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Public\Documents\Documents\ТюмГУ\ММ Аспирантура\Кусайко Георгий\"/>
    </mc:Choice>
  </mc:AlternateContent>
  <xr:revisionPtr revIDLastSave="0" documentId="13_ncr:1_{3E26B27E-FB50-4455-9C2B-1572BF9EDAB8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Интервалы" sheetId="13" r:id="rId1"/>
    <sheet name="макро" sheetId="8" r:id="rId2"/>
    <sheet name="Шлифы" sheetId="7" r:id="rId3"/>
    <sheet name="Гран" sheetId="6" r:id="rId4"/>
    <sheet name="Капилляриметрия" sheetId="5" r:id="rId5"/>
    <sheet name="ФЕСатм" sheetId="3" r:id="rId6"/>
    <sheet name="ПУ-100% насыщ" sheetId="17" r:id="rId7"/>
    <sheet name="ПУ-при Кво" sheetId="18" r:id="rId8"/>
    <sheet name="ПУ-проницаемость " sheetId="19" r:id="rId9"/>
    <sheet name="ЯМР" sheetId="23" r:id="rId10"/>
    <sheet name="Кн Закс" sheetId="24" r:id="rId11"/>
  </sheets>
  <definedNames>
    <definedName name="_xlnm._FilterDatabase" localSheetId="5" hidden="1">ФЕСатм!$A$5:$FQ$463</definedName>
    <definedName name="Z_502B3465_5A84_4155_A0DE_2248B88FBA7D_.wvu.FilterData" localSheetId="5" hidden="1">ФЕСатм!#REF!</definedName>
    <definedName name="Z_502B3465_5A84_4155_A0DE_2248B88FBA7D_.wvu.PrintTitles" localSheetId="5" hidden="1">ФЕСатм!#REF!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19" l="1"/>
  <c r="M3" i="19" s="1"/>
  <c r="M2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M36" i="19"/>
  <c r="M37" i="19"/>
  <c r="M38" i="19"/>
  <c r="M39" i="19"/>
  <c r="M40" i="19"/>
  <c r="M41" i="19"/>
  <c r="M42" i="19"/>
  <c r="M43" i="19"/>
  <c r="M44" i="19"/>
  <c r="M45" i="19"/>
  <c r="M46" i="19"/>
  <c r="M47" i="19"/>
  <c r="M48" i="19"/>
  <c r="M49" i="19"/>
  <c r="M50" i="19"/>
  <c r="M51" i="19"/>
  <c r="M53" i="19"/>
  <c r="M54" i="19"/>
  <c r="M55" i="19"/>
  <c r="M56" i="19"/>
  <c r="M57" i="19"/>
  <c r="M58" i="19"/>
  <c r="M59" i="19"/>
  <c r="M60" i="19"/>
  <c r="M61" i="19"/>
  <c r="M62" i="19"/>
  <c r="M63" i="19"/>
  <c r="M64" i="19"/>
  <c r="M65" i="19"/>
  <c r="M66" i="19"/>
  <c r="M67" i="19"/>
  <c r="M68" i="19"/>
  <c r="M69" i="19"/>
  <c r="M70" i="19"/>
  <c r="M71" i="19"/>
  <c r="M72" i="19"/>
  <c r="M73" i="19"/>
  <c r="M74" i="19"/>
  <c r="M75" i="19"/>
  <c r="M76" i="19"/>
  <c r="M77" i="19"/>
  <c r="M78" i="19"/>
  <c r="M79" i="19"/>
  <c r="M80" i="19"/>
  <c r="M81" i="19"/>
  <c r="M82" i="19"/>
  <c r="M83" i="19"/>
  <c r="M84" i="19"/>
  <c r="M85" i="19"/>
  <c r="M86" i="19"/>
  <c r="M87" i="19"/>
  <c r="M88" i="19"/>
  <c r="M89" i="19"/>
  <c r="M90" i="19"/>
  <c r="M91" i="19"/>
  <c r="M92" i="19"/>
  <c r="M93" i="19"/>
  <c r="M94" i="19"/>
  <c r="M95" i="19"/>
  <c r="M96" i="19"/>
  <c r="M97" i="19"/>
  <c r="M98" i="19"/>
  <c r="M99" i="19"/>
  <c r="M100" i="19"/>
  <c r="M101" i="19"/>
  <c r="M102" i="19"/>
  <c r="M103" i="19"/>
  <c r="M104" i="19"/>
  <c r="M105" i="19"/>
  <c r="M106" i="19"/>
  <c r="M107" i="19"/>
  <c r="M108" i="19"/>
  <c r="M109" i="19"/>
  <c r="M110" i="19"/>
  <c r="M111" i="19"/>
  <c r="M112" i="19"/>
  <c r="M113" i="19"/>
  <c r="M114" i="19"/>
  <c r="M115" i="19"/>
  <c r="F3" i="19"/>
  <c r="G3" i="19"/>
  <c r="H3" i="19"/>
  <c r="I3" i="19"/>
  <c r="J3" i="19"/>
  <c r="K3" i="19"/>
  <c r="E3" i="19"/>
  <c r="G21" i="24"/>
  <c r="C21" i="24"/>
  <c r="G20" i="24"/>
  <c r="C20" i="24"/>
  <c r="G19" i="24"/>
  <c r="C19" i="24"/>
  <c r="G18" i="24"/>
  <c r="C18" i="24"/>
  <c r="G17" i="24"/>
  <c r="C17" i="24"/>
  <c r="G16" i="24"/>
  <c r="C16" i="24"/>
  <c r="G15" i="24"/>
  <c r="C15" i="24"/>
  <c r="G14" i="24"/>
  <c r="C14" i="24"/>
  <c r="G13" i="24"/>
  <c r="C13" i="24"/>
  <c r="G12" i="24"/>
  <c r="C12" i="24"/>
  <c r="G11" i="24"/>
  <c r="C11" i="24"/>
  <c r="G10" i="24"/>
  <c r="C10" i="24"/>
  <c r="G9" i="24"/>
  <c r="C9" i="24"/>
  <c r="G8" i="24"/>
  <c r="C8" i="24"/>
  <c r="G7" i="24"/>
  <c r="C7" i="24"/>
  <c r="G6" i="24"/>
  <c r="C6" i="24"/>
  <c r="G5" i="24"/>
  <c r="C5" i="24"/>
  <c r="G4" i="24"/>
  <c r="C4" i="24"/>
  <c r="AA114" i="23" l="1"/>
  <c r="Y114" i="23"/>
  <c r="W114" i="23"/>
  <c r="U114" i="23"/>
  <c r="S114" i="23"/>
  <c r="N114" i="23"/>
  <c r="L114" i="23"/>
  <c r="AA113" i="23"/>
  <c r="Y113" i="23"/>
  <c r="W113" i="23"/>
  <c r="U113" i="23"/>
  <c r="S113" i="23"/>
  <c r="N113" i="23"/>
  <c r="L113" i="23"/>
  <c r="AA112" i="23"/>
  <c r="Y112" i="23"/>
  <c r="W112" i="23"/>
  <c r="U112" i="23"/>
  <c r="S112" i="23"/>
  <c r="N112" i="23"/>
  <c r="L112" i="23"/>
  <c r="AA111" i="23"/>
  <c r="Y111" i="23"/>
  <c r="W111" i="23"/>
  <c r="U111" i="23"/>
  <c r="S111" i="23"/>
  <c r="N111" i="23"/>
  <c r="L111" i="23"/>
  <c r="AA110" i="23"/>
  <c r="Y110" i="23"/>
  <c r="W110" i="23"/>
  <c r="U110" i="23"/>
  <c r="S110" i="23"/>
  <c r="N110" i="23"/>
  <c r="L110" i="23"/>
  <c r="AA109" i="23"/>
  <c r="Y109" i="23"/>
  <c r="W109" i="23"/>
  <c r="U109" i="23"/>
  <c r="S109" i="23"/>
  <c r="N109" i="23"/>
  <c r="L109" i="23"/>
  <c r="AA108" i="23"/>
  <c r="Y108" i="23"/>
  <c r="W108" i="23"/>
  <c r="U108" i="23"/>
  <c r="S108" i="23"/>
  <c r="N108" i="23"/>
  <c r="L108" i="23"/>
  <c r="AA107" i="23"/>
  <c r="Y107" i="23"/>
  <c r="W107" i="23"/>
  <c r="U107" i="23"/>
  <c r="S107" i="23"/>
  <c r="N107" i="23"/>
  <c r="L107" i="23"/>
  <c r="AA106" i="23"/>
  <c r="Y106" i="23"/>
  <c r="W106" i="23"/>
  <c r="U106" i="23"/>
  <c r="S106" i="23"/>
  <c r="N106" i="23"/>
  <c r="L106" i="23"/>
  <c r="AA105" i="23"/>
  <c r="Y105" i="23"/>
  <c r="W105" i="23"/>
  <c r="U105" i="23"/>
  <c r="S105" i="23"/>
  <c r="N105" i="23"/>
  <c r="L105" i="23"/>
  <c r="AA104" i="23"/>
  <c r="Y104" i="23"/>
  <c r="W104" i="23"/>
  <c r="U104" i="23"/>
  <c r="S104" i="23"/>
  <c r="N104" i="23"/>
  <c r="L104" i="23"/>
  <c r="AA103" i="23"/>
  <c r="Y103" i="23"/>
  <c r="W103" i="23"/>
  <c r="U103" i="23"/>
  <c r="S103" i="23"/>
  <c r="N103" i="23"/>
  <c r="L103" i="23"/>
  <c r="AA102" i="23"/>
  <c r="Y102" i="23"/>
  <c r="W102" i="23"/>
  <c r="U102" i="23"/>
  <c r="S102" i="23"/>
  <c r="N102" i="23"/>
  <c r="L102" i="23"/>
  <c r="AA101" i="23"/>
  <c r="Y101" i="23"/>
  <c r="W101" i="23"/>
  <c r="U101" i="23"/>
  <c r="S101" i="23"/>
  <c r="N101" i="23"/>
  <c r="L101" i="23"/>
  <c r="AA100" i="23"/>
  <c r="Y100" i="23"/>
  <c r="W100" i="23"/>
  <c r="U100" i="23"/>
  <c r="S100" i="23"/>
  <c r="N100" i="23"/>
  <c r="L100" i="23"/>
  <c r="AA99" i="23"/>
  <c r="Y99" i="23"/>
  <c r="W99" i="23"/>
  <c r="U99" i="23"/>
  <c r="S99" i="23"/>
  <c r="N99" i="23"/>
  <c r="L99" i="23"/>
  <c r="AA98" i="23"/>
  <c r="Y98" i="23"/>
  <c r="W98" i="23"/>
  <c r="U98" i="23"/>
  <c r="S98" i="23"/>
  <c r="N98" i="23"/>
  <c r="L98" i="23"/>
  <c r="AA97" i="23"/>
  <c r="Y97" i="23"/>
  <c r="W97" i="23"/>
  <c r="U97" i="23"/>
  <c r="S97" i="23"/>
  <c r="N97" i="23"/>
  <c r="L97" i="23"/>
  <c r="AA96" i="23"/>
  <c r="Y96" i="23"/>
  <c r="W96" i="23"/>
  <c r="U96" i="23"/>
  <c r="S96" i="23"/>
  <c r="N96" i="23"/>
  <c r="L96" i="23"/>
  <c r="AA95" i="23"/>
  <c r="Y95" i="23"/>
  <c r="W95" i="23"/>
  <c r="U95" i="23"/>
  <c r="S95" i="23"/>
  <c r="N95" i="23"/>
  <c r="L95" i="23"/>
  <c r="AA94" i="23"/>
  <c r="Y94" i="23"/>
  <c r="W94" i="23"/>
  <c r="U94" i="23"/>
  <c r="S94" i="23"/>
  <c r="N94" i="23"/>
  <c r="L94" i="23"/>
  <c r="AA93" i="23"/>
  <c r="Y93" i="23"/>
  <c r="W93" i="23"/>
  <c r="U93" i="23"/>
  <c r="S93" i="23"/>
  <c r="N93" i="23"/>
  <c r="L93" i="23"/>
  <c r="AA92" i="23"/>
  <c r="Y92" i="23"/>
  <c r="W92" i="23"/>
  <c r="U92" i="23"/>
  <c r="S92" i="23"/>
  <c r="N92" i="23"/>
  <c r="L92" i="23"/>
  <c r="AA91" i="23"/>
  <c r="Y91" i="23"/>
  <c r="W91" i="23"/>
  <c r="U91" i="23"/>
  <c r="S91" i="23"/>
  <c r="N91" i="23"/>
  <c r="L91" i="23"/>
  <c r="AA90" i="23"/>
  <c r="Y90" i="23"/>
  <c r="W90" i="23"/>
  <c r="U90" i="23"/>
  <c r="S90" i="23"/>
  <c r="N90" i="23"/>
  <c r="L90" i="23"/>
  <c r="AA89" i="23"/>
  <c r="Y89" i="23"/>
  <c r="W89" i="23"/>
  <c r="U89" i="23"/>
  <c r="S89" i="23"/>
  <c r="N89" i="23"/>
  <c r="L89" i="23"/>
  <c r="AA88" i="23"/>
  <c r="Y88" i="23"/>
  <c r="W88" i="23"/>
  <c r="U88" i="23"/>
  <c r="S88" i="23"/>
  <c r="N88" i="23"/>
  <c r="L88" i="23"/>
  <c r="AA87" i="23"/>
  <c r="Y87" i="23"/>
  <c r="W87" i="23"/>
  <c r="U87" i="23"/>
  <c r="S87" i="23"/>
  <c r="N87" i="23"/>
  <c r="L87" i="23"/>
  <c r="AA86" i="23"/>
  <c r="Y86" i="23"/>
  <c r="W86" i="23"/>
  <c r="U86" i="23"/>
  <c r="S86" i="23"/>
  <c r="N86" i="23"/>
  <c r="L86" i="23"/>
  <c r="AA85" i="23"/>
  <c r="Y85" i="23"/>
  <c r="W85" i="23"/>
  <c r="U85" i="23"/>
  <c r="S85" i="23"/>
  <c r="N85" i="23"/>
  <c r="L85" i="23"/>
  <c r="AA84" i="23"/>
  <c r="Y84" i="23"/>
  <c r="W84" i="23"/>
  <c r="U84" i="23"/>
  <c r="S84" i="23"/>
  <c r="N84" i="23"/>
  <c r="L84" i="23"/>
  <c r="AA83" i="23"/>
  <c r="Y83" i="23"/>
  <c r="W83" i="23"/>
  <c r="U83" i="23"/>
  <c r="S83" i="23"/>
  <c r="N83" i="23"/>
  <c r="L83" i="23"/>
  <c r="AA82" i="23"/>
  <c r="Y82" i="23"/>
  <c r="W82" i="23"/>
  <c r="U82" i="23"/>
  <c r="S82" i="23"/>
  <c r="N82" i="23"/>
  <c r="L82" i="23"/>
  <c r="AA81" i="23"/>
  <c r="Y81" i="23"/>
  <c r="W81" i="23"/>
  <c r="U81" i="23"/>
  <c r="S81" i="23"/>
  <c r="N81" i="23"/>
  <c r="L81" i="23"/>
  <c r="AA80" i="23"/>
  <c r="Y80" i="23"/>
  <c r="W80" i="23"/>
  <c r="U80" i="23"/>
  <c r="S80" i="23"/>
  <c r="N80" i="23"/>
  <c r="L80" i="23"/>
  <c r="AA79" i="23"/>
  <c r="Y79" i="23"/>
  <c r="W79" i="23"/>
  <c r="U79" i="23"/>
  <c r="S79" i="23"/>
  <c r="N79" i="23"/>
  <c r="L79" i="23"/>
  <c r="AA78" i="23"/>
  <c r="Y78" i="23"/>
  <c r="W78" i="23"/>
  <c r="U78" i="23"/>
  <c r="S78" i="23"/>
  <c r="N78" i="23"/>
  <c r="L78" i="23"/>
  <c r="AA77" i="23"/>
  <c r="Y77" i="23"/>
  <c r="W77" i="23"/>
  <c r="U77" i="23"/>
  <c r="S77" i="23"/>
  <c r="N77" i="23"/>
  <c r="L77" i="23"/>
  <c r="AA76" i="23"/>
  <c r="Y76" i="23"/>
  <c r="W76" i="23"/>
  <c r="U76" i="23"/>
  <c r="S76" i="23"/>
  <c r="N76" i="23"/>
  <c r="L76" i="23"/>
  <c r="AA75" i="23"/>
  <c r="Y75" i="23"/>
  <c r="W75" i="23"/>
  <c r="U75" i="23"/>
  <c r="S75" i="23"/>
  <c r="N75" i="23"/>
  <c r="L75" i="23"/>
  <c r="AA74" i="23"/>
  <c r="Y74" i="23"/>
  <c r="W74" i="23"/>
  <c r="U74" i="23"/>
  <c r="S74" i="23"/>
  <c r="N74" i="23"/>
  <c r="L74" i="23"/>
  <c r="AA73" i="23"/>
  <c r="Y73" i="23"/>
  <c r="W73" i="23"/>
  <c r="U73" i="23"/>
  <c r="S73" i="23"/>
  <c r="N73" i="23"/>
  <c r="L73" i="23"/>
  <c r="AA72" i="23"/>
  <c r="Y72" i="23"/>
  <c r="W72" i="23"/>
  <c r="U72" i="23"/>
  <c r="S72" i="23"/>
  <c r="N72" i="23"/>
  <c r="L72" i="23"/>
  <c r="AA71" i="23"/>
  <c r="Y71" i="23"/>
  <c r="W71" i="23"/>
  <c r="U71" i="23"/>
  <c r="S71" i="23"/>
  <c r="N71" i="23"/>
  <c r="L71" i="23"/>
  <c r="AA70" i="23"/>
  <c r="Y70" i="23"/>
  <c r="W70" i="23"/>
  <c r="U70" i="23"/>
  <c r="S70" i="23"/>
  <c r="N70" i="23"/>
  <c r="L70" i="23"/>
  <c r="AA69" i="23"/>
  <c r="Y69" i="23"/>
  <c r="W69" i="23"/>
  <c r="U69" i="23"/>
  <c r="S69" i="23"/>
  <c r="N69" i="23"/>
  <c r="L69" i="23"/>
  <c r="AA68" i="23"/>
  <c r="Y68" i="23"/>
  <c r="W68" i="23"/>
  <c r="U68" i="23"/>
  <c r="S68" i="23"/>
  <c r="L68" i="23"/>
  <c r="AA66" i="23"/>
  <c r="Y66" i="23"/>
  <c r="W66" i="23"/>
  <c r="U66" i="23"/>
  <c r="S66" i="23"/>
  <c r="N66" i="23"/>
  <c r="L66" i="23"/>
  <c r="AA65" i="23"/>
  <c r="Y65" i="23"/>
  <c r="W65" i="23"/>
  <c r="U65" i="23"/>
  <c r="S65" i="23"/>
  <c r="N65" i="23"/>
  <c r="L65" i="23"/>
  <c r="AA64" i="23"/>
  <c r="Y64" i="23"/>
  <c r="W64" i="23"/>
  <c r="U64" i="23"/>
  <c r="S64" i="23"/>
  <c r="N64" i="23"/>
  <c r="L64" i="23"/>
  <c r="AA63" i="23"/>
  <c r="Y63" i="23"/>
  <c r="W63" i="23"/>
  <c r="U63" i="23"/>
  <c r="S63" i="23"/>
  <c r="N63" i="23"/>
  <c r="L63" i="23"/>
  <c r="AA62" i="23"/>
  <c r="Y62" i="23"/>
  <c r="W62" i="23"/>
  <c r="U62" i="23"/>
  <c r="S62" i="23"/>
  <c r="N62" i="23"/>
  <c r="L62" i="23"/>
  <c r="AA61" i="23"/>
  <c r="Y61" i="23"/>
  <c r="W61" i="23"/>
  <c r="U61" i="23"/>
  <c r="S61" i="23"/>
  <c r="N61" i="23"/>
  <c r="L61" i="23"/>
  <c r="AA60" i="23"/>
  <c r="Y60" i="23"/>
  <c r="W60" i="23"/>
  <c r="U60" i="23"/>
  <c r="S60" i="23"/>
  <c r="N60" i="23"/>
  <c r="L60" i="23"/>
  <c r="AA59" i="23"/>
  <c r="Y59" i="23"/>
  <c r="W59" i="23"/>
  <c r="U59" i="23"/>
  <c r="S59" i="23"/>
  <c r="N59" i="23"/>
  <c r="L59" i="23"/>
  <c r="AA58" i="23"/>
  <c r="Y58" i="23"/>
  <c r="W58" i="23"/>
  <c r="U58" i="23"/>
  <c r="S58" i="23"/>
  <c r="N58" i="23"/>
  <c r="L58" i="23"/>
  <c r="AA57" i="23"/>
  <c r="Y57" i="23"/>
  <c r="W57" i="23"/>
  <c r="U57" i="23"/>
  <c r="S57" i="23"/>
  <c r="N57" i="23"/>
  <c r="L57" i="23"/>
  <c r="AA56" i="23"/>
  <c r="Y56" i="23"/>
  <c r="W56" i="23"/>
  <c r="U56" i="23"/>
  <c r="S56" i="23"/>
  <c r="N56" i="23"/>
  <c r="L56" i="23"/>
  <c r="AA55" i="23"/>
  <c r="Y55" i="23"/>
  <c r="W55" i="23"/>
  <c r="U55" i="23"/>
  <c r="S55" i="23"/>
  <c r="N55" i="23"/>
  <c r="L55" i="23"/>
  <c r="AA54" i="23"/>
  <c r="Y54" i="23"/>
  <c r="W54" i="23"/>
  <c r="U54" i="23"/>
  <c r="S54" i="23"/>
  <c r="N54" i="23"/>
  <c r="L54" i="23"/>
  <c r="AA53" i="23"/>
  <c r="Y53" i="23"/>
  <c r="W53" i="23"/>
  <c r="U53" i="23"/>
  <c r="S53" i="23"/>
  <c r="N53" i="23"/>
  <c r="L53" i="23"/>
  <c r="AA52" i="23"/>
  <c r="Y52" i="23"/>
  <c r="W52" i="23"/>
  <c r="U52" i="23"/>
  <c r="S52" i="23"/>
  <c r="N52" i="23"/>
  <c r="L52" i="23"/>
  <c r="AA51" i="23"/>
  <c r="Y51" i="23"/>
  <c r="W51" i="23"/>
  <c r="U51" i="23"/>
  <c r="S51" i="23"/>
  <c r="N51" i="23"/>
  <c r="L51" i="23"/>
  <c r="AA50" i="23"/>
  <c r="Y50" i="23"/>
  <c r="W50" i="23"/>
  <c r="U50" i="23"/>
  <c r="S50" i="23"/>
  <c r="N50" i="23"/>
  <c r="L50" i="23"/>
  <c r="AA49" i="23"/>
  <c r="Y49" i="23"/>
  <c r="W49" i="23"/>
  <c r="U49" i="23"/>
  <c r="S49" i="23"/>
  <c r="N49" i="23"/>
  <c r="L49" i="23"/>
  <c r="AA48" i="23"/>
  <c r="Y48" i="23"/>
  <c r="W48" i="23"/>
  <c r="U48" i="23"/>
  <c r="S48" i="23"/>
  <c r="N48" i="23"/>
  <c r="L48" i="23"/>
  <c r="AA47" i="23"/>
  <c r="Y47" i="23"/>
  <c r="W47" i="23"/>
  <c r="U47" i="23"/>
  <c r="S47" i="23"/>
  <c r="N47" i="23"/>
  <c r="L47" i="23"/>
  <c r="AA46" i="23"/>
  <c r="Y46" i="23"/>
  <c r="W46" i="23"/>
  <c r="U46" i="23"/>
  <c r="S46" i="23"/>
  <c r="N46" i="23"/>
  <c r="L46" i="23"/>
  <c r="AA45" i="23"/>
  <c r="Y45" i="23"/>
  <c r="W45" i="23"/>
  <c r="U45" i="23"/>
  <c r="S45" i="23"/>
  <c r="N45" i="23"/>
  <c r="L45" i="23"/>
  <c r="AA44" i="23"/>
  <c r="Y44" i="23"/>
  <c r="W44" i="23"/>
  <c r="U44" i="23"/>
  <c r="S44" i="23"/>
  <c r="N44" i="23"/>
  <c r="L44" i="23"/>
  <c r="AA43" i="23"/>
  <c r="Y43" i="23"/>
  <c r="W43" i="23"/>
  <c r="U43" i="23"/>
  <c r="S43" i="23"/>
  <c r="N43" i="23"/>
  <c r="L43" i="23"/>
  <c r="AA42" i="23"/>
  <c r="Y42" i="23"/>
  <c r="W42" i="23"/>
  <c r="U42" i="23"/>
  <c r="S42" i="23"/>
  <c r="N42" i="23"/>
  <c r="L42" i="23"/>
  <c r="AA41" i="23"/>
  <c r="Y41" i="23"/>
  <c r="W41" i="23"/>
  <c r="U41" i="23"/>
  <c r="S41" i="23"/>
  <c r="N41" i="23"/>
  <c r="L41" i="23"/>
  <c r="AA40" i="23"/>
  <c r="Y40" i="23"/>
  <c r="W40" i="23"/>
  <c r="U40" i="23"/>
  <c r="S40" i="23"/>
  <c r="N40" i="23"/>
  <c r="L40" i="23"/>
  <c r="AA39" i="23"/>
  <c r="Y39" i="23"/>
  <c r="W39" i="23"/>
  <c r="U39" i="23"/>
  <c r="S39" i="23"/>
  <c r="N39" i="23"/>
  <c r="L39" i="23"/>
  <c r="AA38" i="23"/>
  <c r="Y38" i="23"/>
  <c r="W38" i="23"/>
  <c r="U38" i="23"/>
  <c r="S38" i="23"/>
  <c r="N38" i="23"/>
  <c r="L38" i="23"/>
  <c r="AA37" i="23"/>
  <c r="Y37" i="23"/>
  <c r="W37" i="23"/>
  <c r="U37" i="23"/>
  <c r="S37" i="23"/>
  <c r="N37" i="23"/>
  <c r="L37" i="23"/>
  <c r="AA36" i="23"/>
  <c r="Y36" i="23"/>
  <c r="W36" i="23"/>
  <c r="U36" i="23"/>
  <c r="S36" i="23"/>
  <c r="N36" i="23"/>
  <c r="L36" i="23"/>
  <c r="AA35" i="23"/>
  <c r="Y35" i="23"/>
  <c r="W35" i="23"/>
  <c r="U35" i="23"/>
  <c r="S35" i="23"/>
  <c r="N35" i="23"/>
  <c r="L35" i="23"/>
  <c r="AA34" i="23"/>
  <c r="Y34" i="23"/>
  <c r="W34" i="23"/>
  <c r="U34" i="23"/>
  <c r="S34" i="23"/>
  <c r="N34" i="23"/>
  <c r="L34" i="23"/>
  <c r="AA33" i="23"/>
  <c r="Y33" i="23"/>
  <c r="W33" i="23"/>
  <c r="U33" i="23"/>
  <c r="S33" i="23"/>
  <c r="N33" i="23"/>
  <c r="L33" i="23"/>
  <c r="AA32" i="23"/>
  <c r="Y32" i="23"/>
  <c r="W32" i="23"/>
  <c r="U32" i="23"/>
  <c r="S32" i="23"/>
  <c r="N32" i="23"/>
  <c r="L32" i="23"/>
  <c r="AA31" i="23"/>
  <c r="Y31" i="23"/>
  <c r="W31" i="23"/>
  <c r="U31" i="23"/>
  <c r="S31" i="23"/>
  <c r="N31" i="23"/>
  <c r="L31" i="23"/>
  <c r="AA30" i="23"/>
  <c r="Y30" i="23"/>
  <c r="W30" i="23"/>
  <c r="U30" i="23"/>
  <c r="S30" i="23"/>
  <c r="N30" i="23"/>
  <c r="L30" i="23"/>
  <c r="AA29" i="23"/>
  <c r="Y29" i="23"/>
  <c r="W29" i="23"/>
  <c r="U29" i="23"/>
  <c r="S29" i="23"/>
  <c r="N29" i="23"/>
  <c r="L29" i="23"/>
  <c r="AA28" i="23"/>
  <c r="Y28" i="23"/>
  <c r="W28" i="23"/>
  <c r="U28" i="23"/>
  <c r="S28" i="23"/>
  <c r="N28" i="23"/>
  <c r="L28" i="23"/>
  <c r="AA27" i="23"/>
  <c r="Y27" i="23"/>
  <c r="W27" i="23"/>
  <c r="U27" i="23"/>
  <c r="S27" i="23"/>
  <c r="N27" i="23"/>
  <c r="L27" i="23"/>
  <c r="AA26" i="23"/>
  <c r="Y26" i="23"/>
  <c r="W26" i="23"/>
  <c r="U26" i="23"/>
  <c r="S26" i="23"/>
  <c r="N26" i="23"/>
  <c r="L26" i="23"/>
  <c r="AA25" i="23"/>
  <c r="Y25" i="23"/>
  <c r="W25" i="23"/>
  <c r="U25" i="23"/>
  <c r="S25" i="23"/>
  <c r="N25" i="23"/>
  <c r="L25" i="23"/>
  <c r="AA24" i="23"/>
  <c r="Y24" i="23"/>
  <c r="W24" i="23"/>
  <c r="U24" i="23"/>
  <c r="S24" i="23"/>
  <c r="N24" i="23"/>
  <c r="L24" i="23"/>
  <c r="AA23" i="23"/>
  <c r="Y23" i="23"/>
  <c r="W23" i="23"/>
  <c r="U23" i="23"/>
  <c r="S23" i="23"/>
  <c r="N23" i="23"/>
  <c r="L23" i="23"/>
  <c r="AA22" i="23"/>
  <c r="Y22" i="23"/>
  <c r="W22" i="23"/>
  <c r="U22" i="23"/>
  <c r="S22" i="23"/>
  <c r="N22" i="23"/>
  <c r="L22" i="23"/>
  <c r="AA21" i="23"/>
  <c r="Y21" i="23"/>
  <c r="W21" i="23"/>
  <c r="U21" i="23"/>
  <c r="S21" i="23"/>
  <c r="N21" i="23"/>
  <c r="L21" i="23"/>
  <c r="AA20" i="23"/>
  <c r="Y20" i="23"/>
  <c r="W20" i="23"/>
  <c r="U20" i="23"/>
  <c r="S20" i="23"/>
  <c r="N20" i="23"/>
  <c r="L20" i="23"/>
  <c r="AA19" i="23"/>
  <c r="Y19" i="23"/>
  <c r="W19" i="23"/>
  <c r="U19" i="23"/>
  <c r="S19" i="23"/>
  <c r="N19" i="23"/>
  <c r="L19" i="23"/>
  <c r="AA18" i="23"/>
  <c r="Y18" i="23"/>
  <c r="W18" i="23"/>
  <c r="U18" i="23"/>
  <c r="S18" i="23"/>
  <c r="N18" i="23"/>
  <c r="L18" i="23"/>
  <c r="AA17" i="23"/>
  <c r="Y17" i="23"/>
  <c r="W17" i="23"/>
  <c r="U17" i="23"/>
  <c r="S17" i="23"/>
  <c r="N17" i="23"/>
  <c r="L17" i="23"/>
  <c r="AA16" i="23"/>
  <c r="Y16" i="23"/>
  <c r="W16" i="23"/>
  <c r="U16" i="23"/>
  <c r="S16" i="23"/>
  <c r="N16" i="23"/>
  <c r="L16" i="23"/>
  <c r="AA15" i="23"/>
  <c r="Y15" i="23"/>
  <c r="W15" i="23"/>
  <c r="U15" i="23"/>
  <c r="S15" i="23"/>
  <c r="N15" i="23"/>
  <c r="L15" i="23"/>
  <c r="AA14" i="23"/>
  <c r="Y14" i="23"/>
  <c r="W14" i="23"/>
  <c r="U14" i="23"/>
  <c r="S14" i="23"/>
  <c r="N14" i="23"/>
  <c r="L14" i="23"/>
  <c r="AA13" i="23"/>
  <c r="Y13" i="23"/>
  <c r="W13" i="23"/>
  <c r="U13" i="23"/>
  <c r="S13" i="23"/>
  <c r="N13" i="23"/>
  <c r="L13" i="23"/>
  <c r="AA12" i="23"/>
  <c r="Y12" i="23"/>
  <c r="W12" i="23"/>
  <c r="U12" i="23"/>
  <c r="S12" i="23"/>
  <c r="N12" i="23"/>
  <c r="L12" i="23"/>
  <c r="AA11" i="23"/>
  <c r="Y11" i="23"/>
  <c r="W11" i="23"/>
  <c r="U11" i="23"/>
  <c r="S11" i="23"/>
  <c r="N11" i="23"/>
  <c r="L11" i="23"/>
  <c r="AA10" i="23"/>
  <c r="Y10" i="23"/>
  <c r="W10" i="23"/>
  <c r="U10" i="23"/>
  <c r="S10" i="23"/>
  <c r="N10" i="23"/>
  <c r="L10" i="23"/>
  <c r="AA9" i="23"/>
  <c r="Y9" i="23"/>
  <c r="W9" i="23"/>
  <c r="U9" i="23"/>
  <c r="S9" i="23"/>
  <c r="N9" i="23"/>
  <c r="L9" i="23"/>
  <c r="AA8" i="23"/>
  <c r="Y8" i="23"/>
  <c r="W8" i="23"/>
  <c r="U8" i="23"/>
  <c r="S8" i="23"/>
  <c r="N8" i="23"/>
  <c r="L8" i="23"/>
  <c r="AA7" i="23"/>
  <c r="Y7" i="23"/>
  <c r="W7" i="23"/>
  <c r="U7" i="23"/>
  <c r="S7" i="23"/>
  <c r="N7" i="23"/>
  <c r="L7" i="23"/>
  <c r="N10" i="13" l="1"/>
  <c r="L10" i="13"/>
  <c r="K10" i="13"/>
  <c r="F10" i="13"/>
  <c r="M9" i="13"/>
  <c r="J9" i="13"/>
  <c r="C9" i="13"/>
  <c r="I9" i="13" s="1"/>
  <c r="M8" i="13"/>
  <c r="J8" i="13"/>
  <c r="I8" i="13"/>
  <c r="M7" i="13"/>
  <c r="J7" i="13"/>
  <c r="C7" i="13"/>
  <c r="I7" i="13" s="1"/>
  <c r="M6" i="13"/>
  <c r="M10" i="13" s="1"/>
  <c r="M12" i="13" s="1"/>
  <c r="J6" i="13"/>
  <c r="I6" i="13"/>
  <c r="Q10" i="13" l="1"/>
  <c r="Z1" i="3" l="1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</calcChain>
</file>

<file path=xl/sharedStrings.xml><?xml version="1.0" encoding="utf-8"?>
<sst xmlns="http://schemas.openxmlformats.org/spreadsheetml/2006/main" count="8918" uniqueCount="2391">
  <si>
    <t xml:space="preserve">Результаты определения фильтрационно-емкостных  и плотностных свойств горных пород в стандартных условиях </t>
  </si>
  <si>
    <t>№ записи</t>
  </si>
  <si>
    <t>Лабораторный номер образца</t>
  </si>
  <si>
    <t>Направление</t>
  </si>
  <si>
    <t>№ ИОК</t>
  </si>
  <si>
    <t>Интервал отбора керна (ГТИ)</t>
  </si>
  <si>
    <t>Прив-ка по ГИС</t>
  </si>
  <si>
    <t>Стратиграфическая единица</t>
  </si>
  <si>
    <t>Литологическое описание</t>
  </si>
  <si>
    <t>Литотип</t>
  </si>
  <si>
    <t>Пористость, 
д.ед.</t>
  </si>
  <si>
    <r>
      <t>Проницаемость,              
10</t>
    </r>
    <r>
      <rPr>
        <vertAlign val="superscript"/>
        <sz val="10"/>
        <color indexed="8"/>
        <rFont val="Times New Roman"/>
        <family val="1"/>
        <charset val="204"/>
      </rPr>
      <t xml:space="preserve">-3 </t>
    </r>
    <r>
      <rPr>
        <sz val="10"/>
        <color indexed="8"/>
        <rFont val="Times New Roman"/>
        <family val="1"/>
        <charset val="204"/>
      </rPr>
      <t>мкм</t>
    </r>
    <r>
      <rPr>
        <vertAlign val="superscript"/>
        <sz val="10"/>
        <color indexed="8"/>
        <rFont val="Times New Roman"/>
        <family val="1"/>
        <charset val="204"/>
      </rPr>
      <t>2</t>
    </r>
  </si>
  <si>
    <t>b, 0,1 МПа</t>
  </si>
  <si>
    <t>Насыщенность, 
д.ед.</t>
  </si>
  <si>
    <r>
      <t>Плотность, 
г/см</t>
    </r>
    <r>
      <rPr>
        <vertAlign val="superscript"/>
        <sz val="10"/>
        <color indexed="8"/>
        <rFont val="Times New Roman"/>
        <family val="1"/>
        <charset val="204"/>
      </rPr>
      <t>3</t>
    </r>
  </si>
  <si>
    <t>Примечание</t>
  </si>
  <si>
    <t>Кровля, м</t>
  </si>
  <si>
    <t>Подошва, м</t>
  </si>
  <si>
    <t>Место отбора образца, м</t>
  </si>
  <si>
    <t>Глубина отбора, м</t>
  </si>
  <si>
    <t>Кпо(в), д.ед.</t>
  </si>
  <si>
    <t>Кпо(к), д.ед.</t>
  </si>
  <si>
    <t>Кпо(Не), д.ед.</t>
  </si>
  <si>
    <t>Кп(эф), д.ед.</t>
  </si>
  <si>
    <t>Кпрг, 10ˉ³мкм²</t>
  </si>
  <si>
    <t>Кпрг (Не), 10ˉ³мкм²</t>
  </si>
  <si>
    <t>Кпрг(эф), 10ˉ³мкм²</t>
  </si>
  <si>
    <t>Кпрг(а), 10ˉ³мкм²</t>
  </si>
  <si>
    <t>Квс, д.ед.</t>
  </si>
  <si>
    <t>Квн, д.ед.</t>
  </si>
  <si>
    <t>δп(в), г/см³</t>
  </si>
  <si>
    <t>δп(Не), г/см³</t>
  </si>
  <si>
    <t>δкмп(в), г/см³</t>
  </si>
  <si>
    <t>δкмп(Не), г/см³</t>
  </si>
  <si>
    <t>3002/19</t>
  </si>
  <si>
    <t>пар.</t>
  </si>
  <si>
    <t>ХМ 6-7</t>
  </si>
  <si>
    <t>Песчаник м/з</t>
  </si>
  <si>
    <t>Песчаник</t>
  </si>
  <si>
    <t>3003/19</t>
  </si>
  <si>
    <t>3004/19</t>
  </si>
  <si>
    <t/>
  </si>
  <si>
    <t>3005/19</t>
  </si>
  <si>
    <t>3006/19</t>
  </si>
  <si>
    <t>3007/19</t>
  </si>
  <si>
    <t>3008/19</t>
  </si>
  <si>
    <t>3009/19</t>
  </si>
  <si>
    <t>3010/19</t>
  </si>
  <si>
    <t>Песчаник м/з алевритовый</t>
  </si>
  <si>
    <t>3011/19</t>
  </si>
  <si>
    <t>3012/19</t>
  </si>
  <si>
    <t>3013/19</t>
  </si>
  <si>
    <t>3014/19</t>
  </si>
  <si>
    <t>3015/19</t>
  </si>
  <si>
    <t>3016/19</t>
  </si>
  <si>
    <t>3017/19</t>
  </si>
  <si>
    <t>3018/19</t>
  </si>
  <si>
    <t>3019/19</t>
  </si>
  <si>
    <t>3020/19</t>
  </si>
  <si>
    <t>3021/19Б</t>
  </si>
  <si>
    <t>3022/19</t>
  </si>
  <si>
    <t>3023/19</t>
  </si>
  <si>
    <t>3024/19</t>
  </si>
  <si>
    <t>3025/19</t>
  </si>
  <si>
    <t>3026/19</t>
  </si>
  <si>
    <t>3027/19</t>
  </si>
  <si>
    <t>3028/19</t>
  </si>
  <si>
    <t>3029/19</t>
  </si>
  <si>
    <t>3030/19</t>
  </si>
  <si>
    <t>3031/19</t>
  </si>
  <si>
    <t>3032/19</t>
  </si>
  <si>
    <t>3033/19</t>
  </si>
  <si>
    <t>3034/19</t>
  </si>
  <si>
    <t>3035/19</t>
  </si>
  <si>
    <t>3036/19</t>
  </si>
  <si>
    <t>м.скол</t>
  </si>
  <si>
    <t>3037/19</t>
  </si>
  <si>
    <t>3038/19</t>
  </si>
  <si>
    <t>3039/19</t>
  </si>
  <si>
    <t>3040/19</t>
  </si>
  <si>
    <t>3041/19</t>
  </si>
  <si>
    <t>3042/19</t>
  </si>
  <si>
    <t>3043/19Б</t>
  </si>
  <si>
    <t>3044/19</t>
  </si>
  <si>
    <t>3045/19</t>
  </si>
  <si>
    <t>Алевролит песчанистый</t>
  </si>
  <si>
    <t>Алевролит</t>
  </si>
  <si>
    <t>3046/19</t>
  </si>
  <si>
    <t>Алевролит глинисто-песчаный</t>
  </si>
  <si>
    <t>3047/19</t>
  </si>
  <si>
    <t>3048/19</t>
  </si>
  <si>
    <t>Аргиллит песчано-алевритовый</t>
  </si>
  <si>
    <t>Аргиллит</t>
  </si>
  <si>
    <t>3049/19</t>
  </si>
  <si>
    <t>3050/19</t>
  </si>
  <si>
    <t>3051/19</t>
  </si>
  <si>
    <t>Аргиллит алевритовый</t>
  </si>
  <si>
    <t>3052/19</t>
  </si>
  <si>
    <t>скол</t>
  </si>
  <si>
    <t>3053/19</t>
  </si>
  <si>
    <t>3054/19</t>
  </si>
  <si>
    <t>3055/19</t>
  </si>
  <si>
    <t>3056/19</t>
  </si>
  <si>
    <t>3057/19</t>
  </si>
  <si>
    <t>3058/19</t>
  </si>
  <si>
    <t>3059/19Б</t>
  </si>
  <si>
    <t>3060/19</t>
  </si>
  <si>
    <t>3061/19</t>
  </si>
  <si>
    <t>3062/19</t>
  </si>
  <si>
    <t>3063/19</t>
  </si>
  <si>
    <t>3064/19</t>
  </si>
  <si>
    <t>3065/19</t>
  </si>
  <si>
    <t>3066/19</t>
  </si>
  <si>
    <t>3067/19</t>
  </si>
  <si>
    <t>3068/19</t>
  </si>
  <si>
    <t>3069/19</t>
  </si>
  <si>
    <t>3070/19</t>
  </si>
  <si>
    <t>3071/19</t>
  </si>
  <si>
    <t>3072/19</t>
  </si>
  <si>
    <t>3073/19</t>
  </si>
  <si>
    <t>3074/19</t>
  </si>
  <si>
    <t>3075/19</t>
  </si>
  <si>
    <t>3076/19</t>
  </si>
  <si>
    <t>3077/19Б</t>
  </si>
  <si>
    <t>3078/19</t>
  </si>
  <si>
    <t>3079/19</t>
  </si>
  <si>
    <t>3080/19</t>
  </si>
  <si>
    <t>3081/19</t>
  </si>
  <si>
    <t>3082/19</t>
  </si>
  <si>
    <t>3083/19</t>
  </si>
  <si>
    <t>3084/19</t>
  </si>
  <si>
    <t>3085/19</t>
  </si>
  <si>
    <t>3086/19</t>
  </si>
  <si>
    <t>3087/19</t>
  </si>
  <si>
    <t>3088/19</t>
  </si>
  <si>
    <t>3089/19</t>
  </si>
  <si>
    <t>3090/19</t>
  </si>
  <si>
    <t>3091/19</t>
  </si>
  <si>
    <t>3092/19</t>
  </si>
  <si>
    <t>3093/19</t>
  </si>
  <si>
    <t>3094/19</t>
  </si>
  <si>
    <t>Алевролит песчано-глинистый</t>
  </si>
  <si>
    <t>3095/19</t>
  </si>
  <si>
    <t>3096/19</t>
  </si>
  <si>
    <t>3097/19</t>
  </si>
  <si>
    <t>Алевролит глинистый</t>
  </si>
  <si>
    <t>3098/19</t>
  </si>
  <si>
    <t>3099/19</t>
  </si>
  <si>
    <t>3100/19</t>
  </si>
  <si>
    <t>3101/19</t>
  </si>
  <si>
    <t>3102/19</t>
  </si>
  <si>
    <t>3103/19</t>
  </si>
  <si>
    <t>3104/19</t>
  </si>
  <si>
    <t>3105/19</t>
  </si>
  <si>
    <t>3106/19</t>
  </si>
  <si>
    <t>3107/19</t>
  </si>
  <si>
    <t>3108/19</t>
  </si>
  <si>
    <t>3109/19Б</t>
  </si>
  <si>
    <t>3110/19</t>
  </si>
  <si>
    <t>3111/19</t>
  </si>
  <si>
    <t>3112/19</t>
  </si>
  <si>
    <t>3113/19</t>
  </si>
  <si>
    <t>3114/19</t>
  </si>
  <si>
    <t>3115/19</t>
  </si>
  <si>
    <t>3116/19</t>
  </si>
  <si>
    <t>3117/19</t>
  </si>
  <si>
    <t>3118/19</t>
  </si>
  <si>
    <t>3119/19</t>
  </si>
  <si>
    <t>3120/19</t>
  </si>
  <si>
    <t>3121/19</t>
  </si>
  <si>
    <t>3122/19</t>
  </si>
  <si>
    <t>3123/19</t>
  </si>
  <si>
    <t>3124/19</t>
  </si>
  <si>
    <t>3125/19</t>
  </si>
  <si>
    <t>3126/19</t>
  </si>
  <si>
    <t>3127/19</t>
  </si>
  <si>
    <t>3128/19</t>
  </si>
  <si>
    <t>3129/19</t>
  </si>
  <si>
    <t>3130/19</t>
  </si>
  <si>
    <t>3131/19</t>
  </si>
  <si>
    <t>3132/19</t>
  </si>
  <si>
    <t>3133/19</t>
  </si>
  <si>
    <t>3134/19</t>
  </si>
  <si>
    <t>3135/19Б</t>
  </si>
  <si>
    <t>3136/19</t>
  </si>
  <si>
    <t>3137/19</t>
  </si>
  <si>
    <t>3138/19</t>
  </si>
  <si>
    <t>3139/19</t>
  </si>
  <si>
    <t>3140/19</t>
  </si>
  <si>
    <t>3141/19</t>
  </si>
  <si>
    <t>3142/19</t>
  </si>
  <si>
    <t>3143/19</t>
  </si>
  <si>
    <t>3144/19</t>
  </si>
  <si>
    <t>3145/19</t>
  </si>
  <si>
    <t>3146/19</t>
  </si>
  <si>
    <t>3147/19</t>
  </si>
  <si>
    <t>3148/19</t>
  </si>
  <si>
    <t>3149/19</t>
  </si>
  <si>
    <t>3150/19</t>
  </si>
  <si>
    <t>3151/19</t>
  </si>
  <si>
    <t>3152/19</t>
  </si>
  <si>
    <t>3153/19</t>
  </si>
  <si>
    <t>3154/19</t>
  </si>
  <si>
    <t>ТП1</t>
  </si>
  <si>
    <t>3155/19</t>
  </si>
  <si>
    <t>3156/19</t>
  </si>
  <si>
    <t>скол после ц.</t>
  </si>
  <si>
    <t>3157/19</t>
  </si>
  <si>
    <t>3158/19</t>
  </si>
  <si>
    <t>3159/19</t>
  </si>
  <si>
    <t>3160/19</t>
  </si>
  <si>
    <t>3161/19</t>
  </si>
  <si>
    <t>3162/19</t>
  </si>
  <si>
    <t>3163/19</t>
  </si>
  <si>
    <t>3164/19</t>
  </si>
  <si>
    <t>Песчаник м/з известковистый</t>
  </si>
  <si>
    <t>3165/19</t>
  </si>
  <si>
    <t>3166/19</t>
  </si>
  <si>
    <t>3167/19Б</t>
  </si>
  <si>
    <t>3168/19</t>
  </si>
  <si>
    <t>3169/19</t>
  </si>
  <si>
    <t>3170/19</t>
  </si>
  <si>
    <t>3171/19</t>
  </si>
  <si>
    <t>3172/19</t>
  </si>
  <si>
    <t>3173/19</t>
  </si>
  <si>
    <t>3174/19</t>
  </si>
  <si>
    <t>3175/19</t>
  </si>
  <si>
    <t>3176/19Б</t>
  </si>
  <si>
    <t>3177/19</t>
  </si>
  <si>
    <t>3178/19</t>
  </si>
  <si>
    <t>3179/19</t>
  </si>
  <si>
    <t>скол, сыпется после ц.</t>
  </si>
  <si>
    <t>3180/19</t>
  </si>
  <si>
    <t>3181/19</t>
  </si>
  <si>
    <t>3182/19</t>
  </si>
  <si>
    <t>3183/19М</t>
  </si>
  <si>
    <t>3184/19</t>
  </si>
  <si>
    <t>3185/19</t>
  </si>
  <si>
    <t>3186/19</t>
  </si>
  <si>
    <t>3187/19</t>
  </si>
  <si>
    <t>3188/19</t>
  </si>
  <si>
    <t>3189/19</t>
  </si>
  <si>
    <t>3190/19Б</t>
  </si>
  <si>
    <t>3191/19</t>
  </si>
  <si>
    <t>3192/19</t>
  </si>
  <si>
    <t>3193/19</t>
  </si>
  <si>
    <t>3194/19</t>
  </si>
  <si>
    <t>3195/19</t>
  </si>
  <si>
    <t>3196/19</t>
  </si>
  <si>
    <t>3197/19Б</t>
  </si>
  <si>
    <t>3198/19</t>
  </si>
  <si>
    <t>3199/19</t>
  </si>
  <si>
    <t>3200/19</t>
  </si>
  <si>
    <t>3201/19</t>
  </si>
  <si>
    <t>3202/19</t>
  </si>
  <si>
    <t>3203/19</t>
  </si>
  <si>
    <t>3204/19</t>
  </si>
  <si>
    <t>3205/19Б</t>
  </si>
  <si>
    <t>3206/19</t>
  </si>
  <si>
    <t>3207/19</t>
  </si>
  <si>
    <t>3208/19</t>
  </si>
  <si>
    <t>3209/19</t>
  </si>
  <si>
    <t>3210/19</t>
  </si>
  <si>
    <t>3211/19</t>
  </si>
  <si>
    <t>3212/19</t>
  </si>
  <si>
    <t>3213/19</t>
  </si>
  <si>
    <t>3214/19</t>
  </si>
  <si>
    <t>3215/19</t>
  </si>
  <si>
    <t>3216/19</t>
  </si>
  <si>
    <t>3217/19</t>
  </si>
  <si>
    <t>3218/19</t>
  </si>
  <si>
    <t>3219/19</t>
  </si>
  <si>
    <t>3220/19</t>
  </si>
  <si>
    <t>3221/19</t>
  </si>
  <si>
    <t>3222/19</t>
  </si>
  <si>
    <t>3223/19</t>
  </si>
  <si>
    <t>3224/19</t>
  </si>
  <si>
    <t>3225/19</t>
  </si>
  <si>
    <t>3226/19</t>
  </si>
  <si>
    <t>3227/19</t>
  </si>
  <si>
    <t>3228/19</t>
  </si>
  <si>
    <t>3229/19</t>
  </si>
  <si>
    <t>3230/19</t>
  </si>
  <si>
    <t>3231/19</t>
  </si>
  <si>
    <t>3232/19</t>
  </si>
  <si>
    <t>3233/19</t>
  </si>
  <si>
    <t>3234/19</t>
  </si>
  <si>
    <t>3235/19</t>
  </si>
  <si>
    <t>3236/19</t>
  </si>
  <si>
    <t>3237/19</t>
  </si>
  <si>
    <t>3238/19</t>
  </si>
  <si>
    <t>Песчаник м/з глинистый</t>
  </si>
  <si>
    <t>3239/19</t>
  </si>
  <si>
    <t>3240/19</t>
  </si>
  <si>
    <t>3241/19</t>
  </si>
  <si>
    <t>3242/19</t>
  </si>
  <si>
    <t>3243/19</t>
  </si>
  <si>
    <t>3244/19</t>
  </si>
  <si>
    <t>3245/19</t>
  </si>
  <si>
    <t>3246/19</t>
  </si>
  <si>
    <t>3247/19</t>
  </si>
  <si>
    <t>3248/19</t>
  </si>
  <si>
    <t>3249/19</t>
  </si>
  <si>
    <t>3250/19</t>
  </si>
  <si>
    <t>3251/19</t>
  </si>
  <si>
    <t>3252/19</t>
  </si>
  <si>
    <t>3253/19</t>
  </si>
  <si>
    <t>3254/19</t>
  </si>
  <si>
    <t>3255/19</t>
  </si>
  <si>
    <t>3256/19</t>
  </si>
  <si>
    <t>3257/19</t>
  </si>
  <si>
    <t>3258/19</t>
  </si>
  <si>
    <t>3259/19</t>
  </si>
  <si>
    <t>3260/19</t>
  </si>
  <si>
    <t>3261/19</t>
  </si>
  <si>
    <t>3262/19</t>
  </si>
  <si>
    <t>3263/19</t>
  </si>
  <si>
    <t>3264/19</t>
  </si>
  <si>
    <t>3265/19</t>
  </si>
  <si>
    <t>Алевролит  песчано-глинистый</t>
  </si>
  <si>
    <t>3266/19</t>
  </si>
  <si>
    <t>3267/19</t>
  </si>
  <si>
    <t>3268/19</t>
  </si>
  <si>
    <t>3269/19</t>
  </si>
  <si>
    <t>3270/19</t>
  </si>
  <si>
    <t>3271/19</t>
  </si>
  <si>
    <t>3272/19</t>
  </si>
  <si>
    <t>3273/19</t>
  </si>
  <si>
    <t>3274/19</t>
  </si>
  <si>
    <t>3275/19</t>
  </si>
  <si>
    <t>3276/19</t>
  </si>
  <si>
    <t>3277/19</t>
  </si>
  <si>
    <t>3278/19</t>
  </si>
  <si>
    <t>3279/19</t>
  </si>
  <si>
    <t>3280/19</t>
  </si>
  <si>
    <t>3281/19</t>
  </si>
  <si>
    <t>3282/19</t>
  </si>
  <si>
    <t>3283/19</t>
  </si>
  <si>
    <t>3284/19</t>
  </si>
  <si>
    <t>3285/19</t>
  </si>
  <si>
    <t>3286/19</t>
  </si>
  <si>
    <t>3287/19</t>
  </si>
  <si>
    <t>ПЕРПЕНДИКУЛЯРНЫЕ ОБРАЗЦЫ</t>
  </si>
  <si>
    <t>3005/19┴</t>
  </si>
  <si>
    <t>перп.</t>
  </si>
  <si>
    <t>3008/19┴</t>
  </si>
  <si>
    <t>3012/19┴</t>
  </si>
  <si>
    <t>3016/19┴</t>
  </si>
  <si>
    <t>3022/19┴</t>
  </si>
  <si>
    <t>3024/19┴</t>
  </si>
  <si>
    <t>3028/19┴</t>
  </si>
  <si>
    <t>3033/19┴</t>
  </si>
  <si>
    <t>3037/19┴</t>
  </si>
  <si>
    <t>3041/19┴</t>
  </si>
  <si>
    <t>3045/19┴</t>
  </si>
  <si>
    <t>3049/19┴</t>
  </si>
  <si>
    <t>3054/19┴</t>
  </si>
  <si>
    <t>3057/19┴</t>
  </si>
  <si>
    <t>3062/19┴</t>
  </si>
  <si>
    <t>3064/19┴</t>
  </si>
  <si>
    <t>3069/19┴</t>
  </si>
  <si>
    <t>3072/19┴</t>
  </si>
  <si>
    <t>3078/19┴</t>
  </si>
  <si>
    <t>3082/19┴</t>
  </si>
  <si>
    <t>3086/19┴</t>
  </si>
  <si>
    <t>3091/19┴</t>
  </si>
  <si>
    <t>3092/19┴</t>
  </si>
  <si>
    <t>3098/19┴</t>
  </si>
  <si>
    <t>3101/19┴</t>
  </si>
  <si>
    <t>3107/19┴</t>
  </si>
  <si>
    <t>3108/19┴</t>
  </si>
  <si>
    <t>3112/19┴</t>
  </si>
  <si>
    <t>3119/19┴</t>
  </si>
  <si>
    <t>3122/19┴</t>
  </si>
  <si>
    <t>3126/19┴</t>
  </si>
  <si>
    <t>3128/19┴</t>
  </si>
  <si>
    <t>3131/19┴</t>
  </si>
  <si>
    <t>3140/19┴</t>
  </si>
  <si>
    <t>3143/19┴</t>
  </si>
  <si>
    <t>3147/19┴</t>
  </si>
  <si>
    <t>3151/19┴</t>
  </si>
  <si>
    <t>3154/19┴</t>
  </si>
  <si>
    <t>3157/19┴</t>
  </si>
  <si>
    <t>3161/19┴</t>
  </si>
  <si>
    <t>3165/19┴</t>
  </si>
  <si>
    <t>3169/19┴</t>
  </si>
  <si>
    <t>3172/19┴</t>
  </si>
  <si>
    <t>3179/19┴</t>
  </si>
  <si>
    <t>3184/19┴</t>
  </si>
  <si>
    <t>3188/19┴</t>
  </si>
  <si>
    <t>3193/19┴</t>
  </si>
  <si>
    <t>3199/19┴</t>
  </si>
  <si>
    <t>3202/19┴</t>
  </si>
  <si>
    <t>3208/19┴</t>
  </si>
  <si>
    <t>3211/19┴</t>
  </si>
  <si>
    <t>3215/19┴</t>
  </si>
  <si>
    <t>3218/19┴</t>
  </si>
  <si>
    <t>3223/19┴</t>
  </si>
  <si>
    <t>3226/19┴</t>
  </si>
  <si>
    <t>3230/19┴</t>
  </si>
  <si>
    <t>3233/19┴</t>
  </si>
  <si>
    <t>3238/19┴</t>
  </si>
  <si>
    <t>3242/19┴</t>
  </si>
  <si>
    <t>3246/19┴</t>
  </si>
  <si>
    <t>3250/19┴</t>
  </si>
  <si>
    <t>3256/19┴</t>
  </si>
  <si>
    <t>3257/19┴</t>
  </si>
  <si>
    <t>3264/19┴</t>
  </si>
  <si>
    <t>3268/19┴</t>
  </si>
  <si>
    <t>3271/19┴</t>
  </si>
  <si>
    <t>3276/19┴</t>
  </si>
  <si>
    <t>3278/19┴</t>
  </si>
  <si>
    <t>3284/19┴</t>
  </si>
  <si>
    <t>3286/19┴</t>
  </si>
  <si>
    <t>ОБРАЗЦЫ БОКОВОГО КЕРНА</t>
  </si>
  <si>
    <t xml:space="preserve"> - </t>
  </si>
  <si>
    <t>ТП2</t>
  </si>
  <si>
    <t>ТП3(0)</t>
  </si>
  <si>
    <t>ТП5</t>
  </si>
  <si>
    <t>ТП11(3)</t>
  </si>
  <si>
    <t>ПК1</t>
  </si>
  <si>
    <t>ПК9</t>
  </si>
  <si>
    <t>ХМ6-7</t>
  </si>
  <si>
    <t>ХМ8-9</t>
  </si>
  <si>
    <t>ОБРАЗЦЫ ПРЕДСТАВИТЕЛЬНОЙ КОЛЛЕКЦИИ</t>
  </si>
  <si>
    <t>ПЛ1/19</t>
  </si>
  <si>
    <t>ПЛ2/19</t>
  </si>
  <si>
    <t>ПЛ3/19</t>
  </si>
  <si>
    <t>ПЛ4/19</t>
  </si>
  <si>
    <t>ПЛ5/19</t>
  </si>
  <si>
    <t>ПЛ6/19</t>
  </si>
  <si>
    <t>ПЛ7/19</t>
  </si>
  <si>
    <t>ПЛ8/19</t>
  </si>
  <si>
    <t>ПЛ9/19</t>
  </si>
  <si>
    <t>ПЛ10/19</t>
  </si>
  <si>
    <t>ПЛ11/19</t>
  </si>
  <si>
    <t>ОБРАЗЦЫ на геомеханические исследования  l = 60 мм, d = 30 мм</t>
  </si>
  <si>
    <t>3004/19A</t>
  </si>
  <si>
    <t>3012/19A</t>
  </si>
  <si>
    <t>3022/19A</t>
  </si>
  <si>
    <t>3030/19A</t>
  </si>
  <si>
    <t>3038/19A</t>
  </si>
  <si>
    <t>3042/19A</t>
  </si>
  <si>
    <t>3047/19A</t>
  </si>
  <si>
    <t>3057/19A</t>
  </si>
  <si>
    <t>3064/19A</t>
  </si>
  <si>
    <t>3070/19A</t>
  </si>
  <si>
    <t>3079/19A</t>
  </si>
  <si>
    <t>3087/19A</t>
  </si>
  <si>
    <t>3092/19A</t>
  </si>
  <si>
    <t>3102/19A</t>
  </si>
  <si>
    <t>3111/19A</t>
  </si>
  <si>
    <t>3119/19A</t>
  </si>
  <si>
    <t>3126/19A</t>
  </si>
  <si>
    <t>3134/19A</t>
  </si>
  <si>
    <t>3141/19A</t>
  </si>
  <si>
    <t>3154/19A</t>
  </si>
  <si>
    <t>3161/19A</t>
  </si>
  <si>
    <t>3178/19A</t>
  </si>
  <si>
    <t>3191/19A</t>
  </si>
  <si>
    <t>3204/19A</t>
  </si>
  <si>
    <t>3231/19A</t>
  </si>
  <si>
    <t>№ п/п</t>
  </si>
  <si>
    <t>Свойства модели пластовой воды</t>
  </si>
  <si>
    <t>NaCl</t>
  </si>
  <si>
    <t>Песчаник м/з алевритистый</t>
  </si>
  <si>
    <t>Песчаник м/з алеврито-глинистый</t>
  </si>
  <si>
    <t>Песчаник м/з глинисто-алевритистый</t>
  </si>
  <si>
    <t>Песчаник м/з глинисто-алевритовый</t>
  </si>
  <si>
    <t>Песчаник м/з алевритовый сидеритистый</t>
  </si>
  <si>
    <t>Алевролит глинисто-песчанистый</t>
  </si>
  <si>
    <t>Алевролит песчаный</t>
  </si>
  <si>
    <t>Алевролит песчанисто-глинистый</t>
  </si>
  <si>
    <t>Песчаник алеврито-глинистый</t>
  </si>
  <si>
    <t>Алевролит песчаный сидеритистый</t>
  </si>
  <si>
    <t>Песчаник м/з алевритисто-глинистый</t>
  </si>
  <si>
    <t>Песчаник с-м/з глинисто-алевритистый</t>
  </si>
  <si>
    <t>Песчаник р/з гравийно-алевритистый известковый</t>
  </si>
  <si>
    <t>Песчаник м/з алевритовый известковистый</t>
  </si>
  <si>
    <t>Песчаник м/з алевритовый глауконитовый</t>
  </si>
  <si>
    <t>Песчаник м/з алевритовый сидеритовый</t>
  </si>
  <si>
    <t xml:space="preserve">Алевролит песчанисто-глинистый </t>
  </si>
  <si>
    <t xml:space="preserve">Алевролит глинисто-песчаный </t>
  </si>
  <si>
    <t>Алевролит песчаный глауконитовый</t>
  </si>
  <si>
    <t>Аргиллит алеврито-песчаный</t>
  </si>
  <si>
    <t>Сидерит известковисто-доломитовый</t>
  </si>
  <si>
    <t xml:space="preserve">Песчаник м/з глинисто-алевритовый </t>
  </si>
  <si>
    <t>Песчаник м/з алевритовый доломитистый</t>
  </si>
  <si>
    <t>Алевролит сидеритово-глинистый</t>
  </si>
  <si>
    <t>Алевролит песчаный сидеритово-глинистый</t>
  </si>
  <si>
    <t xml:space="preserve">Алевролит </t>
  </si>
  <si>
    <t xml:space="preserve">Песчаник м/з алевритовый </t>
  </si>
  <si>
    <t xml:space="preserve">Песчаник м/з </t>
  </si>
  <si>
    <t>Сидерит</t>
  </si>
  <si>
    <t xml:space="preserve">Песчаник м/з алевритистый </t>
  </si>
  <si>
    <t>Результаты водной капилляриметрии</t>
  </si>
  <si>
    <t>Лаб. № обр.</t>
  </si>
  <si>
    <t>Ориентация</t>
  </si>
  <si>
    <t>Привязка по описанию (ГТИ)</t>
  </si>
  <si>
    <t>Привяз- ка по ГИС</t>
  </si>
  <si>
    <t>Свита, горизонт</t>
  </si>
  <si>
    <t>Литологическое 
описание</t>
  </si>
  <si>
    <t>ФЕС образца (ст. усл.)</t>
  </si>
  <si>
    <t>Свойства породы при Кв=1</t>
  </si>
  <si>
    <t>Режим 1
(Pc=0.025 МПа)</t>
  </si>
  <si>
    <t>Режим 2
(Pc=0.05 МПа)</t>
  </si>
  <si>
    <t>Режим 3
(Pc=0.1 МПа)</t>
  </si>
  <si>
    <t>Режим 4
(Pc=0.3 МПа)</t>
  </si>
  <si>
    <t>Режим 5
(Pc=0.5 МПа)</t>
  </si>
  <si>
    <t>Режим 6
(Pc=0.7 МПа)</t>
  </si>
  <si>
    <t>Режим 7
(Pc=1 МПа)</t>
  </si>
  <si>
    <t>Режим 8
(Pc=1.2435 МПа)</t>
  </si>
  <si>
    <t>Режим 9
(Pc=1.9429 МПа)</t>
  </si>
  <si>
    <t>Верх ИОК, м</t>
  </si>
  <si>
    <t>Низ ИОК, м</t>
  </si>
  <si>
    <t>МВ, м</t>
  </si>
  <si>
    <t>Кп.в, д.е.</t>
  </si>
  <si>
    <t>Кпрг,  10ˉ³мкм²</t>
  </si>
  <si>
    <t>Минерализация, г/л</t>
  </si>
  <si>
    <t>Солевой состав модели пластовой воды</t>
  </si>
  <si>
    <t xml:space="preserve"> ρв(20 °C), Ом·м</t>
  </si>
  <si>
    <t xml:space="preserve"> ρп(20 °C), Ом·м</t>
  </si>
  <si>
    <t>Рп(20 °C)</t>
  </si>
  <si>
    <t>Кв, д. ед.</t>
  </si>
  <si>
    <t>Рн(20 °C)</t>
  </si>
  <si>
    <t>Кво, д. ед.</t>
  </si>
  <si>
    <t>Sw, д. ед.</t>
  </si>
  <si>
    <t>Swо, д. ед.</t>
  </si>
  <si>
    <t>Боковой керн</t>
  </si>
  <si>
    <t xml:space="preserve"> -</t>
  </si>
  <si>
    <t>ПК1-3</t>
  </si>
  <si>
    <t xml:space="preserve">Стандартные образцы </t>
  </si>
  <si>
    <t>пар</t>
  </si>
  <si>
    <t>3005 /19┴</t>
  </si>
  <si>
    <t>пер</t>
  </si>
  <si>
    <t>3022/19 ┴</t>
  </si>
  <si>
    <t>3054/19 ┴</t>
  </si>
  <si>
    <t>3059/19б</t>
  </si>
  <si>
    <t>3167/19б</t>
  </si>
  <si>
    <t>3176/19б</t>
  </si>
  <si>
    <t>3183/19м</t>
  </si>
  <si>
    <t>Лаб. номер обр.</t>
  </si>
  <si>
    <t>Привязка по ГИС</t>
  </si>
  <si>
    <t>Стратиграфия</t>
  </si>
  <si>
    <t>Пористость по воде, д.е.</t>
  </si>
  <si>
    <r>
      <t>Проницаемость, 10</t>
    </r>
    <r>
      <rPr>
        <vertAlign val="superscript"/>
        <sz val="10"/>
        <color theme="1"/>
        <rFont val="Arial Cyr"/>
        <charset val="204"/>
      </rPr>
      <t>-3</t>
    </r>
    <r>
      <rPr>
        <sz val="10"/>
        <color theme="1"/>
        <rFont val="Arial Cyr"/>
        <family val="2"/>
        <charset val="204"/>
      </rPr>
      <t>мкм</t>
    </r>
    <r>
      <rPr>
        <vertAlign val="superscript"/>
        <sz val="10"/>
        <color theme="1"/>
        <rFont val="Arial Cyr"/>
        <charset val="204"/>
      </rPr>
      <t>2</t>
    </r>
  </si>
  <si>
    <t>Содержание фракции, %</t>
  </si>
  <si>
    <t>Средний размер зерен (медиана), мм (Md)</t>
  </si>
  <si>
    <t>Коэф. сортировки (S)</t>
  </si>
  <si>
    <t>Суммарное содержание фракции, %</t>
  </si>
  <si>
    <t xml:space="preserve">Гранулометрический
тип </t>
  </si>
  <si>
    <t>Гравий</t>
  </si>
  <si>
    <t xml:space="preserve"> Песок 
к/з      с/з       м/з</t>
  </si>
  <si>
    <t>Алеврит 
к/з    м/з</t>
  </si>
  <si>
    <t>Глина</t>
  </si>
  <si>
    <t>Песок</t>
  </si>
  <si>
    <t>Алеврит</t>
  </si>
  <si>
    <t>&gt;1 мм</t>
  </si>
  <si>
    <t>1-0,5 мм</t>
  </si>
  <si>
    <t>0,5-0,25 мм</t>
  </si>
  <si>
    <t>0,25-0,1 мм</t>
  </si>
  <si>
    <t>0.1-0.05 мм</t>
  </si>
  <si>
    <t>0.05-0.01 мм</t>
  </si>
  <si>
    <t>0.01-0.005 мм</t>
  </si>
  <si>
    <t>0.005-0.001 мм</t>
  </si>
  <si>
    <t>&lt;0.001 мм</t>
  </si>
  <si>
    <t>-</t>
  </si>
  <si>
    <t>ПК 1-3</t>
  </si>
  <si>
    <t>1138.5</t>
  </si>
  <si>
    <t>Алевролит слабо глинистый</t>
  </si>
  <si>
    <t>ХМ 8-9</t>
  </si>
  <si>
    <t>Песчаник р/з гравийно-алевритистый</t>
  </si>
  <si>
    <t>1.1</t>
  </si>
  <si>
    <t>Песчаник с-м/з алевритистый</t>
  </si>
  <si>
    <t>2.1</t>
  </si>
  <si>
    <t>3.1</t>
  </si>
  <si>
    <t>4.1</t>
  </si>
  <si>
    <t>5.1</t>
  </si>
  <si>
    <t>Аргиллит песчанисто-алевритовый</t>
  </si>
  <si>
    <t>Аргиллит алевритисто-песчанистый</t>
  </si>
  <si>
    <t>6.1</t>
  </si>
  <si>
    <t>7.1</t>
  </si>
  <si>
    <t>8.1</t>
  </si>
  <si>
    <t>10.1</t>
  </si>
  <si>
    <t>11.1</t>
  </si>
  <si>
    <t>12.1</t>
  </si>
  <si>
    <t>13.1</t>
  </si>
  <si>
    <t>14.1</t>
  </si>
  <si>
    <t>15.1</t>
  </si>
  <si>
    <t>16.1</t>
  </si>
  <si>
    <t>17.1</t>
  </si>
  <si>
    <t>18.1</t>
  </si>
  <si>
    <t>19.1</t>
  </si>
  <si>
    <t>20.1</t>
  </si>
  <si>
    <t>21.1</t>
  </si>
  <si>
    <t>22.1</t>
  </si>
  <si>
    <t>23.1</t>
  </si>
  <si>
    <t>24.1</t>
  </si>
  <si>
    <t>25.1</t>
  </si>
  <si>
    <t>Лабораторный номер</t>
  </si>
  <si>
    <t>Глубина интервала отбора,
 м</t>
  </si>
  <si>
    <t>Место отбора образца от верха, м</t>
  </si>
  <si>
    <t>Глубина отбора образца (после увязки), м</t>
  </si>
  <si>
    <t>Определение породы</t>
  </si>
  <si>
    <t>Текстура</t>
  </si>
  <si>
    <t>Кол-во обломочного материала, %</t>
  </si>
  <si>
    <t>Минимальный размер обломков, мм</t>
  </si>
  <si>
    <t>Максимальный размер обломков, мм</t>
  </si>
  <si>
    <t>Преобладающий размер обломков, мм</t>
  </si>
  <si>
    <t>Примесь, 
мм, %</t>
  </si>
  <si>
    <t>П о р о д о о б р а з у ю щ и е   м и н е р а л ы</t>
  </si>
  <si>
    <t>Степень
сортировки,
окатанность</t>
  </si>
  <si>
    <t>Акцессорные
минералы</t>
  </si>
  <si>
    <t>Аутигенные
минералы</t>
  </si>
  <si>
    <t>Цемент</t>
  </si>
  <si>
    <t>Постседиментационные 
изменения</t>
  </si>
  <si>
    <t>Органические
остатки</t>
  </si>
  <si>
    <t>Содержание, %</t>
  </si>
  <si>
    <t>О с о б е н н о с т и</t>
  </si>
  <si>
    <t>Кровля</t>
  </si>
  <si>
    <t>Подошва</t>
  </si>
  <si>
    <t>Тип цемента,
распределение</t>
  </si>
  <si>
    <t>Состав цемента или основной
массы породы (в глинах)</t>
  </si>
  <si>
    <t>Кварц</t>
  </si>
  <si>
    <t>Полевые 
шпаты</t>
  </si>
  <si>
    <t>Обломки 
пород</t>
  </si>
  <si>
    <t>Глауконит</t>
  </si>
  <si>
    <t>Слюды</t>
  </si>
  <si>
    <t xml:space="preserve">4 </t>
  </si>
  <si>
    <t>1</t>
  </si>
  <si>
    <t>Песчаник мелкозернистый алевритовый кварц-аркозовый</t>
  </si>
  <si>
    <t>Массивная</t>
  </si>
  <si>
    <t>95-98</t>
  </si>
  <si>
    <t>0.05-0.1</t>
  </si>
  <si>
    <t>Алевритовая (35%)</t>
  </si>
  <si>
    <t>Кварц чистый, местами слабо трещиноватый, с рудными включениями, прямым и волнистым погасанием. Полевые шпаты (ортоклаз, альбит) изометричные, чистые, чаще интенсивно пелитизированные и пиритизированные, реже растворенные. Обломки представлены микрокварцитами равномерно раскристаллизованными, сростками кварца и полевых шпатов. Слюды - биотит и мусковит, реже хлорит. Упаковка зерен средней плотности, контакты точечные и линейные</t>
  </si>
  <si>
    <t>Хорошая сортировка, средняя окатанность; обломки изометричные и удлиненные, часто угловатые</t>
  </si>
  <si>
    <t>Циркон</t>
  </si>
  <si>
    <t>Сидерит (в цементе - 1%), микроглобули пирита (2%)</t>
  </si>
  <si>
    <t>2-5</t>
  </si>
  <si>
    <t>Неравномерный, порово-пленочный</t>
  </si>
  <si>
    <t>Сидеритовый, глинистый смешанного состава</t>
  </si>
  <si>
    <t>Вторичные изменения полевых шпатов, плотная упаковка, аутигенное минералообразование, слабая пластическая деформация слюд</t>
  </si>
  <si>
    <t>Пустотное пространство (20-25%) сложено сообщающимися межзерновыми порами средним диаметром 50-100 мкм</t>
  </si>
  <si>
    <t>2</t>
  </si>
  <si>
    <t>Алевролит глинистый аркозовый</t>
  </si>
  <si>
    <t>Линзовидно-слоистая за счет слойков и линз алевролита глинистого</t>
  </si>
  <si>
    <t>55-60</t>
  </si>
  <si>
    <t>Слаборазличимая масса угловатых обломков полевошпат-кварцевого состава с примесью удлиненных чешуек слюд</t>
  </si>
  <si>
    <t>Хорошая сортировка, средняя окатанность</t>
  </si>
  <si>
    <t>Пирит (1%),  сидерит (менее 1%)</t>
  </si>
  <si>
    <t>40-45</t>
  </si>
  <si>
    <t>Неравномерный, базальный и поровый</t>
  </si>
  <si>
    <t>Глинистый смешанного состава</t>
  </si>
  <si>
    <t>Пластическая деформация слюд</t>
  </si>
  <si>
    <t>Мелкие сгустки тонкокристаллического сидерита диаметром до 0.2 мм. Видимое пустотное пространство не диагностируется</t>
  </si>
  <si>
    <t>3</t>
  </si>
  <si>
    <t>Алевролит аркозовый</t>
  </si>
  <si>
    <t>Линзовидно-слоистая за счет неравномерного распределения цемента</t>
  </si>
  <si>
    <t>Мелкопсаммитовая (5-10%)</t>
  </si>
  <si>
    <t>35-40</t>
  </si>
  <si>
    <t>45-50</t>
  </si>
  <si>
    <t>15-20</t>
  </si>
  <si>
    <t>Кварц чистый, местами слабо трещиноватый, с рудными включениями, прямым и волнистым погасанием. Полевые шпаты (ортоклаз, альбит) изометричные, часто интенсивно пелитизированные и пиритизированные, растворенные. Обломки представлены микрокварцитами равномерно раскристаллизованными, сростками кварца и полевых шпатов. Слюды - биотит, мусковит и хлорит. Упаковка зерен средней плотности, контакты точечные и линейные</t>
  </si>
  <si>
    <t>Хорошая сортировка, средняя окатанность; обломки часто изометричные и угловатые</t>
  </si>
  <si>
    <t>Пирит в виде микроглобулей и псевдоморфоз по органогенным остаткам (2%)</t>
  </si>
  <si>
    <t>Неравномерный, поровый и пленочный</t>
  </si>
  <si>
    <t>Глинистый смешанного состава, каолинитовый</t>
  </si>
  <si>
    <t>Псевдоморфозы пирита по гелефицированным органогенным примазкам длиной до 1 мм</t>
  </si>
  <si>
    <t>Пустотное пространство (15-20%) сложено сообщающимися межзерновыми порами средним диаметром 50-100 мкм</t>
  </si>
  <si>
    <t>4</t>
  </si>
  <si>
    <t>80-85</t>
  </si>
  <si>
    <t>Мелкопсаммитовая (5%)</t>
  </si>
  <si>
    <t>2-3</t>
  </si>
  <si>
    <t>Кварц чистый, местами слабо трещиноватый, с рудными включениями, прямым и волнистым погасанием. Полевые шпаты (ортоклаз, альбит) изометричные, чистые и интенсивно пелитизированные и пиритизированные, реже растворенные. Обломки представлены микрокварцитами равномерно раскристаллизованными, сростками кварца и полевых шпатов. Слюды - биотит, мусковит и хлорит. Упаковка зерен средней плотности, контакты точечные и линейные</t>
  </si>
  <si>
    <t>Циркон, лейкоксен</t>
  </si>
  <si>
    <t>Пирит в виде микроглобулей и псевдоморфоз по органогенным остаткам (1%)</t>
  </si>
  <si>
    <t>Единичные, изометричные, гелефицированные органогенные примазки диаметром до 0.4 мм</t>
  </si>
  <si>
    <t>5</t>
  </si>
  <si>
    <t>Алевролит песчаный кварц-аркозовый</t>
  </si>
  <si>
    <t>Массивная и слоеватая</t>
  </si>
  <si>
    <t>90-95</t>
  </si>
  <si>
    <t>Мелкопсаммитовая (45%)</t>
  </si>
  <si>
    <t>45-55</t>
  </si>
  <si>
    <t>Кварц чистый, местами слабо трещиноватый, с рудными включениями, прямым и волнистым погасанием. Полевые шпаты (ортоклаз, альбит) изометричные, чистые и вторично измененные: интенсивно пелитизированные и пиритизированные, серицитизированные, реже растворенные. Обломки представлены микрокварцитами равномерно раскристаллизованными, сростками кварца и полевых шпатов. Слюды - биотит, мусковит и хлорит. Упаковка зерен средней плотности; контакт точечный и линейный</t>
  </si>
  <si>
    <t>Хорошая сортировка, хорошая и средняя окатанность; обломки слабо ориентированные, удлиненные и изометричные</t>
  </si>
  <si>
    <t>Микроглобули пирита (1%)</t>
  </si>
  <si>
    <t>5-10</t>
  </si>
  <si>
    <t>Псевдоморфозы пирита по гелефицированным органогенным примазкам длиной до 0.5 мм</t>
  </si>
  <si>
    <t>Пустотное пространство (25%) сложено сообщающимися межзерновыми порами средним диаметром 50-150 мкм</t>
  </si>
  <si>
    <t>6</t>
  </si>
  <si>
    <t>Песчаник мелкозернистый алевритистый кварц-аркозовый</t>
  </si>
  <si>
    <t>95</t>
  </si>
  <si>
    <t>0.15-0.2</t>
  </si>
  <si>
    <t>Алевритовая (20%), среднепсаммитовая (2%)</t>
  </si>
  <si>
    <t>35</t>
  </si>
  <si>
    <t>15</t>
  </si>
  <si>
    <t>1-2</t>
  </si>
  <si>
    <t>Кварц чистый, местами слабо трещиноватый, с рудными включениями, прямым и волнистым погасанием. Полевые шпаты (ортоклаз, альбит) изометричные, чистые и вторично измененные: интенсивно пелитизированные и пиритизированные, серицитизированные, реже растворенные. Обломки представлены микрокварцитами равномерно раскристаллизованными, сростками кварца и полевых шпатов, аргиллитами. Слюды - биотит, мусковит и хлорит. Упаковка зерен средней плотности; контакт точечный и линейный. Пегматиты</t>
  </si>
  <si>
    <t>Хорошая сортировка, средняя и плохая окатанность; обломки часто угловатые, преимущественно изометричные, реже удлиненные</t>
  </si>
  <si>
    <t>Вторичные изменения полевых шпатов, плотная упаковка, аутигенное минералообразование, пластическая деформация слюд</t>
  </si>
  <si>
    <t>Пустотное пространство (25-30%) сложено сообщающимися межзерновыми порами средним диаметром до 300 мкм</t>
  </si>
  <si>
    <t>7</t>
  </si>
  <si>
    <t>Песчаник мелкозернистый алевритовый аркозовый</t>
  </si>
  <si>
    <t>Алевритовая (25%)</t>
  </si>
  <si>
    <t>40</t>
  </si>
  <si>
    <t xml:space="preserve">Кварц чистый, местами слабо трещиноватый, с рудными включениями, прямым и волнистым погасанием. Полевые шпаты (ортоклаз, альбит) изометричные, чистые и вторично измененные: интенсивно пелитизированные и пиритизированные, серицитизированные, реже растворенные. Обломки представлены микрокварцитами равномерно раскристаллизованными, сростками кварца и полевых шпатов, аргиллитами, пегматитами. Слюды - биотит, мусковит и хлорит. Упаковка зерен средней плотности; контакт точечный и линейный. </t>
  </si>
  <si>
    <t>Хорошая сортировка, хорошая и средняя окатанность; обломки преимущественно изометричные, часто угловатые</t>
  </si>
  <si>
    <t>Пустотное пространство (25%) сложено сообщающимися межзерновыми порами средним диаметром до 150 мкм</t>
  </si>
  <si>
    <t>8</t>
  </si>
  <si>
    <t>Слоеватая за счет параллельных примазок пирита</t>
  </si>
  <si>
    <t>Алевритовая (40%)</t>
  </si>
  <si>
    <t>20</t>
  </si>
  <si>
    <t>Хорошая сортировка, хорошая и средняя окатанность; обломки преимущественно изометричные</t>
  </si>
  <si>
    <t>Пиритовые микроглобули и псевдоморфозы по органогенным остаткам (1%), сидерит (1%)</t>
  </si>
  <si>
    <t>Неравномерный, поровый и пленочный, сгустковый</t>
  </si>
  <si>
    <t>Глинистый смешанного состава, сидеритовый</t>
  </si>
  <si>
    <t>Псевдоморфозы пирита по гелефицированным органогенным примазкам</t>
  </si>
  <si>
    <t>Пустотное пространство (25%) сложено сообщающимися межзерновыми порами средним диаметром до 200 мкм. Сгустки микро-тонкокристаллического сидерита длиной до 0.5 мм</t>
  </si>
  <si>
    <t>9</t>
  </si>
  <si>
    <t xml:space="preserve">Песчаник мелкозернистый алевритистый кварц-аркозовый </t>
  </si>
  <si>
    <t>Алевритовая (15-20%), среднепсаммитовая (5%)</t>
  </si>
  <si>
    <t>15-25</t>
  </si>
  <si>
    <t>Кварц чистый, местами слабо трещиноватый, с рудными включениями, прямым и волнистым погасанием. Полевые шпаты (ортоклаз, альбит) изометричные, чистые и вторично измененные: интенсивно пелитизированные и пиритизированные, серицитизированные, реже растворенные. Обломки представлены микрокварцитами равномерно раскристаллизованными, сростками кварца и полевых шпатов, аргиллитами. Слюды - биотит, мусковит и хлорит. Упаковка зерен средней плотности; контакты точечные и линейные</t>
  </si>
  <si>
    <t>Средняя сортировка, средняя и плохая окатанность; обломки часто угловатые, преимущественно изометричные</t>
  </si>
  <si>
    <t>Микроглобули пирита (1%), редко - сидерит</t>
  </si>
  <si>
    <t>Пустотное пространство (25-30%) сложено сообщающимися межзерновыми порами средним диаметром до 300 мкм. Единичные сидеритовые тонкокристаллические сгустки диаметром до 0.4 мм</t>
  </si>
  <si>
    <t>10</t>
  </si>
  <si>
    <t>Алевролит песчаный аркозовый</t>
  </si>
  <si>
    <t>Кварц чистый, местами слабо трещиноватый, с рудными включениями, прямым и волнистым погасанием. Полевые шпаты (ортоклаз, альбит) изометричные, чистые и вторично измененные: интенсивно пелитизированные и пиритизированные, серицитизированные, реже растворенные. Обломки представлены микрокварцитами равномерно раскристаллизованными, сростками кварца и полевых шпатов. Слюды - биотит, мусковит и хлорит. Упаковка зерен средней плотности; контакт чаще линейный</t>
  </si>
  <si>
    <t>Хорошая сортировка, хорошая и средняя окатанность; обломки преимущественно изометричные, слабо ориентированные</t>
  </si>
  <si>
    <t>Пустотное пространство (25%) сложено сообщающимися межзерновыми порами средним диаметром до 100 мкм</t>
  </si>
  <si>
    <t>11</t>
  </si>
  <si>
    <t>Песчаник мелкозернистый алевритовый кварц-аркозовый с глинистым цементом</t>
  </si>
  <si>
    <t>Массивная, неравномерно линзовидная за счет цементации</t>
  </si>
  <si>
    <t>85-90</t>
  </si>
  <si>
    <t>30-35</t>
  </si>
  <si>
    <t>Кварц чистый, местами слабо трещиноватый, с рудными включениями, прямым и волнистым погасанием, редкими унаследованными регенерационными каемками. Полевые шпаты (ортоклаз, альбит) изометричные, чистые и вторично измененные: интенсивно пелитизированные и пиритизированные, серицитизированные, реже растворенные. Обломки представлены микрокварцитами равномерно раскристаллизованными, сростками кварца и полевых шпатов. Слюды - биотит, мусковит и хлорит. Упаковка зерен средней плотности; контакт точечный и линейный</t>
  </si>
  <si>
    <t>Хорошая сортировка, средняя окатанность; обломки чаще изометричные, угловатые</t>
  </si>
  <si>
    <t>10-15</t>
  </si>
  <si>
    <t>Пустотное пространство (20%) сложено сообщающимися межзерновыми порами средним диаметром до 150 мкм</t>
  </si>
  <si>
    <t>12</t>
  </si>
  <si>
    <t>Песчаник мелкозернистый алевритовый аркозовый с кальцитовым цементом</t>
  </si>
  <si>
    <t>Алевритовая (45%)</t>
  </si>
  <si>
    <t>45</t>
  </si>
  <si>
    <t>Кварц чистый, местами слабо трещиноватый, с рудными включениями, прямым и волнистым погасанием. Полевые шпаты (ортоклаз, альбит) изометричные, чистые и вторично измененные: интенсивно пелитизированные и пиритизированные, серицитизированные, реже растворенные. Обломки представлены микрокварцитами равномерно раскристаллизованными, сростками кварца и полевых шпатов. Слюды - биотит, мусковит и хлорит. Контуры зерен местами слабо корродированы цементом</t>
  </si>
  <si>
    <t>Хорошая сортировка и окатанность; обломки удлиненные и изометричные, часто угловатые</t>
  </si>
  <si>
    <t>Кальцит (в цементе -15%), микроглобули пирита (1%)</t>
  </si>
  <si>
    <t>Равномерный, базальный и мозаичный</t>
  </si>
  <si>
    <t>Кальцитовый, реже глинисто-кальцитовый</t>
  </si>
  <si>
    <t>Вторичные изменения полевых шпатов, аутигенное минералообразование, пластическая деформация слюд</t>
  </si>
  <si>
    <t>Единичные гелефицированные органогенные примазки длиной до 0.2 мм</t>
  </si>
  <si>
    <t>Видимое пустотное пространство не диагностировано</t>
  </si>
  <si>
    <t>13</t>
  </si>
  <si>
    <t>Алевролит аркозовый с сидеритово-глинистым цементом</t>
  </si>
  <si>
    <t>Линзовидно-слоистая за счет пиритизированных глинистых слойков толщиной 0.05-1.0 мм</t>
  </si>
  <si>
    <t>80</t>
  </si>
  <si>
    <t>Мелкопсаммитовая (4-5%)</t>
  </si>
  <si>
    <t>Кварц чистый, местами слабо трещиноватый, с рудными включениями, прямым и блоковым погасанием. Полевые шпаты (ортоклаз, альбит) изометричные, чистые и вторично измененные: интенсивно пелитизированные и пиритизированные, серицитизированные, реже растворенные. Обломки представлены микрокварцитами равномерно раскристаллизованными, сростками кварца и полевых шпатов. Слюды - биотит, мусковит и хлорит. Упаковка зерен средней плотности</t>
  </si>
  <si>
    <t>Хорошая сортировка и окатанность; обломки удлиненные и изометричные</t>
  </si>
  <si>
    <t>Сидерит (менее 5%), пирит (2-3%)</t>
  </si>
  <si>
    <t>Неравномерный, сосредоточен преимущественно в прослоях</t>
  </si>
  <si>
    <t>Глинистый смешанного состава, сидеритовый, каолинитовый, пиритовый</t>
  </si>
  <si>
    <t>Изометричные и удлиненные гелефицированные органогенные примазки длиной до 0.4 мм</t>
  </si>
  <si>
    <t>Пустотное пространство (15%) сложено сообщающимися межзерновыми порами средним диаметром до 100 мкм. Сгустки сидерита микрокристаллического длиной до 0.3 мм</t>
  </si>
  <si>
    <t>14</t>
  </si>
  <si>
    <t>Массивная, с редкими глинистыми линзами</t>
  </si>
  <si>
    <t>менее 5</t>
  </si>
  <si>
    <t xml:space="preserve">Кварц чистый, местами слабо трещиноватый, с рудными включениями, прямым и волнистым погасанием, с редкими унаследованными регенерационными каемками. Полевые шпаты (ортоклаз, альбит) изометричные, чистые и вторично измененные: интенсивно пелитизированные и пиритизированные, серицитизированные, реже растворенные. Обломки представлены микрокварцитами равномерно раскристаллизованными, сростками кварца и полевых шпатов. Слюды - биотит, мусковит и округлые чешуйки хлорита. Упаковка зерен средней плотности; контакт линейный и точечный, </t>
  </si>
  <si>
    <t>Хорошая сортировка, средняя окатанность; обломки удлиненные и изометричные, часто угловатые</t>
  </si>
  <si>
    <t>Пирит (1%)</t>
  </si>
  <si>
    <t>В общей массе присутствуют округлые чешуйки хлорита мелкопсаммитовой размерности (менее 5%). Пустотное пространство (20%) сложено сообщающимися межзерновыми порами средним диаметром до 100 мкм</t>
  </si>
  <si>
    <t>Песчаник мелкозернистый мезомиктовый</t>
  </si>
  <si>
    <t>0.1-0.15</t>
  </si>
  <si>
    <t>Алевритовая (10%)</t>
  </si>
  <si>
    <t>25</t>
  </si>
  <si>
    <t>Кварц чистый, местами слабо трещиноватый, с рудными включениями, прямым и волнистым погасанием, с единичными унаследованными регенерационными каемками. Полевые шпаты (ортоклаз, альбит) изометричные, чистые и вторично измененные: интенсивно пелитизированные и пиритизированные, серицитизированные, реже растворенные. Обломки представлены микрокварцитами равномерно раскристаллизованными, сростками кварца и полевых шпатов. Слюды - биотит, мусковит иокруглые чешуйки хлорита. Упаковка зерен средней плотности; контакт линейный и точечный, редко конформный</t>
  </si>
  <si>
    <t>Хорошая сортировка, средняя окатанность; обломки удлиненные и изометричные</t>
  </si>
  <si>
    <t>В общей массе присутствуют округлые чешуйки хлорита мелкопсаммитовой размерности (1%). Пустотное пространство (25%) сложено сообщающимися межзерновыми порами средним диаметром до 200 мкм</t>
  </si>
  <si>
    <t>Алевритовая (15-20%)</t>
  </si>
  <si>
    <t>30</t>
  </si>
  <si>
    <t>Кварц чистый, местами слабо трещиноватый, с рудными включениями, местами с редкими унаследованными регенерационными каемками, прямым и волнистым погасанием. Полевые шпаты (ортоклаз, альбит) изометричные, чистые и интенсивно пелитизированные и пиритизированные, реже растворенные. Обломки представлены микрокварцитами равномерно раскристаллизованными, сростками кварца и полевых шпатов. Слюды - биотит и мусковит, округлые чешуйки хлорита. Упаковка зерен плотная, контакт линейный, местами конформный; местами зерна корродированы цементом</t>
  </si>
  <si>
    <t>Сортировка хорошая, плохая и средняя окатанность - обломки угловатые, удлиненные, реже изометричные</t>
  </si>
  <si>
    <t>Кальцит (менее 5%), пирит (менее 1%)</t>
  </si>
  <si>
    <t>Неравномерный, пятнистый, мозаичный, реже пленочный</t>
  </si>
  <si>
    <t>Кальцитовый, глинистый смешанного состава и каолинитовый</t>
  </si>
  <si>
    <t>Вторичные изменения полевых шпатов, коррозия обломков цементом, плотная упаковка, аутигенное минералообразование, слабая пластическая деформация слюд</t>
  </si>
  <si>
    <t>В общей массе присутствуют округлые чешуйки хлорита мелкопсаммитовой размерности (1-2%). Пустотное пространство (20-25%) представлено удлиненными, угловатыми межзерновыми порами диаметром до 100 мкм</t>
  </si>
  <si>
    <t>Кварц чистый, местами слабо трещиноватый, с рудными включениями, с редкими унаследованными регенерационными каемками, прямым погасанием. Полевые шпаты (ортоклаз, альбит) изометричные, чистые и интенсивно пелитизированные и пиритизированные, реже растворенные, с пертитовыми вростками. Обломки представлены микрокварцитами равномерно раскристаллизованными, сростками кварца и полевых шпатов, обломками известняков. Слюды - биотит,мусковит и округлые чешуйки хлорита. Упаковка зерен плотная, контакт линейный, местами конформный</t>
  </si>
  <si>
    <t>Сортировка хорошая, окатанность средняя и плохая, зерна изометричные и удлиненные</t>
  </si>
  <si>
    <t>Кальцит (1%), сгруппированные и обособленные микроглобули пирита (1%)</t>
  </si>
  <si>
    <t>Неравномерный, пятнистый, мозаичный, поровый, реже пленочный</t>
  </si>
  <si>
    <t>Глинистый смешанного состава и каолинитовый, редко кальцитовый</t>
  </si>
  <si>
    <t>В общей массе присутствуют округлые чешуйки хлорита мелкопсаммитовой размерности (5%). Пустотное пространство (20-25%) представлено удлиненными, угловатыми межзерновыми порами диаметром до 100 мкм</t>
  </si>
  <si>
    <t>Алевритовая (25-30%)</t>
  </si>
  <si>
    <t>Кварц чистый, местами слабо трещиноватый, с рудными включениями, местами с регенерационными каемками, прямым и волнистым погасанием. Полевые шпаты (ортоклаз, альбит) изометричные, чистые и интенсивно пелитизированные и пиритизированные, реже растворенные по плоскостям спайности, соссюритизированные. Обломки представлены микрокварцитами равномерно раскристаллизованными, сростками кварца и полевых шпатов. Слюды - биотит, мусковит и округлые чешуйки хлорита. Упаковка зерен плотная; контакт линейный, местами конформный</t>
  </si>
  <si>
    <t>В общей массе присутствуют округлые чешуйки хлорита мелкопсаммитовой размерности (1%). Пустотное пространство (20-25%) представлено удлиненными, угловатыми межзерновыми порами диаметром до 100 мкм</t>
  </si>
  <si>
    <t>Песчаник мелкозернистый алевритистый кварц-аркозовый с глинисто-кальцитовым цементом</t>
  </si>
  <si>
    <t>Пятнистая и массивная</t>
  </si>
  <si>
    <t>Алевритовая (20%), среднепсаммитовая (1%)</t>
  </si>
  <si>
    <t>Кварц чистый, местами слабо трещиноватый, с рудными включениями, прямым и волнистым погасанием. Полевые шпаты (ортоклаз, альбит) изометричные, чистые и интенсивно пелитизированные и пиритизированные, реже растворенные по плоскостям спайности, соссюритизированные. Обломки представлены микрокварцитами равномерно раскристаллизованными, сростками кварца и полевых шпатов. Слюды - биотит, мусковит и округлые чешуйки хлорита. Упаковка зерен средняя и плотная, контакт точечный и линейный, редко конформный; обломки слабо корродированы цементом</t>
  </si>
  <si>
    <t>Сортировка хорошая, окатанность средняя и плохая, зерна часто угловатые, в равной степени изометричные и удлиненные</t>
  </si>
  <si>
    <t>Кальцит (10%), микроглобули пирита (1%)</t>
  </si>
  <si>
    <t>Неравномерный, пятнистый, пойкилитовый, мозаичный, поровый</t>
  </si>
  <si>
    <t>Кальцитовый и смешанного глинисто-карбонатного состава</t>
  </si>
  <si>
    <t>В общей массе присутствуют округлые чешуйки хлорита мелкопсаммитовой размерности (1-2%). Пустотное пространство (20%) представлено удлиненными, угловатыми межзерновыми порами диаметром до 100 мкм</t>
  </si>
  <si>
    <t>16</t>
  </si>
  <si>
    <t>Алевритовая (30%)</t>
  </si>
  <si>
    <t>Кварц чистый, местами слабо трещиноватый, с рудными включениями, прямым и волнистым погасанием, неровными краями. Полевые шпаты (ортоклаз, альбит) изометричные, чистые и интенсивно пелитизированные и пиритизированные, реже растворенные по плоскостям спайности, соссюритизированные. Обломки представлены микрокварцитами равномерно раскристаллизованными, сростками кварца и полевых шпатов. Слюды - биотит, мусковит и округлые чешуйки хлорита. Упаковка зерен средняя и плотная, контакт точечный и линейный, редко конформный</t>
  </si>
  <si>
    <t>Неравномерный, поровый, сгустковый</t>
  </si>
  <si>
    <t>В общей массе присутствуют округлые чешуйки хлорита мелкопсаммитовой размерности (менее 5%). Пустотное пространство (20-25%) представлено удлиненными, угловатыми межзерновыми порами диаметром до 150 мкм</t>
  </si>
  <si>
    <t>Слабо выраженная пятнисто-линзовидная</t>
  </si>
  <si>
    <t>90</t>
  </si>
  <si>
    <t>Алевритовая (15-20%), среднепсаммитовая (1%)</t>
  </si>
  <si>
    <t>Кварц чистый, местами слабо трещиноватый, с рудными включениями, прямым и волнистым погасанием, часто с неровными краями. Полевые шпаты (ортоклаз, альбит) изометричные, часто интенсивно вторично измененные: интенсивно пелитизированные и пиритизированные, реже растворенные по плоскостям спайности, соссюритизированные. Обломки представлены микрокварцитами равномерно раскристаллизованными, сростками кварца и полевых шпатов. Слюды - биотит, мусковит и округлые чешуйки хлорита. Упаковка зерен плотная, контакт линейный, конформный, реже точечный</t>
  </si>
  <si>
    <t>Стяжения и микроглобули пирита (1%)</t>
  </si>
  <si>
    <t>Неравномерный, поровый, пленочный</t>
  </si>
  <si>
    <t>В общей массе присутствуют округлые чешуйки хлорита мелкопсаммитовой размерности (1-2%). Пустотное пространство (20-25%) представлено удлиненными, угловатыми межзерновыми порами диаметром до 100 мкм и редкими изометричными кавернами диаметром до 0.5 мм</t>
  </si>
  <si>
    <t>Алевритовая (20%)</t>
  </si>
  <si>
    <t>Кварц чистый, местами слабо трещиноватый, с рудными включениями, прямым и волнистым погасанием, местами с неровными краями. Полевые шпаты (ортоклаз, альбит) изометричные, часто интенсивно вторично измененные: интенсивно пелитизированные и пиритизированные, реже растворенные по плоскостям спайности, соссюритизированные. Обломки представлены микрокварцитами равномерно раскристаллизованными, сростками кварца и полевых шпатов. Слюды - биотит, мусковит и округлые чешуйки хлорита. Упаковка зерен средней плотности; контакт линейный, конформный, реже точечный</t>
  </si>
  <si>
    <t>Сортировка хорошая, окатанность средняя и плохая, зерна чаще изометричные</t>
  </si>
  <si>
    <t xml:space="preserve">В общей массе присутствуют округлые чешуйки хлорита мелкопсаммитовой размерности (1-2%). Пустотное пространство (25%) представлено удлиненными, угловатыми межзерновыми порами диаметром до 100-150 мкм </t>
  </si>
  <si>
    <t>Неравномерная прерывисто-линзовидная</t>
  </si>
  <si>
    <t>Алевритовая (35-40%)</t>
  </si>
  <si>
    <t>20-25</t>
  </si>
  <si>
    <t>5-8</t>
  </si>
  <si>
    <t>Кварц чистый, местами слабо трещиноватый, с рудными включениями, прямым и волнистым погасанием, местами с унаследованными регенерационными каемками и неровными краями. Полевые шпаты (ортоклаз, альбит) изометричные, часто интенсивно вторично измененные: интенсивно пелитизированные и пиритизированные, реже растворенные по плоскостям спайности, соссюритизированные. Обломки представлены микрокварцитами равномерно раскристаллизованными, сростками кварца и полевых шпатов. Слюды - биотит, мусковит и округлые чешуйки хлорита. Упаковка зерен средней плотности; контакт линейный и конформный</t>
  </si>
  <si>
    <t>Сортировка хорошая и средняя, окатанность средняя, ближе к плохой; обломки в равной степени изометричные и удлиненные</t>
  </si>
  <si>
    <t>Смешанного глинистого состава</t>
  </si>
  <si>
    <t xml:space="preserve">В общей массе присутствуют округлые чешуйки хлорита мелкопсаммитовой размерности (5-8%). Пустотное пространство (25%) представлено удлиненными, угловатыми межзерновыми порами диаметром до 100-150 мкм </t>
  </si>
  <si>
    <t>Песчаник мелкозернистый алевритистый кварц-аркозовый с глинистым цементом</t>
  </si>
  <si>
    <t>85</t>
  </si>
  <si>
    <t>Кварц чистый, местами слабо трещиноватый, с рудными включениями, прямым и волнистым погасанием, с неровными краями и редкими унаследованными регенерационными каемками. Полевые шпаты (ортоклаз, альбит) изометричные, часто интенсивно вторично измененные: интенсивно пелитизированные и пиритизированные, реже растворенные по плоскостям спайности, соссюритизированные. Обломки представлены микрокварцитами равномерно раскристаллизованными, сростками кварца и полевых шпатов. Слюды - биотит, мусковит и округлые чешуйки хлорита. Упаковка зерен плотная; контакт линейный и конформный</t>
  </si>
  <si>
    <t>Стяжения и микроглобули пирита (1-2%)</t>
  </si>
  <si>
    <t>Единичные гелефицированные органогенные включения длиной до 0.4 мм</t>
  </si>
  <si>
    <t xml:space="preserve">В общей массе присутствуют округлые чешуйки хлорита алевритовой и мелкопсаммитовой размерности (5-8%). Пустотное пространство (25%) представлено удлиненными, угловатыми межзерновыми порами диаметром до 100 мкм </t>
  </si>
  <si>
    <t>Слабо слоеватая за счет неравномерных удлиненных линз цемента</t>
  </si>
  <si>
    <t>25-30</t>
  </si>
  <si>
    <t>Кварц чистый, местами слабо трещиноватый, с рудными включениями, прямыми волнистым и блоковым погасанием, часто с неровными краями, с  редкими унаследованными регенерационными каемками. Полевые шпаты (ортоклаз, альбит) изометричные, часто интенсивно вторично измененные: интенсивно пелитизированные и пиритизированные, реже растворенные по плоскостям спайности, соссюритизированные. Обломки представлены микрокварцитами равномерно раскристаллизованными, сростками кварца и полевых шпатов. Слюды -биотит, мусковит и округлые чешуйки хлорита. Упаковка зерен средней плотности; контакт линейный и конформный</t>
  </si>
  <si>
    <t>Сортировка хорошая и средняя, окатанность средняя, ближе к плохой; обломки в равной степени изометричные и удлиненные, часто угловатые</t>
  </si>
  <si>
    <t>Стяжения и микроглобули пирита (1-2%), стяжения кальцита (1%) и сидерита (менее 1%)</t>
  </si>
  <si>
    <t>Неравномерный, поровый, пленочный, реже сгустковый</t>
  </si>
  <si>
    <t>Смешанного глинистого состава, сидеритово-глинистый и сидеритовый</t>
  </si>
  <si>
    <t>Единичные гелефицированные органогенные включения  длиной до 0.4 мм</t>
  </si>
  <si>
    <t>В общей массе присутствуют округлые чешуйки хлорита алевритовой и мелкопсаммитовой размерности (5-9%). Пустотное пространство (20-25%) представлено удлиненными, угловатыми межзерновыми порами диаметром до 100 мкм . Единичные сгустки тонкокристаллического сидерита диаметром до 0.3 мм</t>
  </si>
  <si>
    <t>17</t>
  </si>
  <si>
    <t>менее 10</t>
  </si>
  <si>
    <t>Кварц чистый, местами слабо трещиноватый, с рудными включениями, прямыми волнистым и блоковым погасанием, часто с неровными краями, с редкими унаследованными регенерационными каемками. Полевые шпаты (ортоклаз, альбит) изометричные, часто интенсивно вторично измененные: интенсивно пелитизированные и пиритизированные, реже растворенные по плоскостям спайности, соссюритизированные. Обломки представлены микрокварцитами равномерно раскристаллизованными, сростками кварца и полевых шпатов. Слюды - биотит, мусковит и округлые чешуйки хлорита. Упаковка зерен средней плотности; контакт линейный и конформный</t>
  </si>
  <si>
    <t>Неравномерный, поровый и пленочный, реже сгустковый, редко мозаичный</t>
  </si>
  <si>
    <t>Смешанного глинистого состава, сидеритово-глинистый, редко кальцитовый</t>
  </si>
  <si>
    <t>Редкие, тонкие, извилистые, гелефицированныеоргеногенные примазки</t>
  </si>
  <si>
    <t>В общей массе присутствуют округлые чешуйки хлорита алевритовой и мелкопсаммитовой размерности (менее 10%). Пустотное пространство (15%) сложено сообщающимися межзерновыми порами средним диаметром 50-100 мкм</t>
  </si>
  <si>
    <t xml:space="preserve">Алевролит песчаный аркозовый с глинистым цементом </t>
  </si>
  <si>
    <t>Неясно выраженная тонкослоистая, ориентированная</t>
  </si>
  <si>
    <t>Мелкопсаммитовая (30%)</t>
  </si>
  <si>
    <t>Кварц чистый, местами слабо трещиноватый, с рудными включениями, прямым и волнистым погасанием, с неровными краями и редкими унаследованными регенерационными каемками. Полевые шпаты (ортоклаз, альбит) изометричные, часто интенсивно вторично измененные: интенсивно пелитизированные и пиритизированные, реже растворенные по плоскостям спайности, соссюритизированные. Обломки представлены микрокварцитами равномерно раскристаллизованными, сростками кварца и полевых шпатов. Слюды - биотит, мусковит и округлые чешуйки хлорита. Упаковка зерен плотная; контакт линейный и конформный, обломки ориентированные</t>
  </si>
  <si>
    <t>Сортировка хорошая и средняя, окатанность средняя, ближе к плохой; обломки преимущественно удлиненные и угловатые</t>
  </si>
  <si>
    <t>Единичные гелефицированные органогенные включения длиной до 0.35 мм</t>
  </si>
  <si>
    <t xml:space="preserve">В общей массе присутствуют округлые чешуйки хлорита алевритовой и мелкопсаммитовой размерности (5-10%). Пустотное пространство (15%) представлено удлиненными, угловатыми межзерновыми порами диаметром до 100 мкм </t>
  </si>
  <si>
    <t>Равномерная тонкослоистая</t>
  </si>
  <si>
    <t>Мелкопсаммитовая (40%)</t>
  </si>
  <si>
    <t>Сортировка хорошая, окатанность средняя, ближе к плохой; обломки преимущественно удлиненные и угловатые</t>
  </si>
  <si>
    <t>Мелкие, редкие, гелефицированные органогенные примазки длиной до 0.2 мм</t>
  </si>
  <si>
    <t xml:space="preserve">В общей массе присутствуют округлые чешуйки хлорита алевритовой и мелкопсаммитовой размерности (менее 10%). Пустотное пространство (15-20%) представлено удлиненными, угловатыми межзерновыми порами диаметром до 100 мкм </t>
  </si>
  <si>
    <t>Алевролит глинистый кварц-аркозовый</t>
  </si>
  <si>
    <t>Линзовидно-волнистая, линзовидно-сгустковая</t>
  </si>
  <si>
    <t>60</t>
  </si>
  <si>
    <t>0.02 и 0.2</t>
  </si>
  <si>
    <t>Мелкопсаммитовая (1-2%)</t>
  </si>
  <si>
    <t>Кварц чистый, часто трещиноватый, изометричной формы, с прямым и волнистым погасанием, слагает большую часть крупных обломков. Полевые шпаты (ортоклаз, альбит) интенсивно вторично измененные: пелитизированные, пиритизированные,  местами растворенные по плоскостям спайности. Обломки представлены микрокварцитами. Слюды - биотит, мусковит и округлые чешуйки хлорита. Обломки часто с неровными краями, контакт точечный и редко линейный</t>
  </si>
  <si>
    <t>Сортировка плохая, окатанность средняя и плохая; обломки изометричные и удлиненные</t>
  </si>
  <si>
    <t>Единичные примазки гелефицированного органогенного вещества длиной до 0.4 мм; известковистые фрагменты раковин двустворок длиной 0.5 мм</t>
  </si>
  <si>
    <t>В общей массе присутствуют округлые чешуйки хлорита мелкопсаммитовой размерности (5-10%). Присутствуют техногенные трещины. Пустотное пространство (5-10%) представлено редкими межзерновыми порами</t>
  </si>
  <si>
    <t>98</t>
  </si>
  <si>
    <t>Алевритовая (5-10%), среднепсаммитовая (1%)</t>
  </si>
  <si>
    <t>Кварц чистый, местами слабо трещиноватый, с рудными включениями, прямым и волнистым погасанием, часто с неровными краями. Полевые шпаты (ортоклаз, альбит) изометричные, часто интенсивно вторично измененные: интенсивно пелитизированные и пиритизированные, реже растворенные по плоскостям спайности, соссюритизированные. Обломки представлены микрокварцитами равномерно раскристаллизованными, сростками кварца и полевых шпатов. Слюды представлены округлыми чешуйками хлорита. Упаковка зерен плотная; контакт линейный и конформный, реже точечный</t>
  </si>
  <si>
    <t>Хорошая сортировка и средняя окатанность; обломки преимущественно изометричные</t>
  </si>
  <si>
    <t>Микроглобули пирита (1%), стяжения кальцита (1-2%)</t>
  </si>
  <si>
    <t>Неравномерный, мозаичный</t>
  </si>
  <si>
    <t>Кальцитовый</t>
  </si>
  <si>
    <t>Вторичные изменения полевых шпатов, коррозия обломков цементом, плотная упаковка, аутигенное минералообразование</t>
  </si>
  <si>
    <t xml:space="preserve">В общей массе присутствуют округлые чешуйки хлорита мелкопсаммитовой размерности (1-2%). Пустотное пространство (20%) представлено удлиненными, угловатыми межзерновыми порами диаметром до 150 мкм </t>
  </si>
  <si>
    <t>18</t>
  </si>
  <si>
    <t>99</t>
  </si>
  <si>
    <t>Алевритовая (10%), среднепсаммитовая (1%)</t>
  </si>
  <si>
    <t>70-80</t>
  </si>
  <si>
    <t>Кварц чистый, местами слабо трещиноватый, с рудными включениями, прямым и волнистым погасанием, часто с неровными краями. Полевые шпаты (ортоклаз, альбит) изометричные, часто интенсивно вторично измененные: интенсивно пелитизированные и пиритизированные, реже растворенные по плоскостям спайности, соссюритизированные. Обломки представлены микрокварцитами равномерно раскристаллизованными, сростками кварца и полевых шпатов. Слюды представлены редкими коруглыми чешуйками хлорита. Упаковка зерен плотная; контакт линейный и конформный, реже точечный</t>
  </si>
  <si>
    <t>Хорошая сортировка и средняя окатанность; обломки преимущественно изометричные, часто угловатые</t>
  </si>
  <si>
    <t> -</t>
  </si>
  <si>
    <t>Неравномерный, поровый</t>
  </si>
  <si>
    <t>Вторичные изменения полевых шпатов, плотная упаковка, аутигенное минералообразование</t>
  </si>
  <si>
    <t xml:space="preserve">В общей массе присутствуют округлые чешуйки хлорита мелкопсаммитовой размерности (менее 1%). Пустотное пространство (20%) представлено удлиненными, угловатыми межзерновыми порами диаметром до 150 мкм </t>
  </si>
  <si>
    <t>97</t>
  </si>
  <si>
    <t>Кварц чистый, местами слабо трещиноватый, с рудными включениями, прямым и волнистым погасанием, редкими унаследованными регенерационными каемками и неровными краями. Полевые шпаты (ортоклаз, альбит) изометричные, часто интенсивно вторично измененные: интенсивно пелитизированные и пиритизированные, реже растворенные по плоскостям спайности, соссюритизированные. Обломки представлены микрокварцитами равномерно раскристаллизованными. Слюды представлены округлыми чешуйками хлорита. Упаковка зерен относительно плотная; контакт линейный и точечный, чуть реже конформный</t>
  </si>
  <si>
    <t>Микроглобули пирита (1%), тонкокристаллические агрегаты сидерита (2-3%)</t>
  </si>
  <si>
    <t>Равномерный, точечный, редко пленочный и поровый</t>
  </si>
  <si>
    <t>Вторичные изменения полевых шпатов, коррозия обломков цементом, плотная упаковка, аутигенное минералообразование, пластическая деформация слюд</t>
  </si>
  <si>
    <t xml:space="preserve">В общей массе присутствуют округлые чешуйки хлорита мелкопсаммитовой размерности (1%). Пустотное пространство (20%) представлено удлиненными, угловатыми межзерновыми порами диаметром до 150 мкм </t>
  </si>
  <si>
    <t>Песчаник мелкозернистый алевритовый мезомиктовый с сидеритовым цементом</t>
  </si>
  <si>
    <t>Алевритовая (25%), среднепсаммитовая (1%)</t>
  </si>
  <si>
    <t>менее 1</t>
  </si>
  <si>
    <t>Кварц чистый, местами слабо трещиноватый, с рудными включениями, прямым и волнистым погасанием, неровными контурами. Полевые шпаты (ортоклаз, альбит) изометричные, часто интенсивно вторично измененные: интенсивно пелитизированные и пиритизированные, реже растворенные по плоскостям спайности, соссюритизированные. Обломки представлены микрокварцитами равномерно раскристаллизованными. Слюды представлены округлыми чешуйками хлорита. Контакт зерен линейный и точечный</t>
  </si>
  <si>
    <t>Микроглобули пирита (менее 1%), тонкокристаллические агрегаты сидерита (10-15%)</t>
  </si>
  <si>
    <t>Равномерный, точечный, реже порово-пленочный</t>
  </si>
  <si>
    <t>Преимущественно сидеритовый, редко глинистый смешанного состава</t>
  </si>
  <si>
    <t xml:space="preserve">В общей массе присутствуют округлые чешуйки хлорита мелкопсаммитовой размерности (менее 1%). Пустотное пространство (10%) представлено удлиненными, угловатыми, плохо сообщающимися межзерновыми порами диаметром 50-100 мкм </t>
  </si>
  <si>
    <t>Кварц чистый, местами слабо трещиноватый, с рудными включениями, прямым и волнистым погасанием, неровными краями. Полевые шпаты (ортоклаз, альбит) изометричные, часто интенсивно вторично измененные: интенсивно пелитизированные и пиритизированные, реже растворенные по плоскостям спайности, соссюритизированные. Обломки представлены микрокварцитами равномерно раскристаллизованными. Слюды представлены мусковитом, биотитом и округлыми чешуйками хлорита. Упаковка зерен средней плотности; контакт линейный и точечный</t>
  </si>
  <si>
    <t>Хорошая сортировка, средняя окатанность; зерна изометричные и удлиненные, часто угловатые</t>
  </si>
  <si>
    <t>Микроглобули пирита (менее 1%)</t>
  </si>
  <si>
    <t xml:space="preserve">В общей массе присутствуют округлые чешуйки хлорита алевритовой и мелкопсаммитовой размерности (менее 1%). Пустотное пространство (20%) представлено удлиненными и изометричными, угловатыми межзерновыми порами диаметром 50-150 мкм </t>
  </si>
  <si>
    <t>98-99</t>
  </si>
  <si>
    <t>Кварц чистый, местами слабо трещиноватый, с рудными включениями, прямым и волнистым погасанием, неровными контурами. Полевые шпаты (ортоклаз, альбит) изометричные, часто интенсивно вторично измененные: интенсивно пелитизированные и пиритизированные, реже растворенные по плоскостям спайности, соссюритизированные. Обломки представлены микрокварцитами равномерно раскристаллизованными. Слюды представлены мусковитом, биотитом и округлыми чешуйками хлорита. Упаковка зерен средней плотности; контакт линейный и точечный, редко конформный</t>
  </si>
  <si>
    <t xml:space="preserve">В общей массе присутствуют округлые чешуйки хлорита алевритовой и мелкопсаммитовой размерности (1%). Пустотное пространство (20-25%) представлено удлиненными и изометричными, угловатыми межзерновыми порами диаметром 50-150 мкм </t>
  </si>
  <si>
    <t>Алевритовая (15%), среднепсаммитовая (1%)</t>
  </si>
  <si>
    <t>50-55</t>
  </si>
  <si>
    <t>Кварц чистый, местами слабо трещиноватый, с рудными включениями, прямым и волнистым погасанием, редкими регенерационными каемками и неровными контурами. Полевые шпаты (ортоклаз, альбит) изометричные, часто интенсивно вторично измененные: интенсивно пелитизированные и пиритизированные, реже растворенные по плоскостям спайности, соссюритизированные. Обломки представлены микрокварцитами равномерно раскристаллизованными. Слюды представлены мусковитом, биотитом и округлыми чешуйками хлорита. Упаковка зерен средней плотности; контакт линейный и точечный, редко конформный</t>
  </si>
  <si>
    <t>Глобули пирита сгруппированные и обособленные (1%)</t>
  </si>
  <si>
    <t>Неравномерный сгустковый, поровый и пленочный</t>
  </si>
  <si>
    <t xml:space="preserve">В общей массе присутствуют округлые чешуйки хлорита мелкопсаммитовой размерности (1%). Пустотное пространство (20-25%) представлено удлиненными и изометричными, угловатыми межзерновыми порами диаметром 50-100 мкм </t>
  </si>
  <si>
    <t>19</t>
  </si>
  <si>
    <t>Глобули пирита (2%), кристаллы сидерита</t>
  </si>
  <si>
    <t>Неравномерный, точечный и пленочно-поровый, реже сгустковый</t>
  </si>
  <si>
    <t>Глинистый смешанного состава, пиритовый, сидеритовый</t>
  </si>
  <si>
    <t xml:space="preserve">В общей массе присутствуют округлые чешуйки хлорита мелкопсаммитовой размерности (1%). Пустотное пространство (10-15%) представлено удлиненными и изометричными, угловатыми межзерновыми порами диаметром 50-150 мкм </t>
  </si>
  <si>
    <t>Алевролит песчанистый аркозовый с глинистым цементом</t>
  </si>
  <si>
    <t>Слабо ориентированная</t>
  </si>
  <si>
    <t>Мелкопсаммитовая (15-20%)</t>
  </si>
  <si>
    <t>Кварц чистый, местами слабо трещиноватый, с рудными включениями, прямым и волнистым погасанием, неровными контурами. Полевые шпаты (ортоклаз, альбит) изометричные, часто интенсивно вторично измененные: интенсивно пелитизированные и пиритизированные, реже растворенные по плоскостям спайности, соссюритизированные. Обломки представлены микрокварцитами равномерно раскристаллизованными. Слюды представлены мусковитом, биотитом и округлыми чешуйками хлорита. Упаковка зерен плотная; контакт линейный и точечный</t>
  </si>
  <si>
    <t>Хорошая сортировка,  окатанность ближе к плохой; обломки часто удлиненные, угловатые, ориентированные</t>
  </si>
  <si>
    <t>Глобули пирита (1-2%)</t>
  </si>
  <si>
    <t>Равномерный, поровый, реже пленочный</t>
  </si>
  <si>
    <t xml:space="preserve">В общей массе присутствуют округлые чешуйки хлорита мелкопсаммитовой размерности (менее 5%). Пустотное пространство (15-20%) представлено удлиненными и изометричными, угловатыми межзерновыми порами диаметром 50-150 мкм </t>
  </si>
  <si>
    <t>Алевролит кварц-аркозовый с глинистым цементом</t>
  </si>
  <si>
    <t>Слоеватая за счет ориентированных обломков и сгруппированных стяжений пирита</t>
  </si>
  <si>
    <t>0.02-0.04</t>
  </si>
  <si>
    <t>Мелкопсаммитовая (менее 5%)</t>
  </si>
  <si>
    <t>Кварц чистый, местами слабо трещиноватый, с рудными включениями, прямым и волнистым погасанием. Полевые шпаты (ортоклаз, альбит) изометричные, часто интенсивно вторично измененные: интенсивно пелитизированные и пиритизированные, реже растворенные по плоскостям спайности, соссюритизированные. Обломки представлены микрокварцитами равномерно раскристаллизованными. Слюды представлены мусковитом, биотитом и округлыми чешуйками хлорита. Упаковка зерен плотная; контакт линейный и точечный, местами конформный</t>
  </si>
  <si>
    <t>Глобули и стяжения пирита (1-2%)</t>
  </si>
  <si>
    <t xml:space="preserve">В общей массе присутствуют округлые чешуйки хлорита алевритовой размерности (5%). Пустотное пространство (15-20%) представлено удлиненными и изометричными, угловатыми межзерновыми порами диаметром 50 мкм </t>
  </si>
  <si>
    <t>0.02-0.05</t>
  </si>
  <si>
    <t>55</t>
  </si>
  <si>
    <t>Кварц чистый, местами слабо трещиноватый, с рудными включениями, прямым и волнистым погасанием. Полевые шпаты (ортоклаз, альбит) изометричные, часто интенсивно вторично измененные: интенсивно пелитизированные и пиритизированные, реже растворенные по плоскостям спайности, соссюритизированные. Обломки представлены микрокварцитами равномерно раскристаллизованными. Слюды представлены мусковитом, биотитом и округлыми чешуйками хлорита. Упаковка зерен плотная; контакт линейный и точечный</t>
  </si>
  <si>
    <t>Глобули и стяжения пирита диаметром до 0.45 мм (5%)</t>
  </si>
  <si>
    <t>Пиритизированные фрагменты органики до 0.3 мм, гелефицированные органогенные примазки длиной до 0.4 мм</t>
  </si>
  <si>
    <t>Линзовидно-волнистая, прерывисто-слоеватая</t>
  </si>
  <si>
    <t>Кварц чистый, местами слабо трещиноватый, с рудными включениями, прямым и волнистым погасанием. Полевые шпаты (ортоклаз, альбит) изометричные, часто интенсивно вторично измененные: интенсивно пелитизирои округлыми чешуйками хлоритаи реже хлоритом</t>
  </si>
  <si>
    <t>Плохая сортировка, средняя окатанность</t>
  </si>
  <si>
    <t>Глобули и стяжения пирита длиной до 1 мм (5%)</t>
  </si>
  <si>
    <t>Равномерный, базальный, реже поровый</t>
  </si>
  <si>
    <t xml:space="preserve">Редкие, мелкие, гелефицированные органогенные примазки; фрагменты известковистых двустворок длиной до 0.6 мм и фораминифер длиной 0.5 мм </t>
  </si>
  <si>
    <t>В общей массе присутствуют округлые чешуйки хлорита алевритовой размерности (1-2%). Текстура обусловлена наличием линз длиной от 0.5 до 5 мм, выполненных песчано-алевролитовым материалом. Пустотное пространство (10-15%) представлено удлиненными и изометричными, угловатыми межзерновыми порами диаметром 50 мкм. Присутствуют техногенные трещины</t>
  </si>
  <si>
    <t>0.05-0.01</t>
  </si>
  <si>
    <t>Мелкопсаммитовая (35-40%)</t>
  </si>
  <si>
    <t>Кварц чистый, местами слабо трещиноватый, с рудными включениями, прямым погасанием. Полевые шпаты (ортоклаз, альбит) изометричные, часто интенсивно вторично измененные: интенсивно пелитизированные и пиритизированные, реже растворенные по плоскостям спайности, соссюритизированные. Обломки представлены микрокварцитами равномерно раскристаллизованными. Слюды представлены мусковитом, биотитом и округлыми чешуйками хлорита. Упаковка зерен средней плотности; контакт линейный и точечный</t>
  </si>
  <si>
    <t>Глобули и стяжения пирита длиной до 0.3 мм (1%)</t>
  </si>
  <si>
    <t xml:space="preserve">В общей массе присутствуют округлые чешуйки хлорита алевритовой размерности (менее 5%). Пустотное пространство (15-20%) представлено удлиненными и изометричными, угловатыми межзерновыми порами диаметром 50 мкм </t>
  </si>
  <si>
    <t>Алевритовая (30-35%)</t>
  </si>
  <si>
    <t>Кварц чистый, местами слабо трещиноватый, с рудными включениями, прямым и волнистым погасанием, с редкими унаследованными регенерационными каемками. Полевые шпаты (ортоклаз, альбит) изометричные, часто интенсивно вторично измененные: интенсивно пелитизированные и пиритизированные, реже растворенные по плоскостям спайности, соссюритизированные. Обломки представлены микрокварцитами равномерно раскристаллизованными. Слюды представлены мусковитом, биотитом и округлыми чешуйками хлорита. Упаковка зерен средней плотности; контакт линейный и точечный, местами конформный</t>
  </si>
  <si>
    <t>Хорошая сортировка, средняя окатанность; обломки часто изометричные, угловатые</t>
  </si>
  <si>
    <t>Глобули и стяжения пирита длиной до 0.2 мм (менее 1%)</t>
  </si>
  <si>
    <t xml:space="preserve">Вторичные изменения полевых шпатов, аутигенное минералообразование, пластическая деформация слюд </t>
  </si>
  <si>
    <t xml:space="preserve">В общей массе присутствуют округлые чешуйки хлорита алевритовой и мелкопсаммитовой размерности (5%). Пустотное пространство (20-25%) представлено удлиненными и изометричными, угловатыми межзерновыми порами диаметром 50 мкм </t>
  </si>
  <si>
    <t>Горизонтально тонкослоистая за счет ориентированных, прерывистых глинистых слойков</t>
  </si>
  <si>
    <t>Алевритовая (40-45%)</t>
  </si>
  <si>
    <t>Хорошая и средняя сортировка, средняя окатанность; обломки часто удлиненные, угловатые</t>
  </si>
  <si>
    <t>- </t>
  </si>
  <si>
    <t>Неравномерный, поровый, реже пленочный</t>
  </si>
  <si>
    <t xml:space="preserve">В общей массе присутствуют округлые чешуйки хлорита алевритовой и мелкопсаммитовой размерности (5-10%). Пустотное пространство (15-20%) представлено удлиненными и изометричными, угловатыми межзерновыми порами диаметром 50-100 мкм </t>
  </si>
  <si>
    <t xml:space="preserve">Алевролит песчанисто-глинистый кварц-аркозовый </t>
  </si>
  <si>
    <t>Линзовидно-волнистая</t>
  </si>
  <si>
    <t>Мелкопсаммитовая (15%), среднепсаммитовая (1%)</t>
  </si>
  <si>
    <t>Кварц чистый, местами слабо трещиноватый, с рудными включениями, прямым и волнистым погасанием. Полевые шпаты (ортоклаз, альбит) изометричные, часто интенсивно вторично измененные: интенсивно пелитизированные и пиритизированные, реже растворенные по плоскостям спайности, соссюритизированные. Обломки представлены микрокварцитами равномерно раскристаллизованными. Слюды представлены мусковитом, биотитом и округлыми чешуйками хлорита</t>
  </si>
  <si>
    <t>Плохая сортировка, средняя окатанность; обломки преимущественно изометричные</t>
  </si>
  <si>
    <t>Неравномерный, базальный, поровый и пленочный</t>
  </si>
  <si>
    <t>Глинистый смешанного состава, частично пиритизированный</t>
  </si>
  <si>
    <t>В общей массе присутствуют округлые чешуйки хлорита алевритовой и мелкопсаммитовой размерности (около 10%). Пустотное пространство (5%) представлено плохо сообщающимися межзерновыми порами в песчано-алевритовых линзах</t>
  </si>
  <si>
    <t>Алевритовая (45-50%), мелкопсаммитовая (1-2%)</t>
  </si>
  <si>
    <t>Плохая сортировка и окатанность</t>
  </si>
  <si>
    <t>Глобули и псевдоморфозы пирита по органогенным остаткам (1-2%)</t>
  </si>
  <si>
    <t xml:space="preserve">Основная масса - смешанного глинистого состава </t>
  </si>
  <si>
    <t>Единичные гелефицированные органогенные включения диаметром 0.25м мм; известковистые обломки раковин двустворок длиной до 1 мм</t>
  </si>
  <si>
    <t>В общей массе присутствуют округлые чешуйки хлорита алевритовой размерности (менее 10%). Пустотное пространство (5%) представлено плохо сообщающимися межзерновыми порами в песчано-алевритовых линзах</t>
  </si>
  <si>
    <t xml:space="preserve">Массивная </t>
  </si>
  <si>
    <t>Кварц чистый, местами слабо трещиноватый, с рудными включениями, прямым и волнистым погасанием, местами с неровными контурами. Полевые шпаты (ортоклаз, альбит) изометричные, часто интенсивно вторично измененные: интенсивно пелитизированные и пиритизированные, реже растворенные по плоскостям спайности, соссюритизированные. Обломки представлены микрокварцитами равномерно раскристаллизованными. Слюды представлены мусковитом, биотитом и округлыми чешуйками хлорита. Контакт зерен точечный и линейный; упаковка плотная</t>
  </si>
  <si>
    <t>Средняя сортировка и окатанность, зерна изометричные и удлиненные, часто угловатые</t>
  </si>
  <si>
    <t>Глобули пирита (1%)</t>
  </si>
  <si>
    <t>Вторичные изменения полевых шпатов, аутигенное минералообразование, пластическая деформация слюд, плотная упаковка зерен</t>
  </si>
  <si>
    <t xml:space="preserve">В общей массе присутствуют округлые чешуйки хлорита алевритовой и мелкопсаммитовой размерности (5%). Пустотное пространство (20-25%) представлено удлиненными и изометричными, угловатыми межзерновыми порами диаметром 50-100 мкм </t>
  </si>
  <si>
    <t>Слабо слоеватая</t>
  </si>
  <si>
    <t>Кварц чистый, местами слабо трещиноватый, с рудными включениями, прямым и волнистым погасанием, местами с неровными контурами. Полевые шпаты (ортоклаз, альбит) изометричные, часто интенсивно вторично измененные: интенсивно пелитизированные и пиритизированные, реже растворенные по плоскостям спайности, соссюритизированные. Обломки представлены микрокварцитами равномерно раскристаллизованными. Слюды представлены мусковитом, биотитом и округлыми чешуйками хлорита. Контакт зерен точечный и линейный; упаковка средней плотности</t>
  </si>
  <si>
    <t>Средняя и хорошая сортировка, средняя окатанность, зерна изометричные и удлиненные, часто угловатые, ориентированные</t>
  </si>
  <si>
    <t xml:space="preserve">В общей массе присутствуют округлые чешуйки хлорита алевритовой и мелкопсаммитовой размерности (5-7%). Пустотное пространство (120-25%) представлено удлиненными и изометричными, угловатыми межзерновыми порами диаметром 50-100 мкм </t>
  </si>
  <si>
    <t>Слабо слоеватая, неравномерно градационная</t>
  </si>
  <si>
    <t>Мелкопсаммитовая (25%)</t>
  </si>
  <si>
    <t>Кварц чистый, местами слабо трещиноватый, с рудными включениями, прямым  и волнистым погасанием, часто с неровными контурами. Полевые шпаты (ортоклаз, альбит) изометричные, часто интенсивно вторично измененные: интенсивно пелитизированные и пиритизированные, реже растворенные по плоскостям спайности, соссюритизированные. Обломки представлены микрокварцитами равномерно раскристаллизованными. Слюды представлены мусковитом, биотитом и округлыми чешуйками хлорита. Контакт зерен точечный и линейный, реже конформный; упаковка плотная</t>
  </si>
  <si>
    <t>Плохая и средняя сортировка, средняя окатанность; зерна часто изометричные, угловатые</t>
  </si>
  <si>
    <t xml:space="preserve">В общей массе присутствуют округлые чешуйки хлорита алевритовой и мелкопсаммитовой размерности (5%). Пустотное пространство (15-20%) представлено удлиненными и изометричными, угловатыми межзерновыми порами диаметром 50-100 мкм </t>
  </si>
  <si>
    <t>Горизонтальная тонкослоистая</t>
  </si>
  <si>
    <t>Мелкопсаммитовая (15%)</t>
  </si>
  <si>
    <t>Плохая и средняя сортировка, средняя окатанность; зерна часто угловатые и ориентированные</t>
  </si>
  <si>
    <t>В общей массе присутствуют округлые чешуйки хлорита алевритовой и мелкопсаммитовой размерности (5%). Пустотное пространство (15-20%) представлено удлиненными и изометричными, угловатыми межзерновыми порами диаметром 50-100 мкм. В межзерновом пространстве - редкие сгустки микрокристаллического сидерита длиной 0.3 мм</t>
  </si>
  <si>
    <t>Кварц чистый, местами слабо трещиноватый, с рудными включениями, прямым и волнистым погасанием. Полевые шпаты (ортоклаз, альбит) изометричные, часто интенсивно вторично измененные: интенсивно пелитизированные и пиритизированные, реже растворенные по плоскостям спайности, соссюритизированные. Обломки представлены микрокварцитами равномерно раскристаллизованными. Слюды представлены мусковитом, биотитом и округлыми чешуйками хлорита. Контакт зерен точечный и линейный; упаковка средней плотности</t>
  </si>
  <si>
    <t>Средняя и хорошая сортировка, средняя окатанность; зерна часто изометричные, угловатые</t>
  </si>
  <si>
    <t>Прерывисто-слоистая, линзовидная</t>
  </si>
  <si>
    <t>60-65</t>
  </si>
  <si>
    <t>Обломки преимущественно мелкоалевритовой размерности, слабо различимы. Диагностируются кварц и полевые шпаты, чешуйки слюд (преимущественно хлорита)</t>
  </si>
  <si>
    <t>Глобули пирита (менее 5%)</t>
  </si>
  <si>
    <t>Аутигенное минералообразование, слабая пластическая деформация слюд</t>
  </si>
  <si>
    <t>В общей массе присутствуют округлые чешуйки хлорита алевритовой размерности (5-7%). По всей массе шлифа распределены сидеритовые мелкодисперсные сгустки средним диаметром 0.1 мм. Видимое пустотное пространство не диагностировано</t>
  </si>
  <si>
    <t>Горизонтально тонкослоистая</t>
  </si>
  <si>
    <t>Кварц чистый, местами слабо трещиноватый, с рудными включениями, прямым и волнистым погасанием, редкими унаследованными регенерационными каемками, местами с неровными контурами. Полевые шпаты (ортоклаз, альбит) изометричные, часто интенсивно вторично измененные: интенсивно пелитизированные и пиритизированные, реже растворенные по плоскостям спайности, соссюритизированные. Обломки представлены микрокварцитами равномерно раскристаллизованными. Слюды представлены мусковитом, биотитом и округлыми чешуйками хлорита. Контакт зерен точечный и линейный</t>
  </si>
  <si>
    <t>Средняя и плохая сортировка, средняя окатанность</t>
  </si>
  <si>
    <t>Глобули пирита диаметром до 0.3 мм (1%)</t>
  </si>
  <si>
    <t>Неравномерный, послойно распределенный, поровый и пленочный</t>
  </si>
  <si>
    <t>В общей массе присутствуют округлые чешуйки хлорита алевритовой и мелкопсаммитовой размерности (менее 10%). Пустотное пространство (20-25%) распределено послойно, сложено сообщающимися порами диаметром до 100 мкм</t>
  </si>
  <si>
    <t>Линзовидно-сгустковая</t>
  </si>
  <si>
    <t>0.1-0.2</t>
  </si>
  <si>
    <t>Алевритовая (15%), среднепсаммитовая (1-2%)</t>
  </si>
  <si>
    <t>Кварц чистый, местами слабо трещиноватый, с рудными включениями, прямым погасанием, местами с неровными контурами. Полевые шпаты (ортоклаз, альбит) изометричные, часто интенсивно вторично измененные: интенсивно пелитизированные и пиритизированные, реже растворенные по плоскостям спайности, соссюритизированные. Обломки представлены микрокварцитами равномерно раскристаллизованными. Слюды представлены мусковитом, биотитом и округлыми чешуйками хлорита. Контакт зерен точечный и линейный, упаковка средней плотности</t>
  </si>
  <si>
    <t>Хорошая и средняя сортировка, средняя окатанность; обломки часто угловатые</t>
  </si>
  <si>
    <t>Неравномерный, сгустковый, поровый и пленочный</t>
  </si>
  <si>
    <t>В общей массе присутствуют округлые чешуйки хлорита мелкопсаммитовой размерности (2%). Пустотное пространство (20%) распределено послойно, сложено сообщающимися порами диаметром до 100 мкм</t>
  </si>
  <si>
    <t>Алевролит песчаный  аркозовый с сидеритовым цементом</t>
  </si>
  <si>
    <t>Сгустково-линзовидная</t>
  </si>
  <si>
    <t>0.05-0.08</t>
  </si>
  <si>
    <t>Кварц чистый, местами слабо трещиноватый, с рудными включениями, прямым погасанием, местами с неровными контурами. Полевые шпаты (ортоклаз, альбит) изометричные, часто интенсивно вторично измененные: интенсивно пелитизированные и пиритизированные, реже растворенные по плоскостям спайности, соссюритизированные. Обломки представлены микрокварцитами равномерно раскристаллизованными. Слюды представлены мусковитом, биотитом и округлыми чешуйками хлорита. Контакт зерен точечный и линейный</t>
  </si>
  <si>
    <t>Хорошая сортировка и средняя окатанность; обломки чаще изометричные, угловатые</t>
  </si>
  <si>
    <t>Сидерит (в цементе - до 20%), пирит (1%)</t>
  </si>
  <si>
    <t>Неравномерный, сгустковый и точечный, реже поровый</t>
  </si>
  <si>
    <t>Сидеритовый тонкокристаллический</t>
  </si>
  <si>
    <t>Псевдоморфозы пирита по неустановленным органогенным обломкам длиной 1 мм</t>
  </si>
  <si>
    <t>В общей массе присутствуют округлые чешуйки хлорита алевритовой и мелкопсаммитовой размерности (2%). Пустотное пространство (15%) распределено послойно, сложено сообщающимися порами диаметром до 100 мкм</t>
  </si>
  <si>
    <t>Слабо слоеватая за счет ориентации обломков</t>
  </si>
  <si>
    <t>3-4</t>
  </si>
  <si>
    <t>Кварц чистый, местами слабо трещиноватый, с рудными включениями, прямым погасанием, неровными контурами и редкими унаследованными регенерационными каемками. Полевые шпаты (ортоклаз, альбит) изометричные, часто интенсивно вторично измененные: интенсивно пелитизированные и пиритизированные, реже растворенные по плоскостям спайности, соссюритизированные. Обломки представлены микрокварцитами равномерно раскристаллизованными. Слюды представлены мусковитом, биотитом и округлыми чешуйками хлорита. Контакт зерен точечный и линейный, реже конформный; упаковка средней плотности</t>
  </si>
  <si>
    <t>Хорошая и средняя сортировка, средняя и плохая окатанность; обломки часто угловатые и удлиненные</t>
  </si>
  <si>
    <t>В общей массе присутствуют округлые чешуйки хлорита алевритовой и мелкопсаммитовой размерности (2-3%). В шлифе - протяженный ожелезненно-глинистый прослой. Пустотное пространство (20%) распределено послойно, сложено сообщающимися порами диаметром до 100 мкм</t>
  </si>
  <si>
    <t>21</t>
  </si>
  <si>
    <t>Неравномерно слоистая за счет прослоев песчаника глинистого</t>
  </si>
  <si>
    <t>0.02 и 0.15</t>
  </si>
  <si>
    <t>Алевритовая (25-30%), мелкопсаммитовая (5%)</t>
  </si>
  <si>
    <t>50</t>
  </si>
  <si>
    <t>В песчаных прослоях хорошая сортировка, средняя и хорошая окатанность</t>
  </si>
  <si>
    <t>Основная масса - смешанного глинистого состава с равномерно рассеянными мелкоалевритовыми обломками внутри; в песчаных прослоях цемент поровый и базальный</t>
  </si>
  <si>
    <t>Вторичные изменения полевых шпатов, аутигенное минералообразование</t>
  </si>
  <si>
    <t>В общей массе присутствуют округлые чешуйки хлорита алевритовой и мелкопсаммитовой размерности (1%). Видимое пустотное пространство не диагностировано</t>
  </si>
  <si>
    <t>22</t>
  </si>
  <si>
    <t>Мелкопсаммитовая (35%)</t>
  </si>
  <si>
    <t>Кварц чистый, местами слабо трещиноватый, с рудными включениями, прямым и волнистым погасанием. Полевые шпаты (ортоклаз, альбит) изометричные, часто интенсивно вторично измененные: интенсивно пелитизированные и пиритизированные, реже растворенные по плоскостям спайности, соссюритизированные. Обломки представлены микрокварцитами равномерно раскристаллизованными. Слюды представлены мусковитом, биотитом и реже хлоритом. Контакт зерен точечный и линейный, реже конформный; упаковка плотная</t>
  </si>
  <si>
    <t>Хорошая сортировка, плохая и средняя окатанность; зерна преимущественно удлиненные, угловатые, слабо ориентированные</t>
  </si>
  <si>
    <t>Вторичные изменения полевых шпатов, аутигенное минералообразование; плотная упаковка</t>
  </si>
  <si>
    <t>Пустотное пространство (10-15%) сложено плохо сообщающимися межзерновыми порами диаметром до 100 мкм</t>
  </si>
  <si>
    <t>23</t>
  </si>
  <si>
    <t>Песчаник мелкозернистый алевритистый мезомиктовый</t>
  </si>
  <si>
    <t>Алевритовая (15%)</t>
  </si>
  <si>
    <t>Кварц чистый, местами слабо трещиноватый, с рудными включениями, прямым и волнистым погасанием, местами с нервными контурами. Полевые шпаты (ортоклаз, альбит) изометричные, часто интенсивно вторично измененные: интенсивно пелитизированные и пиритизированные, реже растворенные по плоскостям спайности, соссюритизированные. Обломки представлены микрокварцитами равномерно раскристаллизованными. Слюды представлены мусковитом, биотитом и реже хлоритом. Контакт зерен точечный и линейный, упаковка средней плотности</t>
  </si>
  <si>
    <t>Хорошая сортировка и окатанность; обломки преимущественно изометричные</t>
  </si>
  <si>
    <t>Микроглобули пирита (1%), стяжения кальцита (1%)</t>
  </si>
  <si>
    <t>Неравномерный, мозаичный и поровый</t>
  </si>
  <si>
    <t>Кальцитово-глинистый, глинистый смешанного состава</t>
  </si>
  <si>
    <t>В общей массе присутствуют округлые чешуйки хлорита мелкопсаммитовой размерности (5-10%). Пустотное пространство (20%) сложено сообщающимися межзерновыми порами диаметром до 200 мкм</t>
  </si>
  <si>
    <t>24</t>
  </si>
  <si>
    <t>Кварц чистый, местами слабо трещиноватый, с рудными включениями, прямым и волнистым погасанием, местами с нервными контурами. Полевые шпаты (ортоклаз, альбит) изометричные, часто интенсивно вторично измененные: интенсивно пелитизированные и пиритизированные, реже растворенные по плоскостям спайности, соссюритизированные. Обломки представлены микрокварцитами равномерно раскристаллизованными. Слюды представлены мусковитом, биотитом и реже хлоритом. Контакт зерен точечный и линейный, конформный; плотная упаковка</t>
  </si>
  <si>
    <t>Хорошая сортировка, средняя окатанность; зерна изометричные и удлинённые, часто угловатые, слабо ориентированные</t>
  </si>
  <si>
    <t>Микроглобули пирита (2-3%)</t>
  </si>
  <si>
    <t>Пустотное пространство (10-15%) сложено плохо сообщающимися межзерновыми порами диаметром до 50-100 мкм</t>
  </si>
  <si>
    <t xml:space="preserve">Алевролит песчаный аркозовый </t>
  </si>
  <si>
    <t>Пятнисто-слоистая за счет сцементированного прослоя толщиной до 1 см в средней части шлифа</t>
  </si>
  <si>
    <t>Хорошая сортировка, средняя окатанность; зерна изометричные, часто угловатые</t>
  </si>
  <si>
    <t>Пустотное пространство (20%) сложено сообщающимися межзерновыми порами диаметром до 100 мкм</t>
  </si>
  <si>
    <t>Линзовидно-волнистая, биотурбированная</t>
  </si>
  <si>
    <t>75</t>
  </si>
  <si>
    <t>Алевритовая (25%), среднепсаммитовая (менее 5%)</t>
  </si>
  <si>
    <t>Кварц чистый, местами слабо трещиноватый, с рудными включениями, прямым и волнистым погасанием, местами с неровными контурами. Полевые шпаты (ортоклаз, альбит) изометричные, часто интенсивно вторично измененные: интенсивно пелитизированные и пиритизированные, реже растворенные по плоскостям спайности, соссюритизированные. Обломки представлены микрокварцитами равномерно раскристаллизованными. Слюды представлены мусковитом, биотитом и округлыми чешуйками хлорита. Контакт зерен точечный и линейный</t>
  </si>
  <si>
    <t>Плохая сортировка, плохая и средняя окатанность; зерна часто изометричные, угловатые</t>
  </si>
  <si>
    <t>Сгруппированные глобули и стяжения пирита (1%)</t>
  </si>
  <si>
    <t>Неравномерный, сгустковый, базальный, поровый и реже пленочный</t>
  </si>
  <si>
    <t>Единичные, мелкие, гелефицированные органогенные примазки длиной до 0.07 мм</t>
  </si>
  <si>
    <t>В общей массе присутствуют округлые чешуйки хлорита алевритовой и мелкопсаммитовой размерности (2%). Видимое поровое пространство не диагностируется; в глинистых слойках присутствуют короткие техногенные трещинки</t>
  </si>
  <si>
    <t>Песчаник мелкозернистый алевритистый аркозовый с глинистым цементом</t>
  </si>
  <si>
    <t>Алевритовая (20%), среднепсаммитовая (5-10%)</t>
  </si>
  <si>
    <t>Кварц чистый, местами слабо трещиноватый, с рудными включениями, прямым и волнистым погасанием, неровными контурами, редкими унаследованными регенерационными каёмками. Полевые шпаты (ортоклаз, альбит) изометричные, часто интенсивно вторично измененные: интенсивно пелитизированные и пиритизированные, реже растворенные по плоскостям спайности, соссюритизированные. Обломки представлены микрокварцитами равномерно раскристаллизованными, реже обломками кальцита. Слюды представлены мусковитом, биотитом и округлыми чешуйками хлорита. Контакт зерен точечный и линейный</t>
  </si>
  <si>
    <t>Средняя и плохая сортировка, средняя окатанность; обломки часто угловатые</t>
  </si>
  <si>
    <t>Неравномерный, базальный, реже поровый</t>
  </si>
  <si>
    <t>В общей массе присутствуют округлые чешуйки хлорита алевритовой и мелкопсаммитовой размерности (2%). Видимое поровое пространство не диагностируется</t>
  </si>
  <si>
    <t>0.4, отдельные зерна - до 0.8</t>
  </si>
  <si>
    <t>Алевритовая (15%), среднепсаммитовая (5%), крупнопсаммитовая (1%)</t>
  </si>
  <si>
    <t>Кварц чистый, местами слабо трещиноватый, с рудными включениями, прямым и волнистым погасанием, неровными контурами и редкими унаследованными регенерационными каемками. Полевые шпаты (ортоклаз, альбит) изометричные, часто интенсивно вторично измененные: интенсивно пелитизированные и пиритизированные, реже растворенные по плоскостям спайности, соссюритизированные. Обломки представлены микрокварцитами равномерно раскристаллизованными. Слюды представлены мусковитом, биотитом и округлыми чешуйками хлорита. Контакт зерен линейный и конформный, реже точечный</t>
  </si>
  <si>
    <t>Средняя сортировка и окатанность; обломки часто угловатые</t>
  </si>
  <si>
    <t>Неравномерный, сгустковый, базальный, поровый, редко пленочный</t>
  </si>
  <si>
    <t>В общей массе присутствуют округлые чешуйки хлорита алевритовой и мелкопсаммитовой размерности (менее 5%). Пустотное пространство (10%) сложено единичными кавернами диаметром до 0.5 мм и плохо сообщающимися межзерновыми порами диаметром до 150 мкм</t>
  </si>
  <si>
    <t>Песчаник средне-мелкозернистый алевритистый кварц-аркозовый с глинистым цементом</t>
  </si>
  <si>
    <t>0.4, отдельные зерна - до 2.2</t>
  </si>
  <si>
    <t>Алевритовая (15%), среднепсаммитовая (5-10%), крупнопсаммитовая (менее 5%), мелкогравийная (менее 1%)</t>
  </si>
  <si>
    <t>Кварц чистый, местами слабо трещиноватый, с рудными включениями, прямым и волнистым погасанием, регенерационными каемками и неровными контурами. Полевые шпаты (ортоклаз, альбит) изометричные, часто интенсивно вторично измененные: интенсивно пелитизированные и пиритизированные, реже растворенные по плоскостям спайности, соссюритизированные. Обломки представлены микрокварцитами равномерно раскристаллизованными, сростками полевых шпатов и кварца, эффузивами. Слюды представлены мусковитом, биотитом и округлыми чешуйками хлорита. Контакт зерен точечный и линейный</t>
  </si>
  <si>
    <t>Сортировка и окатанность зерен средняя, ближе к плохой; окатаны преимущественно крупные обломки, форма зерен в равной степени удлиненная и изометричная</t>
  </si>
  <si>
    <t>Сгруппированные глобули и стяжения пирита (1-2%)</t>
  </si>
  <si>
    <t>Глинистый смешанного состава, реже каолинитовый</t>
  </si>
  <si>
    <t>В общей массе присутствуют округлые чешуйки хлорита мелкопсаммитовой размерности (1%). Пустотное пространство (15%) сложено единичными кавернами диаметром до 0.5 мм и плохо сообщающимися межзерновыми порами диаметром до 150 мкм</t>
  </si>
  <si>
    <t>Песчаник разнозернистый гравийно-алевритистый кварц-аркозовый с кальцитовым цементом</t>
  </si>
  <si>
    <t>Гравийная (10%), крупнопсаммитовая (10%), среднепсаммитовая (10-15%), алевритовая (15-20%)</t>
  </si>
  <si>
    <t>Кварц чистый, местами слабо трещиноватый, с рудными включениями, прямым и волнистым погасанием. Полевые шпаты (ортоклаз, альбит) изометричные, часто интенсивно вторично измененные: интенсивно пелитизированные и пиритизированные, реже растворенные по плоскостям спайности, соссюритизированные. Обломки представлены микрокварцитами равномерно раскристаллизованными, сростками полевых шпатов и кварца, эффузивами. Слюды представлены мусковитом, биотитом и округлыми чешуйками хлорита. Контакт зерен преимущественно точечный, контуры часто корродированы цементом</t>
  </si>
  <si>
    <t>Сортировка и окатанность плохие; обломки преимущественно изометричные, окатаны в большей степени крупнозернистые разности</t>
  </si>
  <si>
    <t>Сгруппированные глобули и стяжения пирита (1-2%), кальцит (в цементе - 20%)</t>
  </si>
  <si>
    <t>Равномерный, базальный пойкилитовый, реже порово-пленочный</t>
  </si>
  <si>
    <t>Кальцитовый, реже глинистый</t>
  </si>
  <si>
    <t>Вторичные изменения полевых шпатов и обломков, аутигенное минералообразование, пластическая деформация слюд, коррозия обломков</t>
  </si>
  <si>
    <t>В общей массе присутствуют округлые чешуйки хлорита средне- и мелкопсаммитовой размерности (1%). Видимое поровое пространство не диагностируется</t>
  </si>
  <si>
    <t>Алевритовая (15%), среднепсаммитовая (5-10%)</t>
  </si>
  <si>
    <t>Кварц чистый, местами слабо трещиноватый, с рудными включениями, прямым и волнистым погасанием, местами с регенерационными каемками. Полевые шпаты (ортоклаз, альбит) изометричные, часто интенсивно вторично измененные: интенсивно пелитизированные и пиритизированные, реже растворенные по плоскостям спайности, соссюритизированные. Обломки представлены микрокварцитами равномерно раскристаллизованными, сростками полевых шпатов и кварца, эффузивами. Слюды представлены мусковитом, биотитоми округлыми чешуйками хлорита. Контакт зерен линейный и конформный, реже точечный; упаковка плотная</t>
  </si>
  <si>
    <t>Сортировка и окатанность средние; обломки преимущественно изометричные, угловатые</t>
  </si>
  <si>
    <t>Микроглобули и примазки пирита (менее 1%)</t>
  </si>
  <si>
    <t>Неравномерный, поровый и реже пленочный</t>
  </si>
  <si>
    <t>Вторичные изменения полевых шпатов и обломков, аутигенное минералообразование, пластическая деформация слюд, плотная упаковка</t>
  </si>
  <si>
    <t>В общей массе присутствуют округлые чешуйки хлорита мелкопсаммитовой размерности (1%). Пустотное пространство (20%) сложено хорошо сообщающимися межзерновыми порами средним диаметром 50-150 мкм</t>
  </si>
  <si>
    <t>Песчаник мелкозернистый алевритистый аркозовый с глинисто-кальцитовым цементом</t>
  </si>
  <si>
    <t>Алевритовая (15%), среднепсаммитовая (менее 5%)</t>
  </si>
  <si>
    <t>Кварц чистый, местами слабо трещиноватый, с рудными включениями, прямым и волнистым погасанием, часто с неровными контурами. Полевые шпаты (ортоклаз, альбит) изометричные, часто интенсивно вторично измененные: интенсивно пелитизированные и пиритизированные, реже растворенные по плоскостям спайности, соссюритизированные. Обломки представлены микрокварцитами равномерно раскристаллизованными, сростками полевых шпатов и кварца, эффузивами. Слюды представлены мусковитом, биотитом и округлыми чешуйками хлорита. Контакт зерен линейный и конформный, реже точечный; упаковка средней плотности</t>
  </si>
  <si>
    <t>Микроглобули и примазки пирита (менее 1%), кальцит (5-8%)</t>
  </si>
  <si>
    <t>Глинистый смешанного состава, реже пиритовый и каолинитовый</t>
  </si>
  <si>
    <t>В общей массе присутствуют округлые чешуйки хлорита алевритовой и мелкопсаммитовой размерности (1-2%). Пустотное пространство (20%) сложено хорошо сообщающимися межзерновыми порами средним диаметром 50-200 мкм</t>
  </si>
  <si>
    <t>Песчаник мелкозернистый алевритистый аркозовый</t>
  </si>
  <si>
    <t>Алевритовая (15%), среднепсаммитовая (5%)</t>
  </si>
  <si>
    <t>Кварц чистый, местами слабо трещиноватый, с рудными включениями, прямым и волнистым погасанием, регенерационными каемками и неровными контурами. Полевые шпаты (ортоклаз, альбит) изометричные, часто интенсивно вторично измененные: интенсивно пелитизированные и пиритизированные, реже растворенные по плоскостям спайности, соссюритизированные. Обломки представлены микрокварцитами равномерно раскристаллизованными, сростками полевых шпатов и кварца, эффузивами. Слюды представлены мусковитом, биотитом и округлыми чешуйками хлорита. Контакт зерен линейный и конформный; упаковка плотная</t>
  </si>
  <si>
    <t>Средняя сортировка, плохая и средняя окатанность; зерна часто угловатые</t>
  </si>
  <si>
    <t>Неравномерный, сгустковый, базальный и поровый, редко пленочный</t>
  </si>
  <si>
    <t>В общей массе присутствуют округлые чешуйки хлорита алевритовой и мелкопсаммитовой размерности (1-2%). Пустотное пространство (20%) сложено хорошо сообщающимися межзерновыми порами средним диаметром 50-150 мкм</t>
  </si>
  <si>
    <t>Кварц чистый, местами слабо трещиноватый, с рудными включениями, прямым и волнистым погасанием, неровными контурами и редкими регенерационными каемками. Полевые шпаты (ортоклаз, альбит) изометричные, часто интенсивно вторично измененные: интенсивно пелитизированные и пиритизированные, реже растворенные по плоскостям спайности, соссюритизированные, редко трещиноватые. Обломки представлены микрокварцитами равномерно раскристаллизованными, сростками полевых шпатов и кварца, эффузивами. Слюды представлены мусковитом, биотитом и округлыми чешуйками хлорита. Контакт зерен линейный и конформный, реже точечный; упаковка средней плотности</t>
  </si>
  <si>
    <t xml:space="preserve">Микроглобули и примазки пирита (1%) </t>
  </si>
  <si>
    <t>Среднепсаммитовая (5%), алевритовая (15%)</t>
  </si>
  <si>
    <t>Хорошая сортировка, средняя окатанность; обломки преимущественно изометричные, угловатые</t>
  </si>
  <si>
    <t>Микроглобули и примазки пирита (1%)</t>
  </si>
  <si>
    <t>Алевритовая (15-20%), среднепсаммитовая (5-7%)</t>
  </si>
  <si>
    <t>Кварц чистый, местами слабо трещиноватый, с рудными включениями, прямым и волнистым погасанием, неровными контурами и редкими регенерационными каемками. Полевые шпаты (ортоклаз, альбит) изометричные, часто интенсивно вторично измененные: интенсивно пелитизированные и пиритизированные, реже растворенные по плоскостям спайности, соссюритизированные, редко трещиноватые. Обломки представлены микрокварцитами равномерно раскристаллизованными, сростками полевых шпатов и кварца, эффузивами. Слюды представлены мусковитом, биотитом и округлыми чешуйками хлорита. Контакт зерен линейный и конформный, реже точечный; упаковка средней плотности. Пегматиты</t>
  </si>
  <si>
    <t>В общей массе присутствуют округлые чешуйки хлорита алевритовой и мелкопсаммитовой размерности (2%). Пустотное пространство (25-30%) сложено хорошо сообщающимися межзерновыми порами средним диаметром 200 мкм и редкими изометричными кавернами диаметром до 0.8 мм</t>
  </si>
  <si>
    <t>Песчаник мелкозернистый алевритовый аркозовый с глинисто-карбонатным цементом</t>
  </si>
  <si>
    <t>Кварц чистый, местами слабо трещиноватый, с рудными включениями, прямым и волнистым погасанием, неровными контурами. Полевые шпаты (ортоклаз, альбит) изометричные, интенсивно вторично измененные: интенсивно пелитизированные и пиритизированные, реже растворенные по плоскостям спайности, соссюритизированные. Обломки представлены микрокварцитами равномерно раскристаллизованными, сростками полевых шпатов и кварца, эффузивами, аргиллитами. Слюды представлены мусковитом, биотитом и округлыми чешуйками хлорита. Контакт зерен линейный и реже точечный; упаковка средней плотности</t>
  </si>
  <si>
    <t>Микроглобули и примазки пирита (1%), кальцит (в цементе -15%), сидерит (1%)</t>
  </si>
  <si>
    <t>Неравномерный, островной мозаичный и пленочно-поровый</t>
  </si>
  <si>
    <t>Кальцитовый и глинистый смешанного состава</t>
  </si>
  <si>
    <t>В общей массе присутствуют округлые чешуйки хлорита средне- и мелкопсаммитовой размерности (1%). Пустотное пространство (20%) сложено сообщающимися межзерновыми порами средним диаметром 50-100 мкм. Сгустки тонкокристаллического сидерита диаметром 0.3 мм</t>
  </si>
  <si>
    <t>Алевритовая (15-20%), среднепсаммитовая (менее 5%)</t>
  </si>
  <si>
    <t>Сортировка и окатанность средние, ближе к плохим; обломки преимущественно изометричные, угловатые</t>
  </si>
  <si>
    <t>Неравномерный, сгустковый и пленочно-поровый, пленочный</t>
  </si>
  <si>
    <t>Глинистый смешанного состава, реже пиритовый</t>
  </si>
  <si>
    <t>В общей массе присутствуют округлые чешуйки хлорита мелкопсаммитовой размерности (1%). Пустотное пространство (15%) сложено сообщающимися межзерновыми порами средним диаметром 50-100 мкм</t>
  </si>
  <si>
    <t>Кварц чистый, местами слабо трещиноватый, с рудными включениями, прямым и волнистым погасанием, неровными контурами. Полевые шпаты (ортоклаз, альбит) изометричные, интенсивно вторично измененные: интенсивно пелитизированные и пиритизированные, реже растворенные по плоскостям спайности, соссюритизированные. Обломки представлены микрокварцитами равномерно раскристаллизованными, сростками полевых шпатов и кварца, эффузивами, аргиллитами. Слюды представлены мусковитом, биотитом и округлыми чешуйками хлорита. Контакт зерен линейный и конформный, реже точечный; упаковка средней плотности</t>
  </si>
  <si>
    <t>В общей массе присутствуют округлые чешуйки хлорита мелкопсаммитовой размерности (менее 5%). Пустотное пространство (15%) сложено сообщающимися межзерновыми порами средним диаметром 50-100 мкм</t>
  </si>
  <si>
    <t>Алевритовая (20%), среднепсаммитовая (менее 5%)</t>
  </si>
  <si>
    <t>Кварц чистый, местами слабо трещиноватый, с рудными включениями, прямым и волнистым погасанием, неровными контурами и редкими регенерационными каемками. Полевые шпаты (ортоклаз, альбит) изометричные, интенсивно вторично измененные: интенсивно пелитизированные и пиритизированные, реже растворенные по плоскостям спайности, соссюритизированные. Обломки представлены микрокварцитами равномерно раскристаллизованными, сростками полевых шпатов и кварца, эффузивами, аргиллитами. Слюды представлены мусковитом, биотитом и округлыми чешуйками хлорита. Контакт зерен линейный и конформный, реже точечный; упаковка средней плотности</t>
  </si>
  <si>
    <t>В общей массе присутствуют округлые чешуйки хлорита мелкопсаммитовой размерности (5-7%). Пустотное пространство (15-20%) сложено сообщающимися межзерновыми порами средним диаметром 50-150 мкм. Редкие удлиненные каверны длиной до 1 мм; техногенные трещины по глинистым прослоям</t>
  </si>
  <si>
    <t>Песчаник мелкозернистый алевритовый аркозовый с глинисто-кальцитовым цементом</t>
  </si>
  <si>
    <t>0115-0.2</t>
  </si>
  <si>
    <t>Алевритовая (30%), среднепсаммитовая (менее 5%)</t>
  </si>
  <si>
    <t>Сортировка и окатанность средние; обломки удлиненные и изометричные, часто угловатые</t>
  </si>
  <si>
    <t>Микроглобули и примазки пирита (1%), кальцит (в цементе - 10%)</t>
  </si>
  <si>
    <t>Равномерный, мозаичный и пойкилитовый</t>
  </si>
  <si>
    <t>Кальцитового и глинисто-кальцитового состава</t>
  </si>
  <si>
    <t>В общей массе присутствуют округлые чешуйки хлорита мелкопсаммитовой размерности (5%). Пустотное пространство (5%) сложено слабо сообщающимися межзерновыми порами средним диаметром 50-100 мкм</t>
  </si>
  <si>
    <t>Песчаник мелкозернистый алевритовый аркозовый с глинистым цементом</t>
  </si>
  <si>
    <t>Прерывистая, линзовидно-волнистая</t>
  </si>
  <si>
    <t>Алевритовая (25-30%), среднепсаммитовая (1-2%)</t>
  </si>
  <si>
    <t>Кварц чистый, местами слабо трещиноватый, с рудными включениями, прямым, волнистым и блоковым погасанием, местами с неровными контурами. Полевые шпаты (ортоклаз, альбит) изометричные, интенсивно вторично измененные: интенсивно пелитизированные и пиритизированные, реже растворенные по плоскостям спайности, соссюритизированные. Обломки представлены микрокварцитами равномерно раскристаллизованными, сростками полевых шпатов и кварца, эффузивами, аргиллитами. Слюды представлены мусковитом, биотитом и округлыми чешуйками хлорита. Контакты обломков точечные и линейные</t>
  </si>
  <si>
    <t>Хорошая сортировка и окатанность; обломки преимущественно изометричные, реже удлиненные угловатые</t>
  </si>
  <si>
    <t>Неравномерный, базальный и поровый, реже пленочный</t>
  </si>
  <si>
    <t>В общей массе присутствуют округлые чешуйки хлорита мелкопсаммитовой размерности (5%). Пустотное пространство (менее 5%) сложено слабо сообщающимися межзерновыми порами средним диаметром 50 мкм</t>
  </si>
  <si>
    <t>Массивная, местами сгустковая</t>
  </si>
  <si>
    <t>Алевритовая (20-25%), среднепсаммитовая (менее 1%)</t>
  </si>
  <si>
    <t>Кварц чистый, местами слабо трещиноватый, с рудными включениями, прямым, волнистым и блоковым погасанием, регенерационными каемками и неровными контурами. Полевые шпаты (ортоклаз, альбит) изометричные, интенсивно вторично измененные: интенсивно пелитизированные и пиритизированные, реже растворенные по плоскостям спайности, соссюритизированные. Обломки представлены микрокварцитами равномерно раскристаллизованными, сростками полевых шпатов и кварца, эффузивами, обломками аргиллита и кальцита. Слюды представлены мусковитом, биотитом и округлыми чешуйками хлорита. Контакт зерен линейный и конформный, реже точечный; упаковка средней плотности</t>
  </si>
  <si>
    <t>Хорошая и средняя сортировка, средняя окатанность; обломки в равной степени изометричные и удлиненные</t>
  </si>
  <si>
    <t>В общей массе присутствуют округлые чешуйки хлорита мелкопсаммитовой размерности (менее 5%). Пустотное пространство (20%) сложено сообщающимися межзерновыми порами средним диаметром 50-100 мкм</t>
  </si>
  <si>
    <t>Прерывисто-линзовидная</t>
  </si>
  <si>
    <t>Алевритовая (25%), среднепсаммитовая (1-2%)</t>
  </si>
  <si>
    <t>Кварц чистый, местами слабо трещиноватый, с рудными включениями, прямым, волнистым и блоковым погасанием, местами с регенерационными каемками. Полевые шпаты (ортоклаз, альбит) изометричные, интенсивно вторично измененные: интенсивно пелитизированные и пиритизированные, реже растворенные по плоскостям спайности, соссюритизированные. Обломки представлены микрокварцитами равномерно раскристаллизованными, сростками полевых шпатов и кварца, эффузивами, обломками аргиллита и кальцита. Слюды представлены мусковитом, биотитом и округлыми чешуйками хлорита. Контакт зерен линейный и конформный, упаковка плотная</t>
  </si>
  <si>
    <t>Хорошая сортировка и окатанность; обломки в равной степени изометричные и удлиненные</t>
  </si>
  <si>
    <t>Микроглобули и примазки пирита (1%), кальцит (в цементе - менее 1%)</t>
  </si>
  <si>
    <t>Неравномерный, базальный и поровый, редко - мозаичный</t>
  </si>
  <si>
    <t>Глинистый смешанного состава, редко -кальцитовый</t>
  </si>
  <si>
    <t>В общей массе присутствуют округлые чешуйки хлорита алевритовой и мелкопсаммитовой размерности (менее 5%). Пустотное пространство (15-20%) сложено сообщающимися межзерновыми порами средним диаметром 50-100 мкм</t>
  </si>
  <si>
    <t xml:space="preserve">Алевролит песчанистый аркозовый с глинистым цементом </t>
  </si>
  <si>
    <t>Линзовидно-косослоистая, прерывистая</t>
  </si>
  <si>
    <t>Мелкопсаммитовая (20-25%)</t>
  </si>
  <si>
    <t>Кварц чистый, местами слабо трещиноватый, с рудными включениями, прямым и волнистым погасанием, неровными контурами. Полевые шпаты (ортоклаз, альбит) изометричные, интенсивно вторично измененные: интенсивно пелитизированные и пиритизированные, реже растворенные по плоскостям спайности, соссюритизированные. Обломки представлены микрокварцитами равномерно раскристаллизованными, сростками полевых шпатов и кварца, эффузивами, аргиллитом. Слюды представлены мусковитом, биотитом и хлоритом.</t>
  </si>
  <si>
    <t xml:space="preserve">Хорошая сортировка и окатанность; обломки в равной степени преимущественно изометричные </t>
  </si>
  <si>
    <t>Отдельные и сгруппированные глобули пирита (1-2%), зерна глауконита мелкозернистой размерности</t>
  </si>
  <si>
    <t>Вторичные изменения полевых шпатов и обломков, аутигенное минералообразование, пластическая деформация слюд</t>
  </si>
  <si>
    <t>Пустотное пространство (10%) сложено плохо сообщающимися межзерновыми порами средним диаметром до 50 мкм</t>
  </si>
  <si>
    <t>Песчаник мелкозернистый алевритовый аркозовый глауконитовый</t>
  </si>
  <si>
    <t>Прерывисто-волнистая</t>
  </si>
  <si>
    <t>Алевритовая (25-30%), среднепсаммитовая (1%)</t>
  </si>
  <si>
    <t>Кварц чистый, местами слабо трещиноватый, с рудными включениями, прямым и волнистым погасанием, неровными контурами и редкими регенерационными каемками. Полевые шпаты (ортоклаз, альбит) изометричные, интенсивно вторично измененные: интенсивно пелитизированные и пиритизированные, реже растворенные по плоскостям спайности, соссюритизированные. Обломки представлены микрокварцитами равномерно раскристаллизованными, сростками полевых шпатов и кварца, эффузивами, аргиллитом. Слюды представлены мусковитом, биотитом и хлоритом.</t>
  </si>
  <si>
    <t>Микроглобули и примазки пирита (1%), зерна глауконита мелкозернистой размерности</t>
  </si>
  <si>
    <t>Равномерный, пленочный и поровый</t>
  </si>
  <si>
    <t>30-40</t>
  </si>
  <si>
    <t xml:space="preserve">Микроглобули и примазки пирита (1%), зерна глауконита мелкозернистой размерности </t>
  </si>
  <si>
    <t>Пустотное пространство (10-15%) сложено плохо сообщающимися межзерновыми порами средним диаметром до 50 мкм</t>
  </si>
  <si>
    <t>Алевритовая (35%), среднепсаммитовая (1%)</t>
  </si>
  <si>
    <t>Сгруппированные микроглобули и примазки пирита (1%), зерна глауконита мелкозернистой размерности</t>
  </si>
  <si>
    <t xml:space="preserve">Редкие органогенные гелефицированные примазки длиной до 0.4 мм </t>
  </si>
  <si>
    <t>Песчаник мелкозернистый алевритовый аркозовый с кальцит-сидеритовым цементом</t>
  </si>
  <si>
    <t>Прерывисто-линзовидная, биотурбированная</t>
  </si>
  <si>
    <t>Алевритовая (30-35%), среднепсаммитовая (менее 1%)</t>
  </si>
  <si>
    <t>Хорошая сортировка, средняя окатанность; зерна преимущественно изометричные и угловатые</t>
  </si>
  <si>
    <t>Сгруппированные микроглобули и примазки пирита (1%), сидерит (10-15%), кальцит (менее 5%), глобули глауконита</t>
  </si>
  <si>
    <t>Неравномерный, сгустковый и порово-пленочный, точечный, мозаичный</t>
  </si>
  <si>
    <t>Сидеритовый, кальцитовый, глинистый и глинисто-сидеритовый</t>
  </si>
  <si>
    <t>Пустотное пространство (менее 5%) сложено плохо сообщающимися межзерновыми порами средним диаметром до 50 мкм</t>
  </si>
  <si>
    <t xml:space="preserve">Алевролит песчанисто-глинистый аркозовый </t>
  </si>
  <si>
    <t>75-80</t>
  </si>
  <si>
    <t>Мелкопсаммитовая (15-20%), среднепсаммитовая (1-2%)</t>
  </si>
  <si>
    <t>Плохая сортировка, средняя окатанность; обломки  удлинённые и изометричные, часто угловатые</t>
  </si>
  <si>
    <t>Сгруппированные микроглобули пирита (2%), глобули глауконита</t>
  </si>
  <si>
    <t>Неравномерный, базальный и пленочно-поровый</t>
  </si>
  <si>
    <t xml:space="preserve">Алевролит глинисто-песчаный аркозовый </t>
  </si>
  <si>
    <t>Мелкопсаммитовая (30-35%), среднепсаммитовая (менее 5%)</t>
  </si>
  <si>
    <t>Плохая сортировка; плохая и средняя окатанность; обломки чаще изометричные, угловатые</t>
  </si>
  <si>
    <t>Глинистый смешанного состава, местами каолинитовый</t>
  </si>
  <si>
    <t>Глинистые интракласты длиной до 4 см. Видимое пустотное пространство не диагностируется</t>
  </si>
  <si>
    <t xml:space="preserve">Алевролит песчаный аркозовый глауконитовый </t>
  </si>
  <si>
    <t>Мелкопсаммитовая (до 40%), среднепсаммитовая (менее 1%)</t>
  </si>
  <si>
    <t>Плохая и средняя сортировка и окатанность; обломки чаще изометричные, угловатые</t>
  </si>
  <si>
    <t>Микроглобули пирита (2%), сидерит (в цементе до 5%), глобули глауконита</t>
  </si>
  <si>
    <t>Неравномерный, пленочно-поровый, точечный</t>
  </si>
  <si>
    <t>Глинистый смешанного состава, сидеритовый, пиритовый</t>
  </si>
  <si>
    <t>Мелкие гелефицированные органогенные примазки до 0.1 мм длиной</t>
  </si>
  <si>
    <t>Пустотное пространство (10-15%) сложено единичными кавернами диаметром до 0.5 мм и плохо сообщающимися межзерновыми порами диаметром до 150 мкм</t>
  </si>
  <si>
    <t xml:space="preserve">Алевролит песчано-глинистый аркозовый </t>
  </si>
  <si>
    <t>Линзовидно-слоистая</t>
  </si>
  <si>
    <t>Мелкопсаммитовая (25-30%)</t>
  </si>
  <si>
    <t>Хорошая сортировка, средняя окатанность; обломки изометричные и удлинённые, угловатые</t>
  </si>
  <si>
    <t>Микроглобули и стяжения пирита (2%), глобули глауконита</t>
  </si>
  <si>
    <t>Неравномерный, базальный и порово-пленочный</t>
  </si>
  <si>
    <t>Техногенные трещины в глинистых прослоях. Видимое пустотное пространство не диагностируется</t>
  </si>
  <si>
    <t xml:space="preserve">Алевролит глинистый аркозовый </t>
  </si>
  <si>
    <t>Мелкопсаммитовая (до 20%)</t>
  </si>
  <si>
    <t>Пирит в виде микроглобулей и псевдоморфозы по обломкам раковин (2-3%), глобули глауконита</t>
  </si>
  <si>
    <t>Глинистый смешанного состава, редко - пиритовый</t>
  </si>
  <si>
    <t>Фрагмент раковины фораминиферы псевдоморфозами пирита по ней; редкие гелефицированные органогенные примазки длиной до 0.3 мм</t>
  </si>
  <si>
    <t>Разнонаправленно косослоистая</t>
  </si>
  <si>
    <t>Мелкопсаммитовая (менее 10%)</t>
  </si>
  <si>
    <t>Хорошая сортировка, средняя окатанность; обломки изометричные и удлинённые, угловатые, слабо ориентированные</t>
  </si>
  <si>
    <t xml:space="preserve">Пирит в виде микроглобулей (1%), глобули глауконита, кальцит (1%) </t>
  </si>
  <si>
    <t>Редкие гелефицированные органогенные примазки длиной до 0.3 мм</t>
  </si>
  <si>
    <t>Сгустки тонкокристаллического сидерита диаметром до 0.3 мм. Пустотное пространство (10-15%) сложено сообщающимися межзерновыми порами диаметром до 100 мкм</t>
  </si>
  <si>
    <t>Песчаник мелкозернистый глинисто-алевритовый аркозовый</t>
  </si>
  <si>
    <t>5-7</t>
  </si>
  <si>
    <t>Сортировка плохая, окатанность средняя</t>
  </si>
  <si>
    <t>Глобули глауконита мелкозернистой размерности, микроглобули пирита (1%)</t>
  </si>
  <si>
    <t>Неравномерный порово-пленочный</t>
  </si>
  <si>
    <t>Техногенная трещиноватость по глинистым прослоям. Видимое пустотное пространство не диагностировано</t>
  </si>
  <si>
    <t>Алевролит песчанисто-глинистый аркозовый</t>
  </si>
  <si>
    <t>Неравномерно слоистая за счет градации материала</t>
  </si>
  <si>
    <t>70-75</t>
  </si>
  <si>
    <t>Среднепсаммитовая (5%), мелкопсаммитовая (20-25%)</t>
  </si>
  <si>
    <t>Кварц чистый, местами слабо трещиноватый, с рудными включениями, прямым и волнистым погасанием, неровными контурами. Полевые шпаты (ортоклаз, альбит) изометричные, интенсивно вторично измененные: интенсивно пелитизированные и пиритизированные, реже растворенные по плоскостям спайности, соссюритизированные. Обломки представлены микрокварцитами равномерно раскристаллизованными, сростками полевых шпатов и кварца, эффузивами, аргиллитом. Слюды представлены мусковитом, биотитом и хлоритом. Контакт зерен точечный, линейный и конформный; упаковка плотная</t>
  </si>
  <si>
    <t>Плохая сортировка, средняя и плохая окатанность; зерна преимущественно изометричные, часто угловатые</t>
  </si>
  <si>
    <t>Микроглобули и примазки пирита (1-2%)</t>
  </si>
  <si>
    <t>Редкие гелефицированные органогенные включения диаметром до 0.07 мм</t>
  </si>
  <si>
    <t>Среднепсаммитовая (1-2%), алевритовая (25-30%)</t>
  </si>
  <si>
    <t>Кварц чистый, местами слабо трещиноватый, с рудными включениями, прямым и волнистым погасанием, неровными контурами. Полевые шпаты (ортоклаз, альбит) изометричные, интенсивно вторично измененные: интенсивно пелитизированные и пиритизированные, реже растворенные по плоскостям спайности, соссюритизированные. Обломки представлены микрокварцитами равномерно раскристаллизованными, сростками полевых шпатов и кварца, эффузивами, аргиллитом. Слюды представлены мусковитом, биотитом и хлоритом. Контакт точечный, линейный, реже конформный; упаковка плотная</t>
  </si>
  <si>
    <t>Микроглобули и примазки пирита (1%), сидерит ( в цементе - 1%), кальцит ( в цементе - менее 1%)</t>
  </si>
  <si>
    <t>Неравномерный, поровый, реже мозаичный</t>
  </si>
  <si>
    <t>Глинистый смешанного состава, каолинитовый, реже сидеритовый и кальцитовый</t>
  </si>
  <si>
    <t>Сидерит мелко-тонкокристаллический, хорошо раскристаллизованный. Пустотное пространство (20-25%) сложено хорошо сообщающимися межзерновыми порами диаметром до 200 мкк и единичными кавернами диаметром до 0.8 мм</t>
  </si>
  <si>
    <t>Песчаник мелкозернистый алевритовый аркозовый с карбонатно-глинистым цементом</t>
  </si>
  <si>
    <t>Среднепсаммитовая (менее 5%), алевритовая (25-30%)</t>
  </si>
  <si>
    <t xml:space="preserve">Кварц чистый, местами слабо трещиноватый, с рудными включениями, прямым и волнистым погасанием, неровными контурами и редкими регенерационными каемками. Полевые шпаты (ортоклаз, альбит) изометричные, интенсивно вторично измененные: интенсивно пелитизированные и пиритизированные, реже растворенные по плоскостям спайности, соссюритизированные. Обломки представлены микрокварцитами равномерно раскристаллизованными, сростками полевых шпатов и кварца, эффузивами, аргиллитами, пегматитами. Слюды представлены мусковитом, биотитом и хлоритом. Контакт обломков точечный и линейный, реже конформный; упаковка плотная. </t>
  </si>
  <si>
    <t xml:space="preserve">Хорошая сортировка, хорошая и средняя окатанность; зерна преимущественно изометричные </t>
  </si>
  <si>
    <t>Микроглобули и примазки пирита (1%), сидерит (в цементе - 5-7%), кальцит ( в цементе - менее 1%)</t>
  </si>
  <si>
    <t xml:space="preserve">Неравномерный, поровый, точечный и реже пленочный </t>
  </si>
  <si>
    <t>Сидеритовый, глинистый смешанного состава, каолинитовый, реже кальцитовый</t>
  </si>
  <si>
    <t xml:space="preserve">Сидерит тонко-микрокристаллический, плохо раскристаллизованный. Пустотное пространство (10%) сложено сообщающимися межзерновыми порами диаметром до 100 мкк </t>
  </si>
  <si>
    <t>9.1</t>
  </si>
  <si>
    <t>Сидерит кальцит-доломитовый тонкокристаллический</t>
  </si>
  <si>
    <t>Обломки слабо различимые, полевошпат-кварцевого состава, угловатые, изометричные</t>
  </si>
  <si>
    <t>Обломки угловатые, изометричные, средней степени окатанности</t>
  </si>
  <si>
    <t>Основная масса - смешанного кальцит-доломит-сидеритового состава</t>
  </si>
  <si>
    <t>Аутигенное минералообразование</t>
  </si>
  <si>
    <t>Обособленные сгустки диаметром 0.1 мм, выполненные микрокристаллическим сидеритом без терригенной примеси. Видимое пустотное пространство не диагностируется</t>
  </si>
  <si>
    <t xml:space="preserve">Песчаник мелкозернистый алевритовый аркозовый </t>
  </si>
  <si>
    <t>Среднепсаммитовая (менее 5%), алевритовая (30%)</t>
  </si>
  <si>
    <t>Кварц чистый, местами слабо трещиноватый, с рудными включениями, прямым и волнистым погасанием, неровными контурами и редкими регенерационными каемками. Полевые шпаты (ортоклаз, альбит) изометричные, интенсивно вторично измененные: интенсивно пелитизированные и пиритизированные, реже растворенные по плоскостям спайности, соссюритизированные. Обломки представлены микрокварцитами равномерно раскристаллизованными, сростками полевых шпатов и кварца, эффузивами, аргиллитом. Слюды представлены мусковитом, биотитом и хлоритом. Упаковка плотная, контакт зерен линейный и точечный, редко конформный</t>
  </si>
  <si>
    <t>Хорошая сортировка и средняя окатанность; обломки преимущественно удлиненные</t>
  </si>
  <si>
    <t>Сидерит (в цементе - 5-7%), доломит (в цементе - 1%), глобули пирита (1%)</t>
  </si>
  <si>
    <t>Равномерный, поровый, пленочный</t>
  </si>
  <si>
    <t>Доломитово-сидеритовый, глинистый смешанного состава, каолинитовый</t>
  </si>
  <si>
    <t>Пустотное пространство (20%) сложено хорошо сообщающимися межзерновыми порами диаметром до 150 мкм</t>
  </si>
  <si>
    <t>Кварц чистый, местами слабо трещиноватый, с рудными включениями, прямым и волнистым погасанием, неровными контурами и редкими регенерационными каемками. Полевые шпаты (ортоклаз, альбит) изометричные, интенсивно вторично измененные: интенсивно пелитизированные и пиритизированные, реже растворенные по плоскостям спайности, соссюритизированные. Обломки представлены микрокварцитами равномерно раскристаллизованными, сростками полевых шпатов и кварца, эффузивами, аргиллитом. Слюды представлены мусковитом, биотитом и хлоритом. Упаковка плотная, контакт зерен линейный и точечный, реже конформный</t>
  </si>
  <si>
    <t>Сидерит (в цементе - 1-2%), доломит (в цементе - 5%), глобули пирита (1%)</t>
  </si>
  <si>
    <t>Доломитовый и сидеритовый, глинистый смешанного состава, каолинитовый</t>
  </si>
  <si>
    <t>Пустотное пространство (15-20%) сложено хорошо сообщающимися межзерновыми порами диаметром до 150 мкм</t>
  </si>
  <si>
    <t>Слоеватая за счет субпараллельных примазок пиритизированного органогенного вещества</t>
  </si>
  <si>
    <t>Сидерит (в цементе - 1-2%), доломит (в цементе - 2-3%), глобули пирита (1%)</t>
  </si>
  <si>
    <t>Псевдоморфозы пирита по гелефицированным органогенным примазкам длиной до 5 мм</t>
  </si>
  <si>
    <t>Алевритовая (20-25%)</t>
  </si>
  <si>
    <t>Хорошая сортировка и средняя окатанность</t>
  </si>
  <si>
    <t>Сидерит (в цементе - 1%), доломит (в цементе - 1%), глобули пирита (1%)</t>
  </si>
  <si>
    <t>Глинистый смешанного состава, каолинитовый, доломитовый и сидеритовый</t>
  </si>
  <si>
    <t>Пустотное пространство (15-20%) сложено хорошо сообщающимися межзерновыми порами диаметром до 150 мкм и редкими кавернами диаметром до 0.5 мм</t>
  </si>
  <si>
    <t>Сидерит (в цементе - 2-3%), доломит (в цементе - 1%), глобули пирита (1%)</t>
  </si>
  <si>
    <t>Неравномерный, сгустково-поровый, пленочный</t>
  </si>
  <si>
    <t>Сидеритовый, глинистый смешанного состава, каолинитовый, реже доломитовый</t>
  </si>
  <si>
    <t>Пустотное пространство (15-20%) сложено хорошо сообщающимися межзерновыми порами диаметром до 150 мкм и редкими кавернами диаметром до 0.4 мм</t>
  </si>
  <si>
    <t>Кварц чистый, местами слабо трещиноватый, с рудными включениями, прямым и волнистым погасанием, неровными контурами. Полевые шпаты (ортоклаз, альбит) изометричные, интенсивно вторично измененные: интенсивно пелитизированные и пиритизированные, реже растворенные по плоскостям спайности, соссюритизированные. Обломки представлены микрокварцитами равномерно раскристаллизованными, сростками полевых шпатов и кварца, эффузивами, аргиллитом. Слюды представлены мусковитом, биотитом и хлоритом. Упаковка плотная, контакт зерен линейный и точечный, реже конформны</t>
  </si>
  <si>
    <t>Хорошая сортировка и средняя окатанность; зерна чаще удлиненные</t>
  </si>
  <si>
    <t xml:space="preserve">Пустотное пространство (15%) сложено сообщающимися межзерновыми порами диаметром 50-100 мкм </t>
  </si>
  <si>
    <t>Алевролит песчаный аркозовый с карбонатно-глинистым цементом</t>
  </si>
  <si>
    <t>Кварц чистый, местами слабо трещиноватый, с рудными включениями, прямым погасанием. Полевые шпаты (ортоклаз, альбит) изометричные, интенсивно вторично измененные: интенсивно пелитизированные и пиритизированные, реже растворенные по плоскостям спайности, соссюритизированные. Обломки представлены микрокварцитами равномерно раскристаллизованными, сростками полевых шпатов и кварца, эффузивами, аргиллитом. Слюды представлены мусковитом, биотитом и округлыми чешуйками хлорита. Упаковка плотная, контакт зерен линейный и точечный, реже конформный</t>
  </si>
  <si>
    <t>Сидерит (в цементе - 5%), доломит (в цементе - 1%), глобули пирита (1%)</t>
  </si>
  <si>
    <t xml:space="preserve">В общей массе присутствуют округлые чешуйки хлорита алевритовой размерности (менее 1%). Пустотное пространство (15%) сложено сообщающимися межзерновыми порами диаметром 50-100 мкм </t>
  </si>
  <si>
    <t>Кварц чистый, местами слабо трещиноватый, с рудными включениями, прямым, волнистым и блоковым погасанием, неровными контурами. Полевые шпаты (ортоклаз, альбит) изометричные, интенсивно вторично измененные: интенсивно пелитизированные и пиритизированные, реже растворенные по плоскостям спайности, соссюритизированные. Обломки представлены микрокварцитами равномерно раскристаллизованными, сростками полевых шпатов и кварца, эффузивами, аргиллитом. Слюды представлены мусковитом, биотитом и хлоритом. Упаковка плотная, контакт зерен линейный и точечный, реже конформный</t>
  </si>
  <si>
    <t>Пустотное пространство (15%) сложено сообщающимися межзерновыми порами диаметром 50-100 мкм и редкими кавернами диаметром до 0.15-0.2 мм</t>
  </si>
  <si>
    <t>Слабо слоеватая за счет ориентации обломков и сгустков цемента</t>
  </si>
  <si>
    <t>Сидерит (сгустки в цементе - 5%), доломит (в цементе - 1%), глобули и стяжения пирита (до 5%)</t>
  </si>
  <si>
    <t>Редкие, удлинённые, гелефицированные органогенные примазки длиной до 0.6 мм</t>
  </si>
  <si>
    <t>Пустотное пространство (15%) сложено сообщающимися межзерновыми порами диаметром 50-100 мкм. Сгустки микрокристаллического сидерита</t>
  </si>
  <si>
    <t>Алевритовая (35-40%), среднепсаммитовая (1%)</t>
  </si>
  <si>
    <t>Кварц чистый, местами слабо трещиноватый, с рудными включениями, прямым погасанием. Полевые шпаты (ортоклаз, альбит) изометричные, интенсивно вторично измененные: интенсивно пелитизированные и пиритизированные, реже растворенные по плоскостям спайности, соссюритизированные. Обломки представлены микрокварцитами равномерно раскристаллизованными, сростками полевых шпатов и кварца, эффузивами, аргиллитом. Слюды представлены мусковитом, биотитом и хлоритом. Упаковка плотная, контакт зерен линейный и точечный, реже конформный</t>
  </si>
  <si>
    <t>Средняя сортировка и окатанность</t>
  </si>
  <si>
    <t>Сидерит (в цементе - 5-10%), доломит (в цементе - менее 5%), глобули и стяжения пирита (1%)</t>
  </si>
  <si>
    <t>Равномерный, сгустково-поровый, мозаичный, реже пленочный</t>
  </si>
  <si>
    <t>Пустотное пространство (5-10%) сложено сообщающимися межзерновыми порами диаметром 50-100 мкм. Сгустки микрокристаллического сидерита</t>
  </si>
  <si>
    <t>Кварц чистый, местами слабо трещиноватый, с рудными включениями, прямым, волнистым и блоковым погасанием, неровными контурами, редкими регенерационными каемками. Полевые шпаты (ортоклаз, альбит) изометричные, интенсивно вторично измененные: интенсивно пелитизированные и пиритизированные, реже растворенные по плоскостям спайности, соссюритизированные. Обломки представлены микрокварцитами равномерно раскристаллизованными, сростками полевых шпатов и кварца, эффузивами, аргиллитом. Слюды представлены мусковитом, биотитом и хлоритом. Упаковка плотная; контакт линейный, точечный и реже конформный</t>
  </si>
  <si>
    <t>Средняя сортировка и окатанность; обломки преимущественно изометричные и угловатые</t>
  </si>
  <si>
    <t>Сидерит (в цементе - 1%), доломит (в цементе - около 10%), глобули и стяжения пирита (1%)</t>
  </si>
  <si>
    <t>Равномерный, поровый и мозаичный, реже пленочный</t>
  </si>
  <si>
    <t>Доломитовый, глинистый смешанного состава, каолинитовый, редко - сидеритовый</t>
  </si>
  <si>
    <t>Алевролит сидеритисто-глинистый аркозовый</t>
  </si>
  <si>
    <t>Кварц чистый, местами слабо трещиноватый, с рудными включениями, прямым погасанием. Полевые шпаты (ортоклаз, альбит) изометричные, интенсивно вторично измененные: интенсивно пелитизированные и пиритизированные, реже растворенные по плоскостям спайности, соссюритизированные. Обломки представлены микрокварцитами равномерно раскристаллизованными, сростками полевых шпатов и кварца, эффузивами, аргиллитом. Слюды представлены мусковитом, биотитом и хлоритом.  Упаковка плотная; контакт линейный, точечный и реже конформный</t>
  </si>
  <si>
    <t>Глобули сидерита и рассеянный сидерит в центе (10-15%), глобули и стяжения пирита (1%)</t>
  </si>
  <si>
    <t>Глинистый смешанного состава, каолинитовый, смешанный сидерит-глинистый</t>
  </si>
  <si>
    <t>Удлиненные гелефицированные органогенные примазки длиной до 0.7 мм</t>
  </si>
  <si>
    <t>Кварц чистый, местами слабо трещиноватый, с рудными включениями, прямым, волнистым и блоковым погасанием, неровными контурами. Полевые шпаты (ортоклаз, альбит) изометричные, интенсивно вторично измененные: интенсивно пелитизированные и пиритизированные, реже растворенные по плоскостям спайности, соссюритизированные. Обломки представлены микрокварцитами равномерно раскристаллизованными, сростками полевых шпатов и кварца, эффузивами, аргиллитом. Слюды представлены мусковитом, биотитом и хлоритом. Контакт зерен линейный и конформный, реже точечный; упаковка плотная</t>
  </si>
  <si>
    <t>Кальцит (в цементе - 2-4%), глобули и стяжения пирита (1%), сидерит (в цементе - менее 1%)</t>
  </si>
  <si>
    <t>Неравномерный, мозаичный, реже пленочно-поровый</t>
  </si>
  <si>
    <t>Кальцитовый и глинистый смешанного состава, каолинитовый</t>
  </si>
  <si>
    <t>Сидерит микро-тонкокристаллический. Пустотное пространство (10%) сложено сообщающимися межзерновыми порами диаметром до 100 мкм</t>
  </si>
  <si>
    <t>2-4</t>
  </si>
  <si>
    <t>Кварц чистый, местами слабо трещиноватый, с рудными включениями, прямым, волнистым и блоковым погасанием, неровными контурами и редкими регенерационными каемками. Полевые шпаты (ортоклаз, альбит) изометричные, интенсивно вторично измененные: интенсивно пелитизированные и пиритизированные, реже растворенные по плоскостям спайности, соссюритизированные. Обломки представлены микрокварцитами равномерно раскристаллизованными, сростками полевых шпатов и кварца, эффузивами, аргиллитом. Слюды представлены мусковитом, биотитом и округлыми чешуйками хлорита. Контакт зерен линейный и конформный, реже точечный; упаковка плотная</t>
  </si>
  <si>
    <t>Кальцит/доломит (в цементе - 2-4%), глобули и стяжения пирита (1-2%), микро-тонкокристаллический сидерит (в цементе - 1%)</t>
  </si>
  <si>
    <t>Кальцитово-доломитовый и глинистый смешанного состава, каолинитовый</t>
  </si>
  <si>
    <t>В общей массе присутствуют округлые чешуйки хлорита алевритовой размерности (1%). Пустотное пространство (10%) сложено сообщающимися межзерновыми порами диаметром до 100 мкм</t>
  </si>
  <si>
    <t>Алевролит песчаный аркозовый с глинисто-карбонатным цементом</t>
  </si>
  <si>
    <t>Линзовидно-слоистая за счет сидеритовых сгустков</t>
  </si>
  <si>
    <t>Кварц чистый, местами слабо трещиноватый, с рудными включениями, прямым погасанием. Полевые шпаты (ортоклаз, альбит) изометричные, интенсивно вторично измененные: интенсивно пелитизированные и пиритизированные, реже растворенные по плоскостям спайности, соссюритизированные. Обломки представлены микрокварцитами равномерно раскристаллизованными, сростками полевых шпатов и кварца, эффузивами, аргиллитом. Слюды представлены мусковитом, биотитом и хлоритом. Контакт зерен линейный и конформный, реже точечный; упаковка плотная</t>
  </si>
  <si>
    <t>Доломит (в цементе - менее 5%), глобули и стяжения пирита (1%), сидерит (10%)</t>
  </si>
  <si>
    <t>Неравномерный, пленочно-поровый</t>
  </si>
  <si>
    <t>Доломитовый и глинистый смешанного состава, каолинитовый</t>
  </si>
  <si>
    <t>Разноразмерные сгустки микро-тонкокристаллического сидерита. Пустотное пространство (5-10%) сложено сообщающимися межзерновыми порами диаметром до 50 мкм</t>
  </si>
  <si>
    <t>Мелкопсаммитовая (40-45%)</t>
  </si>
  <si>
    <t>Кварц чистый, местами слабо трещиноватый, с рудными включениями, прямым и волнистым погасанием, неровными контурами. Полевые шпаты (ортоклаз, альбит) изометричные, интенсивно вторично измененные: интенсивно пелитизированные и пиритизированные, реже растворенные по плоскостям спайности, соссюритизированные. Обломки представлены микрокварцитами равномерно раскристаллизованными, сростками полевых шпатов и кварца, эффузивами, аргиллитом. Слюды представлены мусковитом, биотитом и хлоритом. Контакт зерен линейный и конформный, реже точечный; упаковка плотная</t>
  </si>
  <si>
    <t>Кальцит (в цементе - 5-7%), глобули и стяжения пирита (1%), сидерит (1-2%)</t>
  </si>
  <si>
    <t>Неравномерный, пленочно-поровый и мозаичный</t>
  </si>
  <si>
    <t>Разноразмерные сгустки микро-тонкокристаллического сидерита. Пустотное пространство (15%) сложено сообщающимися межзерновыми порами диаметром до 50-150 мкм</t>
  </si>
  <si>
    <t>Литологическое описание керна</t>
  </si>
  <si>
    <t>Интервал долбления керна (до увязки)</t>
  </si>
  <si>
    <t>Глубина слоя, м  (до увязки)</t>
  </si>
  <si>
    <t>Примечания</t>
  </si>
  <si>
    <t>№ керна</t>
  </si>
  <si>
    <t>кровля</t>
  </si>
  <si>
    <t>подошва</t>
  </si>
  <si>
    <t>вынос</t>
  </si>
  <si>
    <t>№ слоя</t>
  </si>
  <si>
    <t>Толщина слоя, м</t>
  </si>
  <si>
    <t>м</t>
  </si>
  <si>
    <t>%</t>
  </si>
  <si>
    <t>Песчаник светло-серый средне-мелкозернистый массивный. Подошва четкая, наклонная, ровная.</t>
  </si>
  <si>
    <t>Песчаник серый и светло-серый средне-мелкозернистый. Текстура массивная, с единичными коричневатыми включениями раковинного детрита. Подошва нечеткая, постепенная.</t>
  </si>
  <si>
    <t>Песчаник серый и светло-серый средне-мелкозернистый. Текстура массивная, линзовидно-комковатая, с редкими линзами глинистого материала и фрагментами раковинного детрита. На глубине 1729.65 залегает ожелезненный изометричный обломок углисто-глинистого состава. Подошва нечеткая, ровная, постепенная.</t>
  </si>
  <si>
    <t>Песчаник серый, коричневато-светло-серый, средне-мелкозернистый. Текстура комковатая, интенсивно биотурбированная, с редкими фрагментами раковинного детрита. Подошва слабо выраженная, постепенная.</t>
  </si>
  <si>
    <t>Песчаник светло-серый, среднезернистый, массивный, с редкими линзовидными глинистыми слойками. Подошва четкая, ровная, горизонтальная</t>
  </si>
  <si>
    <t>Песчаник серый и темно-серый среднезернистый. Текстура неясно выраженная, биотурбированная, с извилистыми слабо деформированными глинистыми слойками длиной до 5 см и прослоями песчаника тонкослоистого толщиной до 1.5 см. В виде примеси в слое рассеян раковинный детрит до 2 см длиной. Подошва постепенная, пологая.</t>
  </si>
  <si>
    <t>Песчаник серый и светло-серый мелко-среднезернистый. Текстура неясно выраженная горизонтально тонкослоистая и массивная, нарушенная единичными ходами илоедов толщиной до 1 см и длиной до 40 см, выполненными алевро-песчаным материалом. Подошва четкая, неровная, со слабым вдавливанием осадка.</t>
  </si>
  <si>
    <t>Песчаник слабо глинистый серый и темно-серый мелкозернистый. Текстура неясно выраженная прерывисто волнистая, со слойками песчаника тонкослоистого толщиной до 8 см. Слоистость нарушена ходами илоедов, преимущественно горизонтальными. Часто по слоистости встречены тонкие прерывистые глинистые слойки. Подошва постепенная, слабо выраженная, пологая.</t>
  </si>
  <si>
    <t>Песчаник светло-серый, мелко-среднезернистый, массивный, с редкими, вертикальными, слабо различимыми ходами илоедов длиной до 5 см. Подошва четкая, неровная, горизонтальная.</t>
  </si>
  <si>
    <t>Текстура полого волнистая, линзовидная, в прикровельной части - с обособленными косым прослоем песчаника среднезернистого светло-серого, подчёркнутого глинистыми слойками. По всему слою распределены извилистые линзы песчаника аналогичного состава, часто линзы подчеркнуты углисто-глинистым материалом, длиной от 0.4 о 5 см, вероятно - следы биотурбации осадка вертикальные. Нижние 15-20 см более биотурбировнные. дошва слоя чекая, неровная, пологая.</t>
  </si>
  <si>
    <t>Песчаник светло-серый, среднезернистый. Текстура массивная и неясно выраженная полого слоистая, интенсивно биотурбированная. Ходы илоедов сосредоточены преимущественно в нижней части, длиной до 30 см, вертикальные, толщиной 5-7 мм, выполненные песчаным материалом. Подошва четкая, волнистая, пологая.</t>
  </si>
  <si>
    <t>Алевролит глинистый темно-серый с прослоями песчаника светло-серого средне-мелкозернистого. Текстура полого волнистая, нарушенная горизонтальными ходами илоедов, выполненными алевро-глинистым и песчаным материалом, диаметром менее 8 мм. В прикровельной части ходы илоедов становятся вертикальными, толщиной до 1.5 см, длиной до 5 см, выполнены песчаным материалом. Нижние 3 см подошвы сложены аргиллитом с редкими изометричными ходами илоедов и взаимно перпендикулярными техногенными трещинами. Подошва четкая, ровная, пологая.</t>
  </si>
  <si>
    <t>Песчаник светло-серый средне-мелкозернистый и среднезернистый. Текстура тонко горизонтально слоистая, подчеркнутая глинистыми слойками толщиной менее 1 мм. Отдельные прослои  песчаника толщиной по 20 см  характеризуются волнистой, слабо выраженной текстурой, интенсивно переработаны биотурбацией, с редкими прерывистыми глинистыми слойками. Подошва слоя четкая, неровная, пологая.</t>
  </si>
  <si>
    <t>Алевролит глинистый темно-серый и серый с прослоями песчаника светло-серого мелкозернистого. Текстура неясно выраженная, полого волнистая и линзовидно-волнистая, массивная. Линзовидные слойки сложены песчаником мелкозернистым с тонко слоистой текстурой внутри, часть линз являются фрагментами горизонтальных ходов илоедов. Песчаные слойки часто подчёркнуты углисто-глинистым веществом. Подошва слоя четкая, неровная, пологая.</t>
  </si>
  <si>
    <t>Песчаник серый мелкозернистый. Текстура равномерная горизонтально тонкослоистая, подчеркнутая глинистыми слойками, на отдельных участках нарушенная интенсивной биотурбацией. Присутствуют тонкие слойки углисто-глинистого материала. Подошва слоя четкая, ровная, пологая.</t>
  </si>
  <si>
    <t>Алевролит песчано-глинистый темно-серый. Текстура равномерная полого волнистая, линзовидно-волнистая, интенсивно нарушенная биотурбацией. Линзы и прослои толщиной до 1.5 см сложены песчаником мелкозернистым тонкослоистым. Ходы илоедов горизонтальные, диаметром до 5 мм, выполнены песчаным материалом, местами слабо извилистые.  В нижней части слоя - единичный вертикальный ход илоеда длиной 20 см и толщиной 1 см, выполненный песчано-глинистым материалом и слабо пиритизированный внутри. Также в нижней части присутствуют следы бокового внерения песчаника светло-серого тонкослоистого. На глубине 1737.98 м - трещиноватый, тонкооскольчатый прослой углистой глины. В середине слоя - единичные техногенные горизонтальные трещины. Подошва слоя не установлена.</t>
  </si>
  <si>
    <t>Песчаник светло-серый крупно-среднезернистый. Текстура массивная, с редкими прерывистыми и протяженными алевро-глинистыми слойками толщиной до 1 см. На некоторых участках присутствуют фрагменты слабо выраженной косой слоистости. По всему слою равномерно рассеян раковинный детрит, присутствуют слабо различимые вертикальные ходы илоедов длиной до 10 см, углистые прерывистые слойки. В середине слоя залегает не полностью сформированное сидеритовое стяжение диаметром до 1 см, ожелезненное по контуру и выполненное песчаником внутри. На глубине 1743.0-1743.3 м песчаник имеет коричневатый оттенок, содержит фрагменты раковин пелицепод толстостенных длиной до 3 см, а также их детрит. Отдельная крупная раковина двустворки залегает параллельно слоистости, длиной более 10 см.  В слое присутствуют единичные горизонтальные открытые трещины толщиной менее 1 мм. Подошва постепенная, пологая.</t>
  </si>
  <si>
    <t>Песчаник светло-серый среднезернистый. Текстура неясно выраженная полого волнистая, прерывистая, интенсивно биотурбировання. Слоистость подчеркнута тонкими, прерывистыми, извилистыми, глинистыми слойками. Биотурбация интенсивная, ходы наклонного и горизонтального направления, выполнены песчаным материалом. В слое присутствуют единичные ориентированные глинистые обломки длиной до 2-3 см. Подошва постепенная, с плавным переходом, пологая.</t>
  </si>
  <si>
    <t>Песчаник глинистый серый среднезернистый. Текстура прерывисто-волнистая, горизонтально волнисто слоистая, интенсивно нарушенная биотурбацией. Слоистость подчёркнута извилистыми  глинистыми слойками, по слоистости присутствует толстостенный детрит раковин. Подошва постепенная, пологая.</t>
  </si>
  <si>
    <t>Песчаник серый и светло-серый средне- и мелкозернистый. Текстура неясно выраженная, горизонтально тонкослоистая, полого волнистая, прерывистая, подчеркнутая короткими глинистыми слойками, единичные алевро-глинистые слойки толщиной до 1 см в верхней части. Слоистость интенсивно нарушена биотурбацией , ходы илоедов слабо выраженные, горизонтальные. Подошва не установлена.</t>
  </si>
  <si>
    <t>Песчаник серый и коричневато-серый крупно-среднезернистый. Текстура равномерная, тонко горизонтально слоистая, с короткими ходами илоедов в прикровельной части. Ходы вертикальные, до 2-3 см длиной и 1-4 мм толщиной, выполнены глинистым материалом. Подошва четкая, ровная, горизонтальная.</t>
  </si>
  <si>
    <t>Песчаник серый среднезернистый. Текстура массивная, неясно выраженная волнисто и полого слоистая, с единичными глинистыми слойками до 2 см толщиной. В глинистых слойках встречаются редкие стяжения пирита диаметром до 3 мм, присутствует слабо выраженная биотурбация. Подошва постепенная, волнистая, горизонтальная.</t>
  </si>
  <si>
    <t>Алевролит глинисто-песчаный серый и темно-серый. Слоистость представлена чередованием горизонтальных алевро-глинистых и косослоистых алевро-песчаных серий толщиной от 1 до 8 см. Алевро-глинистые слойки темно-серые, тонкослоистые, местами деформированные вдавливанием песчаного садка. Серии песчаника наклонные, тонкослоистые внутри за счет тонких глинистых слойков, на некоторых участках - биотурбированы широкими ходами илоедов, местами залегают в виде линз. В приподошвенном глинистом прослое присутствует фрагмент косой открытой трещины раскрытостью менее 1 мм. Подошва четкая, ровная, пологая.</t>
  </si>
  <si>
    <t>Песчаник серый, средне-мелкозернистый, равномерно горизонтально и наклонно тонкослоистый, подчеркнутый глинистыми слойками. В приподошвенной части - слабо проявленные, косые, разнонаправленные песчаные серии. Подошва четкая, ровная, горизонтальная.</t>
  </si>
  <si>
    <t>Равномерное чередование песчаника светло-серого и алевролита глинистого серого и темно-серого. Чередование равномерное, полого волнистое, линзовидно-волнистое, часто нарушенное биотурбацией осадка. Прослои песчаника мелкозернистые и средне-мелкозернистые, свето-серые, тонкослоистые, толщиной от 0.5 до 4 см. Прослои алевролита глинистого темно-серые и серые, часто слабо деформированные вдавливанием песчаного осадка. Присутствуют редкие пачки тонкослоистого средне-мелкозернистого песчаника толщиной 5 см, аналогичного предыдущему слою. Биотурбация горизонтальная, ходы илоедов до 1 см толщиной. В прикровельной части - мелкие стяжения пирита диаметром до 5 мм В нижней части пласта - крупный след вдавливания песчаного осадка с хаотично взмученной текстурой внутри и мелким раковинным детритом по контуру. В подошве - слой аргиллита толщиной 2 см с тонкой вертикальной извилистой закрытой трещиной. Подошва четкая, ровная, горизонтальная.</t>
  </si>
  <si>
    <t>Песчаник серый, крупно-среднезернистый, полого тонкослоистый. Подошва четкая, волнистая, пологая.</t>
  </si>
  <si>
    <t>Равномерное, волнистое, прерывистое, чередование песчаника крупно-среднезернистого и глинистых слойков. Прослои песчаника серые, массивные, толщиной менее 1 см. Слойки и линзы аргиллита алевритистого темно-серые, извилистые, прерывистые, толщиной до 1 см. По слоистости рассеян редкий раковинный детрит и углистые обломки диаметром до 3 мм. Подошва четкая, волнистая, пологая.</t>
  </si>
  <si>
    <t>Песчаник серый и темно-серый среднезернистый. Текстура равномерная, горизонтально тонкослоистая, подчеркнутая глинистыми слойками, местами полого наклонная, с мелкими косыми сериями внутри толщиной до 2 см. На глубине 1751.6 м - интенсивно биотурбированный прослой толщиной 10 см. По слою рассеян редкий раковинный детрит. Подошва постепенная, неровная, наклонная.</t>
  </si>
  <si>
    <t>Песчаник серый, средне-мелкозернистый, со слойками алевритистых глин. Текстура горизонтальная тонкослоистая, волнистая и линзовидно-волнистая за счет тонких глинистых слойков толщиной 0.2-1.4 см, на отдельных участках - биотурбированная короткими вертикальными ходами илоедов.</t>
  </si>
  <si>
    <t>Алевролит глинистый с песчаными слойками и линзами. Алевролит темно-серый и серый, разнозернистый, сильно глинистый, полого волнистый. Прослои и линзы песчаника светло-серые, средне-мелкозернистые, нарушенные слабым взмучиванием осадка. Слой интенсивно биотурбирован, преимущественно в горизонтальном направлении; местами присутствуют следы бокового внедрения песчаников. По слою рассеян мелкий раковинный детрит. Подошва четкая, неровная, горизонтальная.</t>
  </si>
  <si>
    <t>Песчаник серый средне-мелкозернистый. Текстура равномерная, горизонтально слоистая, массивная, с единичными косо-волнистыми прослоями в нижней части. По всему слою распределены редкие тонкослоистые песчано-алевритовые слойки толщиной до 10 см, слойки алевролита глинистого и аргиллита толщиной до 2 см. Следы биотурбации редкие, слабые, разнонаправленные. Подошва четкая, волнистая, горизонтальная.</t>
  </si>
  <si>
    <t>Неравномерное чередование пачек песчаника средне-мелкозернистого и аргиллита алевритистого. Чередование волнистое, горизонтальное, толщиной от 5 до 15 см. Пачки песчаника (50%) серые, массивные и волнисто-косослоистые, с редкими глинистыми слойками и линзами толщиной до 3 мм. Пачки аргиллита (50%) массивные, тонкослоистые, часто деформированные линзами песчаника с формированием пламенных текстур отрыва. Подошва четкая, ровная, пологая.</t>
  </si>
  <si>
    <t>Песчаник серый,  мелкозернистый, горизонтально и наклонно слоистый в верхних 15 см слоя и среднезернистый, горизонтально слоистый в остальной части. Подошва четкая, ровная, горизонтальная.</t>
  </si>
  <si>
    <t>Неравномерное чередование прослоев песчаника мелко-среднезернистого, песчаника мелкозернистого алевритового и аргиллита алевритистого. Границы прослоев пологие, в пределах глинистых слойков - волнистые и слабо извилистые. Прослои песчаника мелко-среднезернистого светло-серые, тонкослоистые, толщиной от 0.5 до 7 см. Прослои песчаника алевритового неясно выраженно тонкослоистые, толщиной от 0.2 до 4 см. Прослои глин извилистые, волнистые, со следами вдавливания песчаника, толщиной не более 1 см. Верхняя половина слоя более глинистая, биотурбированная, с горизонтальными ходами илоедов. Нижняя половина слоя более песчаная, с единичным вертикальным ходом илоеда диной 9 см и толщиной 7 мм, выполненным среднезернистым песчаником. Подошва слоя постепенная, волнистая, пологая.</t>
  </si>
  <si>
    <t>Неравномерно чередование прослоев алевролита глинистого и аргиллита алевритового с редкими слойками песчаника. Текстура слоя полого волнистая, реже массивная, линзовидно-волнистая, некрашеная биотурбацией осадка. Прослои алевролитов глинистых и глин алевритовых темно-серые, толщиной от 0.2 до8 см. Прослои песчаника мелко-среднезернистого и мелкозернистого серые, светло-серые, залегают в виде тонких слойков и линз. Текстура нарушена боковым вдавливанием осадка, вдавливание песчаника в глины и горизонтальными ходами илоедов диаметром до 7-8 мм, выполненных песчаным материалом. По слою рассеян редкий раковинный детрит длиной до 3 мм; в глинистых прослоях присутствуют редкие извилистые закрытые вертикальные трещины. Подошва четкая, ровная, пологая.</t>
  </si>
  <si>
    <t>Песчаник светло-серый и серый среднезернистый с алевро-глинистыми и глинисто-алевритовыми слойками. Текстура тонкослоистая, горизонтально и наклонно слоистая, слоистость подчеркнута тонкими глинистыми слойками и намывами мелкого углистого детрита. Прослои алевролита глинистого и аргиллита серые и темно-серые, массивные, часто прерывистые, извилистые, со следами вдавливания песчаного осадка, средней толщиной 0.5-1.5 см. Текстура нарушена биотурбацией осадка: ходы илоедов горизонтальные и вертикальные, короткие, выполнены песчаным материалом. Подошва слоя четкая, волнистая, пологая.</t>
  </si>
  <si>
    <t>Аргиллит алевритовый темно-серый с прослоями песчаника средне- и мелкозернистого светло-серого.  Текстура полого волнистая, горизонтально слоистая, линзовидно-волнистая, интенсивно нарушенная биотурбацией. Прослои песчаника залегают в виде линз, тонких слойков или мелких фрагментов бокового внедрения, более крупные прослои толщиной до 4 см имеют тонкослоистую наклонную и горизонтальную слоистость, слабо вдавлены в осадок. Ходы илоедов горизонтальные, диаметром до 9 мм, выполнены песчаным материалом. В подошве прослой песчаника крупно-среднезернистого толщиной 4 см с несформировавшейся сидеритовой конкрецией длиной 3 см, ожелезненной по краям и выполненной песчаником внутри. Подовша четкая, вогунатя, пологая.</t>
  </si>
  <si>
    <t>Песчаник свело-серый мелкозернистый. Текстура неясно выраженная, прерывистая, горизонтально и волнисто слоистая, массивная, интенсивно биотурбированная. Слоистость подчёркнута глинистыми слойками длиной 1-5 см, а также неравномерными намывами тонкого углистого детрита. В слое встречены фрагменты раковин двустворок до 1.5 см длиной и мелкий раковинный детрит. Ходы илоедов практически не проявлены в последнем метре слоя, в остальной части - горизонтальные, извилистые, выполненные песчаным материалом, толщиной 3-9 мм, редко – вертикальные, до 20 см длиной. На глубине 1760.92-1761.0 м – песчаник с равномерной глинистой примесью и извилистыми слойками глинисто-углистого материала.</t>
  </si>
  <si>
    <t>Алевролит темно-серый песчано-глинистый. Текстура полого волнистая, прерывистая, интенсивно нарушенная биотурбацией, подчеркнута тонкими извилистыми слойками углисто-глинистого материала. Ходы илоедов преимущественно горизонтальные, диметром до 6 мм, часто выполнены песчанистым материалом. Подошва слоя четкая, волнистая, горизонтальная.</t>
  </si>
  <si>
    <t>Аргиллит алевритистый темно-серый со слойками песчаника светло-серого мелкозернистого алевритового. Текстура горизонтально слоистая, полого волнистая, деформированная вдавливанием песчаника и биотурбацией. Прослои песчаника толщиной от 0.1 до 1.2 см. Ходы илоедов горизонтальные, диаметром до 6 мм, выполнены песчаным и глинистым материалом. По слоистости рассеян редкий раковинный детрит диаметром до 2 мм. Слой трещиноватый, трещины открытые, преимущественно техногенные. Подошва постепенная, волнистая, пологая.</t>
  </si>
  <si>
    <t>Песчаник алевро-глинистый серый. Структура песчаника от мелко- до среднезернистой, текстура неясно выраженная, полого волнистая, прерывистая, интенсивно биотурбированная. Ходы илоедов разного направления, толщиной до 1 см, выполнены песчаным материалом. По слою рассеян углистый детрит и отдельные углефицированные обломки диаметром 1-2 мм. Подошва четкая, неровная, пологая.</t>
  </si>
  <si>
    <t>Аргиллит алевритистый, темно-серый, с тонкими слойками и линзами песчаника мелкозернистого светло-серого. Текстура горизонтально слоистая, полого волнистая, линзовидно-волнистая, слабо деформированная горизонтальными ходами илоедов. В подошве - углефицированные глинистые обломки диаметром до 3 мм и намывы углистого детрита. Подошва постепенная, пологая, неровная.</t>
  </si>
  <si>
    <t>Песчаник алевро-глинистый серый. Структура от мелко- до среднезернистой. Текстура полого волнистая, прерывистая, линзовидно-волнистая, интенсивно переработанная биотурбацией. Ходы илоедов разного направления, толщиной до 8 мм, выполнены песчаным материалом, длиной до 10 см. В кровле песчаник боле чистый, с углистыми угловатыми обломками диаметром до 5 мм и раковинным детритом. Также редкие углистые обломки равномерно рассеяны по всему слою. Подошва четкая, волнистая, горизонтальная.</t>
  </si>
  <si>
    <t>Песчаник известковистый светло-серый мелкозернистый. Текстура нижней половины массивная, с отдельными прерывистыми слойками глин, фрагментами раковинного детрита и мелкими углистыми обломками диаметром до 2-3 мм. Верхняя половина слоя содержит многочисленные деформированные   и извилистые глинистые слойки, интракласты глин длиной менее 1 см. На глубине 1734.16-1734.26 м проявлена равномерная градационная цикличность, подчеркнутая терригенными и углистыми обломками и раковинным детритом длиной до 5 мм. Подошва слоя постепенная, неровная, пологая.</t>
  </si>
  <si>
    <t>Песчаник серый, среднезернистый, массивный, с редкими прерывистыми тонкими глинистыми слойками. Подошва постепенная, пологая.</t>
  </si>
  <si>
    <t>Песчаник серый, среднезернистый, равномерно прерывисто волнистый. Слоистость подчёркнута короткими, извилистыми, глинистыми слойками длиной от 1 до 10 см. Подошва постепенная, пологая.</t>
  </si>
  <si>
    <t>Песчаник серый, среднезернистый, массивный и прерывисто слоистый за счет извилистых линзовидных глинистых слойков толщиной от 1 до 10 см. В основной массе рассеяны редкие обломки углистого материала длиной до 2 мм; в подошве присутствует фрагмент бокового взаимного внедрения с нижележащую толщу.</t>
  </si>
  <si>
    <t>Песчаник алевро-глинистый серый и темно-серый. Текстура полого волнистая, прерывисто волнистая, интенсивно нарушенная биотурбацией осадка. Слоистость подчеркнута короткими извилистыми глинистыми слойками. Ходы илоедов разнонаправленные, толщиной до 1-1.5 см, выполненные песчаным материалом, длиной до 40 см. Подошва слоя четкая, неровная, пологая.</t>
  </si>
  <si>
    <t>Аргиллит темно-серый песчано-алевритовый. Текстура волнисто слоистая, прерывисто-волнистая, интенсивно нарушенная биотурбацией. Ходы илоедов горизонтальные и вертикальные, длиной до 10-20 см, толщиной до 1 см, часто выполнены песчаным материалом. Присутствуют отдельные песчаные линзы и следы внедрения песчаника средне-мелкозернистого серого. Подошва четкая, волнистая, пологая.</t>
  </si>
  <si>
    <t>Песчаник светло-серый и серый, мелко-среднезернистый, с глинистыми слойками. Текстура неясно выраженная полого волнистая, прерывисто слоистая, наклонно слоистая, интенсивно нарушенная биотурбацией. Слоистость подчеркнута короткими глинистыми слойками. В середине слоя присутствуют косые слойки, слоистость в которых подчёркнута намывами глауконита. Отдельные намывы встречаются у глинистых слойков. Ходы илоедов многочисленные, разнонаправленные, диаметром до1  см, чаще выполнены песчаным материалом. Подошва постепенная, волнистая, пологая.</t>
  </si>
  <si>
    <t>Аргиллит песчано-алевритовый темно-серый. Текстура полого волнистая, прерывистая, линзовидно-волнистая, нарушенная биотурбацией. Слоистость подчёркнута извилистыми глинистыми слойками в глинисто-алевритовой массе, а также линзами и слойками песчаника глауконитового светло-зеленовато-серого мелкозернистого. Ходы илоедов преимущественно горизонтальные, диаметром до 8 мм, выполнены песчаным и глинистым материалом, часть ходов полностью пиритизирована. Пирит также встречается в виде извилистых стяжений диаметром 2.5 см. Подошва в следующем слое.</t>
  </si>
  <si>
    <t>Аргиллит песчано-алевритовый темно-серый. Текстура полого волнистая, прерывистая, линзовидно-волнистая, нарушенная биотурбацией. Слоистость подчёркнута извилистыми глинистыми слойками в глинисто-алевритовой массе, а также линзами и слойками песчаника глауконитового светло-зеленовато-серого мелкозернистого. Ходы илоедов преимущественно горизонтальные, диаметром до 8 мм, выполнены песчаным и глинистым материалом, часть ходов полностью пиритизирована. Пирит также встречается в виде извилистых стяжений диаметром 2.5 см. Подошва постепенная, пологая, неровная.</t>
  </si>
  <si>
    <t>Песчаник алевро-глинистый серый и темно-серый мелкозернистый. Текстура неясно выраженная полого слоистая и волнистая, прерывистая, слабо деформированная биотурбацией. Слоистость подчеркнута неравномерно распределёнными, прерывистыми, извилистыми глинистыми слойками, реже - слабыми намывами глауконита. В приподошвенной части встречены вертикальные ходы илоедов толщиной до 9 мм, выполненные песчаником. Подошва четкая, пологая, неровная.</t>
  </si>
  <si>
    <t>Аргиллит темно-серый песчано-алевритовый. Текстура полого волнистая, прерывистая, деформировання биотурбацией, с извилистыми линзами песчаника светло-серого мелкозернистого. Ходы илоедов преимущественно горизонтальные, диаметром о 5 мм, выполнены песчаным материалом. Раковинный детрит единичный. Подошва постепенная, неровная, пологая.</t>
  </si>
  <si>
    <t>Песчаник глауконитовый глинистый зеленовато-серый средне-мелкозернистый. Текстура неясно выраженная полого волнистая, прерывистая, интенсивно биотурбированная. Слоистость подчёркнута короткими извилистыми глинистым слойкам средней длиной 1-3 см. Биотурбация вертикальная и горизонтальная, ходы илоедов длиной до 20 см и толщиной 4-6 мм, выполнены глинистым и песчаным материалом. Подошва постепенная, неровная, пологая.</t>
  </si>
  <si>
    <t>Песчаник алевро-глинистый темно-серый мелкозернистый. Текстура прерывисто волнистая за счет многочисленных коротких глинистых извилистых слойков в основной песчано-алевритовой глауконитовой массе.  В подошве - прослой песчаника глауконитового алевро-глинистого толщиной до 5 см, тонкослоистый, из которого в глинистую толщу следующего слоя идет крупный вертикальный ход илоеда длиной 15 см и толщиной до 2.5 см, выполненный песчаником глинисто-глауконитовым. В остальной части слоя ходы илоедов горизонтальные, до 6 мм в диаметре, выполнены песчаником. Подошва четкая, неровная, наклонная.</t>
  </si>
  <si>
    <t>Аргиллит песчано-алевритовый темно-серый. Текстура полого волнистая, прерывистая, линзовидно-волнистая, подчеркнутая деформированными линзами песчаника светло-серого мелкозернистого и глинистыми сойками извилистыми. Слоистость интенсивно нарушена биотурбацией: ходы илоедов горизонтальные, реже вертикальные, длиной до 15 см и толщиной до 7 мм, полностью и частично пиритизированные, выполнены глинистым и песчаным материалом. Прослои и линзы песчаников изредка вдавлены в глины с сохранением слоистости внутри. Подошва постепенная, ровная, пологая.</t>
  </si>
  <si>
    <t>Песчаник глауконитовый глинистый зеленовато-серый мелкозернистый. Текстура массивная, со слабо выраженными разнонаправленными ходами илоедов толщиной до 4 мм. Глауконит равномерно рассеян с породообразующими обломками, глина залегает преимущественно в цементе. В кровле - несколько коротких извилистых глинистых прослоев толщиной до 2 см, аналогичных вышележащему слою. Подошва четкая, неровная, пологая.</t>
  </si>
  <si>
    <t>Аргиллит песчано-алевритовый темно-серый. Текстура полого волнистая, горизонтально слоистая, линзовидная, нарушенная биотурбацией. Слоистость подчёркнута линзами песчаника глауконитового зеленовато-серого мелкозернистого и светло-серого, а также извилистым глинистыми слойками. Направление ходов илоедов преимущественно горизонтальное, диаметр ходов до 5 мм, ходы выполнены песчаником и глиной. В верхней половине слоя – следы взмучивания и вдавливания песчаника до 1.5 см диаметром. В подошве - четкое переслаивание песчаника светло-серого, песчаника глауконитового зеленовато-серого и аргиллита толщиной 1-5 мм. Подошва четкая, ровная, горизонтальная</t>
  </si>
  <si>
    <t>Песчаник глинистый и глауконитовый зеленовато-серый мелкозернистый. Текстура горизонтальная тонкослоистая, местами слабо деформированная взмучиванием и слабой биотурбацией. В середине слоя - вертикальный ход илоеда длиной 15 см и толщиной до 9 мм, выполненный песчаником и прорывающий нижележащий слой. Слоистость в кровле четкая, в остальной части слоя – слабо выраженная. Подошва четкая, волнистая, пологая.</t>
  </si>
  <si>
    <t>Аргиллит алевритовый темно-серый. Текстура полого волнистая, реже горизонтально слоистая, часто прерывистая, интенсивно нарушенная биотурбацией. Слоистость подчеркнута извилистыми глинистыми слойками и реже песчаными линзами, часто вдавленными в глинистые толщи. Ходы илоедов преимущественно горизонтальные, диаметром 3-6 мм, выполнены песчаным и алевро-глинистым материалом. В верхней половине слоя - единичный прослой песчаника светло-серого, мелкозернистого, горизонтально слоистого и слабо деформированного, с неровными границами. Трещиноватость техногенная. Подошва четкая, неровная, со следами бокового внедрения осадка.</t>
  </si>
  <si>
    <t>Песчаник светло-серый, средне-мелкозернистый, массивный, с редкими глинистым извилистыми слойками. Слой представляет собой крупный фрагмент бокового внедрения. Подошва четкая, неровная, наклонная.</t>
  </si>
  <si>
    <t>Песчаник алевро-глинистый серый и темно-серый. Текстура горизонтально слоистая, полого волнистая, прерывистая, биотурбированная. Слоистость подчёркнута извилистыми, прерывистыми, глинистыми слойками. По слоистости распределены слойки и линзы песчаника средне-мелкозернистого светло-серого, из которых часто берут начало зарывающиеся разновидности илоедов. Биотурбация горизонтальная и вертикальная: горизонтальные ходы выполнены песчаным и алевро-глинистым материалом, диаметром до 9 мм. Вертикальные ходы длиной от 5 до 34 см, в верхней половине слоя - толщиной до 1 см и выполненные алевро-глинисто-песчаным материалом, в нижней - толщиной до 3.5 см, извилистые и прямые, выполненные песчаным материалом. Вниз по разрезу количество прослоев песчаника увеличивается. Подошва постепенная, неровная, пологая.</t>
  </si>
  <si>
    <t>Аргиллит алевритовый темно-серый с прослоями песчаника и алевролита серого и светло-серого. Текстура неравномерно слоистая, пологая и наклонная, волнисто и горизонтально слоистая, прерывистая, деформированная слабой биотурбацией и вдавливанием песчаника в неуплотненные глины. Слоистость подчёркнута тонкими глинистым слойками и песчаными линзами. В нижней половине слоя - редкие горизонтальные ходы илоедов диаметром до 9 мм, выполненные песчаником. Подошва нечеткая, пологая, неровная.</t>
  </si>
  <si>
    <t>Песчаник серый и зеленовато-серый, мелкозернистый, неравномерно глинистый и глауконитовый. Текстура неясно выраженная слоеватая за счет прерывистых глинистых слойков толщиной 0.3-1 см и реки послойных намывов глауконита. Также глауконит распределен в основной массе, больше в нижней половине слоя. Верхняя половина слоя более деформированная, со следами вдавливания светло-серого песчаника и слабо выраженной биотурбацией. Подошва слоя четкая, неровная, пологая, с глинистым извилистым слойком внутри.</t>
  </si>
  <si>
    <t>Аргиллит алевро-песчаный темно-серый и серый. Текстура полого волнистая и горизонтально слоистая, интенсивно нарушенная биотурбацией. Слоистость подчёркнута глинистыми слойками, извилистыми и линзоподобными слойками песчаника и алевритового серого. Ходы илоедов короткие, вертикальные и горизонтальные, диаметром до 3-5 мм. Техногенная трещиноватость. Подошва постепенная, неровная, пологая.</t>
  </si>
  <si>
    <t>Песчаник глинистый глауконитовый зеленовато-серый мелкозернистый. Текстура горизонтально слоистая, прерывисто слоистая, полого волнистая, подчеркнутая тонкими извилистыми глинистыми слойками. В слое - единичные ходы илоедов: горизонтальные и вертикальные, тонкие, длиной до 5 см, выполненные песчаником светло-серым. Подошва четкая, ровная, наклонная.</t>
  </si>
  <si>
    <t>Аргиллит алевритовый темно-серый. Текстура волнисто слоистая, пологая, прерывистая, линзовидно-волнистая, интенсивно биотурбированная. Линзовидность обусловлена тонкими линзами песчаника алевритистого светло-серого, слабо деформированного. Слоистость подчёркнута извилистыми глинистыми слойками. Ходы илоедов многочисленные, часто горизонтальные, диаметром до 8 мм, выполнены песчаным и алевро-глинистым материалом. Слой трещиноватый. Подошва постепенная, пологая.</t>
  </si>
  <si>
    <t>Песчаник светло-зеленовато-серый мелкозернистый. Текстура косослоистая разнонаправленная, подчеркнутая послойным намывами глауконита и нарушенная единичным горизонтальным ходом илоеда диаметром 5 мм, выполненным песчано-глинистым материалом. Присутствуют редкие, извилистые, тонкие, глинистые слойки. Подошва четкая, волнистая, горизонтальная.</t>
  </si>
  <si>
    <t>Аргиллит алевритовый темно-серый. Текстура полого волнистая, прерывистая, интенсивно нарушенная биотурбацией. Ходы илоедов тонкие, мелкие, выполненные глинистым материалом. Слой трещиноватый. Подошва четкая, неровная, пологая.</t>
  </si>
  <si>
    <t>Равномерное чередование серий песчаника глауконитового глинистого с тонкими глинистыми слойками. Песчаные серии толщиной в среднем 2-4 см, массивные или прерывисто волнистые. Слойки аргиллита тонкие, извилистые, толщиной до 5 мм, часто прерывистые. Весь слой интенсивно нарушен биотурбацией: ходы илоедов горизонтальные, песчаные, до 7 мм толщиной. Подошва нечеткая, волнистая, пологая.</t>
  </si>
  <si>
    <t>Аргиллит алевритовый темно-серый.  Текстура волнистая, прерывистая, подчеркнута короткими извилистыми глинистыми слойками и редкими линзами месячника светло-Серго мелкозернистого, часто вдавленными в осадок. Ходы илоедов горизонтальные, реже вертикальные, короткие, толщиной до 1 см, выполнены песчаным и алевро-глинистым материалом. Слой трещиноватый. Подошва постепенная, пологая.</t>
  </si>
  <si>
    <t>Песчаник глауконитовый светло-серый мелкозернистый. Текстура массивная, с отдельными редкими прерывистыми слойками глин в нижней части и единичными ходами илоедов в верхней. Ходы разнонаправленные, длиной 5см и толщиной 3 мм, выполнены глинистым материалом. Подошва четкая, неровная, пологая.</t>
  </si>
  <si>
    <t>Алевролит  песчано-глинистый темно-серый и серый. Текстура полого волнистая, прерывистая, горизонтально слоистая, линзовидно-волнистая, интенсивно нарушенная биотурбацией. В отдельных прослоях присутствуют линзы песчаника, вдавленные в осадок. На глубине 1960.6-1961.0 м количество песчаных прослоев увеличивается, из них берут начало крупные ходы илоедов длиной до 30 см и толщиной до 1.5 см, выполненные песчаным материалом. В остальной части слоя ходы илоедов  выполнены песчаным и глинистым материалом.</t>
  </si>
  <si>
    <t>Интервалы отбора керна,</t>
  </si>
  <si>
    <t>Пласт</t>
  </si>
  <si>
    <t>Проходка, м</t>
  </si>
  <si>
    <t>Вынос</t>
  </si>
  <si>
    <t>Сдвиг при увязке, м</t>
  </si>
  <si>
    <t>Количество стандартных образцов, шт.</t>
  </si>
  <si>
    <t>Представительнаяколлекция</t>
  </si>
  <si>
    <t>до увязки</t>
  </si>
  <si>
    <t>после увязки по ГИС</t>
  </si>
  <si>
    <t>║</t>
  </si>
  <si>
    <t>┴</t>
  </si>
  <si>
    <t>ВСЕГО</t>
  </si>
  <si>
    <t>из ствола</t>
  </si>
  <si>
    <t>ИТОГО:</t>
  </si>
  <si>
    <t>ВСЕГО образцов:</t>
  </si>
  <si>
    <t xml:space="preserve">Кп атм. д.ед </t>
  </si>
  <si>
    <t xml:space="preserve">Кп пл.     д.ед. </t>
  </si>
  <si>
    <t>УЭС пл. Омм</t>
  </si>
  <si>
    <t>Pn пл.</t>
  </si>
  <si>
    <t xml:space="preserve">Vp пл., км/с </t>
  </si>
  <si>
    <t>Vs пл. км/с</t>
  </si>
  <si>
    <t>dt р пл. мкс/м</t>
  </si>
  <si>
    <t>dt s пл. мкс/м</t>
  </si>
  <si>
    <t xml:space="preserve">К-т Пуас-сона </t>
  </si>
  <si>
    <t>Модуль Юнга E, ГПа</t>
  </si>
  <si>
    <t>Модуль сдвига G, ГПа</t>
  </si>
  <si>
    <t>Модуль объем ного сжатия K, ГПа</t>
  </si>
  <si>
    <t>Сжима- емость пор Bпор, 1/ГПа</t>
  </si>
  <si>
    <t>ПК 9</t>
  </si>
  <si>
    <t>ПЛ 1/19</t>
  </si>
  <si>
    <t>ПЛ 2/19</t>
  </si>
  <si>
    <t>ПЛ 3/19</t>
  </si>
  <si>
    <t>ПЛ 4/19</t>
  </si>
  <si>
    <t>ПЛ 5/19</t>
  </si>
  <si>
    <t>ПЛ 6/19</t>
  </si>
  <si>
    <t>ПЛ 7/19</t>
  </si>
  <si>
    <t>ПЛ 8/19</t>
  </si>
  <si>
    <t>ТП 1</t>
  </si>
  <si>
    <t>ПЛ 9/19</t>
  </si>
  <si>
    <t>ПЛ 10/19</t>
  </si>
  <si>
    <t>ПЛ 11/19</t>
  </si>
  <si>
    <t>ТП 2</t>
  </si>
  <si>
    <t>ТП 3(0)</t>
  </si>
  <si>
    <t>ТП 5</t>
  </si>
  <si>
    <t>ТП 11(3)</t>
  </si>
  <si>
    <t>Литология</t>
  </si>
  <si>
    <t>Pн пл.</t>
  </si>
  <si>
    <t>К-т Пуас-сона</t>
  </si>
  <si>
    <t>Параметры образцов при моделировании пластовых условий при частичной водонасыщенности в РТ-условиях</t>
  </si>
  <si>
    <t xml:space="preserve">№ </t>
  </si>
  <si>
    <t xml:space="preserve">   п/п</t>
  </si>
  <si>
    <t>Горизонт</t>
  </si>
  <si>
    <t>№ обр.</t>
  </si>
  <si>
    <t>Глубина после увязки</t>
  </si>
  <si>
    <t>Кпр атм. мД</t>
  </si>
  <si>
    <t>Проницаемость по газу при моделировании пластовых условий. мД (при Рэф. атм)</t>
  </si>
  <si>
    <t>3_БК/19</t>
  </si>
  <si>
    <t>4_БК/19</t>
  </si>
  <si>
    <t>5_БК/19</t>
  </si>
  <si>
    <t>7_БК/19</t>
  </si>
  <si>
    <t>8_БК/19</t>
  </si>
  <si>
    <t>10_БК/19</t>
  </si>
  <si>
    <t>11_БК/19</t>
  </si>
  <si>
    <t>12_БК/19</t>
  </si>
  <si>
    <t>13_БК/19</t>
  </si>
  <si>
    <t>14_БК/19</t>
  </si>
  <si>
    <t>разр.</t>
  </si>
  <si>
    <t>15_БК/19</t>
  </si>
  <si>
    <t>16_БК/19</t>
  </si>
  <si>
    <t>17_БК/19</t>
  </si>
  <si>
    <t>18_БК/19</t>
  </si>
  <si>
    <t>19_БК/19</t>
  </si>
  <si>
    <t>20_БК/19</t>
  </si>
  <si>
    <t>21_БК/19</t>
  </si>
  <si>
    <t>22_БК/19</t>
  </si>
  <si>
    <t>23_БК/19</t>
  </si>
  <si>
    <t>24_БК/19</t>
  </si>
  <si>
    <t>25_БК/19</t>
  </si>
  <si>
    <t>1.1_БК/19</t>
  </si>
  <si>
    <t>2.1_БК/19</t>
  </si>
  <si>
    <t>3.1_БК/19</t>
  </si>
  <si>
    <t>4.1_БК/19</t>
  </si>
  <si>
    <t>5.1_БК/19</t>
  </si>
  <si>
    <t>6.1_БК/19</t>
  </si>
  <si>
    <t>7.1_БК/19</t>
  </si>
  <si>
    <t>8.1_БК/19</t>
  </si>
  <si>
    <t>9.1_БК/19</t>
  </si>
  <si>
    <t>10.1_БК/19</t>
  </si>
  <si>
    <t>11.1_БК/19</t>
  </si>
  <si>
    <t>12.1_БК/19</t>
  </si>
  <si>
    <t>13.1_БК/19</t>
  </si>
  <si>
    <t>14.1_БК/19</t>
  </si>
  <si>
    <t>15.1_БК/19</t>
  </si>
  <si>
    <t>16.1_БК/19</t>
  </si>
  <si>
    <t>17.1_БК/19</t>
  </si>
  <si>
    <t>18.1_БК/19</t>
  </si>
  <si>
    <t>19.1_БК/19</t>
  </si>
  <si>
    <t>20.1_БК/19</t>
  </si>
  <si>
    <t>21.1_БК/19</t>
  </si>
  <si>
    <t>22.1_БК/19</t>
  </si>
  <si>
    <t>23.1_БК/19</t>
  </si>
  <si>
    <t>24.1_БК/19</t>
  </si>
  <si>
    <t>25.1_БК/19</t>
  </si>
  <si>
    <t>Результаты определения эффективной проницаемости при различном давлении обжима образцов.</t>
  </si>
  <si>
    <t>Лаб, № обр,</t>
  </si>
  <si>
    <t>Cтратиграфическая единица</t>
  </si>
  <si>
    <t>Кпо(в), д, ед,</t>
  </si>
  <si>
    <t>Кво, д.е.</t>
  </si>
  <si>
    <t>ФЕС по ЯМР</t>
  </si>
  <si>
    <t>Кпо, д.е.</t>
  </si>
  <si>
    <t>Кп эфф, д.е.</t>
  </si>
  <si>
    <t>Кв глин (Т2), д.е.</t>
  </si>
  <si>
    <t>Кв кап.связ (Т2), д.е.</t>
  </si>
  <si>
    <t>перп</t>
  </si>
  <si>
    <t>Краткая литологическая характеристика</t>
  </si>
  <si>
    <t>Кпо(в), %</t>
  </si>
  <si>
    <t>Кво, %</t>
  </si>
  <si>
    <r>
      <t>Кпрг, 10</t>
    </r>
    <r>
      <rPr>
        <vertAlign val="superscript"/>
        <sz val="10"/>
        <rFont val="Times New Roman"/>
        <family val="1"/>
        <charset val="204"/>
      </rPr>
      <t>-3</t>
    </r>
    <r>
      <rPr>
        <sz val="10"/>
        <rFont val="Times New Roman"/>
        <family val="1"/>
        <charset val="204"/>
      </rPr>
      <t>мкм</t>
    </r>
    <r>
      <rPr>
        <vertAlign val="superscript"/>
        <sz val="10"/>
        <rFont val="Times New Roman"/>
        <family val="1"/>
        <charset val="204"/>
      </rPr>
      <t>2</t>
    </r>
  </si>
  <si>
    <t>Кп эф, %</t>
  </si>
  <si>
    <t>Кпо, %</t>
  </si>
  <si>
    <t>Кп эфф, %</t>
  </si>
  <si>
    <t>Кв глин (Т2), %</t>
  </si>
  <si>
    <t>Кв кап.связ (Т2), %</t>
  </si>
  <si>
    <t>Стандартные образцы керна</t>
  </si>
  <si>
    <t>Образцы бокового керна</t>
  </si>
  <si>
    <r>
      <t>3021/19</t>
    </r>
    <r>
      <rPr>
        <b/>
        <sz val="10"/>
        <color theme="1"/>
        <rFont val="Times New Roman"/>
        <family val="1"/>
        <charset val="204"/>
      </rPr>
      <t>Б</t>
    </r>
  </si>
  <si>
    <r>
      <t>3077/19</t>
    </r>
    <r>
      <rPr>
        <b/>
        <sz val="10"/>
        <color theme="1"/>
        <rFont val="Times New Roman"/>
        <family val="1"/>
        <charset val="204"/>
      </rPr>
      <t>Б</t>
    </r>
  </si>
  <si>
    <r>
      <t>3190/19</t>
    </r>
    <r>
      <rPr>
        <b/>
        <sz val="10"/>
        <color theme="1"/>
        <rFont val="Times New Roman"/>
        <family val="1"/>
        <charset val="204"/>
      </rPr>
      <t>Б</t>
    </r>
  </si>
  <si>
    <r>
      <t>3197/19</t>
    </r>
    <r>
      <rPr>
        <b/>
        <sz val="10"/>
        <color theme="1"/>
        <rFont val="Times New Roman"/>
        <family val="1"/>
        <charset val="204"/>
      </rPr>
      <t>Б</t>
    </r>
  </si>
  <si>
    <r>
      <t>3205/19</t>
    </r>
    <r>
      <rPr>
        <b/>
        <sz val="10"/>
        <color theme="1"/>
        <rFont val="Times New Roman"/>
        <family val="1"/>
        <charset val="204"/>
      </rPr>
      <t>Б</t>
    </r>
  </si>
  <si>
    <t xml:space="preserve">Глубина отбора после увязки,      м  </t>
  </si>
  <si>
    <t>2989,9</t>
  </si>
  <si>
    <t>334,5</t>
  </si>
  <si>
    <t>3135,1</t>
  </si>
  <si>
    <t>319,0</t>
  </si>
  <si>
    <t>2754,9</t>
  </si>
  <si>
    <t>363,0</t>
  </si>
  <si>
    <t>2724,8</t>
  </si>
  <si>
    <t>367,0</t>
  </si>
  <si>
    <t>2804,0</t>
  </si>
  <si>
    <t>356,6</t>
  </si>
  <si>
    <t>2809,7</t>
  </si>
  <si>
    <t>355,9</t>
  </si>
  <si>
    <t>3300,6</t>
  </si>
  <si>
    <t>303,0</t>
  </si>
  <si>
    <t>3899,0</t>
  </si>
  <si>
    <t>256,5</t>
  </si>
  <si>
    <t>3437,1</t>
  </si>
  <si>
    <t>290,9</t>
  </si>
  <si>
    <t>3148,9</t>
  </si>
  <si>
    <t>317,6</t>
  </si>
  <si>
    <t>2815,4</t>
  </si>
  <si>
    <t>355,2</t>
  </si>
  <si>
    <t>2895,0</t>
  </si>
  <si>
    <t>345,4</t>
  </si>
  <si>
    <t>2984,7</t>
  </si>
  <si>
    <t>335,0</t>
  </si>
  <si>
    <t>2951,5</t>
  </si>
  <si>
    <t>338,8</t>
  </si>
  <si>
    <t>2862,7</t>
  </si>
  <si>
    <t>349,3</t>
  </si>
  <si>
    <t>2865,7</t>
  </si>
  <si>
    <t>349,0</t>
  </si>
  <si>
    <t>2808,7</t>
  </si>
  <si>
    <t>356,0</t>
  </si>
  <si>
    <t>2933,0</t>
  </si>
  <si>
    <t>340,9</t>
  </si>
  <si>
    <t>2921,0</t>
  </si>
  <si>
    <t>342,3</t>
  </si>
  <si>
    <t>3148,4</t>
  </si>
  <si>
    <t>2927,0</t>
  </si>
  <si>
    <t>341,6</t>
  </si>
  <si>
    <t>2987,8</t>
  </si>
  <si>
    <t>334,7</t>
  </si>
  <si>
    <t>3023,7</t>
  </si>
  <si>
    <t>330,7</t>
  </si>
  <si>
    <t>2967,7</t>
  </si>
  <si>
    <t>337,0</t>
  </si>
  <si>
    <t>3055,2</t>
  </si>
  <si>
    <t>327,3</t>
  </si>
  <si>
    <t>3176,1</t>
  </si>
  <si>
    <t>314,9</t>
  </si>
  <si>
    <t>3053,1</t>
  </si>
  <si>
    <t>327,5</t>
  </si>
  <si>
    <t>3238,5</t>
  </si>
  <si>
    <t>308,8</t>
  </si>
  <si>
    <t>3018,6</t>
  </si>
  <si>
    <t>331,3</t>
  </si>
  <si>
    <t>3046,9</t>
  </si>
  <si>
    <t>328,2</t>
  </si>
  <si>
    <t>2990,8</t>
  </si>
  <si>
    <t>334,4</t>
  </si>
  <si>
    <t>2955,6</t>
  </si>
  <si>
    <t>338,3</t>
  </si>
  <si>
    <t>3020,6</t>
  </si>
  <si>
    <t>331,06</t>
  </si>
  <si>
    <t>331,1</t>
  </si>
  <si>
    <t>3154,8</t>
  </si>
  <si>
    <t>317,0</t>
  </si>
  <si>
    <t>3085,3</t>
  </si>
  <si>
    <t>324,1</t>
  </si>
  <si>
    <t>3120,2</t>
  </si>
  <si>
    <t>320,5</t>
  </si>
  <si>
    <t>3223,1</t>
  </si>
  <si>
    <t>310,3</t>
  </si>
  <si>
    <t>3715,2</t>
  </si>
  <si>
    <t>269,2</t>
  </si>
  <si>
    <t>3119,1</t>
  </si>
  <si>
    <t>320,6</t>
  </si>
  <si>
    <t>3027,8</t>
  </si>
  <si>
    <t>330,3</t>
  </si>
  <si>
    <t>3165,6</t>
  </si>
  <si>
    <t>315,9</t>
  </si>
  <si>
    <t>3089,5</t>
  </si>
  <si>
    <t>323,7</t>
  </si>
  <si>
    <t>3054,2</t>
  </si>
  <si>
    <t>327,4</t>
  </si>
  <si>
    <t>2959,6</t>
  </si>
  <si>
    <t>337,9</t>
  </si>
  <si>
    <t>3227,5</t>
  </si>
  <si>
    <t>309,8</t>
  </si>
  <si>
    <t>2898,0</t>
  </si>
  <si>
    <t>345,1</t>
  </si>
  <si>
    <t>3013,2</t>
  </si>
  <si>
    <t>331,9</t>
  </si>
  <si>
    <t>3160,6</t>
  </si>
  <si>
    <t>316,4</t>
  </si>
  <si>
    <t>3218,9</t>
  </si>
  <si>
    <t>310,7</t>
  </si>
  <si>
    <t>3340,4</t>
  </si>
  <si>
    <t>299,4</t>
  </si>
  <si>
    <t>3386,0</t>
  </si>
  <si>
    <t>295,3</t>
  </si>
  <si>
    <t>3167,0</t>
  </si>
  <si>
    <t>315,8</t>
  </si>
  <si>
    <t>3082,1</t>
  </si>
  <si>
    <t>324,5</t>
  </si>
  <si>
    <t>3258,6</t>
  </si>
  <si>
    <t>306,9</t>
  </si>
  <si>
    <t>3436,2</t>
  </si>
  <si>
    <t>291,0</t>
  </si>
  <si>
    <t>3330,7</t>
  </si>
  <si>
    <t>300,2</t>
  </si>
  <si>
    <t>3190,2</t>
  </si>
  <si>
    <t>313,5</t>
  </si>
  <si>
    <t>3411,6</t>
  </si>
  <si>
    <t>293,1</t>
  </si>
  <si>
    <t>3125,5</t>
  </si>
  <si>
    <t>319,9</t>
  </si>
  <si>
    <t>3188,0</t>
  </si>
  <si>
    <t>313,7</t>
  </si>
  <si>
    <t>3050,0</t>
  </si>
  <si>
    <t>327,9</t>
  </si>
  <si>
    <t>2963,6</t>
  </si>
  <si>
    <t>337,4</t>
  </si>
  <si>
    <t>2989,8</t>
  </si>
  <si>
    <t>2932,0</t>
  </si>
  <si>
    <t>341,1</t>
  </si>
  <si>
    <t>2993,9</t>
  </si>
  <si>
    <t>334,0</t>
  </si>
  <si>
    <t>3123,4</t>
  </si>
  <si>
    <t>320,2</t>
  </si>
  <si>
    <t>3303,4</t>
  </si>
  <si>
    <t>302,7</t>
  </si>
  <si>
    <t>3052,1</t>
  </si>
  <si>
    <t>327,6</t>
  </si>
  <si>
    <t>3032,0</t>
  </si>
  <si>
    <t>329,8</t>
  </si>
  <si>
    <t>3092,6</t>
  </si>
  <si>
    <t>323,3</t>
  </si>
  <si>
    <t>2996,9</t>
  </si>
  <si>
    <t>333,7</t>
  </si>
  <si>
    <t>3026,8</t>
  </si>
  <si>
    <t>330,4</t>
  </si>
  <si>
    <t>4214,3</t>
  </si>
  <si>
    <t>237,3</t>
  </si>
  <si>
    <t>3195,7</t>
  </si>
  <si>
    <t>312,9</t>
  </si>
  <si>
    <t>3538,6</t>
  </si>
  <si>
    <t>282,6</t>
  </si>
  <si>
    <t>3233,0</t>
  </si>
  <si>
    <t>309,3</t>
  </si>
  <si>
    <t>3261,1</t>
  </si>
  <si>
    <t>306,6</t>
  </si>
  <si>
    <t>3298,9</t>
  </si>
  <si>
    <t>303,1</t>
  </si>
  <si>
    <t>3022,7</t>
  </si>
  <si>
    <t>330,8</t>
  </si>
  <si>
    <t>3305,7</t>
  </si>
  <si>
    <t>302,5</t>
  </si>
  <si>
    <t>3156,6</t>
  </si>
  <si>
    <t>316,8</t>
  </si>
  <si>
    <t>3174,5</t>
  </si>
  <si>
    <t>315,0</t>
  </si>
  <si>
    <t>3309,5</t>
  </si>
  <si>
    <t>302,2</t>
  </si>
  <si>
    <t>4128,6</t>
  </si>
  <si>
    <t>242,2</t>
  </si>
  <si>
    <t>4165,7</t>
  </si>
  <si>
    <t>240,1</t>
  </si>
  <si>
    <t>3397,5</t>
  </si>
  <si>
    <t>294,3</t>
  </si>
  <si>
    <t>3547,6</t>
  </si>
  <si>
    <t>281,9</t>
  </si>
  <si>
    <t>4713,4</t>
  </si>
  <si>
    <t>212,2</t>
  </si>
  <si>
    <t>3766,8</t>
  </si>
  <si>
    <t>265,5</t>
  </si>
  <si>
    <t>3761,7</t>
  </si>
  <si>
    <t>265,8</t>
  </si>
  <si>
    <t>3610,8</t>
  </si>
  <si>
    <t>276,9</t>
  </si>
  <si>
    <t>3513,6</t>
  </si>
  <si>
    <t>284,6</t>
  </si>
  <si>
    <t>3704,1</t>
  </si>
  <si>
    <t>270,0</t>
  </si>
  <si>
    <t>3835,7</t>
  </si>
  <si>
    <t>260,7</t>
  </si>
  <si>
    <t>4066,8</t>
  </si>
  <si>
    <t>245,9</t>
  </si>
  <si>
    <t>3836,8</t>
  </si>
  <si>
    <t>260,6</t>
  </si>
  <si>
    <t>3978,5</t>
  </si>
  <si>
    <t>251,3</t>
  </si>
  <si>
    <t>3861,8</t>
  </si>
  <si>
    <t>258,9</t>
  </si>
  <si>
    <t>3722,5</t>
  </si>
  <si>
    <t>268,6</t>
  </si>
  <si>
    <t>4295,0</t>
  </si>
  <si>
    <t>232,8</t>
  </si>
  <si>
    <t>3902,9</t>
  </si>
  <si>
    <t>256,2</t>
  </si>
  <si>
    <t>3889,2</t>
  </si>
  <si>
    <t>257,1</t>
  </si>
  <si>
    <t>3957,4</t>
  </si>
  <si>
    <t>252,7</t>
  </si>
  <si>
    <t>4069,5</t>
  </si>
  <si>
    <t>245,7</t>
  </si>
  <si>
    <t>Параметры 100%-насыщенных образцов в РТ-условиях</t>
  </si>
  <si>
    <t>Кво пл, д.ед.</t>
  </si>
  <si>
    <t>УЭС пл. при Кво, Омм</t>
  </si>
  <si>
    <t>0,175</t>
  </si>
  <si>
    <t>85,08</t>
  </si>
  <si>
    <t>24,22</t>
  </si>
  <si>
    <t>2460,5</t>
  </si>
  <si>
    <t>1273,0</t>
  </si>
  <si>
    <t>406,4</t>
  </si>
  <si>
    <t>0,317</t>
  </si>
  <si>
    <t>8,17</t>
  </si>
  <si>
    <t>3,10</t>
  </si>
  <si>
    <t>7,45</t>
  </si>
  <si>
    <t>0,153</t>
  </si>
  <si>
    <t>287,6</t>
  </si>
  <si>
    <t>80,63</t>
  </si>
  <si>
    <t>2564,9</t>
  </si>
  <si>
    <t>1366,4</t>
  </si>
  <si>
    <t>389,9</t>
  </si>
  <si>
    <t>0,302</t>
  </si>
  <si>
    <t>9,25</t>
  </si>
  <si>
    <t>3,55</t>
  </si>
  <si>
    <t>7,78</t>
  </si>
  <si>
    <t>0,161</t>
  </si>
  <si>
    <t>217,7</t>
  </si>
  <si>
    <t>60,52</t>
  </si>
  <si>
    <t>2611,6</t>
  </si>
  <si>
    <t>1406,3</t>
  </si>
  <si>
    <t>382,9</t>
  </si>
  <si>
    <t>0,296</t>
  </si>
  <si>
    <t>9,84</t>
  </si>
  <si>
    <t>3,80</t>
  </si>
  <si>
    <t>8,03</t>
  </si>
  <si>
    <t>221,0</t>
  </si>
  <si>
    <t>61,65</t>
  </si>
  <si>
    <t>2632,4</t>
  </si>
  <si>
    <t>1384,8</t>
  </si>
  <si>
    <t>379,9</t>
  </si>
  <si>
    <t>0,309</t>
  </si>
  <si>
    <t>9,60</t>
  </si>
  <si>
    <t>3,67</t>
  </si>
  <si>
    <t>8,36</t>
  </si>
  <si>
    <t>0,146</t>
  </si>
  <si>
    <t>298,4</t>
  </si>
  <si>
    <t>88,95</t>
  </si>
  <si>
    <t>2561,4</t>
  </si>
  <si>
    <t>1339,4</t>
  </si>
  <si>
    <t>390,4</t>
  </si>
  <si>
    <t>0,312</t>
  </si>
  <si>
    <t>8,91</t>
  </si>
  <si>
    <t>3,40</t>
  </si>
  <si>
    <t>7,89</t>
  </si>
  <si>
    <t>0,160</t>
  </si>
  <si>
    <t>345,7</t>
  </si>
  <si>
    <t>99,60</t>
  </si>
  <si>
    <t>2519,8</t>
  </si>
  <si>
    <t>1328,6</t>
  </si>
  <si>
    <t>396,9</t>
  </si>
  <si>
    <t>0,307</t>
  </si>
  <si>
    <t>8,74</t>
  </si>
  <si>
    <t>3,34</t>
  </si>
  <si>
    <t>7,56</t>
  </si>
  <si>
    <t>0,149</t>
  </si>
  <si>
    <t>225,7</t>
  </si>
  <si>
    <t>68,34</t>
  </si>
  <si>
    <t>2496,6</t>
  </si>
  <si>
    <t>1352,3</t>
  </si>
  <si>
    <t>400,5</t>
  </si>
  <si>
    <t>0,292</t>
  </si>
  <si>
    <t>8,89</t>
  </si>
  <si>
    <t>3,44</t>
  </si>
  <si>
    <t>7,14</t>
  </si>
  <si>
    <t>0,204</t>
  </si>
  <si>
    <t>83,82</t>
  </si>
  <si>
    <t>22,04</t>
  </si>
  <si>
    <t>2528,4</t>
  </si>
  <si>
    <t>1351,6</t>
  </si>
  <si>
    <t>395,5</t>
  </si>
  <si>
    <t>0,300</t>
  </si>
  <si>
    <t>9,23</t>
  </si>
  <si>
    <t>7,69</t>
  </si>
  <si>
    <t>0,163</t>
  </si>
  <si>
    <t>148,8</t>
  </si>
  <si>
    <t>37,66</t>
  </si>
  <si>
    <t>2655,5</t>
  </si>
  <si>
    <t>1404,3</t>
  </si>
  <si>
    <t>376,6</t>
  </si>
  <si>
    <t>0,306</t>
  </si>
  <si>
    <t>9,89</t>
  </si>
  <si>
    <t>3,79</t>
  </si>
  <si>
    <t>8,49</t>
  </si>
  <si>
    <t>0,268</t>
  </si>
  <si>
    <t>32,62</t>
  </si>
  <si>
    <t>6,447</t>
  </si>
  <si>
    <t>2762,3</t>
  </si>
  <si>
    <t>1509,3</t>
  </si>
  <si>
    <t>362,0</t>
  </si>
  <si>
    <t>0,287</t>
  </si>
  <si>
    <t>12,1</t>
  </si>
  <si>
    <t>4,69</t>
  </si>
  <si>
    <t>9,47</t>
  </si>
  <si>
    <t>0,191</t>
  </si>
  <si>
    <t>92,26</t>
  </si>
  <si>
    <t>26,36</t>
  </si>
  <si>
    <t>2613,4</t>
  </si>
  <si>
    <t>1387,2</t>
  </si>
  <si>
    <t>382,6</t>
  </si>
  <si>
    <t>0,304</t>
  </si>
  <si>
    <t>9,63</t>
  </si>
  <si>
    <t>3,69</t>
  </si>
  <si>
    <t>8,19</t>
  </si>
  <si>
    <t>0,320</t>
  </si>
  <si>
    <t>23,25</t>
  </si>
  <si>
    <t>5,138</t>
  </si>
  <si>
    <t>2637,8</t>
  </si>
  <si>
    <t>1401,0</t>
  </si>
  <si>
    <t>379,1</t>
  </si>
  <si>
    <t>10,3</t>
  </si>
  <si>
    <t>3,94</t>
  </si>
  <si>
    <t>8,72</t>
  </si>
  <si>
    <t>0,315</t>
  </si>
  <si>
    <t>23,52</t>
  </si>
  <si>
    <t>5,351</t>
  </si>
  <si>
    <t>2690,8</t>
  </si>
  <si>
    <t>1430,7</t>
  </si>
  <si>
    <t>371,6</t>
  </si>
  <si>
    <t>0,303</t>
  </si>
  <si>
    <t>10,7</t>
  </si>
  <si>
    <t>4,12</t>
  </si>
  <si>
    <t>9,07</t>
  </si>
  <si>
    <t>0,277</t>
  </si>
  <si>
    <t>30,59</t>
  </si>
  <si>
    <t>7,274</t>
  </si>
  <si>
    <t>2623,2</t>
  </si>
  <si>
    <t>1392,4</t>
  </si>
  <si>
    <t>381,2</t>
  </si>
  <si>
    <t>10,0</t>
  </si>
  <si>
    <t>3,84</t>
  </si>
  <si>
    <t>8,51</t>
  </si>
  <si>
    <t>0,360</t>
  </si>
  <si>
    <t>20,71</t>
  </si>
  <si>
    <t>4,637</t>
  </si>
  <si>
    <t>2793,3</t>
  </si>
  <si>
    <t>1496,4</t>
  </si>
  <si>
    <t>358,0</t>
  </si>
  <si>
    <t>0,299</t>
  </si>
  <si>
    <t>11,7</t>
  </si>
  <si>
    <t>4,50</t>
  </si>
  <si>
    <t>9,68</t>
  </si>
  <si>
    <t>0,113</t>
  </si>
  <si>
    <t>373,6</t>
  </si>
  <si>
    <t>3012,4</t>
  </si>
  <si>
    <t>1588,0</t>
  </si>
  <si>
    <t>332,0</t>
  </si>
  <si>
    <t>0,308</t>
  </si>
  <si>
    <t>13,1</t>
  </si>
  <si>
    <t>5,02</t>
  </si>
  <si>
    <t>11,4</t>
  </si>
  <si>
    <t>0,128</t>
  </si>
  <si>
    <t>470,6</t>
  </si>
  <si>
    <t>124,2</t>
  </si>
  <si>
    <t>2791,4</t>
  </si>
  <si>
    <t>1458,2</t>
  </si>
  <si>
    <t>358,2</t>
  </si>
  <si>
    <t>11,0</t>
  </si>
  <si>
    <t>4,19</t>
  </si>
  <si>
    <t>9,76</t>
  </si>
  <si>
    <t>0,125</t>
  </si>
  <si>
    <t>569,5</t>
  </si>
  <si>
    <t>143,0</t>
  </si>
  <si>
    <t>3007,1</t>
  </si>
  <si>
    <t>1584,4</t>
  </si>
  <si>
    <t>332,5</t>
  </si>
  <si>
    <t>13,3</t>
  </si>
  <si>
    <t>5,07</t>
  </si>
  <si>
    <t>11,5</t>
  </si>
  <si>
    <t>0,126</t>
  </si>
  <si>
    <t>276,1</t>
  </si>
  <si>
    <t>66,79</t>
  </si>
  <si>
    <t>2711,1</t>
  </si>
  <si>
    <t>1435,3</t>
  </si>
  <si>
    <t>368,9</t>
  </si>
  <si>
    <t>0,305</t>
  </si>
  <si>
    <t>10,6</t>
  </si>
  <si>
    <t>4,05</t>
  </si>
  <si>
    <t>9,06</t>
  </si>
  <si>
    <t>0,136</t>
  </si>
  <si>
    <t>351,7</t>
  </si>
  <si>
    <t>86,80</t>
  </si>
  <si>
    <t>2733,6</t>
  </si>
  <si>
    <t>1455,2</t>
  </si>
  <si>
    <t>365,8</t>
  </si>
  <si>
    <t>10,9</t>
  </si>
  <si>
    <t>4,17</t>
  </si>
  <si>
    <t>9,16</t>
  </si>
  <si>
    <t>0,137</t>
  </si>
  <si>
    <t>238,9</t>
  </si>
  <si>
    <t>60,98</t>
  </si>
  <si>
    <t>2689,0</t>
  </si>
  <si>
    <t>1422,8</t>
  </si>
  <si>
    <t>371,9</t>
  </si>
  <si>
    <t>3,95</t>
  </si>
  <si>
    <t>8,84</t>
  </si>
  <si>
    <t>0,135</t>
  </si>
  <si>
    <t>268,7</t>
  </si>
  <si>
    <t>2709,3</t>
  </si>
  <si>
    <t>1413,5</t>
  </si>
  <si>
    <t>369,1</t>
  </si>
  <si>
    <t>0,313</t>
  </si>
  <si>
    <t>10,1</t>
  </si>
  <si>
    <t>3,85</t>
  </si>
  <si>
    <t>9,02</t>
  </si>
  <si>
    <t>0,192</t>
  </si>
  <si>
    <t>27,41</t>
  </si>
  <si>
    <t>6,395</t>
  </si>
  <si>
    <t>2688,1</t>
  </si>
  <si>
    <t>1422,3</t>
  </si>
  <si>
    <t>372,0</t>
  </si>
  <si>
    <t>10,5</t>
  </si>
  <si>
    <t>4,02</t>
  </si>
  <si>
    <t>9,01</t>
  </si>
  <si>
    <t>0,179</t>
  </si>
  <si>
    <t>133,1</t>
  </si>
  <si>
    <t>32,17</t>
  </si>
  <si>
    <t>2616,1</t>
  </si>
  <si>
    <t>1395,2</t>
  </si>
  <si>
    <t>382,3</t>
  </si>
  <si>
    <t>0,301</t>
  </si>
  <si>
    <t>9,83</t>
  </si>
  <si>
    <t>3,78</t>
  </si>
  <si>
    <t>8,24</t>
  </si>
  <si>
    <t>0,174</t>
  </si>
  <si>
    <t>151,6</t>
  </si>
  <si>
    <t>37,95</t>
  </si>
  <si>
    <t>2739,3</t>
  </si>
  <si>
    <t>1429,8</t>
  </si>
  <si>
    <t>365,1</t>
  </si>
  <si>
    <t>4,00</t>
  </si>
  <si>
    <t>9,36</t>
  </si>
  <si>
    <t>0,286</t>
  </si>
  <si>
    <t>55,71</t>
  </si>
  <si>
    <t>11,97</t>
  </si>
  <si>
    <t>2821,2</t>
  </si>
  <si>
    <t>1489,3</t>
  </si>
  <si>
    <t>354,5</t>
  </si>
  <si>
    <t>11,6</t>
  </si>
  <si>
    <t>4,43</t>
  </si>
  <si>
    <t>9,99</t>
  </si>
  <si>
    <t>0,253</t>
  </si>
  <si>
    <t>73,40</t>
  </si>
  <si>
    <t>18,39</t>
  </si>
  <si>
    <t>1415,5</t>
  </si>
  <si>
    <t>0,258</t>
  </si>
  <si>
    <t>52,04</t>
  </si>
  <si>
    <t>10,98</t>
  </si>
  <si>
    <t>2765,1</t>
  </si>
  <si>
    <t>1465,5</t>
  </si>
  <si>
    <t>361,7</t>
  </si>
  <si>
    <t>4,21</t>
  </si>
  <si>
    <t>9,37</t>
  </si>
  <si>
    <t>0,284</t>
  </si>
  <si>
    <t>47,85</t>
  </si>
  <si>
    <t>12,44</t>
  </si>
  <si>
    <t>2713,9</t>
  </si>
  <si>
    <t>368,5</t>
  </si>
  <si>
    <t>0,310</t>
  </si>
  <si>
    <t>9,10</t>
  </si>
  <si>
    <t>0,187</t>
  </si>
  <si>
    <t>209,1</t>
  </si>
  <si>
    <t>53,87</t>
  </si>
  <si>
    <t>2664,5</t>
  </si>
  <si>
    <t>1395,7</t>
  </si>
  <si>
    <t>375,3</t>
  </si>
  <si>
    <t>0,311</t>
  </si>
  <si>
    <t>3,72</t>
  </si>
  <si>
    <t>8,60</t>
  </si>
  <si>
    <t>35,39</t>
  </si>
  <si>
    <t>7,630</t>
  </si>
  <si>
    <t>2666,4</t>
  </si>
  <si>
    <t>1390,0</t>
  </si>
  <si>
    <t>375,0</t>
  </si>
  <si>
    <t>3,81</t>
  </si>
  <si>
    <t>8,93</t>
  </si>
  <si>
    <t>0,387</t>
  </si>
  <si>
    <t>31,98</t>
  </si>
  <si>
    <t>6,233</t>
  </si>
  <si>
    <t>2820,2</t>
  </si>
  <si>
    <t>1473,9</t>
  </si>
  <si>
    <t>354,6</t>
  </si>
  <si>
    <t>4,34</t>
  </si>
  <si>
    <t>0,762</t>
  </si>
  <si>
    <t>13,18</t>
  </si>
  <si>
    <t>1,262</t>
  </si>
  <si>
    <t>3536,1</t>
  </si>
  <si>
    <t>1930,9</t>
  </si>
  <si>
    <t>282,8</t>
  </si>
  <si>
    <t>0,288</t>
  </si>
  <si>
    <t>22,1</t>
  </si>
  <si>
    <t>8,59</t>
  </si>
  <si>
    <t>17,4</t>
  </si>
  <si>
    <t>0,480</t>
  </si>
  <si>
    <t>12,17</t>
  </si>
  <si>
    <t>2,308</t>
  </si>
  <si>
    <t>2689,9</t>
  </si>
  <si>
    <t>1430,2</t>
  </si>
  <si>
    <t>371,8</t>
  </si>
  <si>
    <t>10,8</t>
  </si>
  <si>
    <t>4,15</t>
  </si>
  <si>
    <t>9,15</t>
  </si>
  <si>
    <t>0,206</t>
  </si>
  <si>
    <t>70,30</t>
  </si>
  <si>
    <t>17,60</t>
  </si>
  <si>
    <t>2694,5</t>
  </si>
  <si>
    <t>1439,7</t>
  </si>
  <si>
    <t>371,1</t>
  </si>
  <si>
    <t>3,98</t>
  </si>
  <si>
    <t>8,63</t>
  </si>
  <si>
    <t>0,510</t>
  </si>
  <si>
    <t>21,45</t>
  </si>
  <si>
    <t>3,452</t>
  </si>
  <si>
    <t>2830,8</t>
  </si>
  <si>
    <t>1486,9</t>
  </si>
  <si>
    <t>353,3</t>
  </si>
  <si>
    <t>12,0</t>
  </si>
  <si>
    <t>4,57</t>
  </si>
  <si>
    <t>0,325</t>
  </si>
  <si>
    <t>40,26</t>
  </si>
  <si>
    <t>7,887</t>
  </si>
  <si>
    <t>2717,6</t>
  </si>
  <si>
    <t>1417,9</t>
  </si>
  <si>
    <t>368,0</t>
  </si>
  <si>
    <t>9,32</t>
  </si>
  <si>
    <t>0,134</t>
  </si>
  <si>
    <t>259,4</t>
  </si>
  <si>
    <t>77,89</t>
  </si>
  <si>
    <t>2478,0</t>
  </si>
  <si>
    <t>1347,5</t>
  </si>
  <si>
    <t>403,6</t>
  </si>
  <si>
    <t>0,290</t>
  </si>
  <si>
    <t>8,85</t>
  </si>
  <si>
    <t>3,43</t>
  </si>
  <si>
    <t>7,02</t>
  </si>
  <si>
    <t>0,369</t>
  </si>
  <si>
    <t>22,06</t>
  </si>
  <si>
    <t>4,376</t>
  </si>
  <si>
    <t>2767,9</t>
  </si>
  <si>
    <t>1481,8</t>
  </si>
  <si>
    <t>361,3</t>
  </si>
  <si>
    <t>4,52</t>
  </si>
  <si>
    <t>9,74</t>
  </si>
  <si>
    <t>0,242</t>
  </si>
  <si>
    <t>55,84</t>
  </si>
  <si>
    <t>13,61</t>
  </si>
  <si>
    <t>2766,0</t>
  </si>
  <si>
    <t>1503,6</t>
  </si>
  <si>
    <t>361,5</t>
  </si>
  <si>
    <t>11,3</t>
  </si>
  <si>
    <t>4,39</t>
  </si>
  <si>
    <t>9,00</t>
  </si>
  <si>
    <t>0,164</t>
  </si>
  <si>
    <t>92,04</t>
  </si>
  <si>
    <t>0,293</t>
  </si>
  <si>
    <t>3,91</t>
  </si>
  <si>
    <t>8,14</t>
  </si>
  <si>
    <t>0,469</t>
  </si>
  <si>
    <t>17,67</t>
  </si>
  <si>
    <t>3,415</t>
  </si>
  <si>
    <t>2824,0</t>
  </si>
  <si>
    <t>1468,5</t>
  </si>
  <si>
    <t>354,1</t>
  </si>
  <si>
    <t>4,46</t>
  </si>
  <si>
    <t>0,349</t>
  </si>
  <si>
    <t>21,80</t>
  </si>
  <si>
    <t>4,484</t>
  </si>
  <si>
    <t>1436,8</t>
  </si>
  <si>
    <t>4,09</t>
  </si>
  <si>
    <t>9,41</t>
  </si>
  <si>
    <t>0,190</t>
  </si>
  <si>
    <t>90,42</t>
  </si>
  <si>
    <t>24,80</t>
  </si>
  <si>
    <t>1415,9</t>
  </si>
  <si>
    <t>9,90</t>
  </si>
  <si>
    <t>8,61</t>
  </si>
  <si>
    <t>0,346</t>
  </si>
  <si>
    <t>31,87</t>
  </si>
  <si>
    <t>7,582</t>
  </si>
  <si>
    <t>2523,3</t>
  </si>
  <si>
    <t>1355,1</t>
  </si>
  <si>
    <t>396,3</t>
  </si>
  <si>
    <t>0,297</t>
  </si>
  <si>
    <t>3,53</t>
  </si>
  <si>
    <t>7,54</t>
  </si>
  <si>
    <t>0,619</t>
  </si>
  <si>
    <t>4,88</t>
  </si>
  <si>
    <t>1,285</t>
  </si>
  <si>
    <t>2931,0</t>
  </si>
  <si>
    <t>1534,6</t>
  </si>
  <si>
    <t>341,2</t>
  </si>
  <si>
    <t>13,6</t>
  </si>
  <si>
    <t>5,19</t>
  </si>
  <si>
    <t>0,451</t>
  </si>
  <si>
    <t>9,34</t>
  </si>
  <si>
    <t>3,208</t>
  </si>
  <si>
    <t>2822,1</t>
  </si>
  <si>
    <t>1536,6</t>
  </si>
  <si>
    <t>354,3</t>
  </si>
  <si>
    <t>0,289</t>
  </si>
  <si>
    <t>13,0</t>
  </si>
  <si>
    <t>5,03</t>
  </si>
  <si>
    <t>0,628</t>
  </si>
  <si>
    <t>5,66</t>
  </si>
  <si>
    <t>1,222</t>
  </si>
  <si>
    <t>3024,7</t>
  </si>
  <si>
    <t>1577,4</t>
  </si>
  <si>
    <t>330,6</t>
  </si>
  <si>
    <t>14,7</t>
  </si>
  <si>
    <t>5,61</t>
  </si>
  <si>
    <t>0,133</t>
  </si>
  <si>
    <t>132,7</t>
  </si>
  <si>
    <t>67,48</t>
  </si>
  <si>
    <t>2771,7</t>
  </si>
  <si>
    <t>1447,3</t>
  </si>
  <si>
    <t>360,8</t>
  </si>
  <si>
    <t>11,1</t>
  </si>
  <si>
    <t>4,24</t>
  </si>
  <si>
    <t>0,218</t>
  </si>
  <si>
    <t>30,69</t>
  </si>
  <si>
    <t>13,89</t>
  </si>
  <si>
    <t>1535,6</t>
  </si>
  <si>
    <t>12,5</t>
  </si>
  <si>
    <t>4,86</t>
  </si>
  <si>
    <t>9,92</t>
  </si>
  <si>
    <t>0,224</t>
  </si>
  <si>
    <t>31,21</t>
  </si>
  <si>
    <t>12,82</t>
  </si>
  <si>
    <t>2736,4</t>
  </si>
  <si>
    <t>365,4</t>
  </si>
  <si>
    <t>0,130</t>
  </si>
  <si>
    <t>148,3</t>
  </si>
  <si>
    <t>89,11</t>
  </si>
  <si>
    <t>2667,3</t>
  </si>
  <si>
    <t>1397,1</t>
  </si>
  <si>
    <t>374,9</t>
  </si>
  <si>
    <t>8,86</t>
  </si>
  <si>
    <t>107,9</t>
  </si>
  <si>
    <t>59,68</t>
  </si>
  <si>
    <t>2767,0</t>
  </si>
  <si>
    <t>1452,0</t>
  </si>
  <si>
    <t>361,4</t>
  </si>
  <si>
    <t>4,18</t>
  </si>
  <si>
    <t>9,61</t>
  </si>
  <si>
    <t>0,127</t>
  </si>
  <si>
    <t>264,4</t>
  </si>
  <si>
    <t>161,6</t>
  </si>
  <si>
    <t>2713,0</t>
  </si>
  <si>
    <t>1436,3</t>
  </si>
  <si>
    <t>368,6</t>
  </si>
  <si>
    <t>16,96</t>
  </si>
  <si>
    <t>10,27</t>
  </si>
  <si>
    <t>2571,9</t>
  </si>
  <si>
    <t>1370,1</t>
  </si>
  <si>
    <t>388,8</t>
  </si>
  <si>
    <t>9,65</t>
  </si>
  <si>
    <t>3,70</t>
  </si>
  <si>
    <t>8,12</t>
  </si>
  <si>
    <t>0,123</t>
  </si>
  <si>
    <t>89,48</t>
  </si>
  <si>
    <t>55,64</t>
  </si>
  <si>
    <t>2691,7</t>
  </si>
  <si>
    <t>1431,2</t>
  </si>
  <si>
    <t>371,5</t>
  </si>
  <si>
    <t>10,4</t>
  </si>
  <si>
    <t>8,82</t>
  </si>
  <si>
    <t>73,16</t>
  </si>
  <si>
    <t>33,42</t>
  </si>
  <si>
    <t>2796,2</t>
  </si>
  <si>
    <t>1482,8</t>
  </si>
  <si>
    <t>357,6</t>
  </si>
  <si>
    <t>4,49</t>
  </si>
  <si>
    <t>9,97</t>
  </si>
  <si>
    <t>0,168</t>
  </si>
  <si>
    <t>45,74</t>
  </si>
  <si>
    <t>16,02</t>
  </si>
  <si>
    <t>2969,7</t>
  </si>
  <si>
    <t>1555,6</t>
  </si>
  <si>
    <t>336,7</t>
  </si>
  <si>
    <t>13,5</t>
  </si>
  <si>
    <t>5,15</t>
  </si>
  <si>
    <t>11,9</t>
  </si>
  <si>
    <t>160,4</t>
  </si>
  <si>
    <t>88,56</t>
  </si>
  <si>
    <t>1429,3</t>
  </si>
  <si>
    <t>286,2</t>
  </si>
  <si>
    <t>162,6</t>
  </si>
  <si>
    <t>4,03</t>
  </si>
  <si>
    <t>0,183</t>
  </si>
  <si>
    <t>27,91</t>
  </si>
  <si>
    <t>13,29</t>
  </si>
  <si>
    <t>2673,6</t>
  </si>
  <si>
    <t>1434,6</t>
  </si>
  <si>
    <t>374,0</t>
  </si>
  <si>
    <t>0,298</t>
  </si>
  <si>
    <t>4,20</t>
  </si>
  <si>
    <t>8,99</t>
  </si>
  <si>
    <t>0,240</t>
  </si>
  <si>
    <t>31,27</t>
  </si>
  <si>
    <t>13,86</t>
  </si>
  <si>
    <t>2745,8</t>
  </si>
  <si>
    <t>1469,0</t>
  </si>
  <si>
    <t>364,2</t>
  </si>
  <si>
    <t>4,47</t>
  </si>
  <si>
    <t>9,66</t>
  </si>
  <si>
    <t>0,283</t>
  </si>
  <si>
    <t>17,64</t>
  </si>
  <si>
    <t>7,305</t>
  </si>
  <si>
    <t>1466,5</t>
  </si>
  <si>
    <t>0,181</t>
  </si>
  <si>
    <t>40,11</t>
  </si>
  <si>
    <t>23,40</t>
  </si>
  <si>
    <t>2622,3</t>
  </si>
  <si>
    <t>1398,6</t>
  </si>
  <si>
    <t>381,3</t>
  </si>
  <si>
    <t>3,88</t>
  </si>
  <si>
    <t>8,46</t>
  </si>
  <si>
    <t>0,222</t>
  </si>
  <si>
    <t>30,40</t>
  </si>
  <si>
    <t>15,79</t>
  </si>
  <si>
    <t>2645,0</t>
  </si>
  <si>
    <t>1404,8</t>
  </si>
  <si>
    <t>378,1</t>
  </si>
  <si>
    <t>3,99</t>
  </si>
  <si>
    <t>8,83</t>
  </si>
  <si>
    <t>0,456</t>
  </si>
  <si>
    <t>19,58</t>
  </si>
  <si>
    <t>2,414</t>
  </si>
  <si>
    <t>3831,2</t>
  </si>
  <si>
    <t>2062,9</t>
  </si>
  <si>
    <t>261,0</t>
  </si>
  <si>
    <t>27,0</t>
  </si>
  <si>
    <t>22,0</t>
  </si>
  <si>
    <t>0,417</t>
  </si>
  <si>
    <t>10,47</t>
  </si>
  <si>
    <t>3,770</t>
  </si>
  <si>
    <t>4,60</t>
  </si>
  <si>
    <t>0,248</t>
  </si>
  <si>
    <t>21,39</t>
  </si>
  <si>
    <t>1495,4</t>
  </si>
  <si>
    <t>4,54</t>
  </si>
  <si>
    <t>0,374</t>
  </si>
  <si>
    <t>10,44</t>
  </si>
  <si>
    <t>3,943</t>
  </si>
  <si>
    <t>2882,4</t>
  </si>
  <si>
    <t>1492,4</t>
  </si>
  <si>
    <t>346,9</t>
  </si>
  <si>
    <t>12,4</t>
  </si>
  <si>
    <t>4,70</t>
  </si>
  <si>
    <t>0,620</t>
  </si>
  <si>
    <t>5,44</t>
  </si>
  <si>
    <t>1,069</t>
  </si>
  <si>
    <t>3300,0</t>
  </si>
  <si>
    <t>1748,2</t>
  </si>
  <si>
    <t>18,4</t>
  </si>
  <si>
    <t>7,05</t>
  </si>
  <si>
    <t>15,7</t>
  </si>
  <si>
    <t>0,495</t>
  </si>
  <si>
    <t>6,71</t>
  </si>
  <si>
    <t>2,112</t>
  </si>
  <si>
    <t>2884,3</t>
  </si>
  <si>
    <t>1532,3</t>
  </si>
  <si>
    <t>346,7</t>
  </si>
  <si>
    <t>13,2</t>
  </si>
  <si>
    <t>5,08</t>
  </si>
  <si>
    <t>11,2</t>
  </si>
  <si>
    <t>0,556</t>
  </si>
  <si>
    <t>7,27</t>
  </si>
  <si>
    <t>2,305</t>
  </si>
  <si>
    <t>2935,0</t>
  </si>
  <si>
    <t>340,7</t>
  </si>
  <si>
    <t>13,4</t>
  </si>
  <si>
    <t>5,11</t>
  </si>
  <si>
    <t>11,8</t>
  </si>
  <si>
    <t>0,499</t>
  </si>
  <si>
    <t>2,501</t>
  </si>
  <si>
    <t>2878,4</t>
  </si>
  <si>
    <t>1529,2</t>
  </si>
  <si>
    <t>347,4</t>
  </si>
  <si>
    <t>0,129</t>
  </si>
  <si>
    <t>213,3</t>
  </si>
  <si>
    <t>127,0</t>
  </si>
  <si>
    <t>2714,8</t>
  </si>
  <si>
    <t>1458,7</t>
  </si>
  <si>
    <t>368,3</t>
  </si>
  <si>
    <t>4,25</t>
  </si>
  <si>
    <t>9,04</t>
  </si>
  <si>
    <t>0,388</t>
  </si>
  <si>
    <t>11,84</t>
  </si>
  <si>
    <t>4,713</t>
  </si>
  <si>
    <t>1474,4</t>
  </si>
  <si>
    <t>№  п/п</t>
  </si>
  <si>
    <t>Глубина по ГТИ, м</t>
  </si>
  <si>
    <t>Глубина по ГИС, м</t>
  </si>
  <si>
    <r>
      <t>Об. плотность, г/см</t>
    </r>
    <r>
      <rPr>
        <vertAlign val="superscript"/>
        <sz val="10"/>
        <rFont val="Times New Roman"/>
        <family val="1"/>
        <charset val="204"/>
      </rPr>
      <t>3</t>
    </r>
  </si>
  <si>
    <r>
      <t>Мин. плотность,  г/см</t>
    </r>
    <r>
      <rPr>
        <vertAlign val="superscript"/>
        <sz val="10"/>
        <rFont val="Times New Roman"/>
        <family val="1"/>
        <charset val="204"/>
      </rPr>
      <t>3</t>
    </r>
  </si>
  <si>
    <t>Кв, д.е.</t>
  </si>
  <si>
    <t>Кн, д.е.</t>
  </si>
  <si>
    <t>Песчаник м/з алевро-глинистый</t>
  </si>
  <si>
    <t>Песчаник м/з алевритовый с сидеритом</t>
  </si>
  <si>
    <t>Петрографическое описание шлифов.</t>
  </si>
  <si>
    <t>мин</t>
  </si>
  <si>
    <t>макс</t>
  </si>
  <si>
    <t>K(1)/K(200)</t>
  </si>
  <si>
    <t>Определение Кн (Закс)</t>
  </si>
  <si>
    <t>Результаты определения Кп, Кп эфф, Кв по ЯМР.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</si>
</sst>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"/>
    <numFmt numFmtId="166" formatCode="#,##0.0"/>
    <numFmt numFmtId="167" formatCode="#,##0.000"/>
    <numFmt numFmtId="168" formatCode="0.00;[Red]0.00"/>
    <numFmt numFmtId="169" formatCode="#####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i/>
      <sz val="10"/>
      <color rgb="FFFF0000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vertAlign val="superscript"/>
      <sz val="10"/>
      <color indexed="8"/>
      <name val="Times New Roman"/>
      <family val="1"/>
      <charset val="204"/>
    </font>
    <font>
      <sz val="10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3"/>
      <name val="Times New Roman"/>
      <family val="1"/>
      <charset val="204"/>
    </font>
    <font>
      <sz val="10"/>
      <name val="Arial Cyr"/>
      <family val="2"/>
      <charset val="204"/>
    </font>
    <font>
      <sz val="10"/>
      <color indexed="8"/>
      <name val="Arial Cyr"/>
      <family val="2"/>
      <charset val="204"/>
    </font>
    <font>
      <sz val="10"/>
      <color theme="1"/>
      <name val="Arial Cyr"/>
      <family val="2"/>
      <charset val="204"/>
    </font>
    <font>
      <sz val="10"/>
      <color indexed="8"/>
      <name val="Arial"/>
      <family val="2"/>
      <charset val="204"/>
    </font>
    <font>
      <vertAlign val="superscript"/>
      <sz val="10"/>
      <color theme="1"/>
      <name val="Arial Cyr"/>
      <charset val="204"/>
    </font>
    <font>
      <sz val="10"/>
      <color indexed="8"/>
      <name val="Arial Cyr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5" fillId="0" borderId="0"/>
    <xf numFmtId="0" fontId="5" fillId="0" borderId="0"/>
    <xf numFmtId="0" fontId="4" fillId="0" borderId="0"/>
    <xf numFmtId="0" fontId="3" fillId="0" borderId="0"/>
    <xf numFmtId="0" fontId="28" fillId="0" borderId="0"/>
    <xf numFmtId="0" fontId="2" fillId="0" borderId="0"/>
    <xf numFmtId="0" fontId="16" fillId="0" borderId="0"/>
    <xf numFmtId="0" fontId="24" fillId="0" borderId="0"/>
    <xf numFmtId="0" fontId="35" fillId="0" borderId="0"/>
    <xf numFmtId="0" fontId="13" fillId="0" borderId="0"/>
    <xf numFmtId="0" fontId="1" fillId="0" borderId="0"/>
  </cellStyleXfs>
  <cellXfs count="548">
    <xf numFmtId="0" fontId="0" fillId="0" borderId="0" xfId="0"/>
    <xf numFmtId="2" fontId="6" fillId="0" borderId="0" xfId="1" applyNumberFormat="1" applyFont="1" applyFill="1" applyBorder="1" applyAlignment="1" applyProtection="1">
      <alignment horizontal="left" vertical="center"/>
    </xf>
    <xf numFmtId="2" fontId="7" fillId="0" borderId="0" xfId="1" applyNumberFormat="1" applyFont="1" applyFill="1" applyBorder="1" applyAlignment="1" applyProtection="1">
      <alignment horizontal="left" vertical="center"/>
    </xf>
    <xf numFmtId="2" fontId="7" fillId="0" borderId="0" xfId="1" applyNumberFormat="1" applyFont="1" applyFill="1" applyBorder="1" applyAlignment="1" applyProtection="1">
      <alignment vertical="center"/>
    </xf>
    <xf numFmtId="2" fontId="8" fillId="0" borderId="0" xfId="1" applyNumberFormat="1" applyFont="1" applyFill="1" applyBorder="1" applyAlignment="1" applyProtection="1">
      <alignment horizontal="left" vertical="center"/>
    </xf>
    <xf numFmtId="2" fontId="8" fillId="0" borderId="0" xfId="1" applyNumberFormat="1" applyFont="1" applyFill="1" applyBorder="1" applyAlignment="1" applyProtection="1">
      <alignment horizontal="right" vertical="center"/>
    </xf>
    <xf numFmtId="2" fontId="7" fillId="0" borderId="0" xfId="1" applyNumberFormat="1" applyFont="1" applyFill="1" applyBorder="1" applyAlignment="1" applyProtection="1">
      <alignment horizontal="center" vertical="center"/>
    </xf>
    <xf numFmtId="2" fontId="8" fillId="0" borderId="0" xfId="1" applyNumberFormat="1" applyFont="1" applyFill="1" applyBorder="1" applyAlignment="1" applyProtection="1">
      <alignment vertical="top"/>
    </xf>
    <xf numFmtId="1" fontId="9" fillId="0" borderId="0" xfId="1" applyNumberFormat="1" applyFont="1" applyFill="1" applyBorder="1" applyAlignment="1" applyProtection="1">
      <alignment horizontal="left" vertical="center"/>
    </xf>
    <xf numFmtId="0" fontId="10" fillId="0" borderId="0" xfId="1" applyNumberFormat="1" applyFont="1" applyFill="1" applyBorder="1" applyAlignment="1" applyProtection="1">
      <alignment horizontal="right" vertical="center"/>
    </xf>
    <xf numFmtId="0" fontId="11" fillId="0" borderId="0" xfId="1" applyNumberFormat="1" applyFont="1" applyFill="1" applyBorder="1" applyAlignment="1" applyProtection="1">
      <alignment horizontal="left" vertical="center"/>
    </xf>
    <xf numFmtId="0" fontId="12" fillId="0" borderId="0" xfId="1" applyNumberFormat="1" applyFont="1" applyFill="1" applyBorder="1" applyAlignment="1" applyProtection="1">
      <alignment horizontal="left" vertical="center"/>
    </xf>
    <xf numFmtId="0" fontId="12" fillId="0" borderId="0" xfId="1" applyNumberFormat="1" applyFont="1" applyFill="1" applyBorder="1" applyAlignment="1" applyProtection="1">
      <alignment vertical="center"/>
    </xf>
    <xf numFmtId="2" fontId="12" fillId="0" borderId="0" xfId="1" applyNumberFormat="1" applyFont="1" applyFill="1" applyBorder="1" applyAlignment="1" applyProtection="1">
      <alignment horizontal="right" vertical="center"/>
    </xf>
    <xf numFmtId="0" fontId="12" fillId="0" borderId="0" xfId="1" applyNumberFormat="1" applyFont="1" applyFill="1" applyBorder="1" applyAlignment="1" applyProtection="1">
      <alignment horizontal="right" vertical="center"/>
    </xf>
    <xf numFmtId="0" fontId="7" fillId="0" borderId="0" xfId="1" applyNumberFormat="1" applyFont="1" applyFill="1" applyBorder="1" applyAlignment="1" applyProtection="1">
      <alignment horizontal="center" vertical="center"/>
    </xf>
    <xf numFmtId="0" fontId="12" fillId="0" borderId="0" xfId="1" applyNumberFormat="1" applyFont="1" applyFill="1" applyBorder="1" applyAlignment="1" applyProtection="1">
      <alignment vertical="top"/>
    </xf>
    <xf numFmtId="164" fontId="12" fillId="0" borderId="0" xfId="1" applyNumberFormat="1" applyFont="1" applyFill="1" applyBorder="1" applyAlignment="1" applyProtection="1">
      <alignment horizontal="right" vertical="center"/>
    </xf>
    <xf numFmtId="2" fontId="12" fillId="0" borderId="0" xfId="1" applyNumberFormat="1" applyFont="1" applyFill="1" applyBorder="1" applyAlignment="1" applyProtection="1">
      <alignment vertical="center"/>
    </xf>
    <xf numFmtId="0" fontId="7" fillId="2" borderId="1" xfId="3" applyFont="1" applyFill="1" applyBorder="1" applyAlignment="1">
      <alignment horizontal="center" vertical="center" wrapText="1"/>
    </xf>
    <xf numFmtId="0" fontId="14" fillId="2" borderId="1" xfId="3" applyFont="1" applyFill="1" applyBorder="1" applyAlignment="1">
      <alignment horizontal="center" vertical="center" textRotation="90" wrapText="1"/>
    </xf>
    <xf numFmtId="2" fontId="14" fillId="2" borderId="1" xfId="3" applyNumberFormat="1" applyFont="1" applyFill="1" applyBorder="1" applyAlignment="1">
      <alignment horizontal="center" vertical="center" textRotation="90" wrapText="1"/>
    </xf>
    <xf numFmtId="165" fontId="13" fillId="2" borderId="1" xfId="1" applyNumberFormat="1" applyFont="1" applyFill="1" applyBorder="1" applyAlignment="1">
      <alignment horizontal="center" vertical="center" textRotation="90"/>
    </xf>
    <xf numFmtId="0" fontId="13" fillId="2" borderId="1" xfId="1" applyFont="1" applyFill="1" applyBorder="1" applyAlignment="1">
      <alignment horizontal="center" vertical="center" textRotation="90"/>
    </xf>
    <xf numFmtId="165" fontId="7" fillId="2" borderId="1" xfId="1" applyNumberFormat="1" applyFont="1" applyFill="1" applyBorder="1" applyAlignment="1">
      <alignment horizontal="center" vertical="center" textRotation="90"/>
    </xf>
    <xf numFmtId="0" fontId="13" fillId="2" borderId="1" xfId="2" applyFont="1" applyFill="1" applyBorder="1" applyAlignment="1">
      <alignment horizontal="center" vertical="center" textRotation="90" wrapText="1"/>
    </xf>
    <xf numFmtId="0" fontId="13" fillId="2" borderId="1" xfId="2" applyNumberFormat="1" applyFont="1" applyFill="1" applyBorder="1" applyAlignment="1">
      <alignment horizontal="center" vertical="center" wrapText="1"/>
    </xf>
    <xf numFmtId="0" fontId="7" fillId="2" borderId="1" xfId="2" applyNumberFormat="1" applyFont="1" applyFill="1" applyBorder="1" applyAlignment="1">
      <alignment horizontal="center" vertical="center" wrapText="1"/>
    </xf>
    <xf numFmtId="0" fontId="7" fillId="0" borderId="0" xfId="1" applyNumberFormat="1" applyFont="1" applyFill="1" applyBorder="1" applyAlignment="1" applyProtection="1">
      <alignment horizontal="left" vertical="center"/>
    </xf>
    <xf numFmtId="0" fontId="7" fillId="0" borderId="0" xfId="1" applyNumberFormat="1" applyFont="1" applyFill="1" applyBorder="1" applyAlignment="1" applyProtection="1">
      <alignment vertical="center"/>
    </xf>
    <xf numFmtId="0" fontId="7" fillId="0" borderId="0" xfId="1" applyNumberFormat="1" applyFont="1" applyFill="1" applyBorder="1" applyAlignment="1" applyProtection="1">
      <alignment horizontal="center" vertical="center"/>
      <protection locked="0"/>
    </xf>
    <xf numFmtId="2" fontId="7" fillId="0" borderId="0" xfId="1" applyNumberFormat="1" applyFont="1" applyFill="1" applyBorder="1" applyAlignment="1" applyProtection="1">
      <alignment vertical="center"/>
      <protection locked="0"/>
    </xf>
    <xf numFmtId="2" fontId="7" fillId="0" borderId="0" xfId="1" applyNumberFormat="1" applyFont="1" applyFill="1" applyBorder="1" applyAlignment="1" applyProtection="1">
      <alignment horizontal="right" vertical="center"/>
    </xf>
    <xf numFmtId="165" fontId="7" fillId="0" borderId="0" xfId="1" applyNumberFormat="1" applyFont="1" applyFill="1" applyBorder="1" applyAlignment="1">
      <alignment horizontal="right"/>
    </xf>
    <xf numFmtId="164" fontId="7" fillId="0" borderId="0" xfId="1" applyNumberFormat="1" applyFont="1" applyFill="1" applyBorder="1" applyAlignment="1">
      <alignment horizontal="right"/>
    </xf>
    <xf numFmtId="0" fontId="13" fillId="0" borderId="0" xfId="1" applyFont="1"/>
    <xf numFmtId="0" fontId="7" fillId="0" borderId="0" xfId="1" applyNumberFormat="1" applyFont="1" applyFill="1" applyBorder="1" applyAlignment="1" applyProtection="1">
      <alignment vertical="top"/>
    </xf>
    <xf numFmtId="0" fontId="7" fillId="0" borderId="1" xfId="1" applyNumberFormat="1" applyFont="1" applyFill="1" applyBorder="1" applyAlignment="1" applyProtection="1">
      <alignment horizontal="left" vertical="center"/>
    </xf>
    <xf numFmtId="0" fontId="16" fillId="0" borderId="0" xfId="0" applyNumberFormat="1" applyFont="1" applyFill="1" applyBorder="1" applyAlignment="1" applyProtection="1">
      <alignment horizontal="left" vertical="center"/>
    </xf>
    <xf numFmtId="0" fontId="17" fillId="0" borderId="0" xfId="0" applyNumberFormat="1" applyFont="1" applyFill="1" applyBorder="1" applyAlignment="1" applyProtection="1">
      <alignment horizontal="left" vertical="center"/>
    </xf>
    <xf numFmtId="0" fontId="18" fillId="0" borderId="0" xfId="0" applyNumberFormat="1" applyFont="1" applyFill="1" applyBorder="1" applyAlignment="1" applyProtection="1">
      <alignment horizontal="left" vertical="center"/>
    </xf>
    <xf numFmtId="0" fontId="7" fillId="0" borderId="0" xfId="1" applyNumberFormat="1" applyFont="1" applyFill="1" applyBorder="1" applyAlignment="1" applyProtection="1">
      <alignment horizontal="right" vertical="center"/>
    </xf>
    <xf numFmtId="0" fontId="8" fillId="0" borderId="0" xfId="1" applyNumberFormat="1" applyFont="1" applyFill="1" applyBorder="1" applyAlignment="1" applyProtection="1">
      <alignment horizontal="right" vertical="center" wrapText="1"/>
    </xf>
    <xf numFmtId="164" fontId="7" fillId="0" borderId="0" xfId="1" applyNumberFormat="1" applyFont="1" applyFill="1" applyBorder="1" applyAlignment="1" applyProtection="1">
      <alignment horizontal="right" vertical="center"/>
    </xf>
    <xf numFmtId="0" fontId="20" fillId="0" borderId="0" xfId="0" applyNumberFormat="1" applyFont="1" applyFill="1" applyBorder="1" applyAlignment="1" applyProtection="1">
      <alignment horizontal="left" vertical="center"/>
    </xf>
    <xf numFmtId="0" fontId="20" fillId="0" borderId="0" xfId="0" applyNumberFormat="1" applyFont="1" applyFill="1" applyBorder="1" applyAlignment="1" applyProtection="1">
      <alignment horizontal="center" vertical="center"/>
    </xf>
    <xf numFmtId="2" fontId="8" fillId="0" borderId="0" xfId="1" applyNumberFormat="1" applyFont="1" applyFill="1" applyBorder="1" applyAlignment="1" applyProtection="1">
      <alignment horizontal="center" vertical="center"/>
    </xf>
    <xf numFmtId="0" fontId="8" fillId="0" borderId="0" xfId="1" applyNumberFormat="1" applyFont="1" applyFill="1" applyBorder="1" applyAlignment="1" applyProtection="1">
      <alignment horizontal="center" vertical="center"/>
    </xf>
    <xf numFmtId="0" fontId="8" fillId="0" borderId="0" xfId="1" applyNumberFormat="1" applyFont="1" applyFill="1" applyBorder="1" applyAlignment="1" applyProtection="1">
      <alignment horizontal="center" vertical="center" wrapText="1"/>
    </xf>
    <xf numFmtId="0" fontId="12" fillId="0" borderId="0" xfId="1" applyNumberFormat="1" applyFont="1" applyFill="1" applyBorder="1" applyAlignment="1" applyProtection="1">
      <alignment horizontal="center" vertical="center"/>
    </xf>
    <xf numFmtId="2" fontId="19" fillId="0" borderId="1" xfId="0" applyNumberFormat="1" applyFont="1" applyFill="1" applyBorder="1" applyAlignment="1" applyProtection="1">
      <alignment horizontal="center" vertical="center"/>
    </xf>
    <xf numFmtId="2" fontId="19" fillId="0" borderId="1" xfId="1" applyNumberFormat="1" applyFont="1" applyFill="1" applyBorder="1" applyAlignment="1" applyProtection="1">
      <alignment horizontal="center" vertical="center"/>
    </xf>
    <xf numFmtId="2" fontId="19" fillId="0" borderId="1" xfId="0" applyNumberFormat="1" applyFont="1" applyFill="1" applyBorder="1" applyAlignment="1" applyProtection="1">
      <alignment horizontal="left" vertical="center"/>
    </xf>
    <xf numFmtId="165" fontId="7" fillId="0" borderId="1" xfId="1" applyNumberFormat="1" applyFont="1" applyFill="1" applyBorder="1" applyAlignment="1">
      <alignment horizontal="right"/>
    </xf>
    <xf numFmtId="0" fontId="19" fillId="0" borderId="1" xfId="1" applyNumberFormat="1" applyFont="1" applyFill="1" applyBorder="1" applyAlignment="1" applyProtection="1">
      <alignment horizontal="center" vertical="center"/>
    </xf>
    <xf numFmtId="0" fontId="7" fillId="0" borderId="1" xfId="1" applyNumberFormat="1" applyFont="1" applyFill="1" applyBorder="1" applyAlignment="1" applyProtection="1">
      <alignment vertical="center"/>
    </xf>
    <xf numFmtId="0" fontId="7" fillId="0" borderId="1" xfId="1" applyNumberFormat="1" applyFont="1" applyFill="1" applyBorder="1" applyAlignment="1" applyProtection="1">
      <alignment horizontal="center" vertical="center"/>
      <protection locked="0"/>
    </xf>
    <xf numFmtId="2" fontId="7" fillId="0" borderId="1" xfId="1" applyNumberFormat="1" applyFont="1" applyFill="1" applyBorder="1" applyAlignment="1" applyProtection="1">
      <alignment vertical="center"/>
    </xf>
    <xf numFmtId="2" fontId="7" fillId="0" borderId="1" xfId="1" applyNumberFormat="1" applyFont="1" applyFill="1" applyBorder="1" applyAlignment="1" applyProtection="1">
      <alignment vertical="center"/>
      <protection locked="0"/>
    </xf>
    <xf numFmtId="2" fontId="7" fillId="0" borderId="1" xfId="1" applyNumberFormat="1" applyFont="1" applyFill="1" applyBorder="1" applyAlignment="1" applyProtection="1">
      <alignment horizontal="center" vertical="center"/>
    </xf>
    <xf numFmtId="2" fontId="8" fillId="0" borderId="1" xfId="1" applyNumberFormat="1" applyFont="1" applyFill="1" applyBorder="1" applyAlignment="1" applyProtection="1">
      <alignment horizontal="center" vertical="center"/>
    </xf>
    <xf numFmtId="2" fontId="7" fillId="0" borderId="1" xfId="1" applyNumberFormat="1" applyFont="1" applyFill="1" applyBorder="1" applyAlignment="1" applyProtection="1">
      <alignment horizontal="right" vertical="center"/>
    </xf>
    <xf numFmtId="0" fontId="13" fillId="0" borderId="1" xfId="1" applyFont="1" applyBorder="1"/>
    <xf numFmtId="164" fontId="7" fillId="0" borderId="1" xfId="1" applyNumberFormat="1" applyFont="1" applyFill="1" applyBorder="1" applyAlignment="1">
      <alignment horizontal="right"/>
    </xf>
    <xf numFmtId="0" fontId="19" fillId="0" borderId="1" xfId="0" applyNumberFormat="1" applyFont="1" applyFill="1" applyBorder="1" applyAlignment="1" applyProtection="1">
      <alignment horizontal="left" vertical="center"/>
    </xf>
    <xf numFmtId="0" fontId="6" fillId="0" borderId="1" xfId="1" applyNumberFormat="1" applyFont="1" applyFill="1" applyBorder="1" applyAlignment="1" applyProtection="1">
      <alignment horizontal="center" vertical="center" wrapText="1"/>
    </xf>
    <xf numFmtId="2" fontId="20" fillId="0" borderId="1" xfId="0" applyNumberFormat="1" applyFont="1" applyFill="1" applyBorder="1" applyAlignment="1" applyProtection="1">
      <alignment horizontal="left" vertical="center"/>
    </xf>
    <xf numFmtId="0" fontId="20" fillId="0" borderId="1" xfId="0" applyNumberFormat="1" applyFont="1" applyFill="1" applyBorder="1" applyAlignment="1" applyProtection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/>
    </xf>
    <xf numFmtId="164" fontId="19" fillId="0" borderId="0" xfId="0" applyNumberFormat="1" applyFont="1" applyFill="1" applyBorder="1" applyAlignment="1">
      <alignment horizontal="left"/>
    </xf>
    <xf numFmtId="2" fontId="19" fillId="0" borderId="0" xfId="0" applyNumberFormat="1" applyFont="1" applyFill="1" applyBorder="1" applyAlignment="1">
      <alignment horizontal="left"/>
    </xf>
    <xf numFmtId="3" fontId="19" fillId="0" borderId="0" xfId="0" applyNumberFormat="1" applyFont="1" applyFill="1" applyBorder="1" applyAlignment="1">
      <alignment horizontal="left"/>
    </xf>
    <xf numFmtId="3" fontId="19" fillId="0" borderId="0" xfId="0" applyNumberFormat="1" applyFont="1" applyFill="1" applyBorder="1" applyAlignment="1">
      <alignment horizontal="center"/>
    </xf>
    <xf numFmtId="0" fontId="19" fillId="0" borderId="0" xfId="0" applyNumberFormat="1" applyFont="1" applyFill="1" applyBorder="1" applyAlignment="1">
      <alignment horizontal="left"/>
    </xf>
    <xf numFmtId="165" fontId="19" fillId="0" borderId="0" xfId="0" applyNumberFormat="1" applyFont="1" applyFill="1" applyBorder="1" applyAlignment="1">
      <alignment horizontal="left"/>
    </xf>
    <xf numFmtId="0" fontId="19" fillId="0" borderId="0" xfId="0" applyFont="1" applyFill="1" applyAlignment="1">
      <alignment horizontal="left"/>
    </xf>
    <xf numFmtId="165" fontId="19" fillId="0" borderId="0" xfId="0" applyNumberFormat="1" applyFont="1" applyFill="1" applyAlignment="1">
      <alignment horizontal="left"/>
    </xf>
    <xf numFmtId="165" fontId="19" fillId="0" borderId="0" xfId="0" applyNumberFormat="1" applyFont="1" applyFill="1"/>
    <xf numFmtId="0" fontId="19" fillId="0" borderId="0" xfId="0" applyFont="1" applyFill="1"/>
    <xf numFmtId="2" fontId="19" fillId="2" borderId="1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/>
    </xf>
    <xf numFmtId="0" fontId="19" fillId="2" borderId="1" xfId="0" applyFont="1" applyFill="1" applyBorder="1" applyAlignment="1">
      <alignment horizontal="center" vertical="center" textRotation="90" wrapText="1"/>
    </xf>
    <xf numFmtId="164" fontId="19" fillId="2" borderId="1" xfId="0" applyNumberFormat="1" applyFont="1" applyFill="1" applyBorder="1" applyAlignment="1">
      <alignment horizontal="center" vertical="center" textRotation="90" wrapText="1"/>
    </xf>
    <xf numFmtId="2" fontId="19" fillId="2" borderId="1" xfId="0" applyNumberFormat="1" applyFont="1" applyFill="1" applyBorder="1" applyAlignment="1">
      <alignment horizontal="center" vertical="center" textRotation="90" wrapText="1"/>
    </xf>
    <xf numFmtId="0" fontId="19" fillId="2" borderId="1" xfId="0" applyFont="1" applyFill="1" applyBorder="1" applyAlignment="1">
      <alignment horizontal="center" vertical="center" textRotation="90"/>
    </xf>
    <xf numFmtId="3" fontId="19" fillId="2" borderId="1" xfId="0" applyNumberFormat="1" applyFont="1" applyFill="1" applyBorder="1" applyAlignment="1">
      <alignment horizontal="center" vertical="center" textRotation="90"/>
    </xf>
    <xf numFmtId="165" fontId="19" fillId="2" borderId="1" xfId="0" applyNumberFormat="1" applyFont="1" applyFill="1" applyBorder="1" applyAlignment="1">
      <alignment horizontal="center" vertical="center" textRotation="90"/>
    </xf>
    <xf numFmtId="165" fontId="19" fillId="4" borderId="1" xfId="0" applyNumberFormat="1" applyFont="1" applyFill="1" applyBorder="1" applyAlignment="1">
      <alignment horizontal="center" vertical="center" textRotation="90"/>
    </xf>
    <xf numFmtId="0" fontId="19" fillId="4" borderId="1" xfId="0" applyFont="1" applyFill="1" applyBorder="1" applyAlignment="1">
      <alignment horizontal="center" vertical="center" textRotation="90"/>
    </xf>
    <xf numFmtId="0" fontId="6" fillId="2" borderId="1" xfId="0" quotePrefix="1" applyNumberFormat="1" applyFont="1" applyFill="1" applyBorder="1" applyAlignment="1">
      <alignment horizontal="center" vertical="center"/>
    </xf>
    <xf numFmtId="0" fontId="19" fillId="2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3" fontId="6" fillId="2" borderId="1" xfId="0" quotePrefix="1" applyNumberFormat="1" applyFont="1" applyFill="1" applyBorder="1" applyAlignment="1">
      <alignment horizontal="center" vertical="center"/>
    </xf>
    <xf numFmtId="0" fontId="19" fillId="4" borderId="1" xfId="0" quotePrefix="1" applyFont="1" applyFill="1" applyBorder="1" applyAlignment="1">
      <alignment horizontal="center" vertical="center"/>
    </xf>
    <xf numFmtId="0" fontId="19" fillId="4" borderId="1" xfId="0" quotePrefix="1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vertical="center"/>
    </xf>
    <xf numFmtId="164" fontId="19" fillId="0" borderId="1" xfId="0" applyNumberFormat="1" applyFont="1" applyFill="1" applyBorder="1" applyAlignment="1" applyProtection="1">
      <alignment horizontal="center" vertical="center"/>
    </xf>
    <xf numFmtId="164" fontId="19" fillId="0" borderId="1" xfId="0" applyNumberFormat="1" applyFont="1" applyFill="1" applyBorder="1" applyAlignment="1" applyProtection="1">
      <alignment horizontal="center" vertical="center"/>
      <protection locked="0"/>
    </xf>
    <xf numFmtId="2" fontId="21" fillId="0" borderId="1" xfId="0" applyNumberFormat="1" applyFont="1" applyFill="1" applyBorder="1" applyAlignment="1" applyProtection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horizontal="center" vertical="center"/>
    </xf>
    <xf numFmtId="165" fontId="25" fillId="0" borderId="1" xfId="0" applyNumberFormat="1" applyFont="1" applyFill="1" applyBorder="1" applyAlignment="1">
      <alignment horizontal="center" vertical="center"/>
    </xf>
    <xf numFmtId="164" fontId="25" fillId="0" borderId="1" xfId="0" applyNumberFormat="1" applyFont="1" applyFill="1" applyBorder="1" applyAlignment="1">
      <alignment horizontal="center" vertical="center"/>
    </xf>
    <xf numFmtId="3" fontId="25" fillId="0" borderId="1" xfId="0" applyNumberFormat="1" applyFont="1" applyFill="1" applyBorder="1" applyAlignment="1">
      <alignment horizontal="center"/>
    </xf>
    <xf numFmtId="167" fontId="25" fillId="0" borderId="1" xfId="0" applyNumberFormat="1" applyFont="1" applyFill="1" applyBorder="1" applyAlignment="1">
      <alignment horizontal="center"/>
    </xf>
    <xf numFmtId="4" fontId="25" fillId="0" borderId="1" xfId="0" applyNumberFormat="1" applyFont="1" applyFill="1" applyBorder="1" applyAlignment="1">
      <alignment horizontal="center"/>
    </xf>
    <xf numFmtId="165" fontId="25" fillId="0" borderId="1" xfId="0" applyNumberFormat="1" applyFont="1" applyFill="1" applyBorder="1" applyAlignment="1">
      <alignment horizontal="center"/>
    </xf>
    <xf numFmtId="0" fontId="25" fillId="0" borderId="1" xfId="0" applyNumberFormat="1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/>
    </xf>
    <xf numFmtId="164" fontId="19" fillId="0" borderId="1" xfId="0" applyNumberFormat="1" applyFont="1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/>
    </xf>
    <xf numFmtId="4" fontId="19" fillId="0" borderId="1" xfId="0" applyNumberFormat="1" applyFont="1" applyFill="1" applyBorder="1" applyAlignment="1">
      <alignment horizontal="center"/>
    </xf>
    <xf numFmtId="2" fontId="25" fillId="0" borderId="1" xfId="0" applyNumberFormat="1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/>
    </xf>
    <xf numFmtId="4" fontId="20" fillId="0" borderId="1" xfId="0" applyNumberFormat="1" applyFont="1" applyFill="1" applyBorder="1" applyAlignment="1">
      <alignment horizontal="center"/>
    </xf>
    <xf numFmtId="165" fontId="27" fillId="0" borderId="1" xfId="0" applyNumberFormat="1" applyFont="1" applyFill="1" applyBorder="1" applyAlignment="1">
      <alignment horizontal="center" vertical="center"/>
    </xf>
    <xf numFmtId="164" fontId="27" fillId="0" borderId="1" xfId="0" applyNumberFormat="1" applyFont="1" applyFill="1" applyBorder="1" applyAlignment="1">
      <alignment horizontal="center" vertical="center"/>
    </xf>
    <xf numFmtId="0" fontId="22" fillId="0" borderId="0" xfId="0" applyFont="1"/>
    <xf numFmtId="0" fontId="19" fillId="0" borderId="1" xfId="0" applyFont="1" applyFill="1" applyBorder="1" applyAlignment="1">
      <alignment horizontal="left"/>
    </xf>
    <xf numFmtId="0" fontId="25" fillId="0" borderId="1" xfId="0" applyFont="1" applyFill="1" applyBorder="1" applyAlignment="1">
      <alignment horizontal="left"/>
    </xf>
    <xf numFmtId="164" fontId="19" fillId="0" borderId="1" xfId="0" applyNumberFormat="1" applyFont="1" applyFill="1" applyBorder="1" applyAlignment="1">
      <alignment horizontal="left"/>
    </xf>
    <xf numFmtId="2" fontId="19" fillId="0" borderId="1" xfId="0" applyNumberFormat="1" applyFont="1" applyFill="1" applyBorder="1" applyAlignment="1">
      <alignment horizontal="left"/>
    </xf>
    <xf numFmtId="0" fontId="22" fillId="0" borderId="1" xfId="0" applyFont="1" applyFill="1" applyBorder="1" applyAlignment="1">
      <alignment horizontal="center"/>
    </xf>
    <xf numFmtId="166" fontId="25" fillId="0" borderId="1" xfId="0" applyNumberFormat="1" applyFont="1" applyFill="1" applyBorder="1" applyAlignment="1">
      <alignment horizontal="center"/>
    </xf>
    <xf numFmtId="0" fontId="19" fillId="0" borderId="0" xfId="0" applyNumberFormat="1" applyFont="1" applyFill="1" applyAlignment="1">
      <alignment horizontal="left"/>
    </xf>
    <xf numFmtId="2" fontId="16" fillId="2" borderId="1" xfId="5" applyNumberFormat="1" applyFont="1" applyFill="1" applyBorder="1" applyAlignment="1">
      <alignment horizontal="center" vertical="center" wrapText="1"/>
    </xf>
    <xf numFmtId="0" fontId="16" fillId="0" borderId="0" xfId="5" applyFont="1" applyFill="1" applyBorder="1" applyAlignment="1">
      <alignment horizontal="center" vertical="center"/>
    </xf>
    <xf numFmtId="0" fontId="16" fillId="0" borderId="0" xfId="5" applyFont="1" applyFill="1" applyBorder="1" applyAlignment="1">
      <alignment horizontal="left" vertical="center"/>
    </xf>
    <xf numFmtId="0" fontId="17" fillId="2" borderId="1" xfId="5" applyFont="1" applyFill="1" applyBorder="1" applyAlignment="1">
      <alignment horizontal="center" vertical="center"/>
    </xf>
    <xf numFmtId="0" fontId="31" fillId="0" borderId="0" xfId="5" applyFont="1" applyFill="1" applyBorder="1" applyAlignment="1">
      <alignment horizontal="center" vertical="center" wrapText="1"/>
    </xf>
    <xf numFmtId="0" fontId="16" fillId="2" borderId="1" xfId="5" applyFont="1" applyFill="1" applyBorder="1" applyAlignment="1">
      <alignment horizontal="center" vertical="center" textRotation="90" wrapText="1"/>
    </xf>
    <xf numFmtId="0" fontId="28" fillId="2" borderId="1" xfId="5" applyFont="1" applyFill="1" applyBorder="1" applyAlignment="1">
      <alignment horizontal="center" vertical="center" textRotation="90" wrapText="1"/>
    </xf>
    <xf numFmtId="0" fontId="29" fillId="2" borderId="1" xfId="5" applyFont="1" applyFill="1" applyBorder="1" applyAlignment="1" applyProtection="1">
      <alignment horizontal="center" vertical="center" wrapText="1"/>
      <protection locked="0"/>
    </xf>
    <xf numFmtId="0" fontId="30" fillId="2" borderId="6" xfId="5" applyNumberFormat="1" applyFont="1" applyFill="1" applyBorder="1" applyAlignment="1" applyProtection="1">
      <alignment horizontal="center" vertical="center" wrapText="1"/>
      <protection locked="0"/>
    </xf>
    <xf numFmtId="0" fontId="16" fillId="2" borderId="6" xfId="5" applyFont="1" applyFill="1" applyBorder="1" applyAlignment="1">
      <alignment horizontal="center" vertical="center" wrapText="1"/>
    </xf>
    <xf numFmtId="0" fontId="29" fillId="0" borderId="1" xfId="5" applyFont="1" applyFill="1" applyBorder="1" applyAlignment="1" applyProtection="1">
      <alignment horizontal="center" vertical="center"/>
    </xf>
    <xf numFmtId="0" fontId="28" fillId="0" borderId="1" xfId="5" applyFill="1" applyBorder="1" applyAlignment="1">
      <alignment horizontal="center"/>
    </xf>
    <xf numFmtId="2" fontId="28" fillId="0" borderId="1" xfId="5" applyNumberFormat="1" applyFill="1" applyBorder="1" applyAlignment="1">
      <alignment horizontal="center"/>
    </xf>
    <xf numFmtId="165" fontId="28" fillId="0" borderId="1" xfId="5" applyNumberFormat="1" applyFill="1" applyBorder="1" applyAlignment="1">
      <alignment horizontal="center"/>
    </xf>
    <xf numFmtId="164" fontId="33" fillId="0" borderId="1" xfId="1" applyNumberFormat="1" applyFont="1" applyFill="1" applyBorder="1" applyAlignment="1">
      <alignment horizontal="center"/>
    </xf>
    <xf numFmtId="165" fontId="33" fillId="0" borderId="1" xfId="5" applyNumberFormat="1" applyFont="1" applyFill="1" applyBorder="1" applyAlignment="1">
      <alignment horizontal="center" vertical="center"/>
    </xf>
    <xf numFmtId="164" fontId="33" fillId="0" borderId="1" xfId="5" applyNumberFormat="1" applyFont="1" applyFill="1" applyBorder="1" applyAlignment="1" applyProtection="1">
      <alignment horizontal="center" vertical="center"/>
    </xf>
    <xf numFmtId="164" fontId="33" fillId="0" borderId="1" xfId="6" applyNumberFormat="1" applyFont="1" applyFill="1" applyBorder="1" applyAlignment="1">
      <alignment horizontal="center"/>
    </xf>
    <xf numFmtId="0" fontId="17" fillId="0" borderId="1" xfId="7" applyFont="1" applyFill="1" applyBorder="1" applyAlignment="1">
      <alignment horizontal="left"/>
    </xf>
    <xf numFmtId="0" fontId="31" fillId="0" borderId="0" xfId="5" applyFont="1" applyFill="1" applyBorder="1" applyAlignment="1">
      <alignment horizontal="center" vertical="center"/>
    </xf>
    <xf numFmtId="165" fontId="31" fillId="0" borderId="0" xfId="5" applyNumberFormat="1" applyFont="1" applyFill="1" applyBorder="1" applyAlignment="1">
      <alignment horizontal="center" vertical="center"/>
    </xf>
    <xf numFmtId="164" fontId="31" fillId="0" borderId="0" xfId="5" applyNumberFormat="1" applyFont="1" applyFill="1" applyBorder="1" applyAlignment="1">
      <alignment horizontal="center" vertical="center"/>
    </xf>
    <xf numFmtId="0" fontId="34" fillId="0" borderId="1" xfId="7" applyFont="1" applyFill="1" applyBorder="1" applyAlignment="1">
      <alignment horizontal="left"/>
    </xf>
    <xf numFmtId="0" fontId="35" fillId="0" borderId="0" xfId="5" applyFont="1" applyFill="1" applyBorder="1" applyAlignment="1">
      <alignment horizontal="center" vertical="center"/>
    </xf>
    <xf numFmtId="0" fontId="28" fillId="0" borderId="1" xfId="5" applyFont="1" applyFill="1" applyBorder="1" applyAlignment="1" applyProtection="1">
      <alignment horizontal="center" vertical="center"/>
    </xf>
    <xf numFmtId="0" fontId="28" fillId="0" borderId="1" xfId="5" applyFont="1" applyFill="1" applyBorder="1" applyAlignment="1">
      <alignment horizontal="center"/>
    </xf>
    <xf numFmtId="2" fontId="28" fillId="0" borderId="1" xfId="5" applyNumberFormat="1" applyFont="1" applyFill="1" applyBorder="1" applyAlignment="1">
      <alignment horizontal="center"/>
    </xf>
    <xf numFmtId="165" fontId="28" fillId="0" borderId="1" xfId="5" applyNumberFormat="1" applyFont="1" applyFill="1" applyBorder="1" applyAlignment="1">
      <alignment horizontal="center"/>
    </xf>
    <xf numFmtId="164" fontId="5" fillId="0" borderId="1" xfId="1" applyNumberFormat="1" applyFont="1" applyFill="1" applyBorder="1" applyAlignment="1">
      <alignment horizontal="center"/>
    </xf>
    <xf numFmtId="165" fontId="5" fillId="0" borderId="1" xfId="5" applyNumberFormat="1" applyFont="1" applyFill="1" applyBorder="1" applyAlignment="1">
      <alignment horizontal="center" vertical="center"/>
    </xf>
    <xf numFmtId="164" fontId="5" fillId="0" borderId="1" xfId="5" applyNumberFormat="1" applyFont="1" applyFill="1" applyBorder="1" applyAlignment="1" applyProtection="1">
      <alignment horizontal="center" vertical="center"/>
    </xf>
    <xf numFmtId="164" fontId="5" fillId="0" borderId="1" xfId="6" applyNumberFormat="1" applyFont="1" applyFill="1" applyBorder="1" applyAlignment="1">
      <alignment horizontal="center"/>
    </xf>
    <xf numFmtId="0" fontId="31" fillId="0" borderId="1" xfId="5" applyFont="1" applyFill="1" applyBorder="1" applyAlignment="1">
      <alignment horizontal="center" vertical="center"/>
    </xf>
    <xf numFmtId="0" fontId="29" fillId="0" borderId="2" xfId="5" applyFont="1" applyFill="1" applyBorder="1" applyAlignment="1" applyProtection="1">
      <alignment horizontal="center" vertical="center"/>
    </xf>
    <xf numFmtId="0" fontId="29" fillId="0" borderId="8" xfId="5" applyFont="1" applyFill="1" applyBorder="1" applyAlignment="1" applyProtection="1">
      <alignment horizontal="center" vertical="center"/>
    </xf>
    <xf numFmtId="0" fontId="28" fillId="0" borderId="0" xfId="5" applyFill="1" applyBorder="1" applyAlignment="1">
      <alignment horizontal="center"/>
    </xf>
    <xf numFmtId="165" fontId="28" fillId="0" borderId="0" xfId="5" applyNumberFormat="1" applyFill="1" applyBorder="1" applyAlignment="1">
      <alignment horizontal="center"/>
    </xf>
    <xf numFmtId="2" fontId="29" fillId="0" borderId="0" xfId="5" applyNumberFormat="1" applyFont="1" applyFill="1" applyBorder="1" applyAlignment="1" applyProtection="1">
      <alignment horizontal="center" vertical="center"/>
    </xf>
    <xf numFmtId="164" fontId="33" fillId="0" borderId="0" xfId="1" applyNumberFormat="1" applyFont="1" applyFill="1" applyBorder="1" applyAlignment="1">
      <alignment horizontal="center"/>
    </xf>
    <xf numFmtId="165" fontId="33" fillId="0" borderId="0" xfId="5" applyNumberFormat="1" applyFont="1" applyFill="1" applyBorder="1" applyAlignment="1">
      <alignment horizontal="center" vertical="center"/>
    </xf>
    <xf numFmtId="164" fontId="33" fillId="0" borderId="0" xfId="5" applyNumberFormat="1" applyFont="1" applyFill="1" applyBorder="1" applyAlignment="1" applyProtection="1">
      <alignment horizontal="center" vertical="center"/>
    </xf>
    <xf numFmtId="164" fontId="33" fillId="0" borderId="0" xfId="6" applyNumberFormat="1" applyFont="1" applyFill="1" applyBorder="1" applyAlignment="1">
      <alignment horizontal="center"/>
    </xf>
    <xf numFmtId="0" fontId="17" fillId="0" borderId="0" xfId="7" applyFont="1" applyFill="1" applyBorder="1" applyAlignment="1">
      <alignment horizontal="center"/>
    </xf>
    <xf numFmtId="0" fontId="29" fillId="0" borderId="0" xfId="5" applyFont="1" applyFill="1" applyBorder="1" applyAlignment="1" applyProtection="1">
      <alignment horizontal="left" vertical="center"/>
    </xf>
    <xf numFmtId="0" fontId="29" fillId="0" borderId="0" xfId="5" applyFont="1" applyFill="1" applyBorder="1" applyAlignment="1">
      <alignment horizontal="left" vertical="center"/>
    </xf>
    <xf numFmtId="0" fontId="29" fillId="0" borderId="0" xfId="5" applyNumberFormat="1" applyFont="1" applyFill="1" applyBorder="1" applyAlignment="1">
      <alignment horizontal="center" vertical="center"/>
    </xf>
    <xf numFmtId="165" fontId="29" fillId="0" borderId="0" xfId="5" applyNumberFormat="1" applyFont="1" applyFill="1" applyBorder="1" applyAlignment="1">
      <alignment horizontal="center" vertical="center"/>
    </xf>
    <xf numFmtId="2" fontId="29" fillId="0" borderId="0" xfId="5" applyNumberFormat="1" applyFont="1" applyFill="1" applyBorder="1" applyAlignment="1">
      <alignment horizontal="center" vertical="center"/>
    </xf>
    <xf numFmtId="0" fontId="33" fillId="0" borderId="0" xfId="5" applyNumberFormat="1" applyFont="1" applyFill="1" applyBorder="1" applyAlignment="1">
      <alignment horizontal="center" vertical="center"/>
    </xf>
    <xf numFmtId="49" fontId="36" fillId="0" borderId="0" xfId="1" applyNumberFormat="1" applyFont="1" applyFill="1" applyAlignment="1">
      <alignment horizontal="center" vertical="center"/>
    </xf>
    <xf numFmtId="49" fontId="36" fillId="0" borderId="0" xfId="1" applyNumberFormat="1" applyFont="1" applyFill="1" applyBorder="1" applyAlignment="1">
      <alignment horizontal="center" vertical="center" textRotation="90"/>
    </xf>
    <xf numFmtId="49" fontId="13" fillId="0" borderId="0" xfId="1" applyNumberFormat="1" applyFont="1" applyFill="1" applyAlignment="1">
      <alignment horizontal="center" vertical="center"/>
    </xf>
    <xf numFmtId="49" fontId="36" fillId="0" borderId="0" xfId="1" applyNumberFormat="1" applyFont="1" applyAlignment="1">
      <alignment horizontal="center" vertical="center"/>
    </xf>
    <xf numFmtId="49" fontId="8" fillId="0" borderId="0" xfId="1" applyNumberFormat="1" applyFont="1" applyAlignment="1">
      <alignment horizontal="center" vertical="center"/>
    </xf>
    <xf numFmtId="49" fontId="36" fillId="0" borderId="0" xfId="1" applyNumberFormat="1" applyFont="1" applyFill="1" applyAlignment="1">
      <alignment horizontal="center" vertical="center" textRotation="90"/>
    </xf>
    <xf numFmtId="49" fontId="13" fillId="0" borderId="4" xfId="1" applyNumberFormat="1" applyFont="1" applyBorder="1" applyAlignment="1">
      <alignment horizontal="center" vertical="center"/>
    </xf>
    <xf numFmtId="49" fontId="13" fillId="0" borderId="1" xfId="1" applyNumberFormat="1" applyFont="1" applyFill="1" applyBorder="1" applyAlignment="1">
      <alignment horizontal="center" vertical="center"/>
    </xf>
    <xf numFmtId="49" fontId="7" fillId="0" borderId="1" xfId="1" applyNumberFormat="1" applyFont="1" applyFill="1" applyBorder="1" applyAlignment="1">
      <alignment horizontal="center" vertical="center"/>
    </xf>
    <xf numFmtId="49" fontId="13" fillId="0" borderId="0" xfId="1" applyNumberFormat="1" applyFont="1" applyAlignment="1">
      <alignment horizontal="center" vertical="center"/>
    </xf>
    <xf numFmtId="0" fontId="13" fillId="0" borderId="1" xfId="1" applyNumberFormat="1" applyFont="1" applyFill="1" applyBorder="1" applyAlignment="1">
      <alignment horizontal="center" vertical="center" wrapText="1"/>
    </xf>
    <xf numFmtId="168" fontId="13" fillId="0" borderId="1" xfId="1" applyNumberFormat="1" applyFont="1" applyFill="1" applyBorder="1" applyAlignment="1">
      <alignment horizontal="center" vertical="center" textRotation="90" wrapText="1"/>
    </xf>
    <xf numFmtId="2" fontId="13" fillId="3" borderId="1" xfId="1" applyNumberFormat="1" applyFont="1" applyFill="1" applyBorder="1" applyAlignment="1">
      <alignment horizontal="center" vertical="center" textRotation="90"/>
    </xf>
    <xf numFmtId="0" fontId="13" fillId="0" borderId="1" xfId="1" applyFont="1" applyFill="1" applyBorder="1" applyAlignment="1">
      <alignment horizontal="center" vertical="center" textRotation="90"/>
    </xf>
    <xf numFmtId="0" fontId="13" fillId="0" borderId="1" xfId="1" applyNumberFormat="1" applyFont="1" applyFill="1" applyBorder="1" applyAlignment="1">
      <alignment horizontal="center" vertical="center" textRotation="90" wrapText="1"/>
    </xf>
    <xf numFmtId="0" fontId="13" fillId="0" borderId="3" xfId="1" applyNumberFormat="1" applyFont="1" applyFill="1" applyBorder="1" applyAlignment="1">
      <alignment horizontal="center" vertical="center" textRotation="90" wrapText="1"/>
    </xf>
    <xf numFmtId="0" fontId="13" fillId="0" borderId="1" xfId="1" applyFont="1" applyBorder="1" applyAlignment="1">
      <alignment horizontal="center" vertical="center" textRotation="90" wrapText="1"/>
    </xf>
    <xf numFmtId="16" fontId="13" fillId="0" borderId="1" xfId="1" quotePrefix="1" applyNumberFormat="1" applyFont="1" applyBorder="1" applyAlignment="1">
      <alignment horizontal="center" vertical="center" textRotation="90" wrapText="1"/>
    </xf>
    <xf numFmtId="0" fontId="13" fillId="0" borderId="5" xfId="1" applyNumberFormat="1" applyFont="1" applyFill="1" applyBorder="1" applyAlignment="1">
      <alignment horizontal="center" vertical="center" textRotation="90" wrapText="1"/>
    </xf>
    <xf numFmtId="0" fontId="7" fillId="0" borderId="1" xfId="1" applyNumberFormat="1" applyFont="1" applyFill="1" applyBorder="1" applyAlignment="1">
      <alignment horizontal="center" vertical="center" wrapText="1"/>
    </xf>
    <xf numFmtId="49" fontId="13" fillId="0" borderId="1" xfId="1" applyNumberFormat="1" applyFont="1" applyFill="1" applyBorder="1" applyAlignment="1">
      <alignment horizontal="center" vertical="center" textRotation="90" wrapText="1"/>
    </xf>
    <xf numFmtId="49" fontId="13" fillId="0" borderId="0" xfId="1" applyNumberFormat="1" applyFont="1" applyFill="1" applyBorder="1" applyAlignment="1">
      <alignment horizontal="center" vertical="center"/>
    </xf>
    <xf numFmtId="2" fontId="13" fillId="3" borderId="1" xfId="1" applyNumberFormat="1" applyFont="1" applyFill="1" applyBorder="1" applyAlignment="1" applyProtection="1">
      <alignment horizontal="center" vertical="center" textRotation="90"/>
      <protection locked="0"/>
    </xf>
    <xf numFmtId="2" fontId="7" fillId="3" borderId="1" xfId="1" applyNumberFormat="1" applyFont="1" applyFill="1" applyBorder="1" applyAlignment="1" applyProtection="1">
      <alignment horizontal="center" vertical="center" textRotation="90"/>
    </xf>
    <xf numFmtId="2" fontId="13" fillId="0" borderId="1" xfId="1" applyNumberFormat="1" applyFont="1" applyFill="1" applyBorder="1" applyAlignment="1">
      <alignment horizontal="center" vertical="center" textRotation="90" wrapText="1"/>
    </xf>
    <xf numFmtId="0" fontId="13" fillId="0" borderId="1" xfId="1" quotePrefix="1" applyNumberFormat="1" applyFont="1" applyFill="1" applyBorder="1" applyAlignment="1">
      <alignment horizontal="center" vertical="center" textRotation="90" wrapText="1"/>
    </xf>
    <xf numFmtId="49" fontId="13" fillId="0" borderId="3" xfId="1" applyNumberFormat="1" applyFont="1" applyFill="1" applyBorder="1" applyAlignment="1">
      <alignment horizontal="center" vertical="center" textRotation="90" wrapText="1"/>
    </xf>
    <xf numFmtId="0" fontId="13" fillId="0" borderId="1" xfId="1" quotePrefix="1" applyFont="1" applyBorder="1" applyAlignment="1">
      <alignment horizontal="center" vertical="center" textRotation="90" wrapText="1"/>
    </xf>
    <xf numFmtId="0" fontId="13" fillId="5" borderId="1" xfId="1" applyFont="1" applyFill="1" applyBorder="1" applyAlignment="1">
      <alignment horizontal="center" vertical="center" textRotation="90" wrapText="1"/>
    </xf>
    <xf numFmtId="16" fontId="13" fillId="0" borderId="1" xfId="1" quotePrefix="1" applyNumberFormat="1" applyFont="1" applyFill="1" applyBorder="1" applyAlignment="1">
      <alignment horizontal="center" vertical="center" textRotation="90" wrapText="1"/>
    </xf>
    <xf numFmtId="2" fontId="7" fillId="3" borderId="1" xfId="1" applyNumberFormat="1" applyFont="1" applyFill="1" applyBorder="1" applyAlignment="1">
      <alignment horizontal="center" vertical="center" textRotation="90"/>
    </xf>
    <xf numFmtId="17" fontId="13" fillId="0" borderId="1" xfId="1" quotePrefix="1" applyNumberFormat="1" applyFont="1" applyBorder="1" applyAlignment="1">
      <alignment horizontal="center" vertical="center" textRotation="90" wrapText="1"/>
    </xf>
    <xf numFmtId="17" fontId="13" fillId="0" borderId="1" xfId="1" quotePrefix="1" applyNumberFormat="1" applyFont="1" applyFill="1" applyBorder="1" applyAlignment="1">
      <alignment horizontal="center" vertical="center" textRotation="90" wrapText="1"/>
    </xf>
    <xf numFmtId="16" fontId="13" fillId="0" borderId="1" xfId="1" applyNumberFormat="1" applyFont="1" applyFill="1" applyBorder="1" applyAlignment="1">
      <alignment horizontal="center" vertical="center" textRotation="90" wrapText="1"/>
    </xf>
    <xf numFmtId="49" fontId="13" fillId="0" borderId="0" xfId="1" applyNumberFormat="1" applyFont="1" applyBorder="1" applyAlignment="1">
      <alignment horizontal="center" vertical="center"/>
    </xf>
    <xf numFmtId="49" fontId="13" fillId="0" borderId="2" xfId="1" applyNumberFormat="1" applyFont="1" applyBorder="1" applyAlignment="1">
      <alignment horizontal="center" vertical="center"/>
    </xf>
    <xf numFmtId="49" fontId="13" fillId="6" borderId="0" xfId="1" applyNumberFormat="1" applyFont="1" applyFill="1" applyAlignment="1">
      <alignment horizontal="center" vertical="center"/>
    </xf>
    <xf numFmtId="49" fontId="13" fillId="0" borderId="10" xfId="1" applyNumberFormat="1" applyFont="1" applyBorder="1" applyAlignment="1">
      <alignment horizontal="center" vertical="center"/>
    </xf>
    <xf numFmtId="49" fontId="13" fillId="0" borderId="6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/>
    </xf>
    <xf numFmtId="49" fontId="13" fillId="0" borderId="1" xfId="1" quotePrefix="1" applyNumberFormat="1" applyFont="1" applyFill="1" applyBorder="1" applyAlignment="1">
      <alignment horizontal="center" vertical="center" textRotation="90" wrapText="1"/>
    </xf>
    <xf numFmtId="2" fontId="13" fillId="0" borderId="1" xfId="1" applyNumberFormat="1" applyFont="1" applyFill="1" applyBorder="1" applyAlignment="1">
      <alignment horizontal="center" vertical="center" textRotation="90"/>
    </xf>
    <xf numFmtId="0" fontId="13" fillId="0" borderId="0" xfId="1" applyNumberFormat="1" applyFont="1" applyFill="1" applyBorder="1" applyAlignment="1">
      <alignment horizontal="center" vertical="center" textRotation="90" wrapText="1"/>
    </xf>
    <xf numFmtId="2" fontId="13" fillId="0" borderId="0" xfId="1" applyNumberFormat="1" applyFont="1" applyFill="1" applyBorder="1" applyAlignment="1">
      <alignment horizontal="center" vertical="center" textRotation="90" wrapText="1"/>
    </xf>
    <xf numFmtId="0" fontId="13" fillId="0" borderId="0" xfId="1" applyNumberFormat="1" applyFont="1" applyFill="1" applyBorder="1" applyAlignment="1">
      <alignment horizontal="center" vertical="center" wrapText="1"/>
    </xf>
    <xf numFmtId="49" fontId="13" fillId="0" borderId="0" xfId="1" applyNumberFormat="1" applyFont="1" applyFill="1" applyBorder="1" applyAlignment="1">
      <alignment horizontal="center" vertical="center" textRotation="90" wrapText="1"/>
    </xf>
    <xf numFmtId="0" fontId="7" fillId="0" borderId="0" xfId="1" applyNumberFormat="1" applyFont="1" applyFill="1" applyBorder="1" applyAlignment="1">
      <alignment horizontal="center" vertical="center" wrapText="1"/>
    </xf>
    <xf numFmtId="49" fontId="13" fillId="0" borderId="5" xfId="1" applyNumberFormat="1" applyFont="1" applyBorder="1" applyAlignment="1">
      <alignment horizontal="center" vertical="center"/>
    </xf>
    <xf numFmtId="0" fontId="13" fillId="0" borderId="0" xfId="1" applyFont="1" applyBorder="1" applyAlignment="1">
      <alignment horizontal="center" vertical="center"/>
    </xf>
    <xf numFmtId="0" fontId="13" fillId="0" borderId="5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0" borderId="0" xfId="1" applyFont="1" applyFill="1" applyBorder="1" applyAlignment="1">
      <alignment horizontal="center" vertical="center"/>
    </xf>
    <xf numFmtId="0" fontId="13" fillId="0" borderId="5" xfId="1" applyFont="1" applyFill="1" applyBorder="1" applyAlignment="1">
      <alignment horizontal="center" vertical="center"/>
    </xf>
    <xf numFmtId="0" fontId="13" fillId="0" borderId="1" xfId="1" applyFont="1" applyFill="1" applyBorder="1" applyAlignment="1">
      <alignment horizontal="center" vertical="center"/>
    </xf>
    <xf numFmtId="49" fontId="13" fillId="0" borderId="0" xfId="1" applyNumberFormat="1" applyFont="1" applyBorder="1" applyAlignment="1">
      <alignment horizontal="center" vertical="center" textRotation="90"/>
    </xf>
    <xf numFmtId="49" fontId="7" fillId="0" borderId="0" xfId="1" applyNumberFormat="1" applyFont="1" applyBorder="1" applyAlignment="1">
      <alignment horizontal="center" vertical="center"/>
    </xf>
    <xf numFmtId="49" fontId="13" fillId="0" borderId="0" xfId="1" applyNumberFormat="1" applyFont="1" applyAlignment="1">
      <alignment horizontal="center" vertical="center" textRotation="90"/>
    </xf>
    <xf numFmtId="49" fontId="7" fillId="0" borderId="0" xfId="1" applyNumberFormat="1" applyFont="1" applyAlignment="1">
      <alignment horizontal="center" vertical="center"/>
    </xf>
    <xf numFmtId="164" fontId="36" fillId="0" borderId="0" xfId="0" applyNumberFormat="1" applyFont="1" applyBorder="1" applyAlignment="1">
      <alignment horizontal="left" vertical="center"/>
    </xf>
    <xf numFmtId="2" fontId="36" fillId="0" borderId="0" xfId="0" applyNumberFormat="1" applyFont="1" applyBorder="1" applyAlignment="1">
      <alignment horizontal="left" vertical="center"/>
    </xf>
    <xf numFmtId="2" fontId="13" fillId="0" borderId="0" xfId="0" applyNumberFormat="1" applyFont="1" applyBorder="1" applyAlignment="1">
      <alignment horizontal="left" vertical="center" wrapText="1"/>
    </xf>
    <xf numFmtId="164" fontId="13" fillId="0" borderId="0" xfId="0" applyNumberFormat="1" applyFont="1" applyFill="1" applyBorder="1" applyAlignment="1">
      <alignment horizontal="left" vertical="center"/>
    </xf>
    <xf numFmtId="2" fontId="13" fillId="0" borderId="0" xfId="0" applyNumberFormat="1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 wrapText="1"/>
    </xf>
    <xf numFmtId="0" fontId="36" fillId="0" borderId="0" xfId="8" applyNumberFormat="1" applyFont="1" applyFill="1" applyBorder="1" applyAlignment="1" applyProtection="1">
      <alignment horizontal="left" vertical="center"/>
    </xf>
    <xf numFmtId="2" fontId="13" fillId="0" borderId="0" xfId="8" applyNumberFormat="1" applyFont="1" applyFill="1" applyBorder="1" applyAlignment="1" applyProtection="1">
      <alignment horizontal="left" vertical="center"/>
    </xf>
    <xf numFmtId="0" fontId="13" fillId="0" borderId="0" xfId="8" applyNumberFormat="1" applyFont="1" applyFill="1" applyBorder="1" applyAlignment="1" applyProtection="1">
      <alignment horizontal="left" vertical="center"/>
    </xf>
    <xf numFmtId="164" fontId="13" fillId="0" borderId="0" xfId="8" applyNumberFormat="1" applyFont="1" applyFill="1" applyBorder="1" applyAlignment="1" applyProtection="1">
      <alignment horizontal="left" vertical="center"/>
    </xf>
    <xf numFmtId="0" fontId="20" fillId="0" borderId="0" xfId="0" applyFont="1" applyFill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2" fontId="13" fillId="7" borderId="1" xfId="0" applyNumberFormat="1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/>
    </xf>
    <xf numFmtId="1" fontId="13" fillId="7" borderId="1" xfId="0" applyNumberFormat="1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 wrapText="1"/>
    </xf>
    <xf numFmtId="0" fontId="19" fillId="0" borderId="1" xfId="0" applyFont="1" applyBorder="1"/>
    <xf numFmtId="2" fontId="19" fillId="0" borderId="1" xfId="0" applyNumberFormat="1" applyFont="1" applyBorder="1"/>
    <xf numFmtId="0" fontId="19" fillId="0" borderId="1" xfId="0" applyFont="1" applyBorder="1" applyAlignment="1">
      <alignment wrapText="1"/>
    </xf>
    <xf numFmtId="0" fontId="20" fillId="3" borderId="1" xfId="0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wrapText="1"/>
    </xf>
    <xf numFmtId="0" fontId="26" fillId="0" borderId="0" xfId="0" applyNumberFormat="1" applyFont="1" applyFill="1" applyBorder="1" applyAlignment="1" applyProtection="1">
      <alignment vertical="center"/>
    </xf>
    <xf numFmtId="0" fontId="37" fillId="0" borderId="0" xfId="0" applyNumberFormat="1" applyFont="1" applyFill="1" applyBorder="1" applyAlignment="1" applyProtection="1">
      <alignment vertical="center"/>
    </xf>
    <xf numFmtId="0" fontId="20" fillId="0" borderId="0" xfId="0" applyNumberFormat="1" applyFont="1" applyFill="1" applyBorder="1" applyAlignment="1" applyProtection="1">
      <alignment vertical="center"/>
    </xf>
    <xf numFmtId="0" fontId="19" fillId="0" borderId="0" xfId="0" applyNumberFormat="1" applyFont="1"/>
    <xf numFmtId="0" fontId="7" fillId="0" borderId="0" xfId="0" applyNumberFormat="1" applyFont="1"/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7" fillId="2" borderId="1" xfId="8" applyNumberFormat="1" applyFont="1" applyFill="1" applyBorder="1" applyAlignment="1" applyProtection="1">
      <alignment horizontal="center" vertical="center" wrapText="1"/>
    </xf>
    <xf numFmtId="0" fontId="39" fillId="2" borderId="1" xfId="0" applyNumberFormat="1" applyFont="1" applyFill="1" applyBorder="1" applyAlignment="1" applyProtection="1">
      <alignment horizontal="center" vertical="center" wrapText="1"/>
    </xf>
    <xf numFmtId="0" fontId="14" fillId="0" borderId="1" xfId="0" applyNumberFormat="1" applyFont="1" applyFill="1" applyBorder="1" applyAlignment="1" applyProtection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/>
    </xf>
    <xf numFmtId="164" fontId="14" fillId="0" borderId="1" xfId="0" applyNumberFormat="1" applyFont="1" applyFill="1" applyBorder="1" applyAlignment="1" applyProtection="1">
      <alignment horizontal="center" vertical="center"/>
    </xf>
    <xf numFmtId="164" fontId="13" fillId="0" borderId="1" xfId="0" applyNumberFormat="1" applyFont="1" applyFill="1" applyBorder="1" applyAlignment="1" applyProtection="1">
      <alignment horizontal="center" vertical="center"/>
      <protection locked="0"/>
    </xf>
    <xf numFmtId="0" fontId="23" fillId="0" borderId="0" xfId="0" applyNumberFormat="1" applyFont="1" applyAlignment="1">
      <alignment horizontal="right"/>
    </xf>
    <xf numFmtId="0" fontId="22" fillId="0" borderId="0" xfId="0" applyNumberFormat="1" applyFont="1"/>
    <xf numFmtId="0" fontId="23" fillId="0" borderId="15" xfId="0" applyNumberFormat="1" applyFont="1" applyBorder="1" applyAlignment="1">
      <alignment horizontal="center"/>
    </xf>
    <xf numFmtId="0" fontId="8" fillId="0" borderId="15" xfId="0" applyNumberFormat="1" applyFont="1" applyBorder="1" applyAlignment="1">
      <alignment horizontal="center"/>
    </xf>
    <xf numFmtId="0" fontId="12" fillId="0" borderId="0" xfId="0" applyNumberFormat="1" applyFont="1"/>
    <xf numFmtId="0" fontId="23" fillId="0" borderId="0" xfId="0" applyNumberFormat="1" applyFont="1" applyBorder="1" applyAlignment="1">
      <alignment horizontal="center"/>
    </xf>
    <xf numFmtId="0" fontId="8" fillId="0" borderId="0" xfId="0" applyNumberFormat="1" applyFont="1" applyBorder="1" applyAlignment="1">
      <alignment horizontal="center"/>
    </xf>
    <xf numFmtId="0" fontId="7" fillId="0" borderId="1" xfId="0" applyNumberFormat="1" applyFont="1" applyBorder="1"/>
    <xf numFmtId="0" fontId="7" fillId="0" borderId="1" xfId="0" applyNumberFormat="1" applyFont="1" applyBorder="1" applyAlignment="1">
      <alignment horizontal="right"/>
    </xf>
    <xf numFmtId="0" fontId="23" fillId="0" borderId="16" xfId="0" applyNumberFormat="1" applyFont="1" applyBorder="1" applyAlignment="1">
      <alignment horizontal="center"/>
    </xf>
    <xf numFmtId="0" fontId="19" fillId="0" borderId="0" xfId="0" applyNumberFormat="1" applyFont="1" applyAlignment="1">
      <alignment horizontal="left"/>
    </xf>
    <xf numFmtId="0" fontId="7" fillId="0" borderId="0" xfId="0" applyFont="1"/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22" fillId="0" borderId="0" xfId="0" applyFont="1" applyAlignment="1">
      <alignment horizontal="left" vertical="center"/>
    </xf>
    <xf numFmtId="0" fontId="4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" fillId="0" borderId="0" xfId="11"/>
    <xf numFmtId="2" fontId="13" fillId="0" borderId="18" xfId="11" applyNumberFormat="1" applyFont="1" applyBorder="1" applyAlignment="1">
      <alignment horizontal="center" vertical="center" wrapText="1"/>
    </xf>
    <xf numFmtId="0" fontId="14" fillId="0" borderId="1" xfId="11" applyFont="1" applyBorder="1" applyAlignment="1">
      <alignment horizontal="center" vertical="center" textRotation="90" wrapText="1"/>
    </xf>
    <xf numFmtId="2" fontId="14" fillId="0" borderId="1" xfId="11" applyNumberFormat="1" applyFont="1" applyBorder="1" applyAlignment="1">
      <alignment horizontal="center" vertical="center" textRotation="90" wrapText="1"/>
    </xf>
    <xf numFmtId="2" fontId="13" fillId="0" borderId="1" xfId="11" applyNumberFormat="1" applyFont="1" applyBorder="1" applyAlignment="1">
      <alignment horizontal="center" vertical="center" wrapText="1"/>
    </xf>
    <xf numFmtId="0" fontId="14" fillId="3" borderId="1" xfId="11" applyFont="1" applyFill="1" applyBorder="1" applyAlignment="1">
      <alignment horizontal="center" vertical="center" textRotation="90" wrapText="1"/>
    </xf>
    <xf numFmtId="2" fontId="14" fillId="3" borderId="1" xfId="11" applyNumberFormat="1" applyFont="1" applyFill="1" applyBorder="1" applyAlignment="1">
      <alignment horizontal="center" vertical="center" textRotation="90" wrapText="1"/>
    </xf>
    <xf numFmtId="1" fontId="13" fillId="3" borderId="23" xfId="11" applyNumberFormat="1" applyFont="1" applyFill="1" applyBorder="1" applyAlignment="1">
      <alignment vertical="center" textRotation="90" wrapText="1"/>
    </xf>
    <xf numFmtId="0" fontId="13" fillId="0" borderId="24" xfId="11" applyFont="1" applyFill="1" applyBorder="1" applyAlignment="1">
      <alignment horizontal="center" vertical="center"/>
    </xf>
    <xf numFmtId="169" fontId="13" fillId="0" borderId="25" xfId="11" applyNumberFormat="1" applyFont="1" applyFill="1" applyBorder="1" applyAlignment="1">
      <alignment horizontal="center" vertical="center" wrapText="1"/>
    </xf>
    <xf numFmtId="0" fontId="13" fillId="0" borderId="25" xfId="11" applyFont="1" applyFill="1" applyBorder="1" applyAlignment="1">
      <alignment horizontal="center" vertical="center"/>
    </xf>
    <xf numFmtId="0" fontId="13" fillId="0" borderId="26" xfId="11" applyFont="1" applyFill="1" applyBorder="1" applyAlignment="1">
      <alignment horizontal="center" vertical="center"/>
    </xf>
    <xf numFmtId="0" fontId="13" fillId="3" borderId="30" xfId="11" applyFont="1" applyFill="1" applyBorder="1" applyAlignment="1">
      <alignment horizontal="center" vertical="center"/>
    </xf>
    <xf numFmtId="0" fontId="13" fillId="3" borderId="6" xfId="11" applyFont="1" applyFill="1" applyBorder="1" applyAlignment="1">
      <alignment horizontal="center"/>
    </xf>
    <xf numFmtId="0" fontId="13" fillId="3" borderId="6" xfId="11" applyNumberFormat="1" applyFont="1" applyFill="1" applyBorder="1" applyAlignment="1" applyProtection="1">
      <alignment horizontal="center" vertical="center"/>
    </xf>
    <xf numFmtId="0" fontId="7" fillId="3" borderId="6" xfId="11" applyNumberFormat="1" applyFont="1" applyFill="1" applyBorder="1" applyAlignment="1" applyProtection="1">
      <alignment horizontal="right" vertical="center"/>
    </xf>
    <xf numFmtId="0" fontId="7" fillId="3" borderId="6" xfId="11" applyNumberFormat="1" applyFont="1" applyFill="1" applyBorder="1" applyAlignment="1" applyProtection="1">
      <alignment horizontal="right" vertical="center"/>
      <protection locked="0"/>
    </xf>
    <xf numFmtId="49" fontId="7" fillId="3" borderId="6" xfId="11" applyNumberFormat="1" applyFont="1" applyFill="1" applyBorder="1" applyAlignment="1">
      <alignment horizontal="right" vertical="center" wrapText="1"/>
    </xf>
    <xf numFmtId="2" fontId="13" fillId="3" borderId="6" xfId="11" applyNumberFormat="1" applyFont="1" applyFill="1" applyBorder="1" applyAlignment="1" applyProtection="1">
      <alignment horizontal="right" vertical="center"/>
    </xf>
    <xf numFmtId="2" fontId="7" fillId="3" borderId="6" xfId="11" applyNumberFormat="1" applyFont="1" applyFill="1" applyBorder="1" applyAlignment="1" applyProtection="1">
      <alignment horizontal="left" vertical="center"/>
    </xf>
    <xf numFmtId="0" fontId="13" fillId="3" borderId="6" xfId="11" applyNumberFormat="1" applyFont="1" applyFill="1" applyBorder="1" applyAlignment="1" applyProtection="1">
      <alignment horizontal="left" vertical="center"/>
    </xf>
    <xf numFmtId="165" fontId="7" fillId="3" borderId="6" xfId="11" applyNumberFormat="1" applyFont="1" applyFill="1" applyBorder="1" applyAlignment="1" applyProtection="1">
      <alignment horizontal="left" vertical="center"/>
    </xf>
    <xf numFmtId="2" fontId="7" fillId="3" borderId="6" xfId="11" applyNumberFormat="1" applyFont="1" applyFill="1" applyBorder="1" applyAlignment="1" applyProtection="1">
      <alignment horizontal="right" vertical="center"/>
    </xf>
    <xf numFmtId="2" fontId="13" fillId="3" borderId="6" xfId="11" applyNumberFormat="1" applyFont="1" applyFill="1" applyBorder="1" applyAlignment="1">
      <alignment horizontal="right"/>
    </xf>
    <xf numFmtId="2" fontId="7" fillId="3" borderId="6" xfId="11" applyNumberFormat="1" applyFont="1" applyFill="1" applyBorder="1" applyAlignment="1" applyProtection="1">
      <alignment horizontal="right"/>
      <protection locked="0"/>
    </xf>
    <xf numFmtId="2" fontId="7" fillId="3" borderId="6" xfId="11" applyNumberFormat="1" applyFont="1" applyFill="1" applyBorder="1" applyAlignment="1">
      <alignment horizontal="right"/>
    </xf>
    <xf numFmtId="165" fontId="13" fillId="3" borderId="6" xfId="11" applyNumberFormat="1" applyFont="1" applyFill="1" applyBorder="1" applyAlignment="1">
      <alignment horizontal="center"/>
    </xf>
    <xf numFmtId="2" fontId="13" fillId="3" borderId="6" xfId="11" applyNumberFormat="1" applyFont="1" applyFill="1" applyBorder="1" applyAlignment="1">
      <alignment horizontal="center"/>
    </xf>
    <xf numFmtId="165" fontId="13" fillId="3" borderId="31" xfId="11" applyNumberFormat="1" applyFont="1" applyFill="1" applyBorder="1" applyAlignment="1">
      <alignment horizontal="center"/>
    </xf>
    <xf numFmtId="0" fontId="13" fillId="3" borderId="22" xfId="11" applyFont="1" applyFill="1" applyBorder="1" applyAlignment="1">
      <alignment horizontal="center" vertical="center"/>
    </xf>
    <xf numFmtId="0" fontId="13" fillId="3" borderId="1" xfId="11" applyFont="1" applyFill="1" applyBorder="1" applyAlignment="1">
      <alignment horizontal="center"/>
    </xf>
    <xf numFmtId="0" fontId="13" fillId="3" borderId="1" xfId="11" applyNumberFormat="1" applyFont="1" applyFill="1" applyBorder="1" applyAlignment="1" applyProtection="1">
      <alignment horizontal="center" vertical="center"/>
    </xf>
    <xf numFmtId="0" fontId="7" fillId="3" borderId="1" xfId="11" applyNumberFormat="1" applyFont="1" applyFill="1" applyBorder="1" applyAlignment="1" applyProtection="1">
      <alignment horizontal="right" vertical="center"/>
    </xf>
    <xf numFmtId="0" fontId="7" fillId="3" borderId="1" xfId="11" applyNumberFormat="1" applyFont="1" applyFill="1" applyBorder="1" applyAlignment="1" applyProtection="1">
      <alignment horizontal="right" vertical="center"/>
      <protection locked="0"/>
    </xf>
    <xf numFmtId="2" fontId="7" fillId="3" borderId="1" xfId="11" applyNumberFormat="1" applyFont="1" applyFill="1" applyBorder="1" applyAlignment="1">
      <alignment horizontal="right" vertical="center" wrapText="1"/>
    </xf>
    <xf numFmtId="2" fontId="13" fillId="3" borderId="1" xfId="11" applyNumberFormat="1" applyFont="1" applyFill="1" applyBorder="1" applyAlignment="1" applyProtection="1">
      <alignment horizontal="right" vertical="center"/>
    </xf>
    <xf numFmtId="2" fontId="7" fillId="3" borderId="1" xfId="11" applyNumberFormat="1" applyFont="1" applyFill="1" applyBorder="1" applyAlignment="1" applyProtection="1">
      <alignment horizontal="left" vertical="center"/>
    </xf>
    <xf numFmtId="0" fontId="13" fillId="3" borderId="1" xfId="11" applyNumberFormat="1" applyFont="1" applyFill="1" applyBorder="1" applyAlignment="1" applyProtection="1">
      <alignment horizontal="left" vertical="center"/>
    </xf>
    <xf numFmtId="165" fontId="7" fillId="3" borderId="1" xfId="11" applyNumberFormat="1" applyFont="1" applyFill="1" applyBorder="1" applyAlignment="1" applyProtection="1">
      <alignment horizontal="left" vertical="center"/>
    </xf>
    <xf numFmtId="2" fontId="7" fillId="3" borderId="1" xfId="11" applyNumberFormat="1" applyFont="1" applyFill="1" applyBorder="1" applyAlignment="1" applyProtection="1">
      <alignment horizontal="right" vertical="center"/>
    </xf>
    <xf numFmtId="2" fontId="13" fillId="3" borderId="1" xfId="11" applyNumberFormat="1" applyFont="1" applyFill="1" applyBorder="1" applyAlignment="1">
      <alignment horizontal="right"/>
    </xf>
    <xf numFmtId="2" fontId="7" fillId="3" borderId="1" xfId="11" applyNumberFormat="1" applyFont="1" applyFill="1" applyBorder="1" applyAlignment="1" applyProtection="1">
      <alignment horizontal="right"/>
      <protection locked="0"/>
    </xf>
    <xf numFmtId="2" fontId="7" fillId="3" borderId="1" xfId="11" applyNumberFormat="1" applyFont="1" applyFill="1" applyBorder="1" applyAlignment="1">
      <alignment horizontal="right"/>
    </xf>
    <xf numFmtId="165" fontId="13" fillId="3" borderId="1" xfId="11" applyNumberFormat="1" applyFont="1" applyFill="1" applyBorder="1" applyAlignment="1">
      <alignment horizontal="center"/>
    </xf>
    <xf numFmtId="2" fontId="13" fillId="3" borderId="1" xfId="11" applyNumberFormat="1" applyFont="1" applyFill="1" applyBorder="1" applyAlignment="1">
      <alignment horizontal="center"/>
    </xf>
    <xf numFmtId="165" fontId="13" fillId="3" borderId="23" xfId="11" applyNumberFormat="1" applyFont="1" applyFill="1" applyBorder="1" applyAlignment="1">
      <alignment horizontal="center"/>
    </xf>
    <xf numFmtId="49" fontId="7" fillId="3" borderId="1" xfId="11" applyNumberFormat="1" applyFont="1" applyFill="1" applyBorder="1" applyAlignment="1" applyProtection="1">
      <alignment horizontal="center" vertical="center"/>
    </xf>
    <xf numFmtId="1" fontId="7" fillId="3" borderId="1" xfId="11" applyNumberFormat="1" applyFont="1" applyFill="1" applyBorder="1" applyAlignment="1" applyProtection="1">
      <alignment horizontal="center" vertical="center"/>
    </xf>
    <xf numFmtId="0" fontId="7" fillId="3" borderId="1" xfId="11" applyNumberFormat="1" applyFont="1" applyFill="1" applyBorder="1" applyAlignment="1" applyProtection="1">
      <alignment horizontal="center" vertical="center"/>
    </xf>
    <xf numFmtId="49" fontId="13" fillId="3" borderId="1" xfId="11" applyNumberFormat="1" applyFont="1" applyFill="1" applyBorder="1" applyAlignment="1" applyProtection="1">
      <alignment horizontal="center" vertical="center"/>
    </xf>
    <xf numFmtId="0" fontId="13" fillId="3" borderId="1" xfId="11" applyNumberFormat="1" applyFont="1" applyFill="1" applyBorder="1" applyAlignment="1">
      <alignment horizontal="center" vertical="center"/>
    </xf>
    <xf numFmtId="0" fontId="7" fillId="3" borderId="1" xfId="11" applyNumberFormat="1" applyFont="1" applyFill="1" applyBorder="1" applyAlignment="1" applyProtection="1">
      <alignment horizontal="left" vertical="center"/>
    </xf>
    <xf numFmtId="165" fontId="13" fillId="3" borderId="1" xfId="11" applyNumberFormat="1" applyFont="1" applyFill="1" applyBorder="1" applyAlignment="1">
      <alignment horizontal="center" vertical="center"/>
    </xf>
    <xf numFmtId="0" fontId="13" fillId="3" borderId="32" xfId="11" applyFont="1" applyFill="1" applyBorder="1" applyAlignment="1">
      <alignment horizontal="center" vertical="center"/>
    </xf>
    <xf numFmtId="0" fontId="13" fillId="3" borderId="2" xfId="11" applyFont="1" applyFill="1" applyBorder="1" applyAlignment="1">
      <alignment horizontal="center"/>
    </xf>
    <xf numFmtId="0" fontId="13" fillId="3" borderId="2" xfId="11" applyNumberFormat="1" applyFont="1" applyFill="1" applyBorder="1" applyAlignment="1">
      <alignment horizontal="center" vertical="center"/>
    </xf>
    <xf numFmtId="1" fontId="7" fillId="3" borderId="2" xfId="11" applyNumberFormat="1" applyFont="1" applyFill="1" applyBorder="1" applyAlignment="1" applyProtection="1">
      <alignment horizontal="center" vertical="center"/>
    </xf>
    <xf numFmtId="0" fontId="7" fillId="3" borderId="2" xfId="11" applyNumberFormat="1" applyFont="1" applyFill="1" applyBorder="1" applyAlignment="1" applyProtection="1">
      <alignment horizontal="right" vertical="center"/>
    </xf>
    <xf numFmtId="0" fontId="7" fillId="3" borderId="2" xfId="11" applyNumberFormat="1" applyFont="1" applyFill="1" applyBorder="1" applyAlignment="1" applyProtection="1">
      <alignment horizontal="right" vertical="center"/>
      <protection locked="0"/>
    </xf>
    <xf numFmtId="2" fontId="7" fillId="3" borderId="2" xfId="11" applyNumberFormat="1" applyFont="1" applyFill="1" applyBorder="1" applyAlignment="1">
      <alignment horizontal="right" vertical="center" wrapText="1"/>
    </xf>
    <xf numFmtId="2" fontId="13" fillId="3" borderId="2" xfId="11" applyNumberFormat="1" applyFont="1" applyFill="1" applyBorder="1" applyAlignment="1">
      <alignment horizontal="center"/>
    </xf>
    <xf numFmtId="0" fontId="7" fillId="3" borderId="2" xfId="11" applyNumberFormat="1" applyFont="1" applyFill="1" applyBorder="1" applyAlignment="1" applyProtection="1">
      <alignment horizontal="left" vertical="center"/>
    </xf>
    <xf numFmtId="0" fontId="13" fillId="3" borderId="2" xfId="11" applyNumberFormat="1" applyFont="1" applyFill="1" applyBorder="1" applyAlignment="1" applyProtection="1">
      <alignment horizontal="left" vertical="center"/>
    </xf>
    <xf numFmtId="165" fontId="7" fillId="3" borderId="2" xfId="11" applyNumberFormat="1" applyFont="1" applyFill="1" applyBorder="1" applyAlignment="1" applyProtection="1">
      <alignment horizontal="left" vertical="center"/>
    </xf>
    <xf numFmtId="2" fontId="7" fillId="3" borderId="2" xfId="11" applyNumberFormat="1" applyFont="1" applyFill="1" applyBorder="1" applyAlignment="1" applyProtection="1">
      <alignment horizontal="right" vertical="center"/>
    </xf>
    <xf numFmtId="2" fontId="13" fillId="3" borderId="2" xfId="11" applyNumberFormat="1" applyFont="1" applyFill="1" applyBorder="1" applyAlignment="1">
      <alignment horizontal="right"/>
    </xf>
    <xf numFmtId="2" fontId="7" fillId="3" borderId="2" xfId="11" applyNumberFormat="1" applyFont="1" applyFill="1" applyBorder="1" applyAlignment="1" applyProtection="1">
      <alignment horizontal="right"/>
      <protection locked="0"/>
    </xf>
    <xf numFmtId="2" fontId="7" fillId="3" borderId="2" xfId="11" applyNumberFormat="1" applyFont="1" applyFill="1" applyBorder="1" applyAlignment="1">
      <alignment horizontal="right"/>
    </xf>
    <xf numFmtId="165" fontId="13" fillId="3" borderId="2" xfId="11" applyNumberFormat="1" applyFont="1" applyFill="1" applyBorder="1" applyAlignment="1">
      <alignment horizontal="center"/>
    </xf>
    <xf numFmtId="165" fontId="13" fillId="3" borderId="33" xfId="11" applyNumberFormat="1" applyFont="1" applyFill="1" applyBorder="1" applyAlignment="1">
      <alignment horizontal="center"/>
    </xf>
    <xf numFmtId="49" fontId="13" fillId="3" borderId="6" xfId="11" applyNumberFormat="1" applyFont="1" applyFill="1" applyBorder="1" applyAlignment="1" applyProtection="1">
      <alignment horizontal="center" vertical="center"/>
    </xf>
    <xf numFmtId="0" fontId="13" fillId="3" borderId="6" xfId="11" applyNumberFormat="1" applyFont="1" applyFill="1" applyBorder="1" applyAlignment="1">
      <alignment horizontal="center" vertical="center"/>
    </xf>
    <xf numFmtId="164" fontId="13" fillId="3" borderId="6" xfId="11" applyNumberFormat="1" applyFont="1" applyFill="1" applyBorder="1" applyAlignment="1">
      <alignment horizontal="center"/>
    </xf>
    <xf numFmtId="2" fontId="13" fillId="3" borderId="6" xfId="11" applyNumberFormat="1" applyFont="1" applyFill="1" applyBorder="1" applyAlignment="1">
      <alignment horizontal="center" wrapText="1"/>
    </xf>
    <xf numFmtId="0" fontId="7" fillId="3" borderId="6" xfId="11" applyNumberFormat="1" applyFont="1" applyFill="1" applyBorder="1" applyAlignment="1" applyProtection="1">
      <alignment horizontal="left" vertical="center"/>
    </xf>
    <xf numFmtId="2" fontId="13" fillId="3" borderId="6" xfId="11" applyNumberFormat="1" applyFont="1" applyFill="1" applyBorder="1" applyAlignment="1" applyProtection="1">
      <alignment horizontal="left" vertical="center"/>
    </xf>
    <xf numFmtId="164" fontId="13" fillId="3" borderId="1" xfId="11" applyNumberFormat="1" applyFont="1" applyFill="1" applyBorder="1" applyAlignment="1">
      <alignment horizontal="center"/>
    </xf>
    <xf numFmtId="2" fontId="13" fillId="3" borderId="1" xfId="11" applyNumberFormat="1" applyFont="1" applyFill="1" applyBorder="1" applyAlignment="1">
      <alignment horizontal="center" wrapText="1"/>
    </xf>
    <xf numFmtId="2" fontId="13" fillId="3" borderId="1" xfId="11" applyNumberFormat="1" applyFont="1" applyFill="1" applyBorder="1" applyAlignment="1" applyProtection="1">
      <alignment horizontal="left" vertical="center"/>
    </xf>
    <xf numFmtId="0" fontId="13" fillId="3" borderId="24" xfId="11" applyFont="1" applyFill="1" applyBorder="1" applyAlignment="1">
      <alignment horizontal="center" vertical="center"/>
    </xf>
    <xf numFmtId="49" fontId="13" fillId="3" borderId="25" xfId="11" applyNumberFormat="1" applyFont="1" applyFill="1" applyBorder="1" applyAlignment="1" applyProtection="1">
      <alignment horizontal="center" vertical="center"/>
    </xf>
    <xf numFmtId="0" fontId="13" fillId="3" borderId="25" xfId="11" applyNumberFormat="1" applyFont="1" applyFill="1" applyBorder="1" applyAlignment="1">
      <alignment horizontal="center" vertical="center"/>
    </xf>
    <xf numFmtId="0" fontId="13" fillId="3" borderId="25" xfId="11" applyFont="1" applyFill="1" applyBorder="1" applyAlignment="1">
      <alignment horizontal="center"/>
    </xf>
    <xf numFmtId="164" fontId="13" fillId="3" borderId="25" xfId="11" applyNumberFormat="1" applyFont="1" applyFill="1" applyBorder="1" applyAlignment="1">
      <alignment horizontal="center"/>
    </xf>
    <xf numFmtId="2" fontId="13" fillId="3" borderId="25" xfId="11" applyNumberFormat="1" applyFont="1" applyFill="1" applyBorder="1" applyAlignment="1">
      <alignment horizontal="center" wrapText="1"/>
    </xf>
    <xf numFmtId="0" fontId="7" fillId="3" borderId="25" xfId="11" applyNumberFormat="1" applyFont="1" applyFill="1" applyBorder="1" applyAlignment="1" applyProtection="1">
      <alignment horizontal="left" vertical="center"/>
    </xf>
    <xf numFmtId="0" fontId="13" fillId="3" borderId="25" xfId="11" applyNumberFormat="1" applyFont="1" applyFill="1" applyBorder="1" applyAlignment="1" applyProtection="1">
      <alignment horizontal="left" vertical="center"/>
    </xf>
    <xf numFmtId="165" fontId="7" fillId="3" borderId="25" xfId="11" applyNumberFormat="1" applyFont="1" applyFill="1" applyBorder="1" applyAlignment="1" applyProtection="1">
      <alignment horizontal="left" vertical="center"/>
    </xf>
    <xf numFmtId="2" fontId="7" fillId="3" borderId="25" xfId="11" applyNumberFormat="1" applyFont="1" applyFill="1" applyBorder="1" applyAlignment="1" applyProtection="1">
      <alignment horizontal="right" vertical="center"/>
    </xf>
    <xf numFmtId="2" fontId="13" fillId="3" borderId="25" xfId="11" applyNumberFormat="1" applyFont="1" applyFill="1" applyBorder="1" applyAlignment="1" applyProtection="1">
      <alignment horizontal="left" vertical="center"/>
    </xf>
    <xf numFmtId="2" fontId="7" fillId="3" borderId="25" xfId="11" applyNumberFormat="1" applyFont="1" applyFill="1" applyBorder="1" applyAlignment="1" applyProtection="1">
      <alignment horizontal="left" vertical="center"/>
    </xf>
    <xf numFmtId="165" fontId="13" fillId="3" borderId="25" xfId="11" applyNumberFormat="1" applyFont="1" applyFill="1" applyBorder="1" applyAlignment="1">
      <alignment horizontal="center"/>
    </xf>
    <xf numFmtId="2" fontId="13" fillId="3" borderId="25" xfId="11" applyNumberFormat="1" applyFont="1" applyFill="1" applyBorder="1" applyAlignment="1">
      <alignment horizontal="center"/>
    </xf>
    <xf numFmtId="165" fontId="13" fillId="3" borderId="26" xfId="11" applyNumberFormat="1" applyFont="1" applyFill="1" applyBorder="1" applyAlignment="1">
      <alignment horizontal="center"/>
    </xf>
    <xf numFmtId="0" fontId="13" fillId="3" borderId="0" xfId="11" applyFont="1" applyFill="1" applyBorder="1" applyAlignment="1">
      <alignment horizontal="center"/>
    </xf>
    <xf numFmtId="0" fontId="13" fillId="3" borderId="0" xfId="11" applyFont="1" applyFill="1" applyAlignment="1">
      <alignment horizontal="center"/>
    </xf>
    <xf numFmtId="2" fontId="13" fillId="3" borderId="0" xfId="11" applyNumberFormat="1" applyFont="1" applyFill="1" applyAlignment="1">
      <alignment horizontal="center"/>
    </xf>
    <xf numFmtId="0" fontId="13" fillId="3" borderId="0" xfId="11" applyFont="1" applyFill="1" applyAlignment="1">
      <alignment horizontal="center" wrapText="1"/>
    </xf>
    <xf numFmtId="0" fontId="13" fillId="3" borderId="0" xfId="11" applyFont="1" applyFill="1" applyAlignment="1">
      <alignment horizontal="left" vertical="top"/>
    </xf>
    <xf numFmtId="0" fontId="35" fillId="3" borderId="0" xfId="11" applyFont="1" applyFill="1"/>
    <xf numFmtId="2" fontId="35" fillId="3" borderId="0" xfId="11" applyNumberFormat="1" applyFont="1" applyFill="1"/>
    <xf numFmtId="0" fontId="35" fillId="3" borderId="0" xfId="11" applyFont="1" applyFill="1" applyBorder="1"/>
    <xf numFmtId="2" fontId="35" fillId="3" borderId="0" xfId="11" applyNumberFormat="1" applyFont="1" applyFill="1" applyBorder="1"/>
    <xf numFmtId="0" fontId="13" fillId="0" borderId="0" xfId="11" applyFont="1" applyAlignment="1">
      <alignment horizontal="center"/>
    </xf>
    <xf numFmtId="2" fontId="13" fillId="0" borderId="0" xfId="11" applyNumberFormat="1" applyFont="1" applyAlignment="1">
      <alignment horizontal="center"/>
    </xf>
    <xf numFmtId="0" fontId="13" fillId="0" borderId="0" xfId="11" applyFont="1" applyAlignment="1">
      <alignment horizontal="center" wrapText="1"/>
    </xf>
    <xf numFmtId="0" fontId="13" fillId="0" borderId="0" xfId="11" applyFont="1" applyAlignment="1">
      <alignment horizontal="left" vertical="top"/>
    </xf>
    <xf numFmtId="0" fontId="7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left"/>
    </xf>
    <xf numFmtId="0" fontId="8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left" vertical="center"/>
    </xf>
    <xf numFmtId="0" fontId="7" fillId="3" borderId="0" xfId="0" applyFont="1" applyFill="1"/>
    <xf numFmtId="0" fontId="8" fillId="3" borderId="0" xfId="0" applyFont="1" applyFill="1"/>
    <xf numFmtId="0" fontId="7" fillId="3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41" fillId="0" borderId="0" xfId="0" applyFont="1"/>
    <xf numFmtId="0" fontId="44" fillId="0" borderId="0" xfId="0" applyFont="1"/>
    <xf numFmtId="0" fontId="13" fillId="2" borderId="1" xfId="0" applyFont="1" applyFill="1" applyBorder="1" applyAlignment="1">
      <alignment horizontal="center" vertical="center" textRotation="90" wrapText="1"/>
    </xf>
    <xf numFmtId="2" fontId="13" fillId="2" borderId="1" xfId="0" applyNumberFormat="1" applyFont="1" applyFill="1" applyBorder="1" applyAlignment="1">
      <alignment horizontal="center" vertical="center" textRotation="90" wrapText="1"/>
    </xf>
    <xf numFmtId="2" fontId="13" fillId="2" borderId="1" xfId="0" applyNumberFormat="1" applyFont="1" applyFill="1" applyBorder="1" applyAlignment="1">
      <alignment horizontal="center" vertical="center" wrapText="1"/>
    </xf>
    <xf numFmtId="0" fontId="44" fillId="0" borderId="0" xfId="0" applyFont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1" fontId="7" fillId="3" borderId="1" xfId="0" applyNumberFormat="1" applyFont="1" applyFill="1" applyBorder="1" applyAlignment="1">
      <alignment horizontal="center" vertical="center"/>
    </xf>
    <xf numFmtId="2" fontId="7" fillId="3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left" vertical="center"/>
    </xf>
    <xf numFmtId="164" fontId="7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2" fontId="44" fillId="0" borderId="0" xfId="0" applyNumberFormat="1" applyFont="1"/>
    <xf numFmtId="165" fontId="13" fillId="0" borderId="1" xfId="0" applyNumberFormat="1" applyFont="1" applyFill="1" applyBorder="1" applyAlignment="1">
      <alignment horizontal="center"/>
    </xf>
    <xf numFmtId="0" fontId="0" fillId="10" borderId="11" xfId="0" applyFill="1" applyBorder="1" applyAlignment="1">
      <alignment horizontal="right"/>
    </xf>
    <xf numFmtId="0" fontId="0" fillId="10" borderId="13" xfId="0" applyFill="1" applyBorder="1" applyAlignment="1">
      <alignment horizontal="right"/>
    </xf>
    <xf numFmtId="0" fontId="0" fillId="0" borderId="2" xfId="0" applyBorder="1"/>
    <xf numFmtId="0" fontId="0" fillId="0" borderId="6" xfId="0" applyBorder="1"/>
    <xf numFmtId="0" fontId="13" fillId="2" borderId="11" xfId="0" applyNumberFormat="1" applyFont="1" applyFill="1" applyBorder="1" applyAlignment="1" applyProtection="1">
      <alignment horizontal="center" vertical="center" wrapText="1"/>
    </xf>
    <xf numFmtId="0" fontId="13" fillId="2" borderId="12" xfId="0" applyNumberFormat="1" applyFont="1" applyFill="1" applyBorder="1" applyAlignment="1" applyProtection="1">
      <alignment horizontal="center" vertical="center" wrapText="1"/>
    </xf>
    <xf numFmtId="0" fontId="13" fillId="2" borderId="13" xfId="0" applyNumberFormat="1" applyFont="1" applyFill="1" applyBorder="1" applyAlignment="1" applyProtection="1">
      <alignment horizontal="center" vertical="center" wrapText="1"/>
    </xf>
    <xf numFmtId="0" fontId="13" fillId="2" borderId="10" xfId="0" applyNumberFormat="1" applyFont="1" applyFill="1" applyBorder="1" applyAlignment="1" applyProtection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3" fillId="2" borderId="2" xfId="0" applyNumberFormat="1" applyFont="1" applyFill="1" applyBorder="1" applyAlignment="1" applyProtection="1">
      <alignment horizontal="center" vertical="center" textRotation="90" wrapText="1"/>
    </xf>
    <xf numFmtId="0" fontId="13" fillId="2" borderId="7" xfId="0" applyNumberFormat="1" applyFont="1" applyFill="1" applyBorder="1" applyAlignment="1" applyProtection="1">
      <alignment horizontal="center" vertical="center" textRotation="90" wrapText="1"/>
    </xf>
    <xf numFmtId="0" fontId="13" fillId="2" borderId="6" xfId="0" applyNumberFormat="1" applyFont="1" applyFill="1" applyBorder="1" applyAlignment="1" applyProtection="1">
      <alignment horizontal="center" vertical="center" textRotation="90" wrapText="1"/>
    </xf>
    <xf numFmtId="0" fontId="13" fillId="2" borderId="2" xfId="0" applyNumberFormat="1" applyFont="1" applyFill="1" applyBorder="1" applyAlignment="1" applyProtection="1">
      <alignment horizontal="center" vertical="center" wrapText="1"/>
    </xf>
    <xf numFmtId="0" fontId="13" fillId="2" borderId="6" xfId="0" applyNumberFormat="1" applyFont="1" applyFill="1" applyBorder="1" applyAlignment="1" applyProtection="1">
      <alignment horizontal="center" vertical="center" wrapText="1"/>
    </xf>
    <xf numFmtId="0" fontId="40" fillId="0" borderId="2" xfId="0" applyNumberFormat="1" applyFont="1" applyBorder="1" applyAlignment="1">
      <alignment horizontal="center" vertical="center" wrapText="1"/>
    </xf>
    <xf numFmtId="0" fontId="40" fillId="0" borderId="7" xfId="0" applyNumberFormat="1" applyFont="1" applyBorder="1" applyAlignment="1">
      <alignment horizontal="center" vertical="center" wrapText="1"/>
    </xf>
    <xf numFmtId="0" fontId="40" fillId="0" borderId="14" xfId="0" applyNumberFormat="1" applyFont="1" applyBorder="1" applyAlignment="1">
      <alignment horizontal="center" vertical="center" wrapText="1"/>
    </xf>
    <xf numFmtId="0" fontId="38" fillId="2" borderId="1" xfId="8" applyNumberFormat="1" applyFont="1" applyFill="1" applyBorder="1" applyAlignment="1" applyProtection="1">
      <alignment horizontal="center" vertical="center" wrapText="1"/>
    </xf>
    <xf numFmtId="0" fontId="39" fillId="2" borderId="1" xfId="0" applyNumberFormat="1" applyFont="1" applyFill="1" applyBorder="1" applyAlignment="1" applyProtection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2" fontId="13" fillId="7" borderId="1" xfId="0" applyNumberFormat="1" applyFont="1" applyFill="1" applyBorder="1" applyAlignment="1">
      <alignment horizontal="center" vertical="center" wrapText="1"/>
    </xf>
    <xf numFmtId="164" fontId="13" fillId="7" borderId="1" xfId="0" applyNumberFormat="1" applyFont="1" applyFill="1" applyBorder="1" applyAlignment="1">
      <alignment horizontal="center" vertical="center" wrapText="1"/>
    </xf>
    <xf numFmtId="49" fontId="13" fillId="0" borderId="1" xfId="1" applyNumberFormat="1" applyFont="1" applyFill="1" applyBorder="1" applyAlignment="1">
      <alignment horizontal="center" vertical="center" textRotation="90" wrapText="1"/>
    </xf>
    <xf numFmtId="49" fontId="13" fillId="0" borderId="1" xfId="1" applyNumberFormat="1" applyFont="1" applyFill="1" applyBorder="1" applyAlignment="1">
      <alignment horizontal="center" vertical="center"/>
    </xf>
    <xf numFmtId="0" fontId="13" fillId="0" borderId="1" xfId="1" applyFont="1" applyFill="1" applyBorder="1" applyAlignment="1">
      <alignment horizontal="center" vertical="center"/>
    </xf>
    <xf numFmtId="49" fontId="13" fillId="0" borderId="9" xfId="1" applyNumberFormat="1" applyFont="1" applyFill="1" applyBorder="1" applyAlignment="1">
      <alignment horizontal="center" vertical="center"/>
    </xf>
    <xf numFmtId="49" fontId="13" fillId="0" borderId="1" xfId="1" applyNumberFormat="1" applyFont="1" applyFill="1" applyBorder="1" applyAlignment="1">
      <alignment horizontal="center" vertical="center" wrapText="1"/>
    </xf>
    <xf numFmtId="49" fontId="13" fillId="0" borderId="9" xfId="1" applyNumberFormat="1" applyFont="1" applyBorder="1" applyAlignment="1">
      <alignment horizontal="center" vertical="center"/>
    </xf>
    <xf numFmtId="0" fontId="13" fillId="0" borderId="1" xfId="1" applyFont="1" applyFill="1" applyBorder="1" applyAlignment="1">
      <alignment horizontal="center" vertical="center" textRotation="90" wrapText="1"/>
    </xf>
    <xf numFmtId="49" fontId="13" fillId="0" borderId="2" xfId="1" applyNumberFormat="1" applyFont="1" applyFill="1" applyBorder="1" applyAlignment="1">
      <alignment horizontal="center" vertical="center" textRotation="90" wrapText="1"/>
    </xf>
    <xf numFmtId="49" fontId="13" fillId="0" borderId="7" xfId="1" applyNumberFormat="1" applyFont="1" applyFill="1" applyBorder="1" applyAlignment="1">
      <alignment horizontal="center" vertical="center" textRotation="90" wrapText="1"/>
    </xf>
    <xf numFmtId="49" fontId="13" fillId="0" borderId="6" xfId="1" applyNumberFormat="1" applyFont="1" applyFill="1" applyBorder="1" applyAlignment="1">
      <alignment horizontal="center" vertical="center" textRotation="90" wrapText="1"/>
    </xf>
    <xf numFmtId="0" fontId="13" fillId="0" borderId="1" xfId="1" applyFont="1" applyFill="1" applyBorder="1" applyAlignment="1">
      <alignment horizontal="center" vertical="center" textRotation="90"/>
    </xf>
    <xf numFmtId="49" fontId="7" fillId="0" borderId="1" xfId="1" applyNumberFormat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/>
    </xf>
    <xf numFmtId="49" fontId="13" fillId="0" borderId="1" xfId="1" applyNumberFormat="1" applyFont="1" applyFill="1" applyBorder="1" applyAlignment="1">
      <alignment horizontal="center" vertical="center" textRotation="90"/>
    </xf>
    <xf numFmtId="0" fontId="13" fillId="0" borderId="1" xfId="1" applyFont="1" applyFill="1" applyBorder="1" applyAlignment="1">
      <alignment horizontal="center" vertical="center" wrapText="1"/>
    </xf>
    <xf numFmtId="164" fontId="30" fillId="2" borderId="2" xfId="5" applyNumberFormat="1" applyFont="1" applyFill="1" applyBorder="1" applyAlignment="1" applyProtection="1">
      <alignment horizontal="center" vertical="center" textRotation="90" wrapText="1"/>
      <protection locked="0"/>
    </xf>
    <xf numFmtId="164" fontId="30" fillId="2" borderId="7" xfId="5" applyNumberFormat="1" applyFont="1" applyFill="1" applyBorder="1" applyAlignment="1" applyProtection="1">
      <alignment horizontal="center" vertical="center" textRotation="90" wrapText="1"/>
      <protection locked="0"/>
    </xf>
    <xf numFmtId="164" fontId="30" fillId="2" borderId="6" xfId="5" applyNumberFormat="1" applyFont="1" applyFill="1" applyBorder="1" applyAlignment="1" applyProtection="1">
      <alignment horizontal="center" vertical="center" textRotation="90" wrapText="1"/>
      <protection locked="0"/>
    </xf>
    <xf numFmtId="0" fontId="29" fillId="2" borderId="1" xfId="5" applyFont="1" applyFill="1" applyBorder="1" applyAlignment="1" applyProtection="1">
      <alignment horizontal="left" vertical="center" textRotation="90" wrapText="1"/>
      <protection locked="0"/>
    </xf>
    <xf numFmtId="0" fontId="30" fillId="2" borderId="2" xfId="5" applyNumberFormat="1" applyFont="1" applyFill="1" applyBorder="1" applyAlignment="1" applyProtection="1">
      <alignment horizontal="center" vertical="center" textRotation="90" wrapText="1"/>
      <protection locked="0"/>
    </xf>
    <xf numFmtId="0" fontId="30" fillId="2" borderId="7" xfId="5" applyNumberFormat="1" applyFont="1" applyFill="1" applyBorder="1" applyAlignment="1" applyProtection="1">
      <alignment horizontal="center" vertical="center" textRotation="90" wrapText="1"/>
      <protection locked="0"/>
    </xf>
    <xf numFmtId="0" fontId="30" fillId="2" borderId="6" xfId="5" applyNumberFormat="1" applyFont="1" applyFill="1" applyBorder="1" applyAlignment="1" applyProtection="1">
      <alignment horizontal="center" vertical="center" textRotation="90" wrapText="1"/>
      <protection locked="0"/>
    </xf>
    <xf numFmtId="2" fontId="16" fillId="2" borderId="1" xfId="5" applyNumberFormat="1" applyFont="1" applyFill="1" applyBorder="1" applyAlignment="1">
      <alignment horizontal="center" vertical="center" wrapText="1"/>
    </xf>
    <xf numFmtId="0" fontId="31" fillId="2" borderId="2" xfId="5" applyNumberFormat="1" applyFont="1" applyFill="1" applyBorder="1" applyAlignment="1" applyProtection="1">
      <alignment horizontal="center" vertical="center" textRotation="90" wrapText="1"/>
      <protection locked="0"/>
    </xf>
    <xf numFmtId="0" fontId="31" fillId="2" borderId="7" xfId="5" applyNumberFormat="1" applyFont="1" applyFill="1" applyBorder="1" applyAlignment="1" applyProtection="1">
      <alignment horizontal="center" vertical="center" textRotation="90" wrapText="1"/>
      <protection locked="0"/>
    </xf>
    <xf numFmtId="0" fontId="31" fillId="2" borderId="6" xfId="5" applyNumberFormat="1" applyFont="1" applyFill="1" applyBorder="1" applyAlignment="1" applyProtection="1">
      <alignment horizontal="center" vertical="center" textRotation="90" wrapText="1"/>
      <protection locked="0"/>
    </xf>
    <xf numFmtId="165" fontId="30" fillId="2" borderId="2" xfId="5" applyNumberFormat="1" applyFont="1" applyFill="1" applyBorder="1" applyAlignment="1" applyProtection="1">
      <alignment horizontal="center" vertical="center" textRotation="90" wrapText="1"/>
      <protection locked="0"/>
    </xf>
    <xf numFmtId="165" fontId="30" fillId="2" borderId="7" xfId="5" applyNumberFormat="1" applyFont="1" applyFill="1" applyBorder="1" applyAlignment="1" applyProtection="1">
      <alignment horizontal="center" vertical="center" textRotation="90" wrapText="1"/>
      <protection locked="0"/>
    </xf>
    <xf numFmtId="165" fontId="30" fillId="2" borderId="6" xfId="5" applyNumberFormat="1" applyFont="1" applyFill="1" applyBorder="1" applyAlignment="1" applyProtection="1">
      <alignment horizontal="center" vertical="center" textRotation="90" wrapText="1"/>
      <protection locked="0"/>
    </xf>
    <xf numFmtId="0" fontId="16" fillId="2" borderId="2" xfId="5" applyFont="1" applyFill="1" applyBorder="1" applyAlignment="1">
      <alignment horizontal="center" vertical="center" textRotation="90" wrapText="1"/>
    </xf>
    <xf numFmtId="0" fontId="16" fillId="2" borderId="6" xfId="5" applyFont="1" applyFill="1" applyBorder="1" applyAlignment="1">
      <alignment horizontal="center" vertical="center" textRotation="90" wrapText="1"/>
    </xf>
    <xf numFmtId="164" fontId="16" fillId="2" borderId="2" xfId="5" applyNumberFormat="1" applyFont="1" applyFill="1" applyBorder="1" applyAlignment="1">
      <alignment horizontal="center" vertical="center" textRotation="90" wrapText="1"/>
    </xf>
    <xf numFmtId="164" fontId="16" fillId="2" borderId="6" xfId="5" applyNumberFormat="1" applyFont="1" applyFill="1" applyBorder="1" applyAlignment="1">
      <alignment horizontal="center" vertical="center" textRotation="90" wrapText="1"/>
    </xf>
    <xf numFmtId="2" fontId="16" fillId="2" borderId="2" xfId="5" applyNumberFormat="1" applyFont="1" applyFill="1" applyBorder="1" applyAlignment="1">
      <alignment horizontal="center" vertical="center" textRotation="90" wrapText="1"/>
    </xf>
    <xf numFmtId="2" fontId="16" fillId="2" borderId="6" xfId="5" applyNumberFormat="1" applyFont="1" applyFill="1" applyBorder="1" applyAlignment="1">
      <alignment horizontal="center" vertical="center" textRotation="90" wrapText="1"/>
    </xf>
    <xf numFmtId="0" fontId="16" fillId="2" borderId="1" xfId="5" applyFont="1" applyFill="1" applyBorder="1" applyAlignment="1">
      <alignment horizontal="center" vertical="center"/>
    </xf>
    <xf numFmtId="0" fontId="33" fillId="2" borderId="1" xfId="5" applyNumberFormat="1" applyFont="1" applyFill="1" applyBorder="1" applyAlignment="1" applyProtection="1">
      <alignment horizontal="center" vertical="center" textRotation="90" wrapText="1"/>
      <protection locked="0"/>
    </xf>
    <xf numFmtId="0" fontId="16" fillId="2" borderId="1" xfId="5" applyFont="1" applyFill="1" applyBorder="1" applyAlignment="1">
      <alignment horizontal="center" vertical="center" wrapText="1"/>
    </xf>
    <xf numFmtId="0" fontId="16" fillId="2" borderId="3" xfId="5" applyFont="1" applyFill="1" applyBorder="1" applyAlignment="1">
      <alignment horizontal="center" vertical="center" wrapText="1"/>
    </xf>
    <xf numFmtId="0" fontId="16" fillId="2" borderId="2" xfId="5" applyFont="1" applyFill="1" applyBorder="1" applyAlignment="1">
      <alignment horizontal="center" vertical="center" wrapText="1"/>
    </xf>
    <xf numFmtId="0" fontId="16" fillId="2" borderId="7" xfId="5" applyFont="1" applyFill="1" applyBorder="1" applyAlignment="1">
      <alignment horizontal="center" vertical="center" wrapText="1"/>
    </xf>
    <xf numFmtId="0" fontId="16" fillId="2" borderId="6" xfId="5" applyFont="1" applyFill="1" applyBorder="1" applyAlignment="1">
      <alignment horizontal="center" vertical="center" wrapText="1"/>
    </xf>
    <xf numFmtId="164" fontId="31" fillId="2" borderId="3" xfId="5" applyNumberFormat="1" applyFont="1" applyFill="1" applyBorder="1" applyAlignment="1">
      <alignment horizontal="center" vertical="center" textRotation="90"/>
    </xf>
    <xf numFmtId="0" fontId="16" fillId="2" borderId="4" xfId="5" applyFont="1" applyFill="1" applyBorder="1" applyAlignment="1">
      <alignment horizontal="center" vertical="center"/>
    </xf>
    <xf numFmtId="0" fontId="16" fillId="2" borderId="5" xfId="5" applyFont="1" applyFill="1" applyBorder="1" applyAlignment="1">
      <alignment horizontal="center" vertical="center"/>
    </xf>
    <xf numFmtId="0" fontId="28" fillId="2" borderId="1" xfId="5" applyFont="1" applyFill="1" applyBorder="1" applyAlignment="1">
      <alignment horizontal="center" vertical="center" wrapText="1"/>
    </xf>
    <xf numFmtId="164" fontId="31" fillId="2" borderId="1" xfId="5" applyNumberFormat="1" applyFont="1" applyFill="1" applyBorder="1" applyAlignment="1">
      <alignment horizontal="center" vertical="center" textRotation="90"/>
    </xf>
    <xf numFmtId="0" fontId="19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textRotation="90" wrapText="1"/>
    </xf>
    <xf numFmtId="2" fontId="19" fillId="2" borderId="1" xfId="0" applyNumberFormat="1" applyFont="1" applyFill="1" applyBorder="1" applyAlignment="1">
      <alignment horizontal="center" vertical="center" wrapText="1"/>
    </xf>
    <xf numFmtId="166" fontId="19" fillId="2" borderId="1" xfId="0" applyNumberFormat="1" applyFont="1" applyFill="1" applyBorder="1" applyAlignment="1">
      <alignment horizontal="center" vertical="center" wrapText="1"/>
    </xf>
    <xf numFmtId="0" fontId="19" fillId="4" borderId="3" xfId="0" applyFont="1" applyFill="1" applyBorder="1" applyAlignment="1">
      <alignment horizontal="center" vertical="center" wrapText="1"/>
    </xf>
    <xf numFmtId="0" fontId="19" fillId="4" borderId="4" xfId="0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 vertical="center" wrapText="1"/>
    </xf>
    <xf numFmtId="2" fontId="14" fillId="2" borderId="1" xfId="1" applyNumberFormat="1" applyFont="1" applyFill="1" applyBorder="1" applyAlignment="1">
      <alignment horizontal="center" vertical="center" wrapText="1"/>
    </xf>
    <xf numFmtId="2" fontId="14" fillId="2" borderId="1" xfId="1" applyNumberFormat="1" applyFont="1" applyFill="1" applyBorder="1" applyAlignment="1">
      <alignment horizontal="center" vertical="center" textRotation="90" wrapText="1"/>
    </xf>
    <xf numFmtId="0" fontId="14" fillId="2" borderId="1" xfId="1" applyFont="1" applyFill="1" applyBorder="1" applyAlignment="1">
      <alignment horizontal="center" vertical="center" textRotation="90" wrapText="1"/>
    </xf>
    <xf numFmtId="0" fontId="14" fillId="2" borderId="2" xfId="1" applyFont="1" applyFill="1" applyBorder="1" applyAlignment="1">
      <alignment horizontal="center" vertical="center" wrapText="1"/>
    </xf>
    <xf numFmtId="0" fontId="14" fillId="2" borderId="6" xfId="1" applyFont="1" applyFill="1" applyBorder="1" applyAlignment="1">
      <alignment horizontal="center" vertical="center" wrapText="1"/>
    </xf>
    <xf numFmtId="165" fontId="14" fillId="2" borderId="3" xfId="1" applyNumberFormat="1" applyFont="1" applyFill="1" applyBorder="1" applyAlignment="1">
      <alignment horizontal="center" vertical="center" wrapText="1"/>
    </xf>
    <xf numFmtId="165" fontId="14" fillId="2" borderId="4" xfId="1" applyNumberFormat="1" applyFont="1" applyFill="1" applyBorder="1" applyAlignment="1">
      <alignment horizontal="center" vertical="center" wrapText="1"/>
    </xf>
    <xf numFmtId="165" fontId="14" fillId="2" borderId="5" xfId="1" applyNumberFormat="1" applyFont="1" applyFill="1" applyBorder="1" applyAlignment="1">
      <alignment horizontal="center" vertical="center" wrapText="1"/>
    </xf>
    <xf numFmtId="2" fontId="14" fillId="2" borderId="3" xfId="1" applyNumberFormat="1" applyFont="1" applyFill="1" applyBorder="1" applyAlignment="1">
      <alignment horizontal="center" vertical="center" wrapText="1"/>
    </xf>
    <xf numFmtId="2" fontId="14" fillId="2" borderId="4" xfId="1" applyNumberFormat="1" applyFont="1" applyFill="1" applyBorder="1" applyAlignment="1">
      <alignment horizontal="center" vertical="center" wrapText="1"/>
    </xf>
    <xf numFmtId="2" fontId="14" fillId="2" borderId="5" xfId="1" applyNumberFormat="1" applyFont="1" applyFill="1" applyBorder="1" applyAlignment="1">
      <alignment horizontal="center" vertical="center" wrapText="1"/>
    </xf>
    <xf numFmtId="0" fontId="13" fillId="2" borderId="2" xfId="1" applyFont="1" applyFill="1" applyBorder="1" applyAlignment="1">
      <alignment horizontal="center" vertical="center" textRotation="90"/>
    </xf>
    <xf numFmtId="0" fontId="13" fillId="2" borderId="6" xfId="1" applyFont="1" applyFill="1" applyBorder="1" applyAlignment="1">
      <alignment horizontal="center" vertical="center" textRotation="90"/>
    </xf>
    <xf numFmtId="165" fontId="14" fillId="2" borderId="1" xfId="1" applyNumberFormat="1" applyFont="1" applyFill="1" applyBorder="1" applyAlignment="1">
      <alignment horizontal="center" vertical="center" wrapText="1"/>
    </xf>
    <xf numFmtId="0" fontId="14" fillId="2" borderId="2" xfId="1" applyFont="1" applyFill="1" applyBorder="1" applyAlignment="1">
      <alignment horizontal="center" vertical="center" textRotation="90" wrapText="1"/>
    </xf>
    <xf numFmtId="0" fontId="14" fillId="2" borderId="6" xfId="1" applyFont="1" applyFill="1" applyBorder="1" applyAlignment="1">
      <alignment horizontal="center" vertical="center" textRotation="90" wrapText="1"/>
    </xf>
    <xf numFmtId="0" fontId="13" fillId="2" borderId="1" xfId="2" applyFont="1" applyFill="1" applyBorder="1" applyAlignment="1">
      <alignment horizontal="center" vertical="center" textRotation="90" wrapText="1"/>
    </xf>
    <xf numFmtId="49" fontId="13" fillId="2" borderId="1" xfId="2" applyNumberFormat="1" applyFont="1" applyFill="1" applyBorder="1" applyAlignment="1">
      <alignment horizontal="center" vertical="center" textRotation="90" wrapText="1"/>
    </xf>
    <xf numFmtId="49" fontId="7" fillId="2" borderId="2" xfId="2" applyNumberFormat="1" applyFont="1" applyFill="1" applyBorder="1" applyAlignment="1">
      <alignment horizontal="center" vertical="center" textRotation="90" wrapText="1"/>
    </xf>
    <xf numFmtId="49" fontId="7" fillId="2" borderId="6" xfId="2" applyNumberFormat="1" applyFont="1" applyFill="1" applyBorder="1" applyAlignment="1">
      <alignment horizontal="center" vertical="center" textRotation="90" wrapText="1"/>
    </xf>
    <xf numFmtId="49" fontId="13" fillId="2" borderId="2" xfId="2" applyNumberFormat="1" applyFont="1" applyFill="1" applyBorder="1" applyAlignment="1">
      <alignment horizontal="center" vertical="center" textRotation="90" wrapText="1"/>
    </xf>
    <xf numFmtId="49" fontId="13" fillId="2" borderId="6" xfId="2" applyNumberFormat="1" applyFont="1" applyFill="1" applyBorder="1" applyAlignment="1">
      <alignment horizontal="center" vertical="center" textRotation="90" wrapText="1"/>
    </xf>
    <xf numFmtId="0" fontId="7" fillId="2" borderId="3" xfId="3" applyFont="1" applyFill="1" applyBorder="1" applyAlignment="1">
      <alignment horizontal="center" vertical="center" wrapText="1"/>
    </xf>
    <xf numFmtId="0" fontId="7" fillId="2" borderId="4" xfId="3" applyFont="1" applyFill="1" applyBorder="1" applyAlignment="1">
      <alignment horizontal="center" vertical="center" wrapText="1"/>
    </xf>
    <xf numFmtId="0" fontId="7" fillId="2" borderId="5" xfId="3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6" fillId="3" borderId="34" xfId="11" applyFont="1" applyFill="1" applyBorder="1" applyAlignment="1">
      <alignment horizontal="center" vertical="center"/>
    </xf>
    <xf numFmtId="0" fontId="36" fillId="3" borderId="35" xfId="11" applyFont="1" applyFill="1" applyBorder="1" applyAlignment="1">
      <alignment horizontal="center" vertical="center"/>
    </xf>
    <xf numFmtId="0" fontId="36" fillId="3" borderId="16" xfId="11" applyFont="1" applyFill="1" applyBorder="1" applyAlignment="1">
      <alignment horizontal="center" vertical="center"/>
    </xf>
    <xf numFmtId="0" fontId="42" fillId="8" borderId="0" xfId="11" applyFont="1" applyFill="1" applyBorder="1" applyAlignment="1">
      <alignment horizontal="center" vertical="center" wrapText="1"/>
    </xf>
    <xf numFmtId="0" fontId="13" fillId="0" borderId="17" xfId="11" applyFont="1" applyBorder="1" applyAlignment="1">
      <alignment horizontal="center" vertical="center" textRotation="90" wrapText="1"/>
    </xf>
    <xf numFmtId="0" fontId="13" fillId="0" borderId="22" xfId="11" applyFont="1" applyBorder="1" applyAlignment="1">
      <alignment horizontal="center" vertical="center" textRotation="90" wrapText="1"/>
    </xf>
    <xf numFmtId="1" fontId="13" fillId="8" borderId="18" xfId="11" applyNumberFormat="1" applyFont="1" applyFill="1" applyBorder="1" applyAlignment="1">
      <alignment horizontal="center" vertical="center" textRotation="90" wrapText="1"/>
    </xf>
    <xf numFmtId="1" fontId="13" fillId="8" borderId="1" xfId="11" applyNumberFormat="1" applyFont="1" applyFill="1" applyBorder="1" applyAlignment="1">
      <alignment horizontal="center" vertical="center" textRotation="90" wrapText="1"/>
    </xf>
    <xf numFmtId="1" fontId="13" fillId="8" borderId="18" xfId="11" applyNumberFormat="1" applyFont="1" applyFill="1" applyBorder="1" applyAlignment="1">
      <alignment horizontal="center" vertical="center" wrapText="1"/>
    </xf>
    <xf numFmtId="0" fontId="13" fillId="8" borderId="18" xfId="11" applyFont="1" applyFill="1" applyBorder="1" applyAlignment="1">
      <alignment horizontal="center" vertical="center" wrapText="1"/>
    </xf>
    <xf numFmtId="0" fontId="13" fillId="8" borderId="1" xfId="11" applyFont="1" applyFill="1" applyBorder="1" applyAlignment="1">
      <alignment horizontal="center" vertical="center" wrapText="1"/>
    </xf>
    <xf numFmtId="1" fontId="13" fillId="3" borderId="18" xfId="11" applyNumberFormat="1" applyFont="1" applyFill="1" applyBorder="1" applyAlignment="1">
      <alignment horizontal="center" vertical="center" textRotation="90" wrapText="1"/>
    </xf>
    <xf numFmtId="1" fontId="13" fillId="3" borderId="1" xfId="11" applyNumberFormat="1" applyFont="1" applyFill="1" applyBorder="1" applyAlignment="1">
      <alignment horizontal="center" vertical="center" textRotation="90" wrapText="1"/>
    </xf>
    <xf numFmtId="2" fontId="13" fillId="3" borderId="18" xfId="11" applyNumberFormat="1" applyFont="1" applyFill="1" applyBorder="1" applyAlignment="1">
      <alignment horizontal="center" vertical="center" textRotation="90" wrapText="1"/>
    </xf>
    <xf numFmtId="2" fontId="13" fillId="3" borderId="1" xfId="11" applyNumberFormat="1" applyFont="1" applyFill="1" applyBorder="1" applyAlignment="1">
      <alignment horizontal="center" vertical="center" textRotation="90" wrapText="1"/>
    </xf>
    <xf numFmtId="1" fontId="13" fillId="3" borderId="19" xfId="11" applyNumberFormat="1" applyFont="1" applyFill="1" applyBorder="1" applyAlignment="1">
      <alignment horizontal="center" vertical="center" wrapText="1"/>
    </xf>
    <xf numFmtId="1" fontId="13" fillId="3" borderId="20" xfId="11" applyNumberFormat="1" applyFont="1" applyFill="1" applyBorder="1" applyAlignment="1">
      <alignment horizontal="center" vertical="center" wrapText="1"/>
    </xf>
    <xf numFmtId="1" fontId="13" fillId="3" borderId="21" xfId="11" applyNumberFormat="1" applyFont="1" applyFill="1" applyBorder="1" applyAlignment="1">
      <alignment horizontal="center" vertical="center" wrapText="1"/>
    </xf>
    <xf numFmtId="0" fontId="36" fillId="0" borderId="27" xfId="11" applyFont="1" applyFill="1" applyBorder="1" applyAlignment="1">
      <alignment horizontal="center" vertical="center"/>
    </xf>
    <xf numFmtId="0" fontId="36" fillId="0" borderId="28" xfId="11" applyFont="1" applyFill="1" applyBorder="1" applyAlignment="1">
      <alignment horizontal="center" vertical="center"/>
    </xf>
    <xf numFmtId="0" fontId="36" fillId="0" borderId="29" xfId="11" applyFont="1" applyFill="1" applyBorder="1" applyAlignment="1">
      <alignment horizontal="center" vertical="center"/>
    </xf>
  </cellXfs>
  <cellStyles count="12">
    <cellStyle name="Обычный" xfId="0" builtinId="0"/>
    <cellStyle name="Обычный 2" xfId="5" xr:uid="{00000000-0005-0000-0000-000001000000}"/>
    <cellStyle name="Обычный 2 2" xfId="6" xr:uid="{00000000-0005-0000-0000-000002000000}"/>
    <cellStyle name="Обычный 2 2 2" xfId="1" xr:uid="{00000000-0005-0000-0000-000003000000}"/>
    <cellStyle name="Обычный 2 3" xfId="9" xr:uid="{00000000-0005-0000-0000-000004000000}"/>
    <cellStyle name="Обычный 3" xfId="8" xr:uid="{00000000-0005-0000-0000-000005000000}"/>
    <cellStyle name="Обычный 3 2" xfId="7" xr:uid="{00000000-0005-0000-0000-000006000000}"/>
    <cellStyle name="Обычный 4" xfId="10" xr:uid="{00000000-0005-0000-0000-000007000000}"/>
    <cellStyle name="Обычный 5" xfId="11" xr:uid="{00000000-0005-0000-0000-000008000000}"/>
    <cellStyle name="Обычный 6" xfId="3" xr:uid="{00000000-0005-0000-0000-000009000000}"/>
    <cellStyle name="Обычный 6 2" xfId="4" xr:uid="{00000000-0005-0000-0000-00000A000000}"/>
    <cellStyle name="Обычный_Данные" xfId="2" xr:uid="{00000000-0005-0000-0000-00000B000000}"/>
  </cellStyles>
  <dxfs count="0"/>
  <tableStyles count="0" defaultTableStyle="TableStyleMedium2" defaultPivotStyle="PivotStyleLight16"/>
  <colors>
    <mruColors>
      <color rgb="FFCED5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773664"/>
        <c:axId val="303774224"/>
      </c:barChart>
      <c:catAx>
        <c:axId val="30377366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 Cyr"/>
                <a:ea typeface="Times New Roman Cyr"/>
                <a:cs typeface="Times New Roman Cyr"/>
              </a:defRPr>
            </a:pPr>
            <a:endParaRPr lang="ru-RU"/>
          </a:p>
        </c:txPr>
        <c:crossAx val="303774224"/>
        <c:crosses val="autoZero"/>
        <c:auto val="0"/>
        <c:lblAlgn val="ctr"/>
        <c:lblOffset val="100"/>
        <c:tickMarkSkip val="1"/>
        <c:noMultiLvlLbl val="0"/>
      </c:catAx>
      <c:valAx>
        <c:axId val="303774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 Cyr"/>
                <a:ea typeface="Times New Roman Cyr"/>
                <a:cs typeface="Times New Roman Cyr"/>
              </a:defRPr>
            </a:pPr>
            <a:endParaRPr lang="ru-RU"/>
          </a:p>
        </c:txPr>
        <c:crossAx val="303773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 Cyr"/>
              <a:ea typeface="Times New Roman Cyr"/>
              <a:cs typeface="Times New Roman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 Cyr"/>
          <a:ea typeface="Times New Roman Cyr"/>
          <a:cs typeface="Times New Roman Cyr"/>
        </a:defRPr>
      </a:pPr>
      <a:endParaRPr lang="ru-RU"/>
    </a:p>
  </c:txPr>
  <c:printSettings>
    <c:headerFooter alignWithMargins="0">
      <c:oddHeader>&amp;A</c:oddHeader>
      <c:oddFooter>Стр. &amp;P</c:oddFooter>
    </c:headerFooter>
    <c:pageMargins b="1" l="0.75" r="0.75" t="1" header="0.5" footer="0.5"/>
    <c:pageSetup paperSize="9" orientation="landscape" horizontalDpi="240" verticalDpi="14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70"/>
      <c:rotY val="20"/>
      <c:depthPercent val="2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303775904"/>
        <c:axId val="303776464"/>
        <c:axId val="0"/>
      </c:bar3DChart>
      <c:catAx>
        <c:axId val="303775904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 Cyr"/>
                <a:ea typeface="Times New Roman Cyr"/>
                <a:cs typeface="Times New Roman Cyr"/>
              </a:defRPr>
            </a:pPr>
            <a:endParaRPr lang="ru-RU"/>
          </a:p>
        </c:txPr>
        <c:crossAx val="303776464"/>
        <c:crosses val="autoZero"/>
        <c:auto val="0"/>
        <c:lblAlgn val="ctr"/>
        <c:lblOffset val="100"/>
        <c:tickMarkSkip val="1"/>
        <c:noMultiLvlLbl val="0"/>
      </c:catAx>
      <c:valAx>
        <c:axId val="303776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 Cyr"/>
                <a:ea typeface="Times New Roman Cyr"/>
                <a:cs typeface="Times New Roman Cyr"/>
              </a:defRPr>
            </a:pPr>
            <a:endParaRPr lang="ru-RU"/>
          </a:p>
        </c:txPr>
        <c:crossAx val="3037759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 Cyr"/>
              <a:ea typeface="Times New Roman Cyr"/>
              <a:cs typeface="Times New Roman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 Cyr"/>
          <a:ea typeface="Times New Roman Cyr"/>
          <a:cs typeface="Times New Roman Cyr"/>
        </a:defRPr>
      </a:pPr>
      <a:endParaRPr lang="ru-RU"/>
    </a:p>
  </c:txPr>
  <c:printSettings>
    <c:headerFooter alignWithMargins="0">
      <c:oddHeader>&amp;A</c:oddHeader>
      <c:oddFooter>Стр.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2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303778144"/>
        <c:axId val="303778704"/>
        <c:axId val="0"/>
      </c:bar3DChart>
      <c:catAx>
        <c:axId val="303778144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 Cyr"/>
                <a:ea typeface="Times New Roman Cyr"/>
                <a:cs typeface="Times New Roman Cyr"/>
              </a:defRPr>
            </a:pPr>
            <a:endParaRPr lang="ru-RU"/>
          </a:p>
        </c:txPr>
        <c:crossAx val="303778704"/>
        <c:crosses val="autoZero"/>
        <c:auto val="0"/>
        <c:lblAlgn val="ctr"/>
        <c:lblOffset val="100"/>
        <c:tickMarkSkip val="1"/>
        <c:noMultiLvlLbl val="0"/>
      </c:catAx>
      <c:valAx>
        <c:axId val="303778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 Cyr"/>
                <a:ea typeface="Times New Roman Cyr"/>
                <a:cs typeface="Times New Roman Cyr"/>
              </a:defRPr>
            </a:pPr>
            <a:endParaRPr lang="ru-RU"/>
          </a:p>
        </c:txPr>
        <c:crossAx val="3037781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 Cyr"/>
              <a:ea typeface="Times New Roman Cyr"/>
              <a:cs typeface="Times New Roman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 Cyr"/>
          <a:ea typeface="Times New Roman Cyr"/>
          <a:cs typeface="Times New Roman Cyr"/>
        </a:defRPr>
      </a:pPr>
      <a:endParaRPr lang="ru-RU"/>
    </a:p>
  </c:txPr>
  <c:printSettings>
    <c:headerFooter alignWithMargins="0">
      <c:oddHeader>&amp;A</c:oddHeader>
      <c:oddFooter>Стр.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 Cyr"/>
                <a:ea typeface="Times New Roman Cyr"/>
                <a:cs typeface="Times New Roman Cyr"/>
              </a:defRPr>
            </a:pPr>
            <a:r>
              <a:rPr lang="en-US"/>
              <a:t>SUPER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2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305134224"/>
        <c:axId val="305134784"/>
        <c:axId val="0"/>
      </c:bar3DChart>
      <c:catAx>
        <c:axId val="305134224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 Cyr"/>
                <a:ea typeface="Times New Roman Cyr"/>
                <a:cs typeface="Times New Roman Cyr"/>
              </a:defRPr>
            </a:pPr>
            <a:endParaRPr lang="ru-RU"/>
          </a:p>
        </c:txPr>
        <c:crossAx val="305134784"/>
        <c:crosses val="autoZero"/>
        <c:auto val="0"/>
        <c:lblAlgn val="ctr"/>
        <c:lblOffset val="100"/>
        <c:tickMarkSkip val="1"/>
        <c:noMultiLvlLbl val="0"/>
      </c:catAx>
      <c:valAx>
        <c:axId val="305134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 Cyr"/>
                <a:ea typeface="Times New Roman Cyr"/>
                <a:cs typeface="Times New Roman Cyr"/>
              </a:defRPr>
            </a:pPr>
            <a:endParaRPr lang="ru-RU"/>
          </a:p>
        </c:txPr>
        <c:crossAx val="3051342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 Cyr"/>
          <a:ea typeface="Times New Roman Cyr"/>
          <a:cs typeface="Times New Roman Cyr"/>
        </a:defRPr>
      </a:pPr>
      <a:endParaRPr lang="ru-RU"/>
    </a:p>
  </c:txPr>
  <c:printSettings>
    <c:headerFooter alignWithMargins="0">
      <c:oddHeader>&amp;A</c:oddHeader>
      <c:oddFooter>Стр.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2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305136464"/>
        <c:axId val="305137024"/>
        <c:axId val="0"/>
      </c:bar3DChart>
      <c:catAx>
        <c:axId val="305136464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 Cyr"/>
                <a:ea typeface="Times New Roman Cyr"/>
                <a:cs typeface="Times New Roman Cyr"/>
              </a:defRPr>
            </a:pPr>
            <a:endParaRPr lang="ru-RU"/>
          </a:p>
        </c:txPr>
        <c:crossAx val="305137024"/>
        <c:crosses val="autoZero"/>
        <c:auto val="0"/>
        <c:lblAlgn val="ctr"/>
        <c:lblOffset val="100"/>
        <c:tickMarkSkip val="1"/>
        <c:noMultiLvlLbl val="0"/>
      </c:catAx>
      <c:valAx>
        <c:axId val="305137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 Cyr"/>
                <a:ea typeface="Times New Roman Cyr"/>
                <a:cs typeface="Times New Roman Cyr"/>
              </a:defRPr>
            </a:pPr>
            <a:endParaRPr lang="ru-RU"/>
          </a:p>
        </c:txPr>
        <c:crossAx val="3051364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 Cyr"/>
              <a:ea typeface="Times New Roman Cyr"/>
              <a:cs typeface="Times New Roman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 Cyr"/>
          <a:ea typeface="Times New Roman Cyr"/>
          <a:cs typeface="Times New Roman Cyr"/>
        </a:defRPr>
      </a:pPr>
      <a:endParaRPr lang="ru-RU"/>
    </a:p>
  </c:txPr>
  <c:printSettings>
    <c:headerFooter alignWithMargins="0">
      <c:oddHeader>&amp;A</c:oddHeader>
      <c:oddFooter>Стр.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2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305138704"/>
        <c:axId val="305139264"/>
        <c:axId val="0"/>
      </c:bar3DChart>
      <c:catAx>
        <c:axId val="305138704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 Cyr"/>
                <a:ea typeface="Times New Roman Cyr"/>
                <a:cs typeface="Times New Roman Cyr"/>
              </a:defRPr>
            </a:pPr>
            <a:endParaRPr lang="ru-RU"/>
          </a:p>
        </c:txPr>
        <c:crossAx val="305139264"/>
        <c:crosses val="autoZero"/>
        <c:auto val="0"/>
        <c:lblAlgn val="ctr"/>
        <c:lblOffset val="100"/>
        <c:tickMarkSkip val="1"/>
        <c:noMultiLvlLbl val="0"/>
      </c:catAx>
      <c:valAx>
        <c:axId val="305139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 Cyr"/>
                <a:ea typeface="Times New Roman Cyr"/>
                <a:cs typeface="Times New Roman Cyr"/>
              </a:defRPr>
            </a:pPr>
            <a:endParaRPr lang="ru-RU"/>
          </a:p>
        </c:txPr>
        <c:crossAx val="3051387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 Cyr"/>
              <a:ea typeface="Times New Roman Cyr"/>
              <a:cs typeface="Times New Roman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 Cyr"/>
          <a:ea typeface="Times New Roman Cyr"/>
          <a:cs typeface="Times New Roman Cyr"/>
        </a:defRPr>
      </a:pPr>
      <a:endParaRPr lang="ru-RU"/>
    </a:p>
  </c:txPr>
  <c:printSettings>
    <c:headerFooter alignWithMargins="0">
      <c:oddHeader>&amp;A</c:oddHeader>
      <c:oddFooter>Стр.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'ПУ-проницаемость '!$F$3:$K$3</c:f>
              <c:numCache>
                <c:formatCode>General</c:formatCode>
                <c:ptCount val="6"/>
                <c:pt idx="0">
                  <c:v>0.1</c:v>
                </c:pt>
                <c:pt idx="1">
                  <c:v>0.05</c:v>
                </c:pt>
                <c:pt idx="2">
                  <c:v>0.02</c:v>
                </c:pt>
                <c:pt idx="3">
                  <c:v>0.01</c:v>
                </c:pt>
                <c:pt idx="4">
                  <c:v>6.6666666666666671E-3</c:v>
                </c:pt>
                <c:pt idx="5">
                  <c:v>5.0000000000000001E-3</c:v>
                </c:pt>
              </c:numCache>
            </c:numRef>
          </c:xVal>
          <c:yVal>
            <c:numRef>
              <c:f>'ПУ-проницаемость '!$F$6:$K$6</c:f>
              <c:numCache>
                <c:formatCode>General</c:formatCode>
                <c:ptCount val="6"/>
                <c:pt idx="0">
                  <c:v>70.099999999999994</c:v>
                </c:pt>
                <c:pt idx="1">
                  <c:v>62.3</c:v>
                </c:pt>
                <c:pt idx="2">
                  <c:v>57.8</c:v>
                </c:pt>
                <c:pt idx="3">
                  <c:v>55.4</c:v>
                </c:pt>
                <c:pt idx="4">
                  <c:v>53.9</c:v>
                </c:pt>
                <c:pt idx="5">
                  <c:v>53.1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4E-43FA-B60D-4B23E49FC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158464"/>
        <c:axId val="508156384"/>
      </c:scatterChart>
      <c:valAx>
        <c:axId val="50815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156384"/>
        <c:crosses val="autoZero"/>
        <c:crossBetween val="midCat"/>
      </c:valAx>
      <c:valAx>
        <c:axId val="5081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1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525780</xdr:colOff>
      <xdr:row>5</xdr:row>
      <xdr:rowOff>0</xdr:rowOff>
    </xdr:from>
    <xdr:to>
      <xdr:col>22</xdr:col>
      <xdr:colOff>312420</xdr:colOff>
      <xdr:row>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5</xdr:row>
      <xdr:rowOff>0</xdr:rowOff>
    </xdr:from>
    <xdr:to>
      <xdr:col>22</xdr:col>
      <xdr:colOff>0</xdr:colOff>
      <xdr:row>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5</xdr:row>
      <xdr:rowOff>0</xdr:rowOff>
    </xdr:from>
    <xdr:to>
      <xdr:col>23</xdr:col>
      <xdr:colOff>0</xdr:colOff>
      <xdr:row>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5</xdr:row>
      <xdr:rowOff>0</xdr:rowOff>
    </xdr:from>
    <xdr:to>
      <xdr:col>22</xdr:col>
      <xdr:colOff>0</xdr:colOff>
      <xdr:row>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5</xdr:row>
      <xdr:rowOff>0</xdr:rowOff>
    </xdr:from>
    <xdr:to>
      <xdr:col>20</xdr:col>
      <xdr:colOff>0</xdr:colOff>
      <xdr:row>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5</xdr:row>
      <xdr:rowOff>0</xdr:rowOff>
    </xdr:from>
    <xdr:to>
      <xdr:col>20</xdr:col>
      <xdr:colOff>0</xdr:colOff>
      <xdr:row>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549414</xdr:colOff>
      <xdr:row>0</xdr:row>
      <xdr:rowOff>0</xdr:rowOff>
    </xdr:from>
    <xdr:to>
      <xdr:col>21</xdr:col>
      <xdr:colOff>262284</xdr:colOff>
      <xdr:row>14</xdr:row>
      <xdr:rowOff>26504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5141CFC0-7B33-4127-BC05-6344D5217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25"/>
  <sheetViews>
    <sheetView zoomScale="70" zoomScaleNormal="70" zoomScaleSheetLayoutView="100" workbookViewId="0">
      <pane ySplit="5" topLeftCell="A6" activePane="bottomLeft" state="frozen"/>
      <selection pane="bottomLeft" activeCell="A2" sqref="A2"/>
    </sheetView>
  </sheetViews>
  <sheetFormatPr defaultColWidth="9.140625" defaultRowHeight="15" x14ac:dyDescent="0.25"/>
  <cols>
    <col min="1" max="1" width="5.5703125" style="263" customWidth="1"/>
    <col min="2" max="2" width="12.5703125" style="263" customWidth="1"/>
    <col min="3" max="3" width="7.5703125" style="263" customWidth="1"/>
    <col min="4" max="4" width="9.42578125" style="263" customWidth="1"/>
    <col min="5" max="7" width="6.7109375" style="263" customWidth="1"/>
    <col min="8" max="8" width="5.140625" style="263" customWidth="1"/>
    <col min="9" max="9" width="7.7109375" style="263" customWidth="1"/>
    <col min="10" max="10" width="9.7109375" style="263" customWidth="1"/>
    <col min="11" max="13" width="11.5703125" style="263" customWidth="1"/>
    <col min="14" max="14" width="11.5703125" style="283" customWidth="1"/>
    <col min="15" max="15" width="11.5703125" style="263" customWidth="1"/>
    <col min="16" max="16384" width="9.140625" style="263"/>
  </cols>
  <sheetData>
    <row r="1" spans="1:20" ht="15" customHeight="1" x14ac:dyDescent="0.25">
      <c r="A1" s="260" t="s">
        <v>1440</v>
      </c>
      <c r="B1" s="261"/>
      <c r="C1" s="45"/>
      <c r="D1" s="45"/>
      <c r="E1" s="45"/>
      <c r="F1" s="262"/>
      <c r="G1" s="262"/>
      <c r="H1" s="262"/>
      <c r="I1" s="45"/>
      <c r="J1" s="45"/>
      <c r="K1" s="261"/>
      <c r="N1" s="44"/>
    </row>
    <row r="2" spans="1:20" ht="15" customHeight="1" x14ac:dyDescent="0.25">
      <c r="A2" s="260"/>
      <c r="B2" s="261"/>
      <c r="C2" s="45"/>
      <c r="D2" s="45"/>
      <c r="E2" s="45"/>
      <c r="F2" s="262"/>
      <c r="G2" s="262"/>
      <c r="H2" s="262"/>
      <c r="I2" s="45"/>
      <c r="J2" s="45"/>
      <c r="K2" s="261"/>
      <c r="N2" s="44"/>
    </row>
    <row r="3" spans="1:20" ht="33.75" customHeight="1" x14ac:dyDescent="0.25">
      <c r="A3" s="432" t="s">
        <v>462</v>
      </c>
      <c r="B3" s="433" t="s">
        <v>1441</v>
      </c>
      <c r="C3" s="436" t="s">
        <v>16</v>
      </c>
      <c r="D3" s="436" t="s">
        <v>17</v>
      </c>
      <c r="E3" s="433" t="s">
        <v>1442</v>
      </c>
      <c r="F3" s="428" t="s">
        <v>1443</v>
      </c>
      <c r="G3" s="429"/>
      <c r="H3" s="433" t="s">
        <v>1444</v>
      </c>
      <c r="I3" s="436" t="s">
        <v>16</v>
      </c>
      <c r="J3" s="436" t="s">
        <v>17</v>
      </c>
      <c r="K3" s="441" t="s">
        <v>1445</v>
      </c>
      <c r="L3" s="441"/>
      <c r="M3" s="441"/>
      <c r="N3" s="442" t="s">
        <v>1446</v>
      </c>
      <c r="O3" s="442" t="s">
        <v>528</v>
      </c>
      <c r="P3" s="264"/>
      <c r="Q3" s="264"/>
      <c r="R3" s="264"/>
      <c r="S3" s="264"/>
      <c r="T3" s="264"/>
    </row>
    <row r="4" spans="1:20" ht="33.75" customHeight="1" x14ac:dyDescent="0.25">
      <c r="A4" s="432"/>
      <c r="B4" s="434"/>
      <c r="C4" s="437"/>
      <c r="D4" s="437"/>
      <c r="E4" s="434"/>
      <c r="F4" s="430"/>
      <c r="G4" s="431"/>
      <c r="H4" s="434"/>
      <c r="I4" s="437"/>
      <c r="J4" s="437"/>
      <c r="K4" s="441"/>
      <c r="L4" s="441"/>
      <c r="M4" s="441"/>
      <c r="N4" s="442"/>
      <c r="O4" s="442"/>
      <c r="P4" s="264"/>
      <c r="Q4" s="264"/>
      <c r="R4" s="264"/>
      <c r="S4" s="264"/>
      <c r="T4" s="264"/>
    </row>
    <row r="5" spans="1:20" x14ac:dyDescent="0.25">
      <c r="A5" s="432"/>
      <c r="B5" s="435"/>
      <c r="C5" s="432" t="s">
        <v>1447</v>
      </c>
      <c r="D5" s="432"/>
      <c r="E5" s="435"/>
      <c r="F5" s="265" t="s">
        <v>1364</v>
      </c>
      <c r="G5" s="265" t="s">
        <v>1365</v>
      </c>
      <c r="H5" s="435"/>
      <c r="I5" s="432" t="s">
        <v>1448</v>
      </c>
      <c r="J5" s="432"/>
      <c r="K5" s="266" t="s">
        <v>1449</v>
      </c>
      <c r="L5" s="266" t="s">
        <v>1450</v>
      </c>
      <c r="M5" s="267" t="s">
        <v>1451</v>
      </c>
      <c r="N5" s="442"/>
      <c r="O5" s="442"/>
      <c r="P5" s="264"/>
      <c r="Q5" s="264"/>
      <c r="R5" s="264"/>
      <c r="S5" s="264"/>
      <c r="T5" s="264"/>
    </row>
    <row r="6" spans="1:20" x14ac:dyDescent="0.25">
      <c r="A6" s="268">
        <v>1</v>
      </c>
      <c r="B6" s="268" t="s">
        <v>36</v>
      </c>
      <c r="C6" s="269">
        <v>1726</v>
      </c>
      <c r="D6" s="269">
        <v>1744</v>
      </c>
      <c r="E6" s="269">
        <v>18</v>
      </c>
      <c r="F6" s="270">
        <v>18</v>
      </c>
      <c r="G6" s="268">
        <v>100</v>
      </c>
      <c r="H6" s="271">
        <v>-0.5</v>
      </c>
      <c r="I6" s="272">
        <f>C6+H6</f>
        <v>1725.5</v>
      </c>
      <c r="J6" s="272">
        <f>D6+H6</f>
        <v>1743.5</v>
      </c>
      <c r="K6" s="270">
        <v>73</v>
      </c>
      <c r="L6" s="270">
        <v>18</v>
      </c>
      <c r="M6" s="270">
        <f>SUM(K6:L6)</f>
        <v>91</v>
      </c>
      <c r="N6" s="269">
        <v>4</v>
      </c>
      <c r="O6" s="438" t="s">
        <v>1452</v>
      </c>
      <c r="P6" s="264"/>
      <c r="Q6" s="264"/>
      <c r="R6" s="264"/>
      <c r="S6" s="264"/>
      <c r="T6" s="264"/>
    </row>
    <row r="7" spans="1:20" x14ac:dyDescent="0.25">
      <c r="A7" s="268">
        <v>2</v>
      </c>
      <c r="B7" s="268" t="s">
        <v>36</v>
      </c>
      <c r="C7" s="269">
        <f>D6</f>
        <v>1744</v>
      </c>
      <c r="D7" s="269">
        <v>1762</v>
      </c>
      <c r="E7" s="269">
        <v>18</v>
      </c>
      <c r="F7" s="270">
        <v>18</v>
      </c>
      <c r="G7" s="268">
        <v>100</v>
      </c>
      <c r="H7" s="271">
        <v>-0.5</v>
      </c>
      <c r="I7" s="272">
        <f t="shared" ref="I7:I9" si="0">C7+H7</f>
        <v>1743.5</v>
      </c>
      <c r="J7" s="272">
        <f t="shared" ref="J7:J9" si="1">D7+H7</f>
        <v>1761.5</v>
      </c>
      <c r="K7" s="270">
        <v>74</v>
      </c>
      <c r="L7" s="270">
        <v>18</v>
      </c>
      <c r="M7" s="270">
        <f t="shared" ref="M7:M9" si="2">SUM(K7:L7)</f>
        <v>92</v>
      </c>
      <c r="N7" s="269">
        <v>4</v>
      </c>
      <c r="O7" s="439"/>
      <c r="P7" s="264"/>
      <c r="Q7" s="264"/>
      <c r="R7" s="264"/>
      <c r="S7" s="264"/>
      <c r="T7" s="264"/>
    </row>
    <row r="8" spans="1:20" x14ac:dyDescent="0.25">
      <c r="A8" s="268">
        <v>3</v>
      </c>
      <c r="B8" s="268" t="s">
        <v>203</v>
      </c>
      <c r="C8" s="269">
        <v>1930</v>
      </c>
      <c r="D8" s="269">
        <v>1948</v>
      </c>
      <c r="E8" s="269">
        <v>18</v>
      </c>
      <c r="F8" s="270">
        <v>18</v>
      </c>
      <c r="G8" s="268">
        <v>100</v>
      </c>
      <c r="H8" s="271">
        <v>-1.5</v>
      </c>
      <c r="I8" s="272">
        <f t="shared" si="0"/>
        <v>1928.5</v>
      </c>
      <c r="J8" s="272">
        <f t="shared" si="1"/>
        <v>1946.5</v>
      </c>
      <c r="K8" s="270">
        <v>76</v>
      </c>
      <c r="L8" s="270">
        <v>18</v>
      </c>
      <c r="M8" s="270">
        <f t="shared" si="2"/>
        <v>94</v>
      </c>
      <c r="N8" s="269">
        <v>3</v>
      </c>
      <c r="O8" s="439"/>
      <c r="P8" s="264"/>
      <c r="Q8" s="264"/>
      <c r="R8" s="264"/>
      <c r="S8" s="264"/>
      <c r="T8" s="264"/>
    </row>
    <row r="9" spans="1:20" ht="15.75" thickBot="1" x14ac:dyDescent="0.3">
      <c r="A9" s="268">
        <v>4</v>
      </c>
      <c r="B9" s="268" t="s">
        <v>203</v>
      </c>
      <c r="C9" s="269">
        <f t="shared" ref="C9" si="3">D8</f>
        <v>1948</v>
      </c>
      <c r="D9" s="269">
        <v>1966</v>
      </c>
      <c r="E9" s="269">
        <v>18</v>
      </c>
      <c r="F9" s="270">
        <v>18</v>
      </c>
      <c r="G9" s="268">
        <v>100</v>
      </c>
      <c r="H9" s="271">
        <v>-1.5</v>
      </c>
      <c r="I9" s="272">
        <f t="shared" si="0"/>
        <v>1946.5</v>
      </c>
      <c r="J9" s="272">
        <f t="shared" si="1"/>
        <v>1964.5</v>
      </c>
      <c r="K9" s="270">
        <v>63</v>
      </c>
      <c r="L9" s="270">
        <v>16</v>
      </c>
      <c r="M9" s="270">
        <f t="shared" si="2"/>
        <v>79</v>
      </c>
      <c r="N9" s="269" t="s">
        <v>415</v>
      </c>
      <c r="O9" s="440"/>
      <c r="P9" s="264"/>
      <c r="Q9" s="264"/>
      <c r="R9" s="264"/>
      <c r="S9" s="264"/>
      <c r="T9" s="264"/>
    </row>
    <row r="10" spans="1:20" ht="26.25" customHeight="1" thickBot="1" x14ac:dyDescent="0.3">
      <c r="A10" s="264"/>
      <c r="B10" s="264"/>
      <c r="C10" s="264"/>
      <c r="D10" s="273" t="s">
        <v>1453</v>
      </c>
      <c r="E10" s="274"/>
      <c r="F10" s="275">
        <f>SUM(F6:F9)</f>
        <v>72</v>
      </c>
      <c r="G10" s="264"/>
      <c r="H10" s="264"/>
      <c r="I10" s="264"/>
      <c r="J10" s="264"/>
      <c r="K10" s="276">
        <f>SUM(K6:K9)</f>
        <v>286</v>
      </c>
      <c r="L10" s="276">
        <f>SUM(L6:L9)</f>
        <v>70</v>
      </c>
      <c r="M10" s="275">
        <f>SUM(M6:M9)</f>
        <v>356</v>
      </c>
      <c r="N10" s="276">
        <f>SUM(N6:N9)</f>
        <v>11</v>
      </c>
      <c r="O10" s="276">
        <v>50</v>
      </c>
      <c r="P10" s="264"/>
      <c r="Q10" s="277">
        <f>K10+L10</f>
        <v>356</v>
      </c>
      <c r="R10" s="264"/>
      <c r="S10" s="264"/>
      <c r="T10" s="264"/>
    </row>
    <row r="11" spans="1:20" ht="16.5" thickBot="1" x14ac:dyDescent="0.3">
      <c r="A11" s="264"/>
      <c r="B11" s="264"/>
      <c r="C11" s="264"/>
      <c r="D11" s="273"/>
      <c r="E11" s="274"/>
      <c r="F11" s="278"/>
      <c r="G11" s="264"/>
      <c r="H11" s="264"/>
      <c r="I11" s="264"/>
      <c r="J11" s="264"/>
      <c r="K11" s="279"/>
      <c r="L11" s="279"/>
      <c r="M11" s="279"/>
      <c r="N11" s="279"/>
      <c r="O11" s="279"/>
      <c r="P11" s="264"/>
      <c r="Q11" s="277"/>
      <c r="R11" s="264"/>
      <c r="S11" s="264"/>
      <c r="T11" s="264"/>
    </row>
    <row r="12" spans="1:20" ht="16.5" thickBot="1" x14ac:dyDescent="0.3">
      <c r="A12" s="264"/>
      <c r="B12" s="264"/>
      <c r="C12" s="264"/>
      <c r="D12" s="264"/>
      <c r="E12" s="264"/>
      <c r="F12" s="264"/>
      <c r="G12" s="264"/>
      <c r="H12" s="264"/>
      <c r="I12" s="264"/>
      <c r="J12" s="264"/>
      <c r="K12" s="280"/>
      <c r="L12" s="281" t="s">
        <v>1454</v>
      </c>
      <c r="M12" s="282">
        <f>SUM(M10:O10)</f>
        <v>417</v>
      </c>
      <c r="N12" s="264"/>
      <c r="O12" s="264"/>
      <c r="P12" s="264"/>
      <c r="Q12" s="264"/>
      <c r="R12" s="264"/>
      <c r="S12" s="264"/>
      <c r="T12" s="264"/>
    </row>
    <row r="13" spans="1:20" x14ac:dyDescent="0.25">
      <c r="A13" s="264"/>
      <c r="B13" s="264"/>
      <c r="C13" s="264"/>
      <c r="D13" s="264"/>
      <c r="E13" s="264"/>
      <c r="F13" s="264"/>
      <c r="G13" s="264"/>
      <c r="H13" s="264"/>
      <c r="I13" s="264"/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</row>
    <row r="14" spans="1:20" x14ac:dyDescent="0.25">
      <c r="A14" s="264"/>
      <c r="B14" s="264"/>
      <c r="C14" s="264"/>
      <c r="D14" s="264"/>
      <c r="E14" s="264"/>
      <c r="F14" s="264"/>
      <c r="G14" s="264"/>
      <c r="H14" s="264"/>
      <c r="I14" s="264"/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</row>
    <row r="15" spans="1:20" x14ac:dyDescent="0.25">
      <c r="A15" s="264"/>
      <c r="B15" s="264"/>
      <c r="C15" s="264"/>
      <c r="D15" s="264"/>
      <c r="E15" s="264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</row>
    <row r="16" spans="1:20" x14ac:dyDescent="0.25">
      <c r="A16" s="264"/>
      <c r="B16" s="264"/>
      <c r="C16" s="264"/>
      <c r="D16" s="264"/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</row>
    <row r="17" spans="1:20" x14ac:dyDescent="0.25">
      <c r="A17" s="264"/>
      <c r="B17" s="264"/>
      <c r="C17" s="264"/>
      <c r="D17" s="264"/>
      <c r="E17" s="264"/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</row>
    <row r="18" spans="1:20" x14ac:dyDescent="0.25">
      <c r="A18" s="264"/>
      <c r="B18" s="264"/>
      <c r="C18" s="264"/>
      <c r="D18" s="264"/>
      <c r="E18" s="264"/>
      <c r="F18" s="264"/>
      <c r="G18" s="264"/>
      <c r="H18" s="264"/>
      <c r="I18" s="264"/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</row>
    <row r="19" spans="1:20" x14ac:dyDescent="0.25">
      <c r="A19" s="264"/>
      <c r="B19" s="264"/>
      <c r="C19" s="264"/>
      <c r="D19" s="264"/>
      <c r="E19" s="264"/>
      <c r="F19" s="264"/>
      <c r="G19" s="264"/>
      <c r="H19" s="264"/>
      <c r="I19" s="264"/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</row>
    <row r="20" spans="1:20" x14ac:dyDescent="0.25">
      <c r="A20" s="264"/>
      <c r="B20" s="264"/>
      <c r="C20" s="264"/>
      <c r="D20" s="264"/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</row>
    <row r="21" spans="1:20" x14ac:dyDescent="0.25">
      <c r="A21" s="264"/>
      <c r="B21" s="264"/>
      <c r="C21" s="264"/>
      <c r="D21" s="264"/>
      <c r="E21" s="264"/>
      <c r="F21" s="264"/>
      <c r="G21" s="264"/>
      <c r="H21" s="264"/>
      <c r="I21" s="264"/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</row>
    <row r="22" spans="1:20" x14ac:dyDescent="0.25">
      <c r="A22" s="264"/>
      <c r="B22" s="264"/>
      <c r="C22" s="264"/>
      <c r="D22" s="264"/>
      <c r="E22" s="264"/>
      <c r="F22" s="264"/>
      <c r="G22" s="264"/>
      <c r="H22" s="264"/>
      <c r="I22" s="264"/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</row>
    <row r="23" spans="1:20" x14ac:dyDescent="0.25">
      <c r="A23" s="264"/>
      <c r="B23" s="264"/>
      <c r="C23" s="264"/>
      <c r="D23" s="264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</row>
    <row r="24" spans="1:20" x14ac:dyDescent="0.25">
      <c r="A24" s="264"/>
      <c r="B24" s="264"/>
      <c r="C24" s="264"/>
      <c r="D24" s="264"/>
      <c r="E24" s="264"/>
      <c r="F24" s="264"/>
      <c r="G24" s="264"/>
      <c r="H24" s="264"/>
      <c r="I24" s="264"/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</row>
    <row r="25" spans="1:20" x14ac:dyDescent="0.25">
      <c r="A25" s="264"/>
      <c r="B25" s="264"/>
      <c r="C25" s="264"/>
      <c r="D25" s="264"/>
      <c r="E25" s="264"/>
      <c r="F25" s="264"/>
      <c r="G25" s="264"/>
      <c r="H25" s="264"/>
      <c r="I25" s="264"/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</row>
  </sheetData>
  <mergeCells count="15">
    <mergeCell ref="O6:O9"/>
    <mergeCell ref="H3:H5"/>
    <mergeCell ref="I3:I4"/>
    <mergeCell ref="J3:J4"/>
    <mergeCell ref="K3:M4"/>
    <mergeCell ref="N3:N5"/>
    <mergeCell ref="O3:O5"/>
    <mergeCell ref="I5:J5"/>
    <mergeCell ref="F3:G4"/>
    <mergeCell ref="C5:D5"/>
    <mergeCell ref="A3:A5"/>
    <mergeCell ref="B3:B5"/>
    <mergeCell ref="C3:C4"/>
    <mergeCell ref="D3:D4"/>
    <mergeCell ref="E3:E5"/>
  </mergeCells>
  <pageMargins left="0.70866141732283472" right="0.70866141732283472" top="0.74803149606299213" bottom="0.74803149606299213" header="0.31496062992125984" footer="0.31496062992125984"/>
  <pageSetup paperSize="9" scale="8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AB116"/>
  <sheetViews>
    <sheetView zoomScale="70" zoomScaleNormal="70" workbookViewId="0">
      <selection activeCell="B3" sqref="B3:B4"/>
    </sheetView>
  </sheetViews>
  <sheetFormatPr defaultColWidth="9.140625" defaultRowHeight="15" x14ac:dyDescent="0.25"/>
  <cols>
    <col min="1" max="10" width="9.140625" style="291"/>
    <col min="11" max="11" width="34.140625" style="291" customWidth="1"/>
    <col min="12" max="16384" width="9.140625" style="291"/>
  </cols>
  <sheetData>
    <row r="2" spans="2:28" ht="16.5" thickBot="1" x14ac:dyDescent="0.3">
      <c r="B2" s="530" t="s">
        <v>2390</v>
      </c>
      <c r="C2" s="530"/>
      <c r="D2" s="530"/>
      <c r="E2" s="530"/>
      <c r="F2" s="530"/>
      <c r="G2" s="530"/>
      <c r="H2" s="530"/>
      <c r="I2" s="530"/>
      <c r="J2" s="530"/>
      <c r="K2" s="530"/>
      <c r="L2" s="530"/>
      <c r="M2" s="530"/>
      <c r="N2" s="530"/>
      <c r="O2" s="530"/>
      <c r="P2" s="530"/>
      <c r="Q2" s="530"/>
      <c r="R2" s="530"/>
      <c r="S2" s="530"/>
      <c r="T2" s="530"/>
      <c r="U2" s="530"/>
      <c r="V2" s="530"/>
      <c r="W2" s="530"/>
      <c r="X2" s="530"/>
      <c r="Y2" s="530"/>
      <c r="Z2" s="530"/>
      <c r="AA2" s="530"/>
      <c r="AB2" s="530"/>
    </row>
    <row r="3" spans="2:28" ht="25.5" x14ac:dyDescent="0.25">
      <c r="B3" s="531" t="s">
        <v>1</v>
      </c>
      <c r="C3" s="533" t="s">
        <v>1544</v>
      </c>
      <c r="D3" s="533" t="s">
        <v>497</v>
      </c>
      <c r="E3" s="535" t="s">
        <v>498</v>
      </c>
      <c r="F3" s="535"/>
      <c r="G3" s="535"/>
      <c r="H3" s="535"/>
      <c r="I3" s="292" t="s">
        <v>499</v>
      </c>
      <c r="J3" s="533" t="s">
        <v>1545</v>
      </c>
      <c r="K3" s="536" t="s">
        <v>1554</v>
      </c>
      <c r="L3" s="538" t="s">
        <v>1546</v>
      </c>
      <c r="M3" s="540" t="s">
        <v>1555</v>
      </c>
      <c r="N3" s="538" t="s">
        <v>1547</v>
      </c>
      <c r="O3" s="540" t="s">
        <v>1556</v>
      </c>
      <c r="P3" s="538" t="s">
        <v>1557</v>
      </c>
      <c r="Q3" s="540" t="s">
        <v>1558</v>
      </c>
      <c r="R3" s="542" t="s">
        <v>1548</v>
      </c>
      <c r="S3" s="543"/>
      <c r="T3" s="543"/>
      <c r="U3" s="543"/>
      <c r="V3" s="543"/>
      <c r="W3" s="543"/>
      <c r="X3" s="543"/>
      <c r="Y3" s="543"/>
      <c r="Z3" s="543"/>
      <c r="AA3" s="543"/>
      <c r="AB3" s="544"/>
    </row>
    <row r="4" spans="2:28" ht="41.25" x14ac:dyDescent="0.25">
      <c r="B4" s="532"/>
      <c r="C4" s="534"/>
      <c r="D4" s="534"/>
      <c r="E4" s="293" t="s">
        <v>4</v>
      </c>
      <c r="F4" s="293" t="s">
        <v>513</v>
      </c>
      <c r="G4" s="293" t="s">
        <v>514</v>
      </c>
      <c r="H4" s="294" t="s">
        <v>515</v>
      </c>
      <c r="I4" s="295" t="s">
        <v>19</v>
      </c>
      <c r="J4" s="534"/>
      <c r="K4" s="537"/>
      <c r="L4" s="539"/>
      <c r="M4" s="541"/>
      <c r="N4" s="539"/>
      <c r="O4" s="541"/>
      <c r="P4" s="539"/>
      <c r="Q4" s="541"/>
      <c r="R4" s="296" t="s">
        <v>1549</v>
      </c>
      <c r="S4" s="297" t="s">
        <v>1559</v>
      </c>
      <c r="T4" s="296" t="s">
        <v>1550</v>
      </c>
      <c r="U4" s="297" t="s">
        <v>1560</v>
      </c>
      <c r="V4" s="296" t="s">
        <v>1547</v>
      </c>
      <c r="W4" s="297" t="s">
        <v>1556</v>
      </c>
      <c r="X4" s="296" t="s">
        <v>1551</v>
      </c>
      <c r="Y4" s="297" t="s">
        <v>1561</v>
      </c>
      <c r="Z4" s="296" t="s">
        <v>1552</v>
      </c>
      <c r="AA4" s="297" t="s">
        <v>1562</v>
      </c>
      <c r="AB4" s="298" t="s">
        <v>1557</v>
      </c>
    </row>
    <row r="5" spans="2:28" ht="15.75" thickBot="1" x14ac:dyDescent="0.3">
      <c r="B5" s="299">
        <v>1</v>
      </c>
      <c r="C5" s="300">
        <v>2</v>
      </c>
      <c r="D5" s="301">
        <v>3</v>
      </c>
      <c r="E5" s="300">
        <v>4</v>
      </c>
      <c r="F5" s="301">
        <v>5</v>
      </c>
      <c r="G5" s="300">
        <v>6</v>
      </c>
      <c r="H5" s="301">
        <v>7</v>
      </c>
      <c r="I5" s="300">
        <v>8</v>
      </c>
      <c r="J5" s="301">
        <v>9</v>
      </c>
      <c r="K5" s="300">
        <v>10</v>
      </c>
      <c r="L5" s="301">
        <v>11</v>
      </c>
      <c r="M5" s="300">
        <v>12</v>
      </c>
      <c r="N5" s="301">
        <v>13</v>
      </c>
      <c r="O5" s="300">
        <v>14</v>
      </c>
      <c r="P5" s="301">
        <v>15</v>
      </c>
      <c r="Q5" s="300">
        <v>16</v>
      </c>
      <c r="R5" s="301">
        <v>17</v>
      </c>
      <c r="S5" s="300">
        <v>18</v>
      </c>
      <c r="T5" s="301">
        <v>19</v>
      </c>
      <c r="U5" s="300">
        <v>20</v>
      </c>
      <c r="V5" s="301">
        <v>21</v>
      </c>
      <c r="W5" s="300">
        <v>22</v>
      </c>
      <c r="X5" s="301">
        <v>23</v>
      </c>
      <c r="Y5" s="300">
        <v>24</v>
      </c>
      <c r="Z5" s="301">
        <v>25</v>
      </c>
      <c r="AA5" s="300">
        <v>26</v>
      </c>
      <c r="AB5" s="302">
        <v>27</v>
      </c>
    </row>
    <row r="6" spans="2:28" ht="15.75" thickBot="1" x14ac:dyDescent="0.3">
      <c r="B6" s="545" t="s">
        <v>1563</v>
      </c>
      <c r="C6" s="546"/>
      <c r="D6" s="546"/>
      <c r="E6" s="546"/>
      <c r="F6" s="546"/>
      <c r="G6" s="546"/>
      <c r="H6" s="546"/>
      <c r="I6" s="546"/>
      <c r="J6" s="546"/>
      <c r="K6" s="546"/>
      <c r="L6" s="546"/>
      <c r="M6" s="546"/>
      <c r="N6" s="546"/>
      <c r="O6" s="546"/>
      <c r="P6" s="546"/>
      <c r="Q6" s="546"/>
      <c r="R6" s="546"/>
      <c r="S6" s="546"/>
      <c r="T6" s="546"/>
      <c r="U6" s="546"/>
      <c r="V6" s="546"/>
      <c r="W6" s="546"/>
      <c r="X6" s="546"/>
      <c r="Y6" s="546"/>
      <c r="Z6" s="546"/>
      <c r="AA6" s="546"/>
      <c r="AB6" s="547"/>
    </row>
    <row r="7" spans="2:28" x14ac:dyDescent="0.25">
      <c r="B7" s="303">
        <v>1</v>
      </c>
      <c r="C7" s="304" t="s">
        <v>34</v>
      </c>
      <c r="D7" s="305" t="s">
        <v>35</v>
      </c>
      <c r="E7" s="304">
        <v>1</v>
      </c>
      <c r="F7" s="306">
        <v>1726</v>
      </c>
      <c r="G7" s="307">
        <v>1744</v>
      </c>
      <c r="H7" s="308">
        <v>0.19</v>
      </c>
      <c r="I7" s="309">
        <v>1725.69</v>
      </c>
      <c r="J7" s="310" t="s">
        <v>36</v>
      </c>
      <c r="K7" s="311" t="s">
        <v>37</v>
      </c>
      <c r="L7" s="312">
        <f t="shared" ref="L7:L66" si="0">M7/100</f>
        <v>0.27300000000000002</v>
      </c>
      <c r="M7" s="313">
        <v>27.3</v>
      </c>
      <c r="N7" s="312">
        <f t="shared" ref="N7:N66" si="1">O7/100</f>
        <v>0.20100000000000001</v>
      </c>
      <c r="O7" s="314">
        <v>20.100000000000001</v>
      </c>
      <c r="P7" s="315">
        <v>1222</v>
      </c>
      <c r="Q7" s="316">
        <v>12.6</v>
      </c>
      <c r="R7" s="317">
        <v>0.248</v>
      </c>
      <c r="S7" s="318">
        <f t="shared" ref="S7:S66" si="2">R7*100</f>
        <v>24.8</v>
      </c>
      <c r="T7" s="317">
        <v>0.191</v>
      </c>
      <c r="U7" s="318">
        <f t="shared" ref="U7:U66" si="3">T7*100</f>
        <v>19.100000000000001</v>
      </c>
      <c r="V7" s="317">
        <v>0.22699999999999998</v>
      </c>
      <c r="W7" s="318">
        <f t="shared" ref="W7:W66" si="4">V7*100</f>
        <v>22.7</v>
      </c>
      <c r="X7" s="317">
        <v>4.9500000000000002E-2</v>
      </c>
      <c r="Y7" s="318">
        <f t="shared" ref="Y7:Y66" si="5">X7*100</f>
        <v>4.95</v>
      </c>
      <c r="Z7" s="317">
        <v>0.17749999999999999</v>
      </c>
      <c r="AA7" s="318">
        <f t="shared" ref="AA7:AA66" si="6">Z7*100</f>
        <v>17.75</v>
      </c>
      <c r="AB7" s="319">
        <v>596.73679166792306</v>
      </c>
    </row>
    <row r="8" spans="2:28" x14ac:dyDescent="0.25">
      <c r="B8" s="320">
        <v>2</v>
      </c>
      <c r="C8" s="321" t="s">
        <v>42</v>
      </c>
      <c r="D8" s="322" t="s">
        <v>35</v>
      </c>
      <c r="E8" s="321">
        <v>1</v>
      </c>
      <c r="F8" s="323">
        <v>1726</v>
      </c>
      <c r="G8" s="324">
        <v>1744</v>
      </c>
      <c r="H8" s="325">
        <v>0.79</v>
      </c>
      <c r="I8" s="326">
        <v>1726.29</v>
      </c>
      <c r="J8" s="327" t="s">
        <v>36</v>
      </c>
      <c r="K8" s="328" t="s">
        <v>37</v>
      </c>
      <c r="L8" s="329">
        <f t="shared" si="0"/>
        <v>0.26500000000000001</v>
      </c>
      <c r="M8" s="330">
        <v>26.5</v>
      </c>
      <c r="N8" s="329">
        <f t="shared" si="1"/>
        <v>0.36</v>
      </c>
      <c r="O8" s="331">
        <v>36</v>
      </c>
      <c r="P8" s="332">
        <v>867</v>
      </c>
      <c r="Q8" s="333">
        <v>19.399999999999999</v>
      </c>
      <c r="R8" s="334">
        <v>0.24199999999999999</v>
      </c>
      <c r="S8" s="335">
        <f t="shared" si="2"/>
        <v>24.2</v>
      </c>
      <c r="T8" s="334">
        <v>0.183</v>
      </c>
      <c r="U8" s="335">
        <f t="shared" si="3"/>
        <v>18.3</v>
      </c>
      <c r="V8" s="334">
        <v>0.24399999999999999</v>
      </c>
      <c r="W8" s="335">
        <f t="shared" si="4"/>
        <v>24.4</v>
      </c>
      <c r="X8" s="334">
        <v>6.7799999999999999E-2</v>
      </c>
      <c r="Y8" s="335">
        <f t="shared" si="5"/>
        <v>6.78</v>
      </c>
      <c r="Z8" s="334">
        <v>0.1762</v>
      </c>
      <c r="AA8" s="335">
        <f t="shared" si="6"/>
        <v>17.62</v>
      </c>
      <c r="AB8" s="336">
        <v>428.9461253539834</v>
      </c>
    </row>
    <row r="9" spans="2:28" x14ac:dyDescent="0.25">
      <c r="B9" s="320">
        <v>3</v>
      </c>
      <c r="C9" s="321" t="s">
        <v>343</v>
      </c>
      <c r="D9" s="322" t="s">
        <v>344</v>
      </c>
      <c r="E9" s="321">
        <v>1</v>
      </c>
      <c r="F9" s="323">
        <v>1726</v>
      </c>
      <c r="G9" s="324">
        <v>1744</v>
      </c>
      <c r="H9" s="325">
        <v>0.79</v>
      </c>
      <c r="I9" s="326">
        <v>1726.29</v>
      </c>
      <c r="J9" s="327" t="s">
        <v>36</v>
      </c>
      <c r="K9" s="328" t="s">
        <v>37</v>
      </c>
      <c r="L9" s="329">
        <f t="shared" si="0"/>
        <v>0.27800000000000002</v>
      </c>
      <c r="M9" s="330">
        <v>27.8</v>
      </c>
      <c r="N9" s="329">
        <f t="shared" si="1"/>
        <v>0.17599999999999999</v>
      </c>
      <c r="O9" s="331">
        <v>17.599999999999998</v>
      </c>
      <c r="P9" s="332">
        <v>1110</v>
      </c>
      <c r="Q9" s="333">
        <v>23</v>
      </c>
      <c r="R9" s="334">
        <v>0.24</v>
      </c>
      <c r="S9" s="335">
        <f t="shared" si="2"/>
        <v>24</v>
      </c>
      <c r="T9" s="334">
        <v>0.182</v>
      </c>
      <c r="U9" s="335">
        <f t="shared" si="3"/>
        <v>18.2</v>
      </c>
      <c r="V9" s="334">
        <v>0.24100000000000002</v>
      </c>
      <c r="W9" s="335">
        <f t="shared" si="4"/>
        <v>24.1</v>
      </c>
      <c r="X9" s="334">
        <v>6.9199999999999998E-2</v>
      </c>
      <c r="Y9" s="335">
        <f t="shared" si="5"/>
        <v>6.92</v>
      </c>
      <c r="Z9" s="334">
        <v>0.17180000000000001</v>
      </c>
      <c r="AA9" s="335">
        <f t="shared" si="6"/>
        <v>17.18</v>
      </c>
      <c r="AB9" s="336">
        <v>423.16962599514477</v>
      </c>
    </row>
    <row r="10" spans="2:28" x14ac:dyDescent="0.25">
      <c r="B10" s="320">
        <v>4</v>
      </c>
      <c r="C10" s="337" t="s">
        <v>393</v>
      </c>
      <c r="D10" s="321" t="s">
        <v>1553</v>
      </c>
      <c r="E10" s="338">
        <v>1</v>
      </c>
      <c r="F10" s="323">
        <v>1726</v>
      </c>
      <c r="G10" s="324">
        <v>1744</v>
      </c>
      <c r="H10" s="325">
        <v>1.71</v>
      </c>
      <c r="I10" s="335">
        <v>1727.21</v>
      </c>
      <c r="J10" s="327" t="s">
        <v>36</v>
      </c>
      <c r="K10" s="328" t="s">
        <v>48</v>
      </c>
      <c r="L10" s="329">
        <f t="shared" si="0"/>
        <v>0.217</v>
      </c>
      <c r="M10" s="330">
        <v>21.7</v>
      </c>
      <c r="N10" s="329">
        <f t="shared" si="1"/>
        <v>0.496</v>
      </c>
      <c r="O10" s="331">
        <v>49.6</v>
      </c>
      <c r="P10" s="332">
        <v>30.4</v>
      </c>
      <c r="Q10" s="333">
        <v>11.6</v>
      </c>
      <c r="R10" s="334">
        <v>0.221</v>
      </c>
      <c r="S10" s="335">
        <f t="shared" si="2"/>
        <v>22.1</v>
      </c>
      <c r="T10" s="334">
        <v>9.6999999999999989E-2</v>
      </c>
      <c r="U10" s="335">
        <f t="shared" si="3"/>
        <v>9.6999999999999993</v>
      </c>
      <c r="V10" s="334">
        <v>0.56000000000000005</v>
      </c>
      <c r="W10" s="335">
        <f t="shared" si="4"/>
        <v>56.000000000000007</v>
      </c>
      <c r="X10" s="334">
        <v>0.29339999999999999</v>
      </c>
      <c r="Y10" s="335">
        <f t="shared" si="5"/>
        <v>29.34</v>
      </c>
      <c r="Z10" s="334">
        <v>0.26660000000000006</v>
      </c>
      <c r="AA10" s="335">
        <f t="shared" si="6"/>
        <v>26.660000000000007</v>
      </c>
      <c r="AB10" s="336">
        <v>12.243762294262904</v>
      </c>
    </row>
    <row r="11" spans="2:28" x14ac:dyDescent="0.25">
      <c r="B11" s="320">
        <v>5</v>
      </c>
      <c r="C11" s="339" t="s">
        <v>47</v>
      </c>
      <c r="D11" s="322" t="s">
        <v>35</v>
      </c>
      <c r="E11" s="321">
        <v>1</v>
      </c>
      <c r="F11" s="323">
        <v>1726</v>
      </c>
      <c r="G11" s="324">
        <v>1744</v>
      </c>
      <c r="H11" s="325">
        <v>2.19</v>
      </c>
      <c r="I11" s="326">
        <v>1727.69</v>
      </c>
      <c r="J11" s="327" t="s">
        <v>36</v>
      </c>
      <c r="K11" s="328" t="s">
        <v>48</v>
      </c>
      <c r="L11" s="329">
        <f t="shared" si="0"/>
        <v>0.28000000000000003</v>
      </c>
      <c r="M11" s="330">
        <v>28</v>
      </c>
      <c r="N11" s="329">
        <f t="shared" si="1"/>
        <v>0.25800000000000001</v>
      </c>
      <c r="O11" s="331">
        <v>25.8</v>
      </c>
      <c r="P11" s="332">
        <v>1084</v>
      </c>
      <c r="Q11" s="333">
        <v>22.7</v>
      </c>
      <c r="R11" s="334">
        <v>0.24399999999999999</v>
      </c>
      <c r="S11" s="335">
        <f t="shared" si="2"/>
        <v>24.4</v>
      </c>
      <c r="T11" s="334">
        <v>0.187</v>
      </c>
      <c r="U11" s="335">
        <f t="shared" si="3"/>
        <v>18.7</v>
      </c>
      <c r="V11" s="334">
        <v>0.23699999999999999</v>
      </c>
      <c r="W11" s="335">
        <f t="shared" si="4"/>
        <v>23.7</v>
      </c>
      <c r="X11" s="334">
        <v>8.0100000000000005E-2</v>
      </c>
      <c r="Y11" s="335">
        <f t="shared" si="5"/>
        <v>8.01</v>
      </c>
      <c r="Z11" s="334">
        <v>0.15689999999999998</v>
      </c>
      <c r="AA11" s="335">
        <f t="shared" si="6"/>
        <v>15.689999999999998</v>
      </c>
      <c r="AB11" s="336">
        <v>434.93871938508505</v>
      </c>
    </row>
    <row r="12" spans="2:28" x14ac:dyDescent="0.25">
      <c r="B12" s="320">
        <v>6</v>
      </c>
      <c r="C12" s="321" t="s">
        <v>57</v>
      </c>
      <c r="D12" s="322" t="s">
        <v>35</v>
      </c>
      <c r="E12" s="321">
        <v>1</v>
      </c>
      <c r="F12" s="323">
        <v>1726</v>
      </c>
      <c r="G12" s="324">
        <v>1744</v>
      </c>
      <c r="H12" s="325">
        <v>4.32</v>
      </c>
      <c r="I12" s="326">
        <v>1729.82</v>
      </c>
      <c r="J12" s="327" t="s">
        <v>36</v>
      </c>
      <c r="K12" s="328" t="s">
        <v>37</v>
      </c>
      <c r="L12" s="329">
        <f t="shared" si="0"/>
        <v>0.16600000000000001</v>
      </c>
      <c r="M12" s="330">
        <v>16.600000000000001</v>
      </c>
      <c r="N12" s="329">
        <f t="shared" si="1"/>
        <v>0.41799999999999998</v>
      </c>
      <c r="O12" s="331">
        <v>41.8</v>
      </c>
      <c r="P12" s="332">
        <v>79</v>
      </c>
      <c r="Q12" s="333">
        <v>13.5</v>
      </c>
      <c r="R12" s="334">
        <v>0.20300000000000001</v>
      </c>
      <c r="S12" s="335">
        <f t="shared" si="2"/>
        <v>20.3</v>
      </c>
      <c r="T12" s="334">
        <v>0.13800000000000001</v>
      </c>
      <c r="U12" s="335">
        <f t="shared" si="3"/>
        <v>13.8</v>
      </c>
      <c r="V12" s="334">
        <v>0.31900000000000001</v>
      </c>
      <c r="W12" s="335">
        <f t="shared" si="4"/>
        <v>31.900000000000002</v>
      </c>
      <c r="X12" s="334">
        <v>0.1207</v>
      </c>
      <c r="Y12" s="335">
        <f t="shared" si="5"/>
        <v>12.07</v>
      </c>
      <c r="Z12" s="334">
        <v>0.1983</v>
      </c>
      <c r="AA12" s="335">
        <f t="shared" si="6"/>
        <v>19.830000000000002</v>
      </c>
      <c r="AB12" s="336">
        <v>30.669715866057029</v>
      </c>
    </row>
    <row r="13" spans="2:28" x14ac:dyDescent="0.25">
      <c r="B13" s="320">
        <v>7</v>
      </c>
      <c r="C13" s="321" t="s">
        <v>348</v>
      </c>
      <c r="D13" s="322" t="s">
        <v>344</v>
      </c>
      <c r="E13" s="321">
        <v>1</v>
      </c>
      <c r="F13" s="323">
        <v>1726</v>
      </c>
      <c r="G13" s="324">
        <v>1744</v>
      </c>
      <c r="H13" s="325">
        <v>4.97</v>
      </c>
      <c r="I13" s="326">
        <v>1730.47</v>
      </c>
      <c r="J13" s="327" t="s">
        <v>36</v>
      </c>
      <c r="K13" s="328" t="s">
        <v>37</v>
      </c>
      <c r="L13" s="329">
        <f t="shared" si="0"/>
        <v>0.30099999999999999</v>
      </c>
      <c r="M13" s="330">
        <v>30.1</v>
      </c>
      <c r="N13" s="329">
        <f t="shared" si="1"/>
        <v>0.25700000000000001</v>
      </c>
      <c r="O13" s="331">
        <v>25.7</v>
      </c>
      <c r="P13" s="332">
        <v>1034</v>
      </c>
      <c r="Q13" s="333">
        <v>25.1</v>
      </c>
      <c r="R13" s="334">
        <v>0.31900000000000001</v>
      </c>
      <c r="S13" s="335">
        <f t="shared" si="2"/>
        <v>31.900000000000002</v>
      </c>
      <c r="T13" s="334">
        <v>0.23499999999999999</v>
      </c>
      <c r="U13" s="335">
        <f t="shared" si="3"/>
        <v>23.5</v>
      </c>
      <c r="V13" s="334">
        <v>0.26300000000000001</v>
      </c>
      <c r="W13" s="335">
        <f t="shared" si="4"/>
        <v>26.3</v>
      </c>
      <c r="X13" s="334">
        <v>9.2399999999999996E-2</v>
      </c>
      <c r="Y13" s="335">
        <f t="shared" si="5"/>
        <v>9.24</v>
      </c>
      <c r="Z13" s="334">
        <v>0.17060000000000003</v>
      </c>
      <c r="AA13" s="335">
        <f t="shared" si="6"/>
        <v>17.060000000000002</v>
      </c>
      <c r="AB13" s="336">
        <v>897.34111954825175</v>
      </c>
    </row>
    <row r="14" spans="2:28" x14ac:dyDescent="0.25">
      <c r="B14" s="320">
        <v>8</v>
      </c>
      <c r="C14" s="321" t="s">
        <v>61</v>
      </c>
      <c r="D14" s="322" t="s">
        <v>35</v>
      </c>
      <c r="E14" s="321">
        <v>1</v>
      </c>
      <c r="F14" s="323">
        <v>1726</v>
      </c>
      <c r="G14" s="324">
        <v>1744</v>
      </c>
      <c r="H14" s="325">
        <v>5.17</v>
      </c>
      <c r="I14" s="326">
        <v>1730.67</v>
      </c>
      <c r="J14" s="327" t="s">
        <v>36</v>
      </c>
      <c r="K14" s="328" t="s">
        <v>37</v>
      </c>
      <c r="L14" s="329">
        <f t="shared" si="0"/>
        <v>0.26</v>
      </c>
      <c r="M14" s="330">
        <v>26</v>
      </c>
      <c r="N14" s="329">
        <f t="shared" si="1"/>
        <v>0.29499999999999998</v>
      </c>
      <c r="O14" s="331">
        <v>29.5</v>
      </c>
      <c r="P14" s="332">
        <v>552</v>
      </c>
      <c r="Q14" s="333">
        <v>20.100000000000001</v>
      </c>
      <c r="R14" s="334">
        <v>0.23699999999999999</v>
      </c>
      <c r="S14" s="335">
        <f t="shared" si="2"/>
        <v>23.7</v>
      </c>
      <c r="T14" s="334">
        <v>0.16</v>
      </c>
      <c r="U14" s="335">
        <f t="shared" si="3"/>
        <v>16</v>
      </c>
      <c r="V14" s="334">
        <v>0.32299999999999995</v>
      </c>
      <c r="W14" s="335">
        <f t="shared" si="4"/>
        <v>32.299999999999997</v>
      </c>
      <c r="X14" s="334">
        <v>0.10970000000000001</v>
      </c>
      <c r="Y14" s="335">
        <f t="shared" si="5"/>
        <v>10.97</v>
      </c>
      <c r="Z14" s="334">
        <v>0.21329999999999993</v>
      </c>
      <c r="AA14" s="335">
        <f t="shared" si="6"/>
        <v>21.329999999999995</v>
      </c>
      <c r="AB14" s="336">
        <v>158.29434869573299</v>
      </c>
    </row>
    <row r="15" spans="2:28" x14ac:dyDescent="0.25">
      <c r="B15" s="320">
        <v>9</v>
      </c>
      <c r="C15" s="321" t="s">
        <v>63</v>
      </c>
      <c r="D15" s="322" t="s">
        <v>35</v>
      </c>
      <c r="E15" s="321">
        <v>1</v>
      </c>
      <c r="F15" s="323">
        <v>1726</v>
      </c>
      <c r="G15" s="324">
        <v>1744</v>
      </c>
      <c r="H15" s="325">
        <v>5.67</v>
      </c>
      <c r="I15" s="326">
        <v>1731.17</v>
      </c>
      <c r="J15" s="327" t="s">
        <v>36</v>
      </c>
      <c r="K15" s="328" t="s">
        <v>465</v>
      </c>
      <c r="L15" s="329">
        <f t="shared" si="0"/>
        <v>0.218</v>
      </c>
      <c r="M15" s="330">
        <v>21.8</v>
      </c>
      <c r="N15" s="329">
        <f t="shared" si="1"/>
        <v>0.39300000000000002</v>
      </c>
      <c r="O15" s="331">
        <v>39.300000000000004</v>
      </c>
      <c r="P15" s="332">
        <v>148</v>
      </c>
      <c r="Q15" s="333">
        <v>14.9</v>
      </c>
      <c r="R15" s="334">
        <v>0.23499999999999999</v>
      </c>
      <c r="S15" s="335">
        <f t="shared" si="2"/>
        <v>23.5</v>
      </c>
      <c r="T15" s="334">
        <v>0.125</v>
      </c>
      <c r="U15" s="335">
        <f t="shared" si="3"/>
        <v>12.5</v>
      </c>
      <c r="V15" s="334">
        <v>0.46700000000000003</v>
      </c>
      <c r="W15" s="335">
        <f t="shared" si="4"/>
        <v>46.7</v>
      </c>
      <c r="X15" s="334">
        <v>0.21820000000000001</v>
      </c>
      <c r="Y15" s="335">
        <f t="shared" si="5"/>
        <v>21.82</v>
      </c>
      <c r="Z15" s="334">
        <v>0.24880000000000002</v>
      </c>
      <c r="AA15" s="335">
        <f t="shared" si="6"/>
        <v>24.880000000000003</v>
      </c>
      <c r="AB15" s="336">
        <v>27.357195040112348</v>
      </c>
    </row>
    <row r="16" spans="2:28" x14ac:dyDescent="0.25">
      <c r="B16" s="320">
        <v>10</v>
      </c>
      <c r="C16" s="321" t="s">
        <v>64</v>
      </c>
      <c r="D16" s="322" t="s">
        <v>35</v>
      </c>
      <c r="E16" s="321">
        <v>1</v>
      </c>
      <c r="F16" s="323">
        <v>1726</v>
      </c>
      <c r="G16" s="324">
        <v>1744</v>
      </c>
      <c r="H16" s="325">
        <v>5.88</v>
      </c>
      <c r="I16" s="326">
        <v>1731.38</v>
      </c>
      <c r="J16" s="327" t="s">
        <v>36</v>
      </c>
      <c r="K16" s="328" t="s">
        <v>48</v>
      </c>
      <c r="L16" s="329">
        <f t="shared" si="0"/>
        <v>0.23800000000000002</v>
      </c>
      <c r="M16" s="330">
        <v>23.8</v>
      </c>
      <c r="N16" s="329">
        <f t="shared" si="1"/>
        <v>0.36700000000000005</v>
      </c>
      <c r="O16" s="331">
        <v>36.700000000000003</v>
      </c>
      <c r="P16" s="332">
        <v>296</v>
      </c>
      <c r="Q16" s="333">
        <v>16.3</v>
      </c>
      <c r="R16" s="334">
        <v>0.23499999999999999</v>
      </c>
      <c r="S16" s="335">
        <f t="shared" si="2"/>
        <v>23.5</v>
      </c>
      <c r="T16" s="334">
        <v>0.125</v>
      </c>
      <c r="U16" s="335">
        <f t="shared" si="3"/>
        <v>12.5</v>
      </c>
      <c r="V16" s="334">
        <v>0.46600000000000003</v>
      </c>
      <c r="W16" s="335">
        <f t="shared" si="4"/>
        <v>46.6</v>
      </c>
      <c r="X16" s="334">
        <v>0.17530000000000001</v>
      </c>
      <c r="Y16" s="335">
        <f t="shared" si="5"/>
        <v>17.53</v>
      </c>
      <c r="Z16" s="334">
        <v>0.29070000000000001</v>
      </c>
      <c r="AA16" s="335">
        <f t="shared" si="6"/>
        <v>29.07</v>
      </c>
      <c r="AB16" s="336">
        <v>41.669123594020242</v>
      </c>
    </row>
    <row r="17" spans="2:28" x14ac:dyDescent="0.25">
      <c r="B17" s="320">
        <v>11</v>
      </c>
      <c r="C17" s="321" t="s">
        <v>66</v>
      </c>
      <c r="D17" s="322" t="s">
        <v>35</v>
      </c>
      <c r="E17" s="321">
        <v>1</v>
      </c>
      <c r="F17" s="323">
        <v>1726</v>
      </c>
      <c r="G17" s="324">
        <v>1744</v>
      </c>
      <c r="H17" s="325">
        <v>6.4</v>
      </c>
      <c r="I17" s="326">
        <v>1731.9</v>
      </c>
      <c r="J17" s="327" t="s">
        <v>36</v>
      </c>
      <c r="K17" s="328" t="s">
        <v>465</v>
      </c>
      <c r="L17" s="329">
        <f t="shared" si="0"/>
        <v>0.28999999999999998</v>
      </c>
      <c r="M17" s="330">
        <v>29</v>
      </c>
      <c r="N17" s="329">
        <f t="shared" si="1"/>
        <v>0.218</v>
      </c>
      <c r="O17" s="331">
        <v>21.8</v>
      </c>
      <c r="P17" s="332">
        <v>1180</v>
      </c>
      <c r="Q17" s="333">
        <v>25.6</v>
      </c>
      <c r="R17" s="334">
        <v>0.26300000000000001</v>
      </c>
      <c r="S17" s="335">
        <f t="shared" si="2"/>
        <v>26.3</v>
      </c>
      <c r="T17" s="334">
        <v>0.188</v>
      </c>
      <c r="U17" s="335">
        <f t="shared" si="3"/>
        <v>18.8</v>
      </c>
      <c r="V17" s="334">
        <v>0.28800000000000003</v>
      </c>
      <c r="W17" s="335">
        <f t="shared" si="4"/>
        <v>28.800000000000004</v>
      </c>
      <c r="X17" s="334">
        <v>0.1104</v>
      </c>
      <c r="Y17" s="335">
        <f t="shared" si="5"/>
        <v>11.04</v>
      </c>
      <c r="Z17" s="334">
        <v>0.17760000000000004</v>
      </c>
      <c r="AA17" s="335">
        <f t="shared" si="6"/>
        <v>17.760000000000005</v>
      </c>
      <c r="AB17" s="336">
        <v>358.98965240514821</v>
      </c>
    </row>
    <row r="18" spans="2:28" x14ac:dyDescent="0.25">
      <c r="B18" s="320">
        <v>12</v>
      </c>
      <c r="C18" s="321" t="s">
        <v>69</v>
      </c>
      <c r="D18" s="322" t="s">
        <v>35</v>
      </c>
      <c r="E18" s="321">
        <v>1</v>
      </c>
      <c r="F18" s="323">
        <v>1726</v>
      </c>
      <c r="G18" s="324">
        <v>1744</v>
      </c>
      <c r="H18" s="325">
        <v>7.21</v>
      </c>
      <c r="I18" s="326">
        <v>1732.71</v>
      </c>
      <c r="J18" s="327" t="s">
        <v>36</v>
      </c>
      <c r="K18" s="328" t="s">
        <v>466</v>
      </c>
      <c r="L18" s="329">
        <f t="shared" si="0"/>
        <v>0.254</v>
      </c>
      <c r="M18" s="330">
        <v>25.4</v>
      </c>
      <c r="N18" s="329">
        <f t="shared" si="1"/>
        <v>0.39900000000000008</v>
      </c>
      <c r="O18" s="331">
        <v>39.900000000000006</v>
      </c>
      <c r="P18" s="332">
        <v>188</v>
      </c>
      <c r="Q18" s="333">
        <v>16.5</v>
      </c>
      <c r="R18" s="334">
        <v>0.24299999999999999</v>
      </c>
      <c r="S18" s="335">
        <f t="shared" si="2"/>
        <v>24.3</v>
      </c>
      <c r="T18" s="334">
        <v>0.11699999999999999</v>
      </c>
      <c r="U18" s="335">
        <f t="shared" si="3"/>
        <v>11.7</v>
      </c>
      <c r="V18" s="334">
        <v>0.52100000000000002</v>
      </c>
      <c r="W18" s="335">
        <f t="shared" si="4"/>
        <v>52.1</v>
      </c>
      <c r="X18" s="334">
        <v>0.2243</v>
      </c>
      <c r="Y18" s="335">
        <f t="shared" si="5"/>
        <v>22.43</v>
      </c>
      <c r="Z18" s="334">
        <v>0.29670000000000002</v>
      </c>
      <c r="AA18" s="335">
        <f t="shared" si="6"/>
        <v>29.67</v>
      </c>
      <c r="AB18" s="336">
        <v>30.829361248913976</v>
      </c>
    </row>
    <row r="19" spans="2:28" x14ac:dyDescent="0.25">
      <c r="B19" s="320">
        <v>13</v>
      </c>
      <c r="C19" s="321" t="s">
        <v>73</v>
      </c>
      <c r="D19" s="322" t="s">
        <v>35</v>
      </c>
      <c r="E19" s="321">
        <v>1</v>
      </c>
      <c r="F19" s="323">
        <v>1726</v>
      </c>
      <c r="G19" s="324">
        <v>1744</v>
      </c>
      <c r="H19" s="325">
        <v>8.2100000000000009</v>
      </c>
      <c r="I19" s="326">
        <v>1733.71</v>
      </c>
      <c r="J19" s="327" t="s">
        <v>36</v>
      </c>
      <c r="K19" s="328" t="s">
        <v>466</v>
      </c>
      <c r="L19" s="329">
        <f t="shared" si="0"/>
        <v>0.17100000000000001</v>
      </c>
      <c r="M19" s="330">
        <v>17.100000000000001</v>
      </c>
      <c r="N19" s="329">
        <f t="shared" si="1"/>
        <v>0.72</v>
      </c>
      <c r="O19" s="331">
        <v>72</v>
      </c>
      <c r="P19" s="332">
        <v>5</v>
      </c>
      <c r="Q19" s="333">
        <v>4.8</v>
      </c>
      <c r="R19" s="334">
        <v>0.21899999999999997</v>
      </c>
      <c r="S19" s="335">
        <f t="shared" si="2"/>
        <v>21.9</v>
      </c>
      <c r="T19" s="334">
        <v>3.6000000000000004E-2</v>
      </c>
      <c r="U19" s="335">
        <f t="shared" si="3"/>
        <v>3.6000000000000005</v>
      </c>
      <c r="V19" s="334">
        <v>0.83499999999999996</v>
      </c>
      <c r="W19" s="335">
        <f t="shared" si="4"/>
        <v>83.5</v>
      </c>
      <c r="X19" s="334">
        <v>0.65269999999999995</v>
      </c>
      <c r="Y19" s="335">
        <f t="shared" si="5"/>
        <v>65.27</v>
      </c>
      <c r="Z19" s="334">
        <v>0.18230000000000002</v>
      </c>
      <c r="AA19" s="335">
        <f t="shared" si="6"/>
        <v>18.23</v>
      </c>
      <c r="AB19" s="336">
        <v>0.71097711125325447</v>
      </c>
    </row>
    <row r="20" spans="2:28" x14ac:dyDescent="0.25">
      <c r="B20" s="320">
        <v>14</v>
      </c>
      <c r="C20" s="321" t="s">
        <v>78</v>
      </c>
      <c r="D20" s="322" t="s">
        <v>35</v>
      </c>
      <c r="E20" s="321">
        <v>1</v>
      </c>
      <c r="F20" s="323">
        <v>1726</v>
      </c>
      <c r="G20" s="324">
        <v>1744</v>
      </c>
      <c r="H20" s="325">
        <v>9.2200000000000006</v>
      </c>
      <c r="I20" s="326">
        <v>1734.72</v>
      </c>
      <c r="J20" s="327" t="s">
        <v>36</v>
      </c>
      <c r="K20" s="328" t="s">
        <v>466</v>
      </c>
      <c r="L20" s="329">
        <f t="shared" si="0"/>
        <v>0.25</v>
      </c>
      <c r="M20" s="330">
        <v>25</v>
      </c>
      <c r="N20" s="329">
        <f t="shared" si="1"/>
        <v>0.45</v>
      </c>
      <c r="O20" s="331">
        <v>45</v>
      </c>
      <c r="P20" s="332">
        <v>146</v>
      </c>
      <c r="Q20" s="333">
        <v>13.8</v>
      </c>
      <c r="R20" s="334">
        <v>0.23399999999999999</v>
      </c>
      <c r="S20" s="335">
        <f t="shared" si="2"/>
        <v>23.4</v>
      </c>
      <c r="T20" s="334">
        <v>0.109</v>
      </c>
      <c r="U20" s="335">
        <f t="shared" si="3"/>
        <v>10.9</v>
      </c>
      <c r="V20" s="334">
        <v>0.53400000000000003</v>
      </c>
      <c r="W20" s="335">
        <f t="shared" si="4"/>
        <v>53.400000000000006</v>
      </c>
      <c r="X20" s="334">
        <v>0.2432</v>
      </c>
      <c r="Y20" s="335">
        <f t="shared" si="5"/>
        <v>24.32</v>
      </c>
      <c r="Z20" s="334">
        <v>0.29080000000000006</v>
      </c>
      <c r="AA20" s="335">
        <f t="shared" si="6"/>
        <v>29.080000000000005</v>
      </c>
      <c r="AB20" s="336">
        <v>13.740341250348434</v>
      </c>
    </row>
    <row r="21" spans="2:28" x14ac:dyDescent="0.25">
      <c r="B21" s="320">
        <v>15</v>
      </c>
      <c r="C21" s="321" t="s">
        <v>99</v>
      </c>
      <c r="D21" s="322" t="s">
        <v>35</v>
      </c>
      <c r="E21" s="321">
        <v>1</v>
      </c>
      <c r="F21" s="323">
        <v>1726</v>
      </c>
      <c r="G21" s="324">
        <v>1744</v>
      </c>
      <c r="H21" s="325">
        <v>12.62</v>
      </c>
      <c r="I21" s="326">
        <v>1738.12</v>
      </c>
      <c r="J21" s="327" t="s">
        <v>36</v>
      </c>
      <c r="K21" s="328" t="s">
        <v>466</v>
      </c>
      <c r="L21" s="329">
        <f t="shared" si="0"/>
        <v>0.21600000000000003</v>
      </c>
      <c r="M21" s="330">
        <v>21.6</v>
      </c>
      <c r="N21" s="329">
        <f t="shared" si="1"/>
        <v>0.56899999999999995</v>
      </c>
      <c r="O21" s="331">
        <v>56.899999999999991</v>
      </c>
      <c r="P21" s="332">
        <v>28</v>
      </c>
      <c r="Q21" s="333">
        <v>10.5</v>
      </c>
      <c r="R21" s="334">
        <v>0.24100000000000002</v>
      </c>
      <c r="S21" s="335">
        <f t="shared" si="2"/>
        <v>24.1</v>
      </c>
      <c r="T21" s="334">
        <v>7.5999999999999998E-2</v>
      </c>
      <c r="U21" s="335">
        <f t="shared" si="3"/>
        <v>7.6</v>
      </c>
      <c r="V21" s="334">
        <v>0.68599999999999994</v>
      </c>
      <c r="W21" s="335">
        <f t="shared" si="4"/>
        <v>68.599999999999994</v>
      </c>
      <c r="X21" s="334">
        <v>0.497</v>
      </c>
      <c r="Y21" s="335">
        <f t="shared" si="5"/>
        <v>49.7</v>
      </c>
      <c r="Z21" s="334">
        <v>0.18899999999999995</v>
      </c>
      <c r="AA21" s="335">
        <f t="shared" si="6"/>
        <v>18.899999999999995</v>
      </c>
      <c r="AB21" s="336">
        <v>1.6322941285103241</v>
      </c>
    </row>
    <row r="22" spans="2:28" x14ac:dyDescent="0.25">
      <c r="B22" s="320">
        <v>16</v>
      </c>
      <c r="C22" s="321" t="s">
        <v>356</v>
      </c>
      <c r="D22" s="322" t="s">
        <v>344</v>
      </c>
      <c r="E22" s="321">
        <v>1</v>
      </c>
      <c r="F22" s="323">
        <v>1726</v>
      </c>
      <c r="G22" s="324">
        <v>1744</v>
      </c>
      <c r="H22" s="325">
        <v>12.94</v>
      </c>
      <c r="I22" s="326">
        <v>1738.44</v>
      </c>
      <c r="J22" s="327" t="s">
        <v>36</v>
      </c>
      <c r="K22" s="328" t="s">
        <v>37</v>
      </c>
      <c r="L22" s="329">
        <f t="shared" si="0"/>
        <v>0.23899999999999999</v>
      </c>
      <c r="M22" s="330">
        <v>23.9</v>
      </c>
      <c r="N22" s="329">
        <f t="shared" si="1"/>
        <v>0.18899999999999997</v>
      </c>
      <c r="O22" s="331">
        <v>18.899999999999999</v>
      </c>
      <c r="P22" s="332">
        <v>1813</v>
      </c>
      <c r="Q22" s="333"/>
      <c r="R22" s="334">
        <v>0.23699999999999999</v>
      </c>
      <c r="S22" s="335">
        <f t="shared" si="2"/>
        <v>23.7</v>
      </c>
      <c r="T22" s="334">
        <v>0.19399999999999998</v>
      </c>
      <c r="U22" s="335">
        <f t="shared" si="3"/>
        <v>19.399999999999999</v>
      </c>
      <c r="V22" s="334">
        <v>0.18100000000000002</v>
      </c>
      <c r="W22" s="335">
        <f t="shared" si="4"/>
        <v>18.100000000000001</v>
      </c>
      <c r="X22" s="334">
        <v>6.2E-2</v>
      </c>
      <c r="Y22" s="335">
        <f t="shared" si="5"/>
        <v>6.2</v>
      </c>
      <c r="Z22" s="334">
        <v>0.11900000000000002</v>
      </c>
      <c r="AA22" s="335">
        <f t="shared" si="6"/>
        <v>11.900000000000002</v>
      </c>
      <c r="AB22" s="336">
        <v>691.85985321064993</v>
      </c>
    </row>
    <row r="23" spans="2:28" x14ac:dyDescent="0.25">
      <c r="B23" s="320">
        <v>17</v>
      </c>
      <c r="C23" s="321" t="s">
        <v>105</v>
      </c>
      <c r="D23" s="322" t="s">
        <v>35</v>
      </c>
      <c r="E23" s="321">
        <v>1</v>
      </c>
      <c r="F23" s="323">
        <v>1726</v>
      </c>
      <c r="G23" s="324">
        <v>1744</v>
      </c>
      <c r="H23" s="325">
        <v>14.19</v>
      </c>
      <c r="I23" s="326">
        <v>1739.69</v>
      </c>
      <c r="J23" s="327" t="s">
        <v>36</v>
      </c>
      <c r="K23" s="328" t="s">
        <v>37</v>
      </c>
      <c r="L23" s="329">
        <f t="shared" si="0"/>
        <v>0.23699999999999999</v>
      </c>
      <c r="M23" s="330">
        <v>23.7</v>
      </c>
      <c r="N23" s="329">
        <f t="shared" si="1"/>
        <v>0.3</v>
      </c>
      <c r="O23" s="331">
        <v>30</v>
      </c>
      <c r="P23" s="332">
        <v>1497</v>
      </c>
      <c r="Q23" s="333">
        <v>22.5</v>
      </c>
      <c r="R23" s="334">
        <v>0.252</v>
      </c>
      <c r="S23" s="335">
        <f t="shared" si="2"/>
        <v>25.2</v>
      </c>
      <c r="T23" s="334">
        <v>0.19899999999999998</v>
      </c>
      <c r="U23" s="335">
        <f t="shared" si="3"/>
        <v>19.899999999999999</v>
      </c>
      <c r="V23" s="334">
        <v>0.20899999999999999</v>
      </c>
      <c r="W23" s="335">
        <f t="shared" si="4"/>
        <v>20.9</v>
      </c>
      <c r="X23" s="334">
        <v>6.7599999999999993E-2</v>
      </c>
      <c r="Y23" s="335">
        <f t="shared" si="5"/>
        <v>6.76</v>
      </c>
      <c r="Z23" s="334">
        <v>0.1414</v>
      </c>
      <c r="AA23" s="335">
        <f t="shared" si="6"/>
        <v>14.14</v>
      </c>
      <c r="AB23" s="336">
        <v>661.39498913623049</v>
      </c>
    </row>
    <row r="24" spans="2:28" x14ac:dyDescent="0.25">
      <c r="B24" s="320">
        <v>18</v>
      </c>
      <c r="C24" s="321" t="s">
        <v>113</v>
      </c>
      <c r="D24" s="322" t="s">
        <v>35</v>
      </c>
      <c r="E24" s="321">
        <v>1</v>
      </c>
      <c r="F24" s="323">
        <v>1726</v>
      </c>
      <c r="G24" s="324">
        <v>1744</v>
      </c>
      <c r="H24" s="325">
        <v>16.18</v>
      </c>
      <c r="I24" s="326">
        <v>1741.68</v>
      </c>
      <c r="J24" s="327" t="s">
        <v>36</v>
      </c>
      <c r="K24" s="328" t="s">
        <v>37</v>
      </c>
      <c r="L24" s="329">
        <f t="shared" si="0"/>
        <v>0.24</v>
      </c>
      <c r="M24" s="330">
        <v>24</v>
      </c>
      <c r="N24" s="329">
        <f t="shared" si="1"/>
        <v>0.29799999999999999</v>
      </c>
      <c r="O24" s="331">
        <v>29.799999999999997</v>
      </c>
      <c r="P24" s="332">
        <v>899</v>
      </c>
      <c r="Q24" s="333">
        <v>18.600000000000001</v>
      </c>
      <c r="R24" s="334">
        <v>0.251</v>
      </c>
      <c r="S24" s="335">
        <f t="shared" si="2"/>
        <v>25.1</v>
      </c>
      <c r="T24" s="334">
        <v>0.191</v>
      </c>
      <c r="U24" s="335">
        <f t="shared" si="3"/>
        <v>19.100000000000001</v>
      </c>
      <c r="V24" s="334">
        <v>0.24</v>
      </c>
      <c r="W24" s="335">
        <f t="shared" si="4"/>
        <v>24</v>
      </c>
      <c r="X24" s="334">
        <v>0.1003</v>
      </c>
      <c r="Y24" s="335">
        <f t="shared" si="5"/>
        <v>10.029999999999999</v>
      </c>
      <c r="Z24" s="334">
        <v>0.13969999999999999</v>
      </c>
      <c r="AA24" s="335">
        <f t="shared" si="6"/>
        <v>13.969999999999999</v>
      </c>
      <c r="AB24" s="336">
        <v>343.85376473263216</v>
      </c>
    </row>
    <row r="25" spans="2:28" x14ac:dyDescent="0.25">
      <c r="B25" s="320">
        <v>19</v>
      </c>
      <c r="C25" s="321" t="s">
        <v>120</v>
      </c>
      <c r="D25" s="322" t="s">
        <v>35</v>
      </c>
      <c r="E25" s="321">
        <v>1</v>
      </c>
      <c r="F25" s="323">
        <v>1726</v>
      </c>
      <c r="G25" s="324">
        <v>1744</v>
      </c>
      <c r="H25" s="325">
        <v>17.940000000000001</v>
      </c>
      <c r="I25" s="326">
        <v>1743.44</v>
      </c>
      <c r="J25" s="327" t="s">
        <v>36</v>
      </c>
      <c r="K25" s="328" t="s">
        <v>37</v>
      </c>
      <c r="L25" s="329">
        <f t="shared" si="0"/>
        <v>0.255</v>
      </c>
      <c r="M25" s="330">
        <v>25.5</v>
      </c>
      <c r="N25" s="329">
        <f t="shared" si="1"/>
        <v>0.22699999999999998</v>
      </c>
      <c r="O25" s="331">
        <v>22.7</v>
      </c>
      <c r="P25" s="332">
        <v>1529</v>
      </c>
      <c r="Q25" s="333">
        <v>24.5</v>
      </c>
      <c r="R25" s="334">
        <v>0.252</v>
      </c>
      <c r="S25" s="335">
        <f t="shared" si="2"/>
        <v>25.2</v>
      </c>
      <c r="T25" s="334">
        <v>0.19699999999999998</v>
      </c>
      <c r="U25" s="335">
        <f t="shared" si="3"/>
        <v>19.7</v>
      </c>
      <c r="V25" s="334">
        <v>0.21899999999999997</v>
      </c>
      <c r="W25" s="335">
        <f t="shared" si="4"/>
        <v>21.9</v>
      </c>
      <c r="X25" s="334">
        <v>8.4400000000000003E-2</v>
      </c>
      <c r="Y25" s="335">
        <f t="shared" si="5"/>
        <v>8.44</v>
      </c>
      <c r="Z25" s="334">
        <v>0.13459999999999997</v>
      </c>
      <c r="AA25" s="335">
        <f t="shared" si="6"/>
        <v>13.459999999999997</v>
      </c>
      <c r="AB25" s="336">
        <v>543.26276182795027</v>
      </c>
    </row>
    <row r="26" spans="2:28" x14ac:dyDescent="0.25">
      <c r="B26" s="320">
        <v>20</v>
      </c>
      <c r="C26" s="321" t="s">
        <v>124</v>
      </c>
      <c r="D26" s="322" t="s">
        <v>35</v>
      </c>
      <c r="E26" s="321">
        <v>2</v>
      </c>
      <c r="F26" s="323">
        <v>1744</v>
      </c>
      <c r="G26" s="324">
        <v>1762</v>
      </c>
      <c r="H26" s="325">
        <v>0.65</v>
      </c>
      <c r="I26" s="326">
        <v>1744.15</v>
      </c>
      <c r="J26" s="327" t="s">
        <v>36</v>
      </c>
      <c r="K26" s="328" t="s">
        <v>37</v>
      </c>
      <c r="L26" s="329">
        <f t="shared" si="0"/>
        <v>0.25900000000000001</v>
      </c>
      <c r="M26" s="330">
        <v>25.9</v>
      </c>
      <c r="N26" s="329">
        <f t="shared" si="1"/>
        <v>0.161</v>
      </c>
      <c r="O26" s="331">
        <v>16.100000000000001</v>
      </c>
      <c r="P26" s="332">
        <v>1275</v>
      </c>
      <c r="Q26" s="333">
        <v>19</v>
      </c>
      <c r="R26" s="334">
        <v>0.248</v>
      </c>
      <c r="S26" s="335">
        <f t="shared" si="2"/>
        <v>24.8</v>
      </c>
      <c r="T26" s="334">
        <v>0.188</v>
      </c>
      <c r="U26" s="335">
        <f t="shared" si="3"/>
        <v>18.8</v>
      </c>
      <c r="V26" s="334">
        <v>0.24299999999999999</v>
      </c>
      <c r="W26" s="335">
        <f t="shared" si="4"/>
        <v>24.3</v>
      </c>
      <c r="X26" s="334">
        <v>8.5000000000000006E-2</v>
      </c>
      <c r="Y26" s="335">
        <f t="shared" si="5"/>
        <v>8.5</v>
      </c>
      <c r="Z26" s="334">
        <v>0.15799999999999997</v>
      </c>
      <c r="AA26" s="335">
        <f t="shared" si="6"/>
        <v>15.799999999999997</v>
      </c>
      <c r="AB26" s="336">
        <v>391.34814313974783</v>
      </c>
    </row>
    <row r="27" spans="2:28" x14ac:dyDescent="0.25">
      <c r="B27" s="320">
        <v>21</v>
      </c>
      <c r="C27" s="321" t="s">
        <v>129</v>
      </c>
      <c r="D27" s="322" t="s">
        <v>35</v>
      </c>
      <c r="E27" s="321">
        <v>2</v>
      </c>
      <c r="F27" s="323">
        <v>1744</v>
      </c>
      <c r="G27" s="324">
        <v>1762</v>
      </c>
      <c r="H27" s="325">
        <v>1.92</v>
      </c>
      <c r="I27" s="326">
        <v>1745.42</v>
      </c>
      <c r="J27" s="327" t="s">
        <v>36</v>
      </c>
      <c r="K27" s="328" t="s">
        <v>465</v>
      </c>
      <c r="L27" s="329">
        <f t="shared" si="0"/>
        <v>0.28300000000000003</v>
      </c>
      <c r="M27" s="330">
        <v>28.3</v>
      </c>
      <c r="N27" s="329">
        <f t="shared" si="1"/>
        <v>0.187</v>
      </c>
      <c r="O27" s="331">
        <v>18.7</v>
      </c>
      <c r="P27" s="332">
        <v>1477</v>
      </c>
      <c r="Q27" s="333">
        <v>25.9</v>
      </c>
      <c r="R27" s="334">
        <v>0.24399999999999999</v>
      </c>
      <c r="S27" s="335">
        <f t="shared" si="2"/>
        <v>24.4</v>
      </c>
      <c r="T27" s="334">
        <v>0.18600000000000003</v>
      </c>
      <c r="U27" s="335">
        <f t="shared" si="3"/>
        <v>18.600000000000001</v>
      </c>
      <c r="V27" s="334">
        <v>0.24</v>
      </c>
      <c r="W27" s="335">
        <f t="shared" si="4"/>
        <v>24</v>
      </c>
      <c r="X27" s="334">
        <v>9.2700000000000005E-2</v>
      </c>
      <c r="Y27" s="335">
        <f t="shared" si="5"/>
        <v>9.27</v>
      </c>
      <c r="Z27" s="334">
        <v>0.14729999999999999</v>
      </c>
      <c r="AA27" s="335">
        <f t="shared" si="6"/>
        <v>14.729999999999999</v>
      </c>
      <c r="AB27" s="336">
        <v>380.36706100800177</v>
      </c>
    </row>
    <row r="28" spans="2:28" x14ac:dyDescent="0.25">
      <c r="B28" s="320">
        <v>22</v>
      </c>
      <c r="C28" s="321" t="s">
        <v>135</v>
      </c>
      <c r="D28" s="322" t="s">
        <v>35</v>
      </c>
      <c r="E28" s="321">
        <v>2</v>
      </c>
      <c r="F28" s="323">
        <v>1744</v>
      </c>
      <c r="G28" s="324">
        <v>1762</v>
      </c>
      <c r="H28" s="325">
        <v>3.35</v>
      </c>
      <c r="I28" s="326">
        <v>1746.85</v>
      </c>
      <c r="J28" s="327" t="s">
        <v>36</v>
      </c>
      <c r="K28" s="328" t="s">
        <v>37</v>
      </c>
      <c r="L28" s="329">
        <f t="shared" si="0"/>
        <v>0.26700000000000002</v>
      </c>
      <c r="M28" s="330">
        <v>26.7</v>
      </c>
      <c r="N28" s="329">
        <f t="shared" si="1"/>
        <v>0.215</v>
      </c>
      <c r="O28" s="331">
        <v>21.5</v>
      </c>
      <c r="P28" s="332">
        <v>909</v>
      </c>
      <c r="Q28" s="333">
        <v>22.9</v>
      </c>
      <c r="R28" s="334">
        <v>0.24</v>
      </c>
      <c r="S28" s="335">
        <f t="shared" si="2"/>
        <v>24</v>
      </c>
      <c r="T28" s="334">
        <v>0.17100000000000001</v>
      </c>
      <c r="U28" s="335">
        <f t="shared" si="3"/>
        <v>17.100000000000001</v>
      </c>
      <c r="V28" s="334">
        <v>0.28699999999999998</v>
      </c>
      <c r="W28" s="335">
        <f t="shared" si="4"/>
        <v>28.7</v>
      </c>
      <c r="X28" s="334">
        <v>0.1069</v>
      </c>
      <c r="Y28" s="335">
        <f t="shared" si="5"/>
        <v>10.69</v>
      </c>
      <c r="Z28" s="334">
        <v>0.18009999999999998</v>
      </c>
      <c r="AA28" s="335">
        <f t="shared" si="6"/>
        <v>18.009999999999998</v>
      </c>
      <c r="AB28" s="336">
        <v>195.84861460869993</v>
      </c>
    </row>
    <row r="29" spans="2:28" x14ac:dyDescent="0.25">
      <c r="B29" s="320">
        <v>23</v>
      </c>
      <c r="C29" s="321" t="s">
        <v>139</v>
      </c>
      <c r="D29" s="322" t="s">
        <v>35</v>
      </c>
      <c r="E29" s="321">
        <v>2</v>
      </c>
      <c r="F29" s="323">
        <v>1744</v>
      </c>
      <c r="G29" s="324">
        <v>1762</v>
      </c>
      <c r="H29" s="325">
        <v>4.51</v>
      </c>
      <c r="I29" s="326">
        <v>1748.01</v>
      </c>
      <c r="J29" s="327" t="s">
        <v>36</v>
      </c>
      <c r="K29" s="328" t="s">
        <v>470</v>
      </c>
      <c r="L29" s="329">
        <f t="shared" si="0"/>
        <v>0.24299999999999999</v>
      </c>
      <c r="M29" s="330">
        <v>24.3</v>
      </c>
      <c r="N29" s="329">
        <f t="shared" si="1"/>
        <v>0.626</v>
      </c>
      <c r="O29" s="331">
        <v>62.6</v>
      </c>
      <c r="P29" s="332">
        <v>44</v>
      </c>
      <c r="Q29" s="333">
        <v>9.5</v>
      </c>
      <c r="R29" s="334">
        <v>0.22800000000000001</v>
      </c>
      <c r="S29" s="335">
        <f t="shared" si="2"/>
        <v>22.8</v>
      </c>
      <c r="T29" s="334">
        <v>7.400000000000001E-2</v>
      </c>
      <c r="U29" s="335">
        <f t="shared" si="3"/>
        <v>7.4000000000000012</v>
      </c>
      <c r="V29" s="334">
        <v>0.67400000000000004</v>
      </c>
      <c r="W29" s="335">
        <f t="shared" si="4"/>
        <v>67.400000000000006</v>
      </c>
      <c r="X29" s="334">
        <v>0.32079999999999997</v>
      </c>
      <c r="Y29" s="335">
        <f t="shared" si="5"/>
        <v>32.08</v>
      </c>
      <c r="Z29" s="334">
        <v>0.35320000000000007</v>
      </c>
      <c r="AA29" s="335">
        <f t="shared" si="6"/>
        <v>35.320000000000007</v>
      </c>
      <c r="AB29" s="336">
        <v>3.5299955902104836</v>
      </c>
    </row>
    <row r="30" spans="2:28" x14ac:dyDescent="0.25">
      <c r="B30" s="320">
        <v>24</v>
      </c>
      <c r="C30" s="321" t="s">
        <v>143</v>
      </c>
      <c r="D30" s="322" t="s">
        <v>35</v>
      </c>
      <c r="E30" s="321">
        <v>2</v>
      </c>
      <c r="F30" s="323">
        <v>1744</v>
      </c>
      <c r="G30" s="324">
        <v>1762</v>
      </c>
      <c r="H30" s="325">
        <v>5.05</v>
      </c>
      <c r="I30" s="326">
        <v>1748.55</v>
      </c>
      <c r="J30" s="327" t="s">
        <v>36</v>
      </c>
      <c r="K30" s="328" t="s">
        <v>88</v>
      </c>
      <c r="L30" s="329">
        <f t="shared" si="0"/>
        <v>0.21100000000000002</v>
      </c>
      <c r="M30" s="330">
        <v>21.1</v>
      </c>
      <c r="N30" s="329">
        <f t="shared" si="1"/>
        <v>0.83099999999999996</v>
      </c>
      <c r="O30" s="331">
        <v>83.1</v>
      </c>
      <c r="P30" s="332">
        <v>4.9000000000000004</v>
      </c>
      <c r="Q30" s="333">
        <v>3.7</v>
      </c>
      <c r="R30" s="334">
        <v>0.22699999999999998</v>
      </c>
      <c r="S30" s="335">
        <f t="shared" si="2"/>
        <v>22.7</v>
      </c>
      <c r="T30" s="334">
        <v>0.03</v>
      </c>
      <c r="U30" s="335">
        <f t="shared" si="3"/>
        <v>3</v>
      </c>
      <c r="V30" s="334">
        <v>0.86599999999999999</v>
      </c>
      <c r="W30" s="335">
        <f t="shared" si="4"/>
        <v>86.6</v>
      </c>
      <c r="X30" s="334">
        <v>0.59370000000000001</v>
      </c>
      <c r="Y30" s="335">
        <f t="shared" si="5"/>
        <v>59.37</v>
      </c>
      <c r="Z30" s="334">
        <v>0.27229999999999999</v>
      </c>
      <c r="AA30" s="335">
        <f t="shared" si="6"/>
        <v>27.229999999999997</v>
      </c>
      <c r="AB30" s="336">
        <v>2.931908613481457E-3</v>
      </c>
    </row>
    <row r="31" spans="2:28" x14ac:dyDescent="0.25">
      <c r="B31" s="320">
        <v>25</v>
      </c>
      <c r="C31" s="321" t="s">
        <v>149</v>
      </c>
      <c r="D31" s="322" t="s">
        <v>35</v>
      </c>
      <c r="E31" s="321">
        <v>2</v>
      </c>
      <c r="F31" s="323">
        <v>1744</v>
      </c>
      <c r="G31" s="324">
        <v>1762</v>
      </c>
      <c r="H31" s="325">
        <v>6.4</v>
      </c>
      <c r="I31" s="326">
        <v>1749.9</v>
      </c>
      <c r="J31" s="327" t="s">
        <v>36</v>
      </c>
      <c r="K31" s="328" t="s">
        <v>48</v>
      </c>
      <c r="L31" s="329">
        <f t="shared" si="0"/>
        <v>0.25</v>
      </c>
      <c r="M31" s="330">
        <v>25</v>
      </c>
      <c r="N31" s="329">
        <f t="shared" si="1"/>
        <v>0.159</v>
      </c>
      <c r="O31" s="331">
        <v>15.9</v>
      </c>
      <c r="P31" s="332">
        <v>1610</v>
      </c>
      <c r="Q31" s="333">
        <v>22.3</v>
      </c>
      <c r="R31" s="334">
        <v>0.24</v>
      </c>
      <c r="S31" s="335">
        <f t="shared" si="2"/>
        <v>24</v>
      </c>
      <c r="T31" s="334">
        <v>0.184</v>
      </c>
      <c r="U31" s="335">
        <f t="shared" si="3"/>
        <v>18.399999999999999</v>
      </c>
      <c r="V31" s="334">
        <v>0.23499999999999999</v>
      </c>
      <c r="W31" s="335">
        <f t="shared" si="4"/>
        <v>23.5</v>
      </c>
      <c r="X31" s="334">
        <v>9.3899999999999997E-2</v>
      </c>
      <c r="Y31" s="335">
        <f t="shared" si="5"/>
        <v>9.39</v>
      </c>
      <c r="Z31" s="334">
        <v>0.1411</v>
      </c>
      <c r="AA31" s="335">
        <f t="shared" si="6"/>
        <v>14.11</v>
      </c>
      <c r="AB31" s="336">
        <v>407.81035402256219</v>
      </c>
    </row>
    <row r="32" spans="2:28" x14ac:dyDescent="0.25">
      <c r="B32" s="320">
        <v>26</v>
      </c>
      <c r="C32" s="321" t="s">
        <v>151</v>
      </c>
      <c r="D32" s="322" t="s">
        <v>35</v>
      </c>
      <c r="E32" s="321">
        <v>2</v>
      </c>
      <c r="F32" s="323">
        <v>1744</v>
      </c>
      <c r="G32" s="324">
        <v>1762</v>
      </c>
      <c r="H32" s="325">
        <v>6.92</v>
      </c>
      <c r="I32" s="326">
        <v>1750.42</v>
      </c>
      <c r="J32" s="327" t="s">
        <v>36</v>
      </c>
      <c r="K32" s="328" t="s">
        <v>48</v>
      </c>
      <c r="L32" s="329">
        <f t="shared" si="0"/>
        <v>0.28600000000000003</v>
      </c>
      <c r="M32" s="330">
        <v>28.6</v>
      </c>
      <c r="N32" s="329">
        <f t="shared" si="1"/>
        <v>0.28299999999999997</v>
      </c>
      <c r="O32" s="331">
        <v>28.299999999999997</v>
      </c>
      <c r="P32" s="332">
        <v>641</v>
      </c>
      <c r="Q32" s="333">
        <v>21.6</v>
      </c>
      <c r="R32" s="334">
        <v>0.27899999999999997</v>
      </c>
      <c r="S32" s="335">
        <f t="shared" si="2"/>
        <v>27.9</v>
      </c>
      <c r="T32" s="334">
        <v>0.183</v>
      </c>
      <c r="U32" s="335">
        <f t="shared" si="3"/>
        <v>18.3</v>
      </c>
      <c r="V32" s="334">
        <v>0.34600000000000003</v>
      </c>
      <c r="W32" s="335">
        <f t="shared" si="4"/>
        <v>34.6</v>
      </c>
      <c r="X32" s="334">
        <v>0.18729999999999999</v>
      </c>
      <c r="Y32" s="335">
        <f t="shared" si="5"/>
        <v>18.73</v>
      </c>
      <c r="Z32" s="334">
        <v>0.15870000000000004</v>
      </c>
      <c r="AA32" s="335">
        <f t="shared" si="6"/>
        <v>15.870000000000003</v>
      </c>
      <c r="AB32" s="336">
        <v>126.83710066643224</v>
      </c>
    </row>
    <row r="33" spans="2:28" x14ac:dyDescent="0.25">
      <c r="B33" s="320">
        <v>27</v>
      </c>
      <c r="C33" s="321" t="s">
        <v>165</v>
      </c>
      <c r="D33" s="322" t="s">
        <v>35</v>
      </c>
      <c r="E33" s="321">
        <v>2</v>
      </c>
      <c r="F33" s="323">
        <v>1744</v>
      </c>
      <c r="G33" s="324">
        <v>1762</v>
      </c>
      <c r="H33" s="325">
        <v>10.48</v>
      </c>
      <c r="I33" s="326">
        <v>1753.98</v>
      </c>
      <c r="J33" s="327" t="s">
        <v>36</v>
      </c>
      <c r="K33" s="328" t="s">
        <v>37</v>
      </c>
      <c r="L33" s="329">
        <f t="shared" si="0"/>
        <v>0.29299999999999998</v>
      </c>
      <c r="M33" s="330">
        <v>29.3</v>
      </c>
      <c r="N33" s="329">
        <f t="shared" si="1"/>
        <v>0.23200000000000004</v>
      </c>
      <c r="O33" s="331">
        <v>23.200000000000003</v>
      </c>
      <c r="P33" s="332">
        <v>963</v>
      </c>
      <c r="Q33" s="333">
        <v>24.4</v>
      </c>
      <c r="R33" s="334">
        <v>0.28999999999999998</v>
      </c>
      <c r="S33" s="335">
        <f t="shared" si="2"/>
        <v>28.999999999999996</v>
      </c>
      <c r="T33" s="334">
        <v>0.20300000000000001</v>
      </c>
      <c r="U33" s="335">
        <f t="shared" si="3"/>
        <v>20.3</v>
      </c>
      <c r="V33" s="334">
        <v>0.29899999999999999</v>
      </c>
      <c r="W33" s="335">
        <f t="shared" si="4"/>
        <v>29.9</v>
      </c>
      <c r="X33" s="334">
        <v>0.14549999999999999</v>
      </c>
      <c r="Y33" s="335">
        <f t="shared" si="5"/>
        <v>14.549999999999999</v>
      </c>
      <c r="Z33" s="334">
        <v>0.1535</v>
      </c>
      <c r="AA33" s="335">
        <f t="shared" si="6"/>
        <v>15.35</v>
      </c>
      <c r="AB33" s="336">
        <v>344.51320408139725</v>
      </c>
    </row>
    <row r="34" spans="2:28" x14ac:dyDescent="0.25">
      <c r="B34" s="320">
        <v>28</v>
      </c>
      <c r="C34" s="321" t="s">
        <v>169</v>
      </c>
      <c r="D34" s="322" t="s">
        <v>35</v>
      </c>
      <c r="E34" s="321">
        <v>2</v>
      </c>
      <c r="F34" s="323">
        <v>1744</v>
      </c>
      <c r="G34" s="324">
        <v>1762</v>
      </c>
      <c r="H34" s="325">
        <v>11.43</v>
      </c>
      <c r="I34" s="326">
        <v>1754.93</v>
      </c>
      <c r="J34" s="327" t="s">
        <v>36</v>
      </c>
      <c r="K34" s="328" t="s">
        <v>471</v>
      </c>
      <c r="L34" s="329">
        <f t="shared" si="0"/>
        <v>0.253</v>
      </c>
      <c r="M34" s="330">
        <v>25.3</v>
      </c>
      <c r="N34" s="329">
        <f t="shared" si="1"/>
        <v>0.626</v>
      </c>
      <c r="O34" s="331">
        <v>62.6</v>
      </c>
      <c r="P34" s="332">
        <v>91</v>
      </c>
      <c r="Q34" s="333">
        <v>10</v>
      </c>
      <c r="R34" s="334">
        <v>0.22699999999999998</v>
      </c>
      <c r="S34" s="335">
        <f t="shared" si="2"/>
        <v>22.7</v>
      </c>
      <c r="T34" s="334">
        <v>9.9000000000000005E-2</v>
      </c>
      <c r="U34" s="335">
        <f t="shared" si="3"/>
        <v>9.9</v>
      </c>
      <c r="V34" s="334">
        <v>0.56499999999999995</v>
      </c>
      <c r="W34" s="335">
        <f t="shared" si="4"/>
        <v>56.499999999999993</v>
      </c>
      <c r="X34" s="334">
        <v>0.29399999999999998</v>
      </c>
      <c r="Y34" s="335">
        <f t="shared" si="5"/>
        <v>29.4</v>
      </c>
      <c r="Z34" s="334">
        <v>0.27099999999999996</v>
      </c>
      <c r="AA34" s="335">
        <f t="shared" si="6"/>
        <v>27.099999999999998</v>
      </c>
      <c r="AB34" s="336">
        <v>4.0882544614873044</v>
      </c>
    </row>
    <row r="35" spans="2:28" x14ac:dyDescent="0.25">
      <c r="B35" s="320">
        <v>29</v>
      </c>
      <c r="C35" s="339" t="s">
        <v>173</v>
      </c>
      <c r="D35" s="322" t="s">
        <v>35</v>
      </c>
      <c r="E35" s="321">
        <v>2</v>
      </c>
      <c r="F35" s="323">
        <v>1744</v>
      </c>
      <c r="G35" s="324">
        <v>1762</v>
      </c>
      <c r="H35" s="325">
        <v>12.5</v>
      </c>
      <c r="I35" s="326">
        <v>1756</v>
      </c>
      <c r="J35" s="327" t="s">
        <v>36</v>
      </c>
      <c r="K35" s="328" t="s">
        <v>472</v>
      </c>
      <c r="L35" s="329">
        <f t="shared" si="0"/>
        <v>0.22800000000000001</v>
      </c>
      <c r="M35" s="330">
        <v>22.8</v>
      </c>
      <c r="N35" s="329">
        <f t="shared" si="1"/>
        <v>0.75700000000000001</v>
      </c>
      <c r="O35" s="331">
        <v>75.7</v>
      </c>
      <c r="P35" s="332">
        <v>11.5</v>
      </c>
      <c r="Q35" s="333">
        <v>5.8</v>
      </c>
      <c r="R35" s="334">
        <v>0.22800000000000001</v>
      </c>
      <c r="S35" s="335">
        <f t="shared" si="2"/>
        <v>22.8</v>
      </c>
      <c r="T35" s="334">
        <v>4.8000000000000001E-2</v>
      </c>
      <c r="U35" s="335">
        <f t="shared" si="3"/>
        <v>4.8</v>
      </c>
      <c r="V35" s="334">
        <v>0.79</v>
      </c>
      <c r="W35" s="335">
        <f t="shared" si="4"/>
        <v>79</v>
      </c>
      <c r="X35" s="334">
        <v>0.58409999999999995</v>
      </c>
      <c r="Y35" s="335">
        <f t="shared" si="5"/>
        <v>58.41</v>
      </c>
      <c r="Z35" s="334">
        <v>0.20590000000000008</v>
      </c>
      <c r="AA35" s="335">
        <f t="shared" si="6"/>
        <v>20.590000000000007</v>
      </c>
      <c r="AB35" s="336">
        <v>2.3074427028078838E-3</v>
      </c>
    </row>
    <row r="36" spans="2:28" x14ac:dyDescent="0.25">
      <c r="B36" s="320">
        <v>30</v>
      </c>
      <c r="C36" s="321" t="s">
        <v>176</v>
      </c>
      <c r="D36" s="322" t="s">
        <v>35</v>
      </c>
      <c r="E36" s="321">
        <v>2</v>
      </c>
      <c r="F36" s="323">
        <v>1744</v>
      </c>
      <c r="G36" s="324">
        <v>1762</v>
      </c>
      <c r="H36" s="325">
        <v>13.21</v>
      </c>
      <c r="I36" s="326">
        <v>1756.71</v>
      </c>
      <c r="J36" s="327" t="s">
        <v>36</v>
      </c>
      <c r="K36" s="328" t="s">
        <v>48</v>
      </c>
      <c r="L36" s="329">
        <f t="shared" si="0"/>
        <v>0.252</v>
      </c>
      <c r="M36" s="330">
        <v>25.2</v>
      </c>
      <c r="N36" s="329">
        <f t="shared" si="1"/>
        <v>0.69699999999999984</v>
      </c>
      <c r="O36" s="331">
        <v>69.699999999999989</v>
      </c>
      <c r="P36" s="332">
        <v>32</v>
      </c>
      <c r="Q36" s="333">
        <v>7.8</v>
      </c>
      <c r="R36" s="334">
        <v>0.22699999999999998</v>
      </c>
      <c r="S36" s="335">
        <f t="shared" si="2"/>
        <v>22.7</v>
      </c>
      <c r="T36" s="334">
        <v>7.5999999999999998E-2</v>
      </c>
      <c r="U36" s="335">
        <f t="shared" si="3"/>
        <v>7.6</v>
      </c>
      <c r="V36" s="334">
        <v>0.66400000000000003</v>
      </c>
      <c r="W36" s="335">
        <f t="shared" si="4"/>
        <v>66.400000000000006</v>
      </c>
      <c r="X36" s="334">
        <v>0.43840000000000001</v>
      </c>
      <c r="Y36" s="335">
        <f t="shared" si="5"/>
        <v>43.84</v>
      </c>
      <c r="Z36" s="334">
        <v>0.22560000000000002</v>
      </c>
      <c r="AA36" s="335">
        <f t="shared" si="6"/>
        <v>22.560000000000002</v>
      </c>
      <c r="AB36" s="336">
        <v>2.3149981539419711E-3</v>
      </c>
    </row>
    <row r="37" spans="2:28" x14ac:dyDescent="0.25">
      <c r="B37" s="320">
        <v>31</v>
      </c>
      <c r="C37" s="321" t="s">
        <v>186</v>
      </c>
      <c r="D37" s="322" t="s">
        <v>35</v>
      </c>
      <c r="E37" s="321">
        <v>2</v>
      </c>
      <c r="F37" s="323">
        <v>1744</v>
      </c>
      <c r="G37" s="324">
        <v>1762</v>
      </c>
      <c r="H37" s="325">
        <v>15.46</v>
      </c>
      <c r="I37" s="326">
        <v>1758.96</v>
      </c>
      <c r="J37" s="327" t="s">
        <v>36</v>
      </c>
      <c r="K37" s="328" t="s">
        <v>85</v>
      </c>
      <c r="L37" s="329">
        <f t="shared" si="0"/>
        <v>0.27300000000000002</v>
      </c>
      <c r="M37" s="330">
        <v>27.3</v>
      </c>
      <c r="N37" s="329">
        <f t="shared" si="1"/>
        <v>0.38299999999999995</v>
      </c>
      <c r="O37" s="331">
        <v>38.299999999999997</v>
      </c>
      <c r="P37" s="332">
        <v>342</v>
      </c>
      <c r="Q37" s="333">
        <v>18.5</v>
      </c>
      <c r="R37" s="334">
        <v>0.22899999999999998</v>
      </c>
      <c r="S37" s="335">
        <f t="shared" si="2"/>
        <v>22.9</v>
      </c>
      <c r="T37" s="334">
        <v>0.129</v>
      </c>
      <c r="U37" s="335">
        <f t="shared" si="3"/>
        <v>12.9</v>
      </c>
      <c r="V37" s="334">
        <v>0.434</v>
      </c>
      <c r="W37" s="335">
        <f t="shared" si="4"/>
        <v>43.4</v>
      </c>
      <c r="X37" s="334">
        <v>0.26550000000000001</v>
      </c>
      <c r="Y37" s="335">
        <f t="shared" si="5"/>
        <v>26.55</v>
      </c>
      <c r="Z37" s="334">
        <v>0.16849999999999998</v>
      </c>
      <c r="AA37" s="335">
        <f t="shared" si="6"/>
        <v>16.849999999999998</v>
      </c>
      <c r="AB37" s="336">
        <v>29.146660290941902</v>
      </c>
    </row>
    <row r="38" spans="2:28" x14ac:dyDescent="0.25">
      <c r="B38" s="320">
        <v>32</v>
      </c>
      <c r="C38" s="321" t="s">
        <v>194</v>
      </c>
      <c r="D38" s="322" t="s">
        <v>35</v>
      </c>
      <c r="E38" s="321">
        <v>2</v>
      </c>
      <c r="F38" s="323">
        <v>1744</v>
      </c>
      <c r="G38" s="324">
        <v>1762</v>
      </c>
      <c r="H38" s="325">
        <v>17.28</v>
      </c>
      <c r="I38" s="326">
        <v>1760.78</v>
      </c>
      <c r="J38" s="327" t="s">
        <v>36</v>
      </c>
      <c r="K38" s="328" t="s">
        <v>48</v>
      </c>
      <c r="L38" s="329">
        <f t="shared" si="0"/>
        <v>0.26899999999999996</v>
      </c>
      <c r="M38" s="330">
        <v>26.9</v>
      </c>
      <c r="N38" s="329">
        <f t="shared" si="1"/>
        <v>0.45500000000000002</v>
      </c>
      <c r="O38" s="331">
        <v>45.5</v>
      </c>
      <c r="P38" s="332">
        <v>108</v>
      </c>
      <c r="Q38" s="333">
        <v>15.8</v>
      </c>
      <c r="R38" s="334">
        <v>0.23100000000000001</v>
      </c>
      <c r="S38" s="335">
        <f t="shared" si="2"/>
        <v>23.1</v>
      </c>
      <c r="T38" s="334">
        <v>0.13600000000000001</v>
      </c>
      <c r="U38" s="335">
        <f t="shared" si="3"/>
        <v>13.600000000000001</v>
      </c>
      <c r="V38" s="334">
        <v>0.41</v>
      </c>
      <c r="W38" s="335">
        <f t="shared" si="4"/>
        <v>41</v>
      </c>
      <c r="X38" s="334">
        <v>0.25040000000000001</v>
      </c>
      <c r="Y38" s="335">
        <f t="shared" si="5"/>
        <v>25.040000000000003</v>
      </c>
      <c r="Z38" s="334">
        <v>0.15959999999999996</v>
      </c>
      <c r="AA38" s="335">
        <f t="shared" si="6"/>
        <v>15.959999999999997</v>
      </c>
      <c r="AB38" s="336">
        <v>12.968762124397847</v>
      </c>
    </row>
    <row r="39" spans="2:28" x14ac:dyDescent="0.25">
      <c r="B39" s="320">
        <v>33</v>
      </c>
      <c r="C39" s="321" t="s">
        <v>196</v>
      </c>
      <c r="D39" s="322" t="s">
        <v>35</v>
      </c>
      <c r="E39" s="321">
        <v>2</v>
      </c>
      <c r="F39" s="323">
        <v>1744</v>
      </c>
      <c r="G39" s="324">
        <v>1762</v>
      </c>
      <c r="H39" s="325">
        <v>17.91</v>
      </c>
      <c r="I39" s="326">
        <v>1761.41</v>
      </c>
      <c r="J39" s="327" t="s">
        <v>36</v>
      </c>
      <c r="K39" s="328" t="s">
        <v>48</v>
      </c>
      <c r="L39" s="329">
        <f t="shared" si="0"/>
        <v>0.28100000000000003</v>
      </c>
      <c r="M39" s="330">
        <v>28.1</v>
      </c>
      <c r="N39" s="329">
        <f t="shared" si="1"/>
        <v>0.33100000000000002</v>
      </c>
      <c r="O39" s="331">
        <v>33.1</v>
      </c>
      <c r="P39" s="332">
        <v>414</v>
      </c>
      <c r="Q39" s="333">
        <v>20.399999999999999</v>
      </c>
      <c r="R39" s="334">
        <v>0.317</v>
      </c>
      <c r="S39" s="335">
        <f t="shared" si="2"/>
        <v>31.7</v>
      </c>
      <c r="T39" s="334">
        <v>0.2</v>
      </c>
      <c r="U39" s="335">
        <f t="shared" si="3"/>
        <v>20</v>
      </c>
      <c r="V39" s="334">
        <v>0.36799999999999999</v>
      </c>
      <c r="W39" s="335">
        <f t="shared" si="4"/>
        <v>36.799999999999997</v>
      </c>
      <c r="X39" s="334">
        <v>0.24890000000000001</v>
      </c>
      <c r="Y39" s="335">
        <f t="shared" si="5"/>
        <v>24.89</v>
      </c>
      <c r="Z39" s="334">
        <v>0.11909999999999998</v>
      </c>
      <c r="AA39" s="335">
        <f t="shared" si="6"/>
        <v>11.909999999999998</v>
      </c>
      <c r="AB39" s="336">
        <v>92.337889759175411</v>
      </c>
    </row>
    <row r="40" spans="2:28" x14ac:dyDescent="0.25">
      <c r="B40" s="320">
        <v>34</v>
      </c>
      <c r="C40" s="340" t="s">
        <v>204</v>
      </c>
      <c r="D40" s="341" t="s">
        <v>532</v>
      </c>
      <c r="E40" s="338">
        <v>3</v>
      </c>
      <c r="F40" s="323">
        <v>1930</v>
      </c>
      <c r="G40" s="324">
        <v>1948</v>
      </c>
      <c r="H40" s="325">
        <v>2.19</v>
      </c>
      <c r="I40" s="335">
        <v>1930.69</v>
      </c>
      <c r="J40" s="342" t="s">
        <v>203</v>
      </c>
      <c r="K40" s="328" t="s">
        <v>48</v>
      </c>
      <c r="L40" s="329">
        <f t="shared" si="0"/>
        <v>0.16800000000000001</v>
      </c>
      <c r="M40" s="330">
        <v>16.8</v>
      </c>
      <c r="N40" s="329">
        <f t="shared" si="1"/>
        <v>0.67</v>
      </c>
      <c r="O40" s="331">
        <v>67</v>
      </c>
      <c r="P40" s="332">
        <v>6.5</v>
      </c>
      <c r="Q40" s="333">
        <v>6.2</v>
      </c>
      <c r="R40" s="343">
        <v>0.217</v>
      </c>
      <c r="S40" s="335">
        <f t="shared" si="2"/>
        <v>21.7</v>
      </c>
      <c r="T40" s="334">
        <v>3.5000000000000003E-2</v>
      </c>
      <c r="U40" s="335">
        <f t="shared" si="3"/>
        <v>3.5000000000000004</v>
      </c>
      <c r="V40" s="334">
        <v>0.84</v>
      </c>
      <c r="W40" s="335">
        <f t="shared" si="4"/>
        <v>84</v>
      </c>
      <c r="X40" s="334">
        <v>0.6008</v>
      </c>
      <c r="Y40" s="335">
        <f t="shared" si="5"/>
        <v>60.08</v>
      </c>
      <c r="Z40" s="334">
        <v>0.23919999999999997</v>
      </c>
      <c r="AA40" s="335">
        <f t="shared" si="6"/>
        <v>23.919999999999998</v>
      </c>
      <c r="AB40" s="336">
        <v>1.1201710467484445</v>
      </c>
    </row>
    <row r="41" spans="2:28" x14ac:dyDescent="0.25">
      <c r="B41" s="320">
        <v>35</v>
      </c>
      <c r="C41" s="340" t="s">
        <v>382</v>
      </c>
      <c r="D41" s="321" t="s">
        <v>1553</v>
      </c>
      <c r="E41" s="338">
        <v>3</v>
      </c>
      <c r="F41" s="323">
        <v>1930</v>
      </c>
      <c r="G41" s="324">
        <v>1948</v>
      </c>
      <c r="H41" s="325">
        <v>2.59</v>
      </c>
      <c r="I41" s="335">
        <v>1931.09</v>
      </c>
      <c r="J41" s="342" t="s">
        <v>203</v>
      </c>
      <c r="K41" s="328" t="s">
        <v>467</v>
      </c>
      <c r="L41" s="329">
        <f t="shared" si="0"/>
        <v>0.24600000000000002</v>
      </c>
      <c r="M41" s="330">
        <v>24.6</v>
      </c>
      <c r="N41" s="329">
        <f t="shared" si="1"/>
        <v>0.32500000000000001</v>
      </c>
      <c r="O41" s="331">
        <v>32.5</v>
      </c>
      <c r="P41" s="332">
        <v>49</v>
      </c>
      <c r="Q41" s="333">
        <v>17.3</v>
      </c>
      <c r="R41" s="334">
        <v>0.214</v>
      </c>
      <c r="S41" s="335">
        <f t="shared" si="2"/>
        <v>21.4</v>
      </c>
      <c r="T41" s="334">
        <v>0.15</v>
      </c>
      <c r="U41" s="335">
        <f t="shared" si="3"/>
        <v>15</v>
      </c>
      <c r="V41" s="334">
        <v>0.29699999999999999</v>
      </c>
      <c r="W41" s="335">
        <f t="shared" si="4"/>
        <v>29.7</v>
      </c>
      <c r="X41" s="334">
        <v>0.12790000000000001</v>
      </c>
      <c r="Y41" s="335">
        <f t="shared" si="5"/>
        <v>12.790000000000001</v>
      </c>
      <c r="Z41" s="334">
        <v>0.16909999999999997</v>
      </c>
      <c r="AA41" s="335">
        <f t="shared" si="6"/>
        <v>16.909999999999997</v>
      </c>
      <c r="AB41" s="336">
        <v>136.86183635783138</v>
      </c>
    </row>
    <row r="42" spans="2:28" x14ac:dyDescent="0.25">
      <c r="B42" s="320">
        <v>36</v>
      </c>
      <c r="C42" s="340" t="s">
        <v>208</v>
      </c>
      <c r="D42" s="341" t="s">
        <v>532</v>
      </c>
      <c r="E42" s="338">
        <v>3</v>
      </c>
      <c r="F42" s="323">
        <v>1930</v>
      </c>
      <c r="G42" s="324">
        <v>1948</v>
      </c>
      <c r="H42" s="325">
        <v>2.96</v>
      </c>
      <c r="I42" s="335">
        <v>1931.46</v>
      </c>
      <c r="J42" s="342" t="s">
        <v>203</v>
      </c>
      <c r="K42" s="328" t="s">
        <v>48</v>
      </c>
      <c r="L42" s="329">
        <f t="shared" si="0"/>
        <v>0.14400000000000002</v>
      </c>
      <c r="M42" s="330">
        <v>14.4</v>
      </c>
      <c r="N42" s="329">
        <f t="shared" si="1"/>
        <v>0.57099999999999995</v>
      </c>
      <c r="O42" s="331">
        <v>57.099999999999994</v>
      </c>
      <c r="P42" s="332">
        <v>6</v>
      </c>
      <c r="Q42" s="333">
        <v>8.6999999999999993</v>
      </c>
      <c r="R42" s="334">
        <v>0.16500000000000001</v>
      </c>
      <c r="S42" s="335">
        <f t="shared" si="2"/>
        <v>16.5</v>
      </c>
      <c r="T42" s="334">
        <v>1.4999999999999999E-2</v>
      </c>
      <c r="U42" s="335">
        <f t="shared" si="3"/>
        <v>1.5</v>
      </c>
      <c r="V42" s="334">
        <v>0.90900000000000003</v>
      </c>
      <c r="W42" s="335">
        <f t="shared" si="4"/>
        <v>90.9</v>
      </c>
      <c r="X42" s="334">
        <v>0.66120000000000001</v>
      </c>
      <c r="Y42" s="335">
        <f t="shared" si="5"/>
        <v>66.12</v>
      </c>
      <c r="Z42" s="334">
        <v>0.24780000000000002</v>
      </c>
      <c r="AA42" s="335">
        <f t="shared" si="6"/>
        <v>24.78</v>
      </c>
      <c r="AB42" s="336">
        <v>0.11373255389177533</v>
      </c>
    </row>
    <row r="43" spans="2:28" x14ac:dyDescent="0.25">
      <c r="B43" s="320">
        <v>37</v>
      </c>
      <c r="C43" s="337" t="s">
        <v>209</v>
      </c>
      <c r="D43" s="341" t="s">
        <v>532</v>
      </c>
      <c r="E43" s="338">
        <v>3</v>
      </c>
      <c r="F43" s="323">
        <v>1930</v>
      </c>
      <c r="G43" s="324">
        <v>1948</v>
      </c>
      <c r="H43" s="325">
        <v>3.17</v>
      </c>
      <c r="I43" s="335">
        <v>1931.67</v>
      </c>
      <c r="J43" s="342" t="s">
        <v>203</v>
      </c>
      <c r="K43" s="328" t="s">
        <v>476</v>
      </c>
      <c r="L43" s="329">
        <f t="shared" si="0"/>
        <v>0.20100000000000001</v>
      </c>
      <c r="M43" s="330">
        <v>20.100000000000001</v>
      </c>
      <c r="N43" s="329">
        <f t="shared" si="1"/>
        <v>0.32200000000000001</v>
      </c>
      <c r="O43" s="331">
        <v>32.200000000000003</v>
      </c>
      <c r="P43" s="332">
        <v>90</v>
      </c>
      <c r="Q43" s="333">
        <v>16.399999999999999</v>
      </c>
      <c r="R43" s="334">
        <v>0.22699999999999998</v>
      </c>
      <c r="S43" s="335">
        <f t="shared" si="2"/>
        <v>22.7</v>
      </c>
      <c r="T43" s="334">
        <v>0.13900000000000001</v>
      </c>
      <c r="U43" s="335">
        <f t="shared" si="3"/>
        <v>13.900000000000002</v>
      </c>
      <c r="V43" s="334">
        <v>0.38799999999999996</v>
      </c>
      <c r="W43" s="335">
        <f t="shared" si="4"/>
        <v>38.799999999999997</v>
      </c>
      <c r="X43" s="334">
        <v>0.25530000000000003</v>
      </c>
      <c r="Y43" s="335">
        <f t="shared" si="5"/>
        <v>25.53</v>
      </c>
      <c r="Z43" s="334">
        <v>0.13269999999999993</v>
      </c>
      <c r="AA43" s="335">
        <f t="shared" si="6"/>
        <v>13.269999999999992</v>
      </c>
      <c r="AB43" s="336">
        <v>44.129331891520984</v>
      </c>
    </row>
    <row r="44" spans="2:28" x14ac:dyDescent="0.25">
      <c r="B44" s="320">
        <v>38</v>
      </c>
      <c r="C44" s="340" t="s">
        <v>211</v>
      </c>
      <c r="D44" s="341" t="s">
        <v>532</v>
      </c>
      <c r="E44" s="338">
        <v>3</v>
      </c>
      <c r="F44" s="323">
        <v>1930</v>
      </c>
      <c r="G44" s="324">
        <v>1948</v>
      </c>
      <c r="H44" s="325">
        <v>3.6</v>
      </c>
      <c r="I44" s="335">
        <v>1932.1</v>
      </c>
      <c r="J44" s="342" t="s">
        <v>203</v>
      </c>
      <c r="K44" s="328" t="s">
        <v>48</v>
      </c>
      <c r="L44" s="329">
        <f t="shared" si="0"/>
        <v>0.159</v>
      </c>
      <c r="M44" s="330">
        <v>15.9</v>
      </c>
      <c r="N44" s="329">
        <f t="shared" si="1"/>
        <v>0.38900000000000001</v>
      </c>
      <c r="O44" s="331">
        <v>38.9</v>
      </c>
      <c r="P44" s="332">
        <v>8.5</v>
      </c>
      <c r="Q44" s="333">
        <v>11</v>
      </c>
      <c r="R44" s="334">
        <v>0.21199999999999999</v>
      </c>
      <c r="S44" s="335">
        <f t="shared" si="2"/>
        <v>21.2</v>
      </c>
      <c r="T44" s="334">
        <v>0.04</v>
      </c>
      <c r="U44" s="335">
        <f t="shared" si="3"/>
        <v>4</v>
      </c>
      <c r="V44" s="334">
        <v>0.81299999999999994</v>
      </c>
      <c r="W44" s="335">
        <f t="shared" si="4"/>
        <v>81.3</v>
      </c>
      <c r="X44" s="334">
        <v>0.52729999999999999</v>
      </c>
      <c r="Y44" s="335">
        <f t="shared" si="5"/>
        <v>52.73</v>
      </c>
      <c r="Z44" s="334">
        <v>0.28569999999999995</v>
      </c>
      <c r="AA44" s="335">
        <f t="shared" si="6"/>
        <v>28.569999999999997</v>
      </c>
      <c r="AB44" s="336">
        <v>1.6805368760021118</v>
      </c>
    </row>
    <row r="45" spans="2:28" x14ac:dyDescent="0.25">
      <c r="B45" s="320">
        <v>39</v>
      </c>
      <c r="C45" s="337" t="s">
        <v>384</v>
      </c>
      <c r="D45" s="321" t="s">
        <v>1553</v>
      </c>
      <c r="E45" s="338">
        <v>3</v>
      </c>
      <c r="F45" s="323">
        <v>1930</v>
      </c>
      <c r="G45" s="324">
        <v>1948</v>
      </c>
      <c r="H45" s="325">
        <v>4.5999999999999996</v>
      </c>
      <c r="I45" s="335">
        <v>1933.1</v>
      </c>
      <c r="J45" s="342" t="s">
        <v>203</v>
      </c>
      <c r="K45" s="328" t="s">
        <v>37</v>
      </c>
      <c r="L45" s="329">
        <f t="shared" si="0"/>
        <v>0.24399999999999999</v>
      </c>
      <c r="M45" s="330">
        <v>24.4</v>
      </c>
      <c r="N45" s="329">
        <f t="shared" si="1"/>
        <v>0.23400000000000001</v>
      </c>
      <c r="O45" s="331">
        <v>23.400000000000002</v>
      </c>
      <c r="P45" s="332">
        <v>689</v>
      </c>
      <c r="Q45" s="333">
        <v>19.8</v>
      </c>
      <c r="R45" s="334">
        <v>0.22899999999999998</v>
      </c>
      <c r="S45" s="335">
        <f t="shared" si="2"/>
        <v>22.9</v>
      </c>
      <c r="T45" s="334">
        <v>0.18</v>
      </c>
      <c r="U45" s="335">
        <f t="shared" si="3"/>
        <v>18</v>
      </c>
      <c r="V45" s="334">
        <v>0.21299999999999999</v>
      </c>
      <c r="W45" s="335">
        <f t="shared" si="4"/>
        <v>21.3</v>
      </c>
      <c r="X45" s="334">
        <v>4.8300000000000003E-2</v>
      </c>
      <c r="Y45" s="335">
        <f t="shared" si="5"/>
        <v>4.83</v>
      </c>
      <c r="Z45" s="334">
        <v>0.16469999999999999</v>
      </c>
      <c r="AA45" s="335">
        <f t="shared" si="6"/>
        <v>16.47</v>
      </c>
      <c r="AB45" s="336">
        <v>498.6435710257885</v>
      </c>
    </row>
    <row r="46" spans="2:28" x14ac:dyDescent="0.25">
      <c r="B46" s="320">
        <v>40</v>
      </c>
      <c r="C46" s="337" t="s">
        <v>216</v>
      </c>
      <c r="D46" s="341" t="s">
        <v>532</v>
      </c>
      <c r="E46" s="338">
        <v>3</v>
      </c>
      <c r="F46" s="323">
        <v>1930</v>
      </c>
      <c r="G46" s="324">
        <v>1948</v>
      </c>
      <c r="H46" s="325">
        <v>4.5999999999999996</v>
      </c>
      <c r="I46" s="335">
        <v>1933.1</v>
      </c>
      <c r="J46" s="342" t="s">
        <v>203</v>
      </c>
      <c r="K46" s="328" t="s">
        <v>37</v>
      </c>
      <c r="L46" s="329">
        <f t="shared" si="0"/>
        <v>0.22899999999999998</v>
      </c>
      <c r="M46" s="330">
        <v>22.9</v>
      </c>
      <c r="N46" s="329">
        <f t="shared" si="1"/>
        <v>0.56399999999999995</v>
      </c>
      <c r="O46" s="331">
        <v>56.399999999999991</v>
      </c>
      <c r="P46" s="332">
        <v>641</v>
      </c>
      <c r="Q46" s="333">
        <v>10.8</v>
      </c>
      <c r="R46" s="334">
        <v>0.22600000000000001</v>
      </c>
      <c r="S46" s="335">
        <f t="shared" si="2"/>
        <v>22.6</v>
      </c>
      <c r="T46" s="334">
        <v>0.17899999999999999</v>
      </c>
      <c r="U46" s="335">
        <f t="shared" si="3"/>
        <v>17.899999999999999</v>
      </c>
      <c r="V46" s="334">
        <v>0.20699999999999999</v>
      </c>
      <c r="W46" s="335">
        <f t="shared" si="4"/>
        <v>20.7</v>
      </c>
      <c r="X46" s="334">
        <v>4.41E-2</v>
      </c>
      <c r="Y46" s="335">
        <f t="shared" si="5"/>
        <v>4.41</v>
      </c>
      <c r="Z46" s="334">
        <v>0.16289999999999999</v>
      </c>
      <c r="AA46" s="335">
        <f t="shared" si="6"/>
        <v>16.29</v>
      </c>
      <c r="AB46" s="336">
        <v>484.56820253422006</v>
      </c>
    </row>
    <row r="47" spans="2:28" x14ac:dyDescent="0.25">
      <c r="B47" s="320">
        <v>41</v>
      </c>
      <c r="C47" s="337" t="s">
        <v>218</v>
      </c>
      <c r="D47" s="341" t="s">
        <v>532</v>
      </c>
      <c r="E47" s="338">
        <v>3</v>
      </c>
      <c r="F47" s="323">
        <v>1930</v>
      </c>
      <c r="G47" s="324">
        <v>1948</v>
      </c>
      <c r="H47" s="325">
        <v>5.0199999999999996</v>
      </c>
      <c r="I47" s="335">
        <v>1933.52</v>
      </c>
      <c r="J47" s="342" t="s">
        <v>203</v>
      </c>
      <c r="K47" s="328" t="s">
        <v>37</v>
      </c>
      <c r="L47" s="329">
        <f t="shared" si="0"/>
        <v>0.24100000000000002</v>
      </c>
      <c r="M47" s="330">
        <v>24.1</v>
      </c>
      <c r="N47" s="329">
        <f t="shared" si="1"/>
        <v>0.27600000000000002</v>
      </c>
      <c r="O47" s="331">
        <v>27.6</v>
      </c>
      <c r="P47" s="332">
        <v>798</v>
      </c>
      <c r="Q47" s="333">
        <v>16.899999999999999</v>
      </c>
      <c r="R47" s="334">
        <v>0.23899999999999999</v>
      </c>
      <c r="S47" s="335">
        <f t="shared" si="2"/>
        <v>23.9</v>
      </c>
      <c r="T47" s="334">
        <v>0.19</v>
      </c>
      <c r="U47" s="335">
        <f t="shared" si="3"/>
        <v>19</v>
      </c>
      <c r="V47" s="334">
        <v>0.21299999999999999</v>
      </c>
      <c r="W47" s="335">
        <f t="shared" si="4"/>
        <v>21.3</v>
      </c>
      <c r="X47" s="334">
        <v>6.1400000000000003E-2</v>
      </c>
      <c r="Y47" s="335">
        <f t="shared" si="5"/>
        <v>6.1400000000000006</v>
      </c>
      <c r="Z47" s="334">
        <v>0.15159999999999998</v>
      </c>
      <c r="AA47" s="335">
        <f t="shared" si="6"/>
        <v>15.159999999999998</v>
      </c>
      <c r="AB47" s="336">
        <v>533.63232806455187</v>
      </c>
    </row>
    <row r="48" spans="2:28" x14ac:dyDescent="0.25">
      <c r="B48" s="320">
        <v>42</v>
      </c>
      <c r="C48" s="337" t="s">
        <v>222</v>
      </c>
      <c r="D48" s="341" t="s">
        <v>532</v>
      </c>
      <c r="E48" s="338">
        <v>3</v>
      </c>
      <c r="F48" s="323">
        <v>1930</v>
      </c>
      <c r="G48" s="324">
        <v>1948</v>
      </c>
      <c r="H48" s="325">
        <v>5.8</v>
      </c>
      <c r="I48" s="335">
        <v>1934.3</v>
      </c>
      <c r="J48" s="342" t="s">
        <v>203</v>
      </c>
      <c r="K48" s="328" t="s">
        <v>48</v>
      </c>
      <c r="L48" s="329">
        <f t="shared" si="0"/>
        <v>0.26400000000000001</v>
      </c>
      <c r="M48" s="330">
        <v>26.4</v>
      </c>
      <c r="N48" s="329">
        <f t="shared" si="1"/>
        <v>0.18899999999999997</v>
      </c>
      <c r="O48" s="331">
        <v>18.899999999999999</v>
      </c>
      <c r="P48" s="332">
        <v>1044</v>
      </c>
      <c r="Q48" s="333">
        <v>13.7</v>
      </c>
      <c r="R48" s="334">
        <v>0.23399999999999999</v>
      </c>
      <c r="S48" s="335">
        <f t="shared" si="2"/>
        <v>23.4</v>
      </c>
      <c r="T48" s="334">
        <v>0.184</v>
      </c>
      <c r="U48" s="335">
        <f t="shared" si="3"/>
        <v>18.399999999999999</v>
      </c>
      <c r="V48" s="334">
        <v>0.21199999999999999</v>
      </c>
      <c r="W48" s="335">
        <f t="shared" si="4"/>
        <v>21.2</v>
      </c>
      <c r="X48" s="334">
        <v>5.8500000000000003E-2</v>
      </c>
      <c r="Y48" s="335">
        <f t="shared" si="5"/>
        <v>5.8500000000000005</v>
      </c>
      <c r="Z48" s="334">
        <v>0.1535</v>
      </c>
      <c r="AA48" s="335">
        <f t="shared" si="6"/>
        <v>15.35</v>
      </c>
      <c r="AB48" s="336">
        <v>509.34938782941703</v>
      </c>
    </row>
    <row r="49" spans="2:28" x14ac:dyDescent="0.25">
      <c r="B49" s="320">
        <v>43</v>
      </c>
      <c r="C49" s="337" t="s">
        <v>386</v>
      </c>
      <c r="D49" s="321" t="s">
        <v>1553</v>
      </c>
      <c r="E49" s="338">
        <v>3</v>
      </c>
      <c r="F49" s="323">
        <v>1930</v>
      </c>
      <c r="G49" s="324">
        <v>1948</v>
      </c>
      <c r="H49" s="325">
        <v>6.07</v>
      </c>
      <c r="I49" s="335">
        <v>1934.57</v>
      </c>
      <c r="J49" s="342" t="s">
        <v>203</v>
      </c>
      <c r="K49" s="328" t="s">
        <v>48</v>
      </c>
      <c r="L49" s="329">
        <f t="shared" si="0"/>
        <v>0.26300000000000001</v>
      </c>
      <c r="M49" s="330">
        <v>26.3</v>
      </c>
      <c r="N49" s="329">
        <f t="shared" si="1"/>
        <v>0.23100000000000001</v>
      </c>
      <c r="O49" s="331">
        <v>23.1</v>
      </c>
      <c r="P49" s="332">
        <v>1197</v>
      </c>
      <c r="Q49" s="333">
        <v>22.2</v>
      </c>
      <c r="R49" s="334">
        <v>0.23</v>
      </c>
      <c r="S49" s="335">
        <f t="shared" si="2"/>
        <v>23</v>
      </c>
      <c r="T49" s="334">
        <v>0.183</v>
      </c>
      <c r="U49" s="335">
        <f t="shared" si="3"/>
        <v>18.3</v>
      </c>
      <c r="V49" s="334">
        <v>0.20199999999999999</v>
      </c>
      <c r="W49" s="335">
        <f t="shared" si="4"/>
        <v>20.2</v>
      </c>
      <c r="X49" s="334">
        <v>6.6100000000000006E-2</v>
      </c>
      <c r="Y49" s="335">
        <f t="shared" si="5"/>
        <v>6.61</v>
      </c>
      <c r="Z49" s="334">
        <v>0.13589999999999997</v>
      </c>
      <c r="AA49" s="335">
        <f t="shared" si="6"/>
        <v>13.589999999999996</v>
      </c>
      <c r="AB49" s="336">
        <v>500.17772462503706</v>
      </c>
    </row>
    <row r="50" spans="2:28" x14ac:dyDescent="0.25">
      <c r="B50" s="320">
        <v>44</v>
      </c>
      <c r="C50" s="340" t="s">
        <v>227</v>
      </c>
      <c r="D50" s="341" t="s">
        <v>532</v>
      </c>
      <c r="E50" s="338">
        <v>3</v>
      </c>
      <c r="F50" s="323">
        <v>1930</v>
      </c>
      <c r="G50" s="324">
        <v>1948</v>
      </c>
      <c r="H50" s="325">
        <v>7.03</v>
      </c>
      <c r="I50" s="335">
        <v>1935.53</v>
      </c>
      <c r="J50" s="342" t="s">
        <v>203</v>
      </c>
      <c r="K50" s="328" t="s">
        <v>48</v>
      </c>
      <c r="L50" s="329">
        <f t="shared" si="0"/>
        <v>0.25900000000000001</v>
      </c>
      <c r="M50" s="330">
        <v>25.9</v>
      </c>
      <c r="N50" s="329">
        <f t="shared" si="1"/>
        <v>0.28899999999999998</v>
      </c>
      <c r="O50" s="331">
        <v>28.9</v>
      </c>
      <c r="P50" s="332">
        <v>862</v>
      </c>
      <c r="Q50" s="333">
        <v>19.7</v>
      </c>
      <c r="R50" s="334">
        <v>0.23100000000000001</v>
      </c>
      <c r="S50" s="335">
        <f t="shared" si="2"/>
        <v>23.1</v>
      </c>
      <c r="T50" s="334">
        <v>0.17399999999999999</v>
      </c>
      <c r="U50" s="335">
        <f t="shared" si="3"/>
        <v>17.399999999999999</v>
      </c>
      <c r="V50" s="334">
        <v>0.249</v>
      </c>
      <c r="W50" s="335">
        <f t="shared" si="4"/>
        <v>24.9</v>
      </c>
      <c r="X50" s="334">
        <v>7.4099999999999999E-2</v>
      </c>
      <c r="Y50" s="335">
        <f t="shared" si="5"/>
        <v>7.41</v>
      </c>
      <c r="Z50" s="334">
        <v>0.1749</v>
      </c>
      <c r="AA50" s="335">
        <f t="shared" si="6"/>
        <v>17.489999999999998</v>
      </c>
      <c r="AB50" s="336">
        <v>330.01493282913646</v>
      </c>
    </row>
    <row r="51" spans="2:28" x14ac:dyDescent="0.25">
      <c r="B51" s="320">
        <v>45</v>
      </c>
      <c r="C51" s="337" t="s">
        <v>387</v>
      </c>
      <c r="D51" s="321" t="s">
        <v>1553</v>
      </c>
      <c r="E51" s="338">
        <v>3</v>
      </c>
      <c r="F51" s="323">
        <v>1930</v>
      </c>
      <c r="G51" s="324">
        <v>1948</v>
      </c>
      <c r="H51" s="325">
        <v>7.62</v>
      </c>
      <c r="I51" s="335">
        <v>1936.12</v>
      </c>
      <c r="J51" s="342" t="s">
        <v>203</v>
      </c>
      <c r="K51" s="328" t="s">
        <v>48</v>
      </c>
      <c r="L51" s="329">
        <f t="shared" si="0"/>
        <v>0.27800000000000002</v>
      </c>
      <c r="M51" s="330">
        <v>27.8</v>
      </c>
      <c r="N51" s="329">
        <f t="shared" si="1"/>
        <v>0.28999999999999998</v>
      </c>
      <c r="O51" s="331">
        <v>28.999999999999996</v>
      </c>
      <c r="P51" s="332">
        <v>733</v>
      </c>
      <c r="Q51" s="333">
        <v>21.3</v>
      </c>
      <c r="R51" s="334">
        <v>0.23</v>
      </c>
      <c r="S51" s="335">
        <f t="shared" si="2"/>
        <v>23</v>
      </c>
      <c r="T51" s="334">
        <v>0.17600000000000002</v>
      </c>
      <c r="U51" s="335">
        <f t="shared" si="3"/>
        <v>17.600000000000001</v>
      </c>
      <c r="V51" s="334">
        <v>0.23699999999999999</v>
      </c>
      <c r="W51" s="335">
        <f t="shared" si="4"/>
        <v>23.7</v>
      </c>
      <c r="X51" s="334">
        <v>8.5999999999999993E-2</v>
      </c>
      <c r="Y51" s="335">
        <f t="shared" si="5"/>
        <v>8.6</v>
      </c>
      <c r="Z51" s="334">
        <v>0.151</v>
      </c>
      <c r="AA51" s="335">
        <f t="shared" si="6"/>
        <v>15.1</v>
      </c>
      <c r="AB51" s="336">
        <v>319.33448717755351</v>
      </c>
    </row>
    <row r="52" spans="2:28" x14ac:dyDescent="0.25">
      <c r="B52" s="320">
        <v>46</v>
      </c>
      <c r="C52" s="340" t="s">
        <v>233</v>
      </c>
      <c r="D52" s="341" t="s">
        <v>532</v>
      </c>
      <c r="E52" s="338">
        <v>3</v>
      </c>
      <c r="F52" s="323">
        <v>1930</v>
      </c>
      <c r="G52" s="324">
        <v>1948</v>
      </c>
      <c r="H52" s="325">
        <v>8.19</v>
      </c>
      <c r="I52" s="335">
        <v>1936.69</v>
      </c>
      <c r="J52" s="342" t="s">
        <v>203</v>
      </c>
      <c r="K52" s="328" t="s">
        <v>48</v>
      </c>
      <c r="L52" s="329">
        <f t="shared" si="0"/>
        <v>0.22399999999999998</v>
      </c>
      <c r="M52" s="330">
        <v>22.4</v>
      </c>
      <c r="N52" s="329">
        <f t="shared" si="1"/>
        <v>0.39700000000000002</v>
      </c>
      <c r="O52" s="331">
        <v>39.700000000000003</v>
      </c>
      <c r="P52" s="332">
        <v>120</v>
      </c>
      <c r="Q52" s="333"/>
      <c r="R52" s="334">
        <v>0.23</v>
      </c>
      <c r="S52" s="335">
        <f t="shared" si="2"/>
        <v>23</v>
      </c>
      <c r="T52" s="334">
        <v>0.154</v>
      </c>
      <c r="U52" s="335">
        <f t="shared" si="3"/>
        <v>15.4</v>
      </c>
      <c r="V52" s="334">
        <v>0.33200000000000002</v>
      </c>
      <c r="W52" s="335">
        <f t="shared" si="4"/>
        <v>33.200000000000003</v>
      </c>
      <c r="X52" s="334">
        <v>0.1101</v>
      </c>
      <c r="Y52" s="335">
        <f t="shared" si="5"/>
        <v>11.01</v>
      </c>
      <c r="Z52" s="334">
        <v>0.22190000000000001</v>
      </c>
      <c r="AA52" s="335">
        <f t="shared" si="6"/>
        <v>22.19</v>
      </c>
      <c r="AB52" s="336">
        <v>125.50741146393702</v>
      </c>
    </row>
    <row r="53" spans="2:28" x14ac:dyDescent="0.25">
      <c r="B53" s="320">
        <v>47</v>
      </c>
      <c r="C53" s="340" t="s">
        <v>235</v>
      </c>
      <c r="D53" s="341" t="s">
        <v>532</v>
      </c>
      <c r="E53" s="338">
        <v>3</v>
      </c>
      <c r="F53" s="323">
        <v>1930</v>
      </c>
      <c r="G53" s="324">
        <v>1948</v>
      </c>
      <c r="H53" s="325">
        <v>8.49</v>
      </c>
      <c r="I53" s="335">
        <v>1936.99</v>
      </c>
      <c r="J53" s="342" t="s">
        <v>203</v>
      </c>
      <c r="K53" s="328" t="s">
        <v>48</v>
      </c>
      <c r="L53" s="329">
        <f t="shared" si="0"/>
        <v>0.19800000000000001</v>
      </c>
      <c r="M53" s="330">
        <v>19.8</v>
      </c>
      <c r="N53" s="329">
        <f t="shared" si="1"/>
        <v>0.40400000000000008</v>
      </c>
      <c r="O53" s="331">
        <v>40.400000000000006</v>
      </c>
      <c r="P53" s="332">
        <v>120</v>
      </c>
      <c r="Q53" s="333">
        <v>12.6</v>
      </c>
      <c r="R53" s="334">
        <v>0.22899999999999998</v>
      </c>
      <c r="S53" s="335">
        <f t="shared" si="2"/>
        <v>22.9</v>
      </c>
      <c r="T53" s="334">
        <v>0.161</v>
      </c>
      <c r="U53" s="335">
        <f t="shared" si="3"/>
        <v>16.100000000000001</v>
      </c>
      <c r="V53" s="334">
        <v>0.29699999999999999</v>
      </c>
      <c r="W53" s="335">
        <f t="shared" si="4"/>
        <v>29.7</v>
      </c>
      <c r="X53" s="334">
        <v>0.14549999999999999</v>
      </c>
      <c r="Y53" s="335">
        <f t="shared" si="5"/>
        <v>14.549999999999999</v>
      </c>
      <c r="Z53" s="334">
        <v>0.1515</v>
      </c>
      <c r="AA53" s="335">
        <f t="shared" si="6"/>
        <v>15.15</v>
      </c>
      <c r="AB53" s="336">
        <v>117.15207352389086</v>
      </c>
    </row>
    <row r="54" spans="2:28" x14ac:dyDescent="0.25">
      <c r="B54" s="320">
        <v>48</v>
      </c>
      <c r="C54" s="337" t="s">
        <v>240</v>
      </c>
      <c r="D54" s="341" t="s">
        <v>532</v>
      </c>
      <c r="E54" s="338">
        <v>3</v>
      </c>
      <c r="F54" s="323">
        <v>1930</v>
      </c>
      <c r="G54" s="324">
        <v>1948</v>
      </c>
      <c r="H54" s="325">
        <v>9.5299999999999994</v>
      </c>
      <c r="I54" s="335">
        <v>1938.03</v>
      </c>
      <c r="J54" s="342" t="s">
        <v>203</v>
      </c>
      <c r="K54" s="328" t="s">
        <v>478</v>
      </c>
      <c r="L54" s="329">
        <f t="shared" si="0"/>
        <v>0.27200000000000002</v>
      </c>
      <c r="M54" s="330">
        <v>27.2</v>
      </c>
      <c r="N54" s="329">
        <f t="shared" si="1"/>
        <v>0.25900000000000001</v>
      </c>
      <c r="O54" s="331">
        <v>25.900000000000002</v>
      </c>
      <c r="P54" s="332">
        <v>958</v>
      </c>
      <c r="Q54" s="333">
        <v>23.1</v>
      </c>
      <c r="R54" s="334">
        <v>0.309</v>
      </c>
      <c r="S54" s="335">
        <f t="shared" si="2"/>
        <v>30.9</v>
      </c>
      <c r="T54" s="334">
        <v>0.26700000000000002</v>
      </c>
      <c r="U54" s="335">
        <f t="shared" si="3"/>
        <v>26.700000000000003</v>
      </c>
      <c r="V54" s="334">
        <v>0.13500000000000001</v>
      </c>
      <c r="W54" s="335">
        <f t="shared" si="4"/>
        <v>13.5</v>
      </c>
      <c r="X54" s="334">
        <v>5.8900000000000001E-2</v>
      </c>
      <c r="Y54" s="335">
        <f t="shared" si="5"/>
        <v>5.89</v>
      </c>
      <c r="Z54" s="334">
        <v>7.6100000000000001E-2</v>
      </c>
      <c r="AA54" s="335">
        <f t="shared" si="6"/>
        <v>7.61</v>
      </c>
      <c r="AB54" s="336">
        <v>2175.7339060376003</v>
      </c>
    </row>
    <row r="55" spans="2:28" x14ac:dyDescent="0.25">
      <c r="B55" s="320">
        <v>49</v>
      </c>
      <c r="C55" s="337" t="s">
        <v>244</v>
      </c>
      <c r="D55" s="341" t="s">
        <v>532</v>
      </c>
      <c r="E55" s="338">
        <v>3</v>
      </c>
      <c r="F55" s="323">
        <v>1930</v>
      </c>
      <c r="G55" s="324">
        <v>1948</v>
      </c>
      <c r="H55" s="325">
        <v>10.41</v>
      </c>
      <c r="I55" s="335">
        <v>1938.91</v>
      </c>
      <c r="J55" s="342" t="s">
        <v>203</v>
      </c>
      <c r="K55" s="328" t="s">
        <v>37</v>
      </c>
      <c r="L55" s="329">
        <f t="shared" si="0"/>
        <v>0.214</v>
      </c>
      <c r="M55" s="330">
        <v>21.4</v>
      </c>
      <c r="N55" s="329">
        <f t="shared" si="1"/>
        <v>0.42299999999999999</v>
      </c>
      <c r="O55" s="331">
        <v>42.3</v>
      </c>
      <c r="P55" s="332">
        <v>101</v>
      </c>
      <c r="Q55" s="333">
        <v>13.5</v>
      </c>
      <c r="R55" s="334">
        <v>0.223</v>
      </c>
      <c r="S55" s="335">
        <f t="shared" si="2"/>
        <v>22.3</v>
      </c>
      <c r="T55" s="334">
        <v>0.13400000000000001</v>
      </c>
      <c r="U55" s="335">
        <f t="shared" si="3"/>
        <v>13.4</v>
      </c>
      <c r="V55" s="334">
        <v>0.39799999999999996</v>
      </c>
      <c r="W55" s="335">
        <f t="shared" si="4"/>
        <v>39.799999999999997</v>
      </c>
      <c r="X55" s="334">
        <v>0.1605</v>
      </c>
      <c r="Y55" s="335">
        <f t="shared" si="5"/>
        <v>16.05</v>
      </c>
      <c r="Z55" s="334">
        <v>0.23749999999999996</v>
      </c>
      <c r="AA55" s="335">
        <f t="shared" si="6"/>
        <v>23.749999999999996</v>
      </c>
      <c r="AB55" s="336">
        <v>53.720175812465989</v>
      </c>
    </row>
    <row r="56" spans="2:28" x14ac:dyDescent="0.25">
      <c r="B56" s="320">
        <v>50</v>
      </c>
      <c r="C56" s="340" t="s">
        <v>390</v>
      </c>
      <c r="D56" s="321" t="s">
        <v>1553</v>
      </c>
      <c r="E56" s="338">
        <v>3</v>
      </c>
      <c r="F56" s="323">
        <v>1930</v>
      </c>
      <c r="G56" s="324">
        <v>1948</v>
      </c>
      <c r="H56" s="325">
        <v>10.6</v>
      </c>
      <c r="I56" s="335">
        <v>1939.1</v>
      </c>
      <c r="J56" s="342" t="s">
        <v>203</v>
      </c>
      <c r="K56" s="328" t="s">
        <v>37</v>
      </c>
      <c r="L56" s="329">
        <f t="shared" si="0"/>
        <v>0.23699999999999999</v>
      </c>
      <c r="M56" s="330">
        <v>23.7</v>
      </c>
      <c r="N56" s="329">
        <f t="shared" si="1"/>
        <v>0.371</v>
      </c>
      <c r="O56" s="331">
        <v>37.1</v>
      </c>
      <c r="P56" s="332">
        <v>292</v>
      </c>
      <c r="Q56" s="333">
        <v>16.100000000000001</v>
      </c>
      <c r="R56" s="334">
        <v>0.221</v>
      </c>
      <c r="S56" s="335">
        <f t="shared" si="2"/>
        <v>22.1</v>
      </c>
      <c r="T56" s="334">
        <v>0.14599999999999999</v>
      </c>
      <c r="U56" s="335">
        <f t="shared" si="3"/>
        <v>14.6</v>
      </c>
      <c r="V56" s="334">
        <v>0.34200000000000003</v>
      </c>
      <c r="W56" s="335">
        <f t="shared" si="4"/>
        <v>34.200000000000003</v>
      </c>
      <c r="X56" s="334">
        <v>0.1338</v>
      </c>
      <c r="Y56" s="335">
        <f t="shared" si="5"/>
        <v>13.38</v>
      </c>
      <c r="Z56" s="334">
        <v>0.20820000000000002</v>
      </c>
      <c r="AA56" s="335">
        <f t="shared" si="6"/>
        <v>20.820000000000004</v>
      </c>
      <c r="AB56" s="336">
        <v>91.633720779877322</v>
      </c>
    </row>
    <row r="57" spans="2:28" x14ac:dyDescent="0.25">
      <c r="B57" s="320">
        <v>51</v>
      </c>
      <c r="C57" s="337" t="s">
        <v>248</v>
      </c>
      <c r="D57" s="341" t="s">
        <v>532</v>
      </c>
      <c r="E57" s="338">
        <v>3</v>
      </c>
      <c r="F57" s="323">
        <v>1930</v>
      </c>
      <c r="G57" s="324">
        <v>1948</v>
      </c>
      <c r="H57" s="325">
        <v>11.39</v>
      </c>
      <c r="I57" s="335">
        <v>1939.89</v>
      </c>
      <c r="J57" s="342" t="s">
        <v>203</v>
      </c>
      <c r="K57" s="328" t="s">
        <v>37</v>
      </c>
      <c r="L57" s="329">
        <f t="shared" si="0"/>
        <v>0.23800000000000002</v>
      </c>
      <c r="M57" s="330">
        <v>23.8</v>
      </c>
      <c r="N57" s="329">
        <f t="shared" si="1"/>
        <v>0.28399999999999997</v>
      </c>
      <c r="O57" s="331">
        <v>28.4</v>
      </c>
      <c r="P57" s="332">
        <v>503</v>
      </c>
      <c r="Q57" s="333">
        <v>18.600000000000001</v>
      </c>
      <c r="R57" s="334">
        <v>0.222</v>
      </c>
      <c r="S57" s="335">
        <f t="shared" si="2"/>
        <v>22.2</v>
      </c>
      <c r="T57" s="334">
        <v>0.154</v>
      </c>
      <c r="U57" s="335">
        <f t="shared" si="3"/>
        <v>15.4</v>
      </c>
      <c r="V57" s="334">
        <v>0.307</v>
      </c>
      <c r="W57" s="335">
        <f t="shared" si="4"/>
        <v>30.7</v>
      </c>
      <c r="X57" s="334">
        <v>9.3299999999999994E-2</v>
      </c>
      <c r="Y57" s="335">
        <f t="shared" si="5"/>
        <v>9.33</v>
      </c>
      <c r="Z57" s="334">
        <v>0.2137</v>
      </c>
      <c r="AA57" s="335">
        <f t="shared" si="6"/>
        <v>21.37</v>
      </c>
      <c r="AB57" s="336">
        <v>152.48028603532217</v>
      </c>
    </row>
    <row r="58" spans="2:28" x14ac:dyDescent="0.25">
      <c r="B58" s="320">
        <v>52</v>
      </c>
      <c r="C58" s="340" t="s">
        <v>391</v>
      </c>
      <c r="D58" s="321" t="s">
        <v>1553</v>
      </c>
      <c r="E58" s="338">
        <v>3</v>
      </c>
      <c r="F58" s="323">
        <v>1930</v>
      </c>
      <c r="G58" s="324">
        <v>1948</v>
      </c>
      <c r="H58" s="325">
        <v>11.87</v>
      </c>
      <c r="I58" s="335">
        <v>1940.37</v>
      </c>
      <c r="J58" s="342" t="s">
        <v>203</v>
      </c>
      <c r="K58" s="328" t="s">
        <v>37</v>
      </c>
      <c r="L58" s="329">
        <f t="shared" si="0"/>
        <v>0.24399999999999999</v>
      </c>
      <c r="M58" s="330">
        <v>24.4</v>
      </c>
      <c r="N58" s="329">
        <f t="shared" si="1"/>
        <v>0.33800000000000002</v>
      </c>
      <c r="O58" s="331">
        <v>33.800000000000004</v>
      </c>
      <c r="P58" s="332">
        <v>332</v>
      </c>
      <c r="Q58" s="333">
        <v>17.399999999999999</v>
      </c>
      <c r="R58" s="334">
        <v>0.22899999999999998</v>
      </c>
      <c r="S58" s="335">
        <f t="shared" si="2"/>
        <v>22.9</v>
      </c>
      <c r="T58" s="334">
        <v>0.14000000000000001</v>
      </c>
      <c r="U58" s="335">
        <f t="shared" si="3"/>
        <v>14.000000000000002</v>
      </c>
      <c r="V58" s="334">
        <v>0.38900000000000001</v>
      </c>
      <c r="W58" s="335">
        <f t="shared" si="4"/>
        <v>38.9</v>
      </c>
      <c r="X58" s="334">
        <v>0.1162</v>
      </c>
      <c r="Y58" s="335">
        <f t="shared" si="5"/>
        <v>11.62</v>
      </c>
      <c r="Z58" s="334">
        <v>0.27280000000000004</v>
      </c>
      <c r="AA58" s="335">
        <f t="shared" si="6"/>
        <v>27.280000000000005</v>
      </c>
      <c r="AB58" s="336">
        <v>91.432931957272402</v>
      </c>
    </row>
    <row r="59" spans="2:28" x14ac:dyDescent="0.25">
      <c r="B59" s="320">
        <v>53</v>
      </c>
      <c r="C59" s="340" t="s">
        <v>252</v>
      </c>
      <c r="D59" s="341" t="s">
        <v>532</v>
      </c>
      <c r="E59" s="338">
        <v>3</v>
      </c>
      <c r="F59" s="323">
        <v>1930</v>
      </c>
      <c r="G59" s="324">
        <v>1948</v>
      </c>
      <c r="H59" s="325">
        <v>12.18</v>
      </c>
      <c r="I59" s="335">
        <v>1940.68</v>
      </c>
      <c r="J59" s="342" t="s">
        <v>203</v>
      </c>
      <c r="K59" s="328" t="s">
        <v>37</v>
      </c>
      <c r="L59" s="329">
        <f t="shared" si="0"/>
        <v>0.20899999999999999</v>
      </c>
      <c r="M59" s="330">
        <v>20.9</v>
      </c>
      <c r="N59" s="329">
        <f t="shared" si="1"/>
        <v>0.495</v>
      </c>
      <c r="O59" s="331">
        <v>49.5</v>
      </c>
      <c r="P59" s="332">
        <v>76</v>
      </c>
      <c r="Q59" s="333">
        <v>11.7</v>
      </c>
      <c r="R59" s="334">
        <v>0.22800000000000001</v>
      </c>
      <c r="S59" s="335">
        <f t="shared" si="2"/>
        <v>22.8</v>
      </c>
      <c r="T59" s="334">
        <v>0.10300000000000001</v>
      </c>
      <c r="U59" s="335">
        <f t="shared" si="3"/>
        <v>10.3</v>
      </c>
      <c r="V59" s="334">
        <v>0.54899999999999993</v>
      </c>
      <c r="W59" s="335">
        <f t="shared" si="4"/>
        <v>54.899999999999991</v>
      </c>
      <c r="X59" s="334">
        <v>0.21190000000000001</v>
      </c>
      <c r="Y59" s="335">
        <f t="shared" si="5"/>
        <v>21.19</v>
      </c>
      <c r="Z59" s="334">
        <v>0.33709999999999996</v>
      </c>
      <c r="AA59" s="335">
        <f t="shared" si="6"/>
        <v>33.709999999999994</v>
      </c>
      <c r="AB59" s="336">
        <v>20.357315575640964</v>
      </c>
    </row>
    <row r="60" spans="2:28" x14ac:dyDescent="0.25">
      <c r="B60" s="320">
        <v>54</v>
      </c>
      <c r="C60" s="340" t="s">
        <v>259</v>
      </c>
      <c r="D60" s="341" t="s">
        <v>532</v>
      </c>
      <c r="E60" s="338">
        <v>3</v>
      </c>
      <c r="F60" s="323">
        <v>1930</v>
      </c>
      <c r="G60" s="324">
        <v>1948</v>
      </c>
      <c r="H60" s="325">
        <v>13.64</v>
      </c>
      <c r="I60" s="335">
        <v>1942.14</v>
      </c>
      <c r="J60" s="342" t="s">
        <v>203</v>
      </c>
      <c r="K60" s="328" t="s">
        <v>48</v>
      </c>
      <c r="L60" s="329">
        <f t="shared" si="0"/>
        <v>0.21</v>
      </c>
      <c r="M60" s="330">
        <v>21</v>
      </c>
      <c r="N60" s="329">
        <f t="shared" si="1"/>
        <v>0.46700000000000003</v>
      </c>
      <c r="O60" s="331">
        <v>46.7</v>
      </c>
      <c r="P60" s="332">
        <v>95</v>
      </c>
      <c r="Q60" s="333">
        <v>12.2</v>
      </c>
      <c r="R60" s="334">
        <v>0.22399999999999998</v>
      </c>
      <c r="S60" s="335">
        <f t="shared" si="2"/>
        <v>22.4</v>
      </c>
      <c r="T60" s="334">
        <v>0.14699999999999999</v>
      </c>
      <c r="U60" s="335">
        <f t="shared" si="3"/>
        <v>14.7</v>
      </c>
      <c r="V60" s="334">
        <v>0.34299999999999997</v>
      </c>
      <c r="W60" s="335">
        <f t="shared" si="4"/>
        <v>34.299999999999997</v>
      </c>
      <c r="X60" s="334">
        <v>0.21160000000000001</v>
      </c>
      <c r="Y60" s="335">
        <f t="shared" si="5"/>
        <v>21.16</v>
      </c>
      <c r="Z60" s="334">
        <v>0.13139999999999996</v>
      </c>
      <c r="AA60" s="335">
        <f t="shared" si="6"/>
        <v>13.139999999999997</v>
      </c>
      <c r="AB60" s="336">
        <v>72.435467443722416</v>
      </c>
    </row>
    <row r="61" spans="2:28" x14ac:dyDescent="0.25">
      <c r="B61" s="320">
        <v>55</v>
      </c>
      <c r="C61" s="337" t="s">
        <v>265</v>
      </c>
      <c r="D61" s="341" t="s">
        <v>532</v>
      </c>
      <c r="E61" s="338">
        <v>3</v>
      </c>
      <c r="F61" s="323">
        <v>1930</v>
      </c>
      <c r="G61" s="324">
        <v>1948</v>
      </c>
      <c r="H61" s="325">
        <v>15.21</v>
      </c>
      <c r="I61" s="335">
        <v>1943.71</v>
      </c>
      <c r="J61" s="342" t="s">
        <v>203</v>
      </c>
      <c r="K61" s="328" t="s">
        <v>48</v>
      </c>
      <c r="L61" s="329">
        <f t="shared" si="0"/>
        <v>0.23100000000000001</v>
      </c>
      <c r="M61" s="330">
        <v>23.1</v>
      </c>
      <c r="N61" s="329">
        <f t="shared" si="1"/>
        <v>0.45899999999999996</v>
      </c>
      <c r="O61" s="331">
        <v>45.9</v>
      </c>
      <c r="P61" s="332">
        <v>154</v>
      </c>
      <c r="Q61" s="333">
        <v>13.5</v>
      </c>
      <c r="R61" s="334">
        <v>0.22399999999999998</v>
      </c>
      <c r="S61" s="335">
        <f t="shared" si="2"/>
        <v>22.4</v>
      </c>
      <c r="T61" s="334">
        <v>0.111</v>
      </c>
      <c r="U61" s="335">
        <f t="shared" si="3"/>
        <v>11.1</v>
      </c>
      <c r="V61" s="334">
        <v>0.503</v>
      </c>
      <c r="W61" s="335">
        <f t="shared" si="4"/>
        <v>50.3</v>
      </c>
      <c r="X61" s="334">
        <v>0.25219999999999998</v>
      </c>
      <c r="Y61" s="335">
        <f t="shared" si="5"/>
        <v>25.22</v>
      </c>
      <c r="Z61" s="334">
        <v>0.25080000000000002</v>
      </c>
      <c r="AA61" s="335">
        <f t="shared" si="6"/>
        <v>25.080000000000002</v>
      </c>
      <c r="AB61" s="336">
        <v>23.050896810974997</v>
      </c>
    </row>
    <row r="62" spans="2:28" x14ac:dyDescent="0.25">
      <c r="B62" s="320">
        <v>56</v>
      </c>
      <c r="C62" s="337" t="s">
        <v>266</v>
      </c>
      <c r="D62" s="341" t="s">
        <v>532</v>
      </c>
      <c r="E62" s="338">
        <v>3</v>
      </c>
      <c r="F62" s="323">
        <v>1930</v>
      </c>
      <c r="G62" s="324">
        <v>1948</v>
      </c>
      <c r="H62" s="325">
        <v>15.43</v>
      </c>
      <c r="I62" s="335">
        <v>1943.93</v>
      </c>
      <c r="J62" s="342" t="s">
        <v>203</v>
      </c>
      <c r="K62" s="328" t="s">
        <v>465</v>
      </c>
      <c r="L62" s="329">
        <f t="shared" si="0"/>
        <v>0.26</v>
      </c>
      <c r="M62" s="330">
        <v>26</v>
      </c>
      <c r="N62" s="329">
        <f t="shared" si="1"/>
        <v>0.26500000000000001</v>
      </c>
      <c r="O62" s="331">
        <v>26.5</v>
      </c>
      <c r="P62" s="332">
        <v>847</v>
      </c>
      <c r="Q62" s="333">
        <v>19.100000000000001</v>
      </c>
      <c r="R62" s="334">
        <v>0.23100000000000001</v>
      </c>
      <c r="S62" s="335">
        <f t="shared" si="2"/>
        <v>23.1</v>
      </c>
      <c r="T62" s="334">
        <v>0.17199999999999999</v>
      </c>
      <c r="U62" s="335">
        <f t="shared" si="3"/>
        <v>17.2</v>
      </c>
      <c r="V62" s="334">
        <v>0.253</v>
      </c>
      <c r="W62" s="335">
        <f t="shared" si="4"/>
        <v>25.3</v>
      </c>
      <c r="X62" s="334">
        <v>0.13600000000000001</v>
      </c>
      <c r="Y62" s="335">
        <f t="shared" si="5"/>
        <v>13.600000000000001</v>
      </c>
      <c r="Z62" s="334">
        <v>0.11699999999999999</v>
      </c>
      <c r="AA62" s="335">
        <f t="shared" si="6"/>
        <v>11.7</v>
      </c>
      <c r="AB62" s="336">
        <v>234.07874465703529</v>
      </c>
    </row>
    <row r="63" spans="2:28" x14ac:dyDescent="0.25">
      <c r="B63" s="320">
        <v>57</v>
      </c>
      <c r="C63" s="337" t="s">
        <v>396</v>
      </c>
      <c r="D63" s="321" t="s">
        <v>1553</v>
      </c>
      <c r="E63" s="338">
        <v>3</v>
      </c>
      <c r="F63" s="323">
        <v>1930</v>
      </c>
      <c r="G63" s="324">
        <v>1948</v>
      </c>
      <c r="H63" s="325">
        <v>16.41</v>
      </c>
      <c r="I63" s="335">
        <v>1944.91</v>
      </c>
      <c r="J63" s="342" t="s">
        <v>203</v>
      </c>
      <c r="K63" s="328" t="s">
        <v>48</v>
      </c>
      <c r="L63" s="329">
        <f t="shared" si="0"/>
        <v>0.20899999999999999</v>
      </c>
      <c r="M63" s="330">
        <v>20.9</v>
      </c>
      <c r="N63" s="329">
        <f t="shared" si="1"/>
        <v>0.56299999999999994</v>
      </c>
      <c r="O63" s="331">
        <v>56.3</v>
      </c>
      <c r="P63" s="332">
        <v>20</v>
      </c>
      <c r="Q63" s="333">
        <v>9.6999999999999993</v>
      </c>
      <c r="R63" s="334">
        <v>0.22</v>
      </c>
      <c r="S63" s="335">
        <f t="shared" si="2"/>
        <v>22</v>
      </c>
      <c r="T63" s="334">
        <v>0.10400000000000001</v>
      </c>
      <c r="U63" s="335">
        <f t="shared" si="3"/>
        <v>10.4</v>
      </c>
      <c r="V63" s="334">
        <v>0.52500000000000002</v>
      </c>
      <c r="W63" s="335">
        <f t="shared" si="4"/>
        <v>52.5</v>
      </c>
      <c r="X63" s="334">
        <v>0.39560000000000001</v>
      </c>
      <c r="Y63" s="335">
        <f t="shared" si="5"/>
        <v>39.56</v>
      </c>
      <c r="Z63" s="334">
        <v>0.12940000000000002</v>
      </c>
      <c r="AA63" s="335">
        <f t="shared" si="6"/>
        <v>12.940000000000001</v>
      </c>
      <c r="AB63" s="336">
        <v>8.1623510460081636</v>
      </c>
    </row>
    <row r="64" spans="2:28" x14ac:dyDescent="0.25">
      <c r="B64" s="320">
        <v>58</v>
      </c>
      <c r="C64" s="340" t="s">
        <v>288</v>
      </c>
      <c r="D64" s="341" t="s">
        <v>532</v>
      </c>
      <c r="E64" s="338">
        <v>4</v>
      </c>
      <c r="F64" s="323">
        <v>1948</v>
      </c>
      <c r="G64" s="324">
        <v>1966</v>
      </c>
      <c r="H64" s="325">
        <v>3.21</v>
      </c>
      <c r="I64" s="335">
        <v>1949.71</v>
      </c>
      <c r="J64" s="342" t="s">
        <v>203</v>
      </c>
      <c r="K64" s="328" t="s">
        <v>480</v>
      </c>
      <c r="L64" s="329">
        <f t="shared" si="0"/>
        <v>9.0999999999999998E-2</v>
      </c>
      <c r="M64" s="330">
        <v>9.1</v>
      </c>
      <c r="N64" s="329">
        <f t="shared" si="1"/>
        <v>0.75099999999999989</v>
      </c>
      <c r="O64" s="331">
        <v>75.099999999999994</v>
      </c>
      <c r="P64" s="332">
        <v>0.5</v>
      </c>
      <c r="Q64" s="333">
        <v>3.6</v>
      </c>
      <c r="R64" s="334">
        <v>0.09</v>
      </c>
      <c r="S64" s="335">
        <f t="shared" si="2"/>
        <v>9</v>
      </c>
      <c r="T64" s="334">
        <v>4.0000000000000003E-5</v>
      </c>
      <c r="U64" s="335">
        <f t="shared" si="3"/>
        <v>4.0000000000000001E-3</v>
      </c>
      <c r="V64" s="334">
        <v>1</v>
      </c>
      <c r="W64" s="335">
        <f t="shared" si="4"/>
        <v>100</v>
      </c>
      <c r="X64" s="334">
        <v>0.94320000000000004</v>
      </c>
      <c r="Y64" s="335">
        <f t="shared" si="5"/>
        <v>94.320000000000007</v>
      </c>
      <c r="Z64" s="334">
        <v>5.6799999999999962E-2</v>
      </c>
      <c r="AA64" s="335">
        <f t="shared" si="6"/>
        <v>5.6799999999999962</v>
      </c>
      <c r="AB64" s="336">
        <v>2.1167360639999999E-3</v>
      </c>
    </row>
    <row r="65" spans="2:28" x14ac:dyDescent="0.25">
      <c r="B65" s="320">
        <v>59</v>
      </c>
      <c r="C65" s="340" t="s">
        <v>290</v>
      </c>
      <c r="D65" s="341" t="s">
        <v>532</v>
      </c>
      <c r="E65" s="338">
        <v>4</v>
      </c>
      <c r="F65" s="323">
        <v>1948</v>
      </c>
      <c r="G65" s="324">
        <v>1966</v>
      </c>
      <c r="H65" s="325">
        <v>3.59</v>
      </c>
      <c r="I65" s="335">
        <v>1950.09</v>
      </c>
      <c r="J65" s="342" t="s">
        <v>203</v>
      </c>
      <c r="K65" s="328" t="s">
        <v>291</v>
      </c>
      <c r="L65" s="329">
        <f t="shared" si="0"/>
        <v>0.16899999999999998</v>
      </c>
      <c r="M65" s="330">
        <v>16.899999999999999</v>
      </c>
      <c r="N65" s="329">
        <f t="shared" si="1"/>
        <v>0.61299999999999999</v>
      </c>
      <c r="O65" s="331">
        <v>61.3</v>
      </c>
      <c r="P65" s="332">
        <v>2.2000000000000002</v>
      </c>
      <c r="Q65" s="333">
        <v>10.5</v>
      </c>
      <c r="R65" s="334">
        <v>0.21600000000000003</v>
      </c>
      <c r="S65" s="335">
        <f t="shared" si="2"/>
        <v>21.6</v>
      </c>
      <c r="T65" s="334">
        <v>9.0999999999999998E-2</v>
      </c>
      <c r="U65" s="335">
        <f t="shared" si="3"/>
        <v>9.1</v>
      </c>
      <c r="V65" s="334">
        <v>0.57799999999999996</v>
      </c>
      <c r="W65" s="335">
        <f t="shared" si="4"/>
        <v>57.8</v>
      </c>
      <c r="X65" s="334">
        <v>0.56179999999999997</v>
      </c>
      <c r="Y65" s="335">
        <f t="shared" si="5"/>
        <v>56.18</v>
      </c>
      <c r="Z65" s="334">
        <v>1.6199999999999999E-2</v>
      </c>
      <c r="AA65" s="335">
        <f t="shared" si="6"/>
        <v>1.6199999999999999</v>
      </c>
      <c r="AB65" s="336">
        <v>0.26190141420996405</v>
      </c>
    </row>
    <row r="66" spans="2:28" ht="15.75" thickBot="1" x14ac:dyDescent="0.3">
      <c r="B66" s="344">
        <v>60</v>
      </c>
      <c r="C66" s="345" t="s">
        <v>299</v>
      </c>
      <c r="D66" s="346" t="s">
        <v>532</v>
      </c>
      <c r="E66" s="347">
        <v>4</v>
      </c>
      <c r="F66" s="348">
        <v>1948</v>
      </c>
      <c r="G66" s="349">
        <v>1966</v>
      </c>
      <c r="H66" s="350">
        <v>6.79</v>
      </c>
      <c r="I66" s="351">
        <v>1953.29</v>
      </c>
      <c r="J66" s="352" t="s">
        <v>203</v>
      </c>
      <c r="K66" s="353" t="s">
        <v>141</v>
      </c>
      <c r="L66" s="354">
        <f t="shared" si="0"/>
        <v>0.14800000000000002</v>
      </c>
      <c r="M66" s="355">
        <v>14.8</v>
      </c>
      <c r="N66" s="354">
        <f t="shared" si="1"/>
        <v>0.68700000000000006</v>
      </c>
      <c r="O66" s="356">
        <v>68.7</v>
      </c>
      <c r="P66" s="357">
        <v>1.7</v>
      </c>
      <c r="Q66" s="358">
        <v>8.9</v>
      </c>
      <c r="R66" s="359">
        <v>0.153</v>
      </c>
      <c r="S66" s="351">
        <f t="shared" si="2"/>
        <v>15.299999999999999</v>
      </c>
      <c r="T66" s="359">
        <v>1.1000000000000001E-2</v>
      </c>
      <c r="U66" s="351">
        <f t="shared" si="3"/>
        <v>1.1000000000000001</v>
      </c>
      <c r="V66" s="359">
        <v>0.92799999999999994</v>
      </c>
      <c r="W66" s="351">
        <f t="shared" si="4"/>
        <v>92.8</v>
      </c>
      <c r="X66" s="359">
        <v>0.70909999999999995</v>
      </c>
      <c r="Y66" s="351">
        <f t="shared" si="5"/>
        <v>70.91</v>
      </c>
      <c r="Z66" s="359">
        <v>0.21889999999999998</v>
      </c>
      <c r="AA66" s="351">
        <f t="shared" si="6"/>
        <v>21.889999999999997</v>
      </c>
      <c r="AB66" s="360">
        <v>0.11821197751259767</v>
      </c>
    </row>
    <row r="67" spans="2:28" ht="15.75" thickBot="1" x14ac:dyDescent="0.3">
      <c r="B67" s="527" t="s">
        <v>1564</v>
      </c>
      <c r="C67" s="528"/>
      <c r="D67" s="528"/>
      <c r="E67" s="528"/>
      <c r="F67" s="528"/>
      <c r="G67" s="528"/>
      <c r="H67" s="528"/>
      <c r="I67" s="528"/>
      <c r="J67" s="528"/>
      <c r="K67" s="528"/>
      <c r="L67" s="528"/>
      <c r="M67" s="528"/>
      <c r="N67" s="528"/>
      <c r="O67" s="528"/>
      <c r="P67" s="528"/>
      <c r="Q67" s="528"/>
      <c r="R67" s="528"/>
      <c r="S67" s="528"/>
      <c r="T67" s="528"/>
      <c r="U67" s="528"/>
      <c r="V67" s="528"/>
      <c r="W67" s="528"/>
      <c r="X67" s="528"/>
      <c r="Y67" s="528"/>
      <c r="Z67" s="528"/>
      <c r="AA67" s="528"/>
      <c r="AB67" s="529"/>
    </row>
    <row r="68" spans="2:28" x14ac:dyDescent="0.25">
      <c r="B68" s="303">
        <v>61</v>
      </c>
      <c r="C68" s="361">
        <v>2</v>
      </c>
      <c r="D68" s="362" t="s">
        <v>532</v>
      </c>
      <c r="E68" s="304" t="s">
        <v>415</v>
      </c>
      <c r="F68" s="363" t="s">
        <v>566</v>
      </c>
      <c r="G68" s="363" t="s">
        <v>566</v>
      </c>
      <c r="H68" s="363" t="s">
        <v>566</v>
      </c>
      <c r="I68" s="364">
        <v>1138.5</v>
      </c>
      <c r="J68" s="365" t="s">
        <v>530</v>
      </c>
      <c r="K68" s="311" t="s">
        <v>145</v>
      </c>
      <c r="L68" s="312">
        <f t="shared" ref="L68:L114" si="7">M68/100</f>
        <v>0.19500000000000001</v>
      </c>
      <c r="M68" s="313">
        <v>19.5</v>
      </c>
      <c r="N68" s="312"/>
      <c r="O68" s="366"/>
      <c r="P68" s="310">
        <v>260</v>
      </c>
      <c r="Q68" s="310">
        <v>19.5</v>
      </c>
      <c r="R68" s="317">
        <v>0.307</v>
      </c>
      <c r="S68" s="318">
        <f t="shared" ref="S68:S114" si="8">R68*100</f>
        <v>30.7</v>
      </c>
      <c r="T68" s="317">
        <v>1.2E-2</v>
      </c>
      <c r="U68" s="318">
        <f t="shared" ref="U68:U114" si="9">T68*100</f>
        <v>1.2</v>
      </c>
      <c r="V68" s="317">
        <v>0.95900000000000007</v>
      </c>
      <c r="W68" s="318">
        <f t="shared" ref="W68:W114" si="10">V68*100</f>
        <v>95.9</v>
      </c>
      <c r="X68" s="317">
        <v>0.82740000000000002</v>
      </c>
      <c r="Y68" s="318">
        <f t="shared" ref="Y68:Y114" si="11">X68*100</f>
        <v>82.740000000000009</v>
      </c>
      <c r="Z68" s="317">
        <v>0.13160000000000005</v>
      </c>
      <c r="AA68" s="318">
        <f t="shared" ref="AA68:AA114" si="12">Z68*100</f>
        <v>13.160000000000005</v>
      </c>
      <c r="AB68" s="319">
        <v>0.80511486027650558</v>
      </c>
    </row>
    <row r="69" spans="2:28" x14ac:dyDescent="0.25">
      <c r="B69" s="320">
        <v>62</v>
      </c>
      <c r="C69" s="340">
        <v>3</v>
      </c>
      <c r="D69" s="341" t="s">
        <v>532</v>
      </c>
      <c r="E69" s="321" t="s">
        <v>415</v>
      </c>
      <c r="F69" s="367" t="s">
        <v>566</v>
      </c>
      <c r="G69" s="367" t="s">
        <v>566</v>
      </c>
      <c r="H69" s="367" t="s">
        <v>566</v>
      </c>
      <c r="I69" s="368">
        <v>1145.8</v>
      </c>
      <c r="J69" s="342" t="s">
        <v>530</v>
      </c>
      <c r="K69" s="328" t="s">
        <v>490</v>
      </c>
      <c r="L69" s="329">
        <f t="shared" si="7"/>
        <v>0.24399999999999999</v>
      </c>
      <c r="M69" s="330">
        <v>24.4</v>
      </c>
      <c r="N69" s="329">
        <f t="shared" ref="N69:N114" si="13">O69/100</f>
        <v>0.28499999999999998</v>
      </c>
      <c r="O69" s="369">
        <v>28.499999999999996</v>
      </c>
      <c r="P69" s="327">
        <v>98</v>
      </c>
      <c r="Q69" s="327">
        <v>17.446000000000002</v>
      </c>
      <c r="R69" s="334">
        <v>0.317</v>
      </c>
      <c r="S69" s="335">
        <f t="shared" si="8"/>
        <v>31.7</v>
      </c>
      <c r="T69" s="334">
        <v>0.13900000000000001</v>
      </c>
      <c r="U69" s="335">
        <f t="shared" si="9"/>
        <v>13.900000000000002</v>
      </c>
      <c r="V69" s="334">
        <v>0.55899999999999994</v>
      </c>
      <c r="W69" s="335">
        <f t="shared" si="10"/>
        <v>55.899999999999991</v>
      </c>
      <c r="X69" s="334">
        <v>0.15140000000000001</v>
      </c>
      <c r="Y69" s="335">
        <f t="shared" si="11"/>
        <v>15.14</v>
      </c>
      <c r="Z69" s="334">
        <v>0.40759999999999996</v>
      </c>
      <c r="AA69" s="335">
        <f t="shared" si="12"/>
        <v>40.76</v>
      </c>
      <c r="AB69" s="336">
        <v>77.336823455706877</v>
      </c>
    </row>
    <row r="70" spans="2:28" x14ac:dyDescent="0.25">
      <c r="B70" s="320">
        <v>63</v>
      </c>
      <c r="C70" s="340">
        <v>4</v>
      </c>
      <c r="D70" s="341" t="s">
        <v>532</v>
      </c>
      <c r="E70" s="321" t="s">
        <v>415</v>
      </c>
      <c r="F70" s="367" t="s">
        <v>566</v>
      </c>
      <c r="G70" s="367" t="s">
        <v>566</v>
      </c>
      <c r="H70" s="367" t="s">
        <v>566</v>
      </c>
      <c r="I70" s="368">
        <v>1149.5</v>
      </c>
      <c r="J70" s="342" t="s">
        <v>530</v>
      </c>
      <c r="K70" s="328" t="s">
        <v>145</v>
      </c>
      <c r="L70" s="329">
        <f t="shared" si="7"/>
        <v>0.20100000000000001</v>
      </c>
      <c r="M70" s="330">
        <v>20.100000000000001</v>
      </c>
      <c r="N70" s="329">
        <f t="shared" si="13"/>
        <v>0.57899999999999996</v>
      </c>
      <c r="O70" s="369">
        <v>57.9</v>
      </c>
      <c r="P70" s="327">
        <v>14.3</v>
      </c>
      <c r="Q70" s="327">
        <v>8.4621000000000013</v>
      </c>
      <c r="R70" s="334">
        <v>0.27300000000000002</v>
      </c>
      <c r="S70" s="335">
        <f t="shared" si="8"/>
        <v>27.3</v>
      </c>
      <c r="T70" s="334">
        <v>4.8000000000000001E-2</v>
      </c>
      <c r="U70" s="335">
        <f t="shared" si="9"/>
        <v>4.8</v>
      </c>
      <c r="V70" s="334">
        <v>0.82400000000000007</v>
      </c>
      <c r="W70" s="335">
        <f t="shared" si="10"/>
        <v>82.4</v>
      </c>
      <c r="X70" s="334">
        <v>0.18840000000000001</v>
      </c>
      <c r="Y70" s="335">
        <f t="shared" si="11"/>
        <v>18.84</v>
      </c>
      <c r="Z70" s="334">
        <v>0.63560000000000005</v>
      </c>
      <c r="AA70" s="335">
        <f t="shared" si="12"/>
        <v>63.56</v>
      </c>
      <c r="AB70" s="336">
        <v>4.5602446123714202</v>
      </c>
    </row>
    <row r="71" spans="2:28" x14ac:dyDescent="0.25">
      <c r="B71" s="320">
        <v>64</v>
      </c>
      <c r="C71" s="340">
        <v>5</v>
      </c>
      <c r="D71" s="341" t="s">
        <v>532</v>
      </c>
      <c r="E71" s="321" t="s">
        <v>415</v>
      </c>
      <c r="F71" s="367" t="s">
        <v>566</v>
      </c>
      <c r="G71" s="367" t="s">
        <v>566</v>
      </c>
      <c r="H71" s="367" t="s">
        <v>566</v>
      </c>
      <c r="I71" s="368">
        <v>1157.5999999999999</v>
      </c>
      <c r="J71" s="342" t="s">
        <v>530</v>
      </c>
      <c r="K71" s="328" t="s">
        <v>471</v>
      </c>
      <c r="L71" s="329">
        <f t="shared" si="7"/>
        <v>0.29799999999999999</v>
      </c>
      <c r="M71" s="330">
        <v>29.8</v>
      </c>
      <c r="N71" s="329">
        <f t="shared" si="13"/>
        <v>0.14499999999999999</v>
      </c>
      <c r="O71" s="369">
        <v>14.499999999999998</v>
      </c>
      <c r="P71" s="327">
        <v>1380</v>
      </c>
      <c r="Q71" s="327">
        <v>25.478999999999996</v>
      </c>
      <c r="R71" s="334">
        <v>0.36499999999999999</v>
      </c>
      <c r="S71" s="335">
        <f t="shared" si="8"/>
        <v>36.5</v>
      </c>
      <c r="T71" s="334">
        <v>0.252</v>
      </c>
      <c r="U71" s="335">
        <f t="shared" si="9"/>
        <v>25.2</v>
      </c>
      <c r="V71" s="334">
        <v>0.312</v>
      </c>
      <c r="W71" s="335">
        <f t="shared" si="10"/>
        <v>31.2</v>
      </c>
      <c r="X71" s="334">
        <v>6.4600000000000005E-2</v>
      </c>
      <c r="Y71" s="335">
        <f t="shared" si="11"/>
        <v>6.4600000000000009</v>
      </c>
      <c r="Z71" s="334">
        <v>0.24740000000000001</v>
      </c>
      <c r="AA71" s="335">
        <f t="shared" si="12"/>
        <v>24.740000000000002</v>
      </c>
      <c r="AB71" s="336">
        <v>1371.8325566242622</v>
      </c>
    </row>
    <row r="72" spans="2:28" x14ac:dyDescent="0.25">
      <c r="B72" s="320">
        <v>65</v>
      </c>
      <c r="C72" s="340">
        <v>7</v>
      </c>
      <c r="D72" s="341" t="s">
        <v>532</v>
      </c>
      <c r="E72" s="321" t="s">
        <v>415</v>
      </c>
      <c r="F72" s="367" t="s">
        <v>566</v>
      </c>
      <c r="G72" s="367" t="s">
        <v>566</v>
      </c>
      <c r="H72" s="367" t="s">
        <v>566</v>
      </c>
      <c r="I72" s="368">
        <v>1172.5999999999999</v>
      </c>
      <c r="J72" s="342" t="s">
        <v>530</v>
      </c>
      <c r="K72" s="328" t="s">
        <v>48</v>
      </c>
      <c r="L72" s="329">
        <f t="shared" si="7"/>
        <v>0.25900000000000001</v>
      </c>
      <c r="M72" s="330">
        <v>25.9</v>
      </c>
      <c r="N72" s="329">
        <f t="shared" si="13"/>
        <v>0.193</v>
      </c>
      <c r="O72" s="369">
        <v>19.3</v>
      </c>
      <c r="P72" s="327">
        <v>1058</v>
      </c>
      <c r="Q72" s="327">
        <v>20.901299999999999</v>
      </c>
      <c r="R72" s="334">
        <v>0.35799999999999998</v>
      </c>
      <c r="S72" s="335">
        <f t="shared" si="8"/>
        <v>35.799999999999997</v>
      </c>
      <c r="T72" s="334">
        <v>0.24</v>
      </c>
      <c r="U72" s="335">
        <f t="shared" si="9"/>
        <v>24</v>
      </c>
      <c r="V72" s="334">
        <v>0.33</v>
      </c>
      <c r="W72" s="335">
        <f t="shared" si="10"/>
        <v>33</v>
      </c>
      <c r="X72" s="334">
        <v>9.01E-2</v>
      </c>
      <c r="Y72" s="335">
        <f t="shared" si="11"/>
        <v>9.01</v>
      </c>
      <c r="Z72" s="334">
        <v>0.2399</v>
      </c>
      <c r="AA72" s="335">
        <f t="shared" si="12"/>
        <v>23.990000000000002</v>
      </c>
      <c r="AB72" s="336">
        <v>924.52106934541257</v>
      </c>
    </row>
    <row r="73" spans="2:28" x14ac:dyDescent="0.25">
      <c r="B73" s="320">
        <v>66</v>
      </c>
      <c r="C73" s="340">
        <v>8</v>
      </c>
      <c r="D73" s="341" t="s">
        <v>532</v>
      </c>
      <c r="E73" s="321" t="s">
        <v>415</v>
      </c>
      <c r="F73" s="367" t="s">
        <v>566</v>
      </c>
      <c r="G73" s="367" t="s">
        <v>566</v>
      </c>
      <c r="H73" s="367" t="s">
        <v>566</v>
      </c>
      <c r="I73" s="368">
        <v>1181</v>
      </c>
      <c r="J73" s="342" t="s">
        <v>530</v>
      </c>
      <c r="K73" s="328" t="s">
        <v>491</v>
      </c>
      <c r="L73" s="329">
        <f t="shared" si="7"/>
        <v>0.26</v>
      </c>
      <c r="M73" s="330">
        <v>26</v>
      </c>
      <c r="N73" s="329">
        <f t="shared" si="13"/>
        <v>0.23400000000000001</v>
      </c>
      <c r="O73" s="369">
        <v>23.400000000000002</v>
      </c>
      <c r="P73" s="327">
        <v>499</v>
      </c>
      <c r="Q73" s="327">
        <v>19.916</v>
      </c>
      <c r="R73" s="334">
        <v>0.34799999999999998</v>
      </c>
      <c r="S73" s="335">
        <f t="shared" si="8"/>
        <v>34.799999999999997</v>
      </c>
      <c r="T73" s="334">
        <v>0.217</v>
      </c>
      <c r="U73" s="335">
        <f t="shared" si="9"/>
        <v>21.7</v>
      </c>
      <c r="V73" s="334">
        <v>0.374</v>
      </c>
      <c r="W73" s="335">
        <f t="shared" si="10"/>
        <v>37.4</v>
      </c>
      <c r="X73" s="334">
        <v>0.1046</v>
      </c>
      <c r="Y73" s="335">
        <f t="shared" si="11"/>
        <v>10.459999999999999</v>
      </c>
      <c r="Z73" s="334">
        <v>0.26939999999999997</v>
      </c>
      <c r="AA73" s="335">
        <f t="shared" si="12"/>
        <v>26.939999999999998</v>
      </c>
      <c r="AB73" s="336">
        <v>540.68413293769811</v>
      </c>
    </row>
    <row r="74" spans="2:28" x14ac:dyDescent="0.25">
      <c r="B74" s="320">
        <v>67</v>
      </c>
      <c r="C74" s="340">
        <v>10</v>
      </c>
      <c r="D74" s="341" t="s">
        <v>532</v>
      </c>
      <c r="E74" s="321" t="s">
        <v>415</v>
      </c>
      <c r="F74" s="367" t="s">
        <v>566</v>
      </c>
      <c r="G74" s="367" t="s">
        <v>566</v>
      </c>
      <c r="H74" s="367" t="s">
        <v>566</v>
      </c>
      <c r="I74" s="368">
        <v>1208.2</v>
      </c>
      <c r="J74" s="342" t="s">
        <v>530</v>
      </c>
      <c r="K74" s="328" t="s">
        <v>471</v>
      </c>
      <c r="L74" s="329">
        <f t="shared" si="7"/>
        <v>0.23699999999999999</v>
      </c>
      <c r="M74" s="330">
        <v>23.7</v>
      </c>
      <c r="N74" s="329">
        <f t="shared" si="13"/>
        <v>0.247</v>
      </c>
      <c r="O74" s="369">
        <v>24.7</v>
      </c>
      <c r="P74" s="327">
        <v>432</v>
      </c>
      <c r="Q74" s="327">
        <v>17.8461</v>
      </c>
      <c r="R74" s="334">
        <v>0.35100000000000003</v>
      </c>
      <c r="S74" s="335">
        <f t="shared" si="8"/>
        <v>35.1</v>
      </c>
      <c r="T74" s="334">
        <v>0.23199999999999998</v>
      </c>
      <c r="U74" s="335">
        <f t="shared" si="9"/>
        <v>23.2</v>
      </c>
      <c r="V74" s="334">
        <v>0.33899999999999997</v>
      </c>
      <c r="W74" s="335">
        <f t="shared" si="10"/>
        <v>33.9</v>
      </c>
      <c r="X74" s="334">
        <v>5.6000000000000001E-2</v>
      </c>
      <c r="Y74" s="335">
        <f t="shared" si="11"/>
        <v>5.6000000000000005</v>
      </c>
      <c r="Z74" s="334">
        <v>0.28299999999999997</v>
      </c>
      <c r="AA74" s="335">
        <f t="shared" si="12"/>
        <v>28.299999999999997</v>
      </c>
      <c r="AB74" s="336">
        <v>895.25200077892862</v>
      </c>
    </row>
    <row r="75" spans="2:28" x14ac:dyDescent="0.25">
      <c r="B75" s="320">
        <v>68</v>
      </c>
      <c r="C75" s="340">
        <v>11</v>
      </c>
      <c r="D75" s="341" t="s">
        <v>532</v>
      </c>
      <c r="E75" s="321" t="s">
        <v>415</v>
      </c>
      <c r="F75" s="367" t="s">
        <v>566</v>
      </c>
      <c r="G75" s="367" t="s">
        <v>566</v>
      </c>
      <c r="H75" s="367" t="s">
        <v>566</v>
      </c>
      <c r="I75" s="368">
        <v>1680.2</v>
      </c>
      <c r="J75" s="342" t="s">
        <v>421</v>
      </c>
      <c r="K75" s="328" t="s">
        <v>468</v>
      </c>
      <c r="L75" s="329">
        <f t="shared" si="7"/>
        <v>0.223</v>
      </c>
      <c r="M75" s="330">
        <v>22.3</v>
      </c>
      <c r="N75" s="329">
        <f t="shared" si="13"/>
        <v>0.29199999999999998</v>
      </c>
      <c r="O75" s="369">
        <v>29.2</v>
      </c>
      <c r="P75" s="327">
        <v>155</v>
      </c>
      <c r="Q75" s="327">
        <v>15.788399999999999</v>
      </c>
      <c r="R75" s="334">
        <v>0.28699999999999998</v>
      </c>
      <c r="S75" s="335">
        <f t="shared" si="8"/>
        <v>28.7</v>
      </c>
      <c r="T75" s="334">
        <v>0.18600000000000003</v>
      </c>
      <c r="U75" s="335">
        <f t="shared" si="9"/>
        <v>18.600000000000001</v>
      </c>
      <c r="V75" s="334">
        <v>0.35100000000000003</v>
      </c>
      <c r="W75" s="335">
        <f t="shared" si="10"/>
        <v>35.1</v>
      </c>
      <c r="X75" s="334">
        <v>0.1694</v>
      </c>
      <c r="Y75" s="335">
        <f t="shared" si="11"/>
        <v>16.939999999999998</v>
      </c>
      <c r="Z75" s="334">
        <v>0.18160000000000004</v>
      </c>
      <c r="AA75" s="335">
        <f t="shared" si="12"/>
        <v>18.160000000000004</v>
      </c>
      <c r="AB75" s="336">
        <v>86.882404898686048</v>
      </c>
    </row>
    <row r="76" spans="2:28" x14ac:dyDescent="0.25">
      <c r="B76" s="320">
        <v>69</v>
      </c>
      <c r="C76" s="340">
        <v>12</v>
      </c>
      <c r="D76" s="341" t="s">
        <v>532</v>
      </c>
      <c r="E76" s="321" t="s">
        <v>415</v>
      </c>
      <c r="F76" s="367" t="s">
        <v>566</v>
      </c>
      <c r="G76" s="367" t="s">
        <v>566</v>
      </c>
      <c r="H76" s="367" t="s">
        <v>566</v>
      </c>
      <c r="I76" s="368">
        <v>1683.1</v>
      </c>
      <c r="J76" s="342" t="s">
        <v>421</v>
      </c>
      <c r="K76" s="328" t="s">
        <v>478</v>
      </c>
      <c r="L76" s="329">
        <f t="shared" si="7"/>
        <v>0.155</v>
      </c>
      <c r="M76" s="330">
        <v>15.5</v>
      </c>
      <c r="N76" s="329">
        <f t="shared" si="13"/>
        <v>0.505</v>
      </c>
      <c r="O76" s="369">
        <v>50.5</v>
      </c>
      <c r="P76" s="327">
        <v>36.700000000000003</v>
      </c>
      <c r="Q76" s="327">
        <v>7.6725000000000003</v>
      </c>
      <c r="R76" s="334">
        <v>0.20499999999999999</v>
      </c>
      <c r="S76" s="335">
        <f t="shared" si="8"/>
        <v>20.5</v>
      </c>
      <c r="T76" s="334">
        <v>0.11800000000000001</v>
      </c>
      <c r="U76" s="335">
        <f t="shared" si="9"/>
        <v>11.8</v>
      </c>
      <c r="V76" s="334">
        <v>0.42200000000000004</v>
      </c>
      <c r="W76" s="335">
        <f t="shared" si="10"/>
        <v>42.2</v>
      </c>
      <c r="X76" s="334">
        <v>0.10630000000000001</v>
      </c>
      <c r="Y76" s="335">
        <f t="shared" si="11"/>
        <v>10.63</v>
      </c>
      <c r="Z76" s="334">
        <v>0.31570000000000004</v>
      </c>
      <c r="AA76" s="335">
        <f t="shared" si="12"/>
        <v>31.570000000000004</v>
      </c>
      <c r="AB76" s="336">
        <v>24.773253451687118</v>
      </c>
    </row>
    <row r="77" spans="2:28" x14ac:dyDescent="0.25">
      <c r="B77" s="320">
        <v>70</v>
      </c>
      <c r="C77" s="340">
        <v>13</v>
      </c>
      <c r="D77" s="341" t="s">
        <v>532</v>
      </c>
      <c r="E77" s="321" t="s">
        <v>415</v>
      </c>
      <c r="F77" s="367" t="s">
        <v>566</v>
      </c>
      <c r="G77" s="367" t="s">
        <v>566</v>
      </c>
      <c r="H77" s="367" t="s">
        <v>566</v>
      </c>
      <c r="I77" s="368">
        <v>1686.5</v>
      </c>
      <c r="J77" s="342" t="s">
        <v>421</v>
      </c>
      <c r="K77" s="328" t="s">
        <v>145</v>
      </c>
      <c r="L77" s="329">
        <f t="shared" si="7"/>
        <v>0.2</v>
      </c>
      <c r="M77" s="330">
        <v>20</v>
      </c>
      <c r="N77" s="329">
        <f t="shared" si="13"/>
        <v>0.50800000000000001</v>
      </c>
      <c r="O77" s="369">
        <v>50.8</v>
      </c>
      <c r="P77" s="327">
        <v>24.5</v>
      </c>
      <c r="Q77" s="327">
        <v>9.84</v>
      </c>
      <c r="R77" s="334">
        <v>0.254</v>
      </c>
      <c r="S77" s="335">
        <f t="shared" si="8"/>
        <v>25.4</v>
      </c>
      <c r="T77" s="334">
        <v>7.0000000000000007E-2</v>
      </c>
      <c r="U77" s="335">
        <f t="shared" si="9"/>
        <v>7.0000000000000009</v>
      </c>
      <c r="V77" s="334">
        <v>0.72499999999999998</v>
      </c>
      <c r="W77" s="335">
        <f t="shared" si="10"/>
        <v>72.5</v>
      </c>
      <c r="X77" s="334">
        <v>0.2853</v>
      </c>
      <c r="Y77" s="335">
        <f t="shared" si="11"/>
        <v>28.53</v>
      </c>
      <c r="Z77" s="334">
        <v>0.43969999999999998</v>
      </c>
      <c r="AA77" s="335">
        <f t="shared" si="12"/>
        <v>43.97</v>
      </c>
      <c r="AB77" s="336">
        <v>7.7728384793650198</v>
      </c>
    </row>
    <row r="78" spans="2:28" x14ac:dyDescent="0.25">
      <c r="B78" s="320">
        <v>71</v>
      </c>
      <c r="C78" s="340">
        <v>14</v>
      </c>
      <c r="D78" s="341" t="s">
        <v>532</v>
      </c>
      <c r="E78" s="321" t="s">
        <v>415</v>
      </c>
      <c r="F78" s="367" t="s">
        <v>566</v>
      </c>
      <c r="G78" s="367" t="s">
        <v>566</v>
      </c>
      <c r="H78" s="367" t="s">
        <v>566</v>
      </c>
      <c r="I78" s="368">
        <v>1707.6</v>
      </c>
      <c r="J78" s="342" t="s">
        <v>421</v>
      </c>
      <c r="K78" s="328" t="s">
        <v>48</v>
      </c>
      <c r="L78" s="329">
        <f t="shared" si="7"/>
        <v>0.25700000000000001</v>
      </c>
      <c r="M78" s="330">
        <v>25.7</v>
      </c>
      <c r="N78" s="329">
        <f t="shared" si="13"/>
        <v>0.23200000000000004</v>
      </c>
      <c r="O78" s="369">
        <v>23.200000000000003</v>
      </c>
      <c r="P78" s="327">
        <v>507</v>
      </c>
      <c r="Q78" s="327">
        <v>19.7376</v>
      </c>
      <c r="R78" s="334">
        <v>0.30299999999999999</v>
      </c>
      <c r="S78" s="335">
        <f t="shared" si="8"/>
        <v>30.3</v>
      </c>
      <c r="T78" s="334">
        <v>0.19</v>
      </c>
      <c r="U78" s="335">
        <f t="shared" si="9"/>
        <v>19</v>
      </c>
      <c r="V78" s="334">
        <v>0.37200000000000005</v>
      </c>
      <c r="W78" s="335">
        <f t="shared" si="10"/>
        <v>37.200000000000003</v>
      </c>
      <c r="X78" s="334">
        <v>0.15440000000000001</v>
      </c>
      <c r="Y78" s="335">
        <f t="shared" si="11"/>
        <v>15.440000000000001</v>
      </c>
      <c r="Z78" s="334">
        <v>0.21760000000000004</v>
      </c>
      <c r="AA78" s="335">
        <f t="shared" si="12"/>
        <v>21.760000000000005</v>
      </c>
      <c r="AB78" s="336">
        <v>177.15176139591856</v>
      </c>
    </row>
    <row r="79" spans="2:28" x14ac:dyDescent="0.25">
      <c r="B79" s="320">
        <v>72</v>
      </c>
      <c r="C79" s="340">
        <v>15</v>
      </c>
      <c r="D79" s="341" t="s">
        <v>532</v>
      </c>
      <c r="E79" s="321" t="s">
        <v>415</v>
      </c>
      <c r="F79" s="367" t="s">
        <v>566</v>
      </c>
      <c r="G79" s="367" t="s">
        <v>566</v>
      </c>
      <c r="H79" s="367" t="s">
        <v>566</v>
      </c>
      <c r="I79" s="368">
        <v>1725.6</v>
      </c>
      <c r="J79" s="342" t="s">
        <v>422</v>
      </c>
      <c r="K79" s="328" t="s">
        <v>492</v>
      </c>
      <c r="L79" s="329">
        <f t="shared" si="7"/>
        <v>0.254</v>
      </c>
      <c r="M79" s="330">
        <v>25.4</v>
      </c>
      <c r="N79" s="329">
        <f t="shared" si="13"/>
        <v>0.21</v>
      </c>
      <c r="O79" s="369">
        <v>21</v>
      </c>
      <c r="P79" s="327">
        <v>1561</v>
      </c>
      <c r="Q79" s="327">
        <v>20.065999999999999</v>
      </c>
      <c r="R79" s="334">
        <v>0.33100000000000002</v>
      </c>
      <c r="S79" s="335">
        <f t="shared" si="8"/>
        <v>33.1</v>
      </c>
      <c r="T79" s="334">
        <v>0.26300000000000001</v>
      </c>
      <c r="U79" s="335">
        <f t="shared" si="9"/>
        <v>26.3</v>
      </c>
      <c r="V79" s="334">
        <v>0.20699999999999999</v>
      </c>
      <c r="W79" s="335">
        <f t="shared" si="10"/>
        <v>20.7</v>
      </c>
      <c r="X79" s="334">
        <v>8.4900000000000003E-2</v>
      </c>
      <c r="Y79" s="335">
        <f t="shared" si="11"/>
        <v>8.49</v>
      </c>
      <c r="Z79" s="334">
        <v>0.12209999999999999</v>
      </c>
      <c r="AA79" s="335">
        <f t="shared" si="12"/>
        <v>12.209999999999999</v>
      </c>
      <c r="AB79" s="336">
        <v>1655.3317547011504</v>
      </c>
    </row>
    <row r="80" spans="2:28" x14ac:dyDescent="0.25">
      <c r="B80" s="320">
        <v>73</v>
      </c>
      <c r="C80" s="340">
        <v>16</v>
      </c>
      <c r="D80" s="341" t="s">
        <v>532</v>
      </c>
      <c r="E80" s="321">
        <v>1</v>
      </c>
      <c r="F80" s="367" t="s">
        <v>566</v>
      </c>
      <c r="G80" s="367" t="s">
        <v>566</v>
      </c>
      <c r="H80" s="367" t="s">
        <v>566</v>
      </c>
      <c r="I80" s="368">
        <v>1731.1</v>
      </c>
      <c r="J80" s="342" t="s">
        <v>422</v>
      </c>
      <c r="K80" s="328" t="s">
        <v>48</v>
      </c>
      <c r="L80" s="329">
        <f t="shared" si="7"/>
        <v>0.26</v>
      </c>
      <c r="M80" s="330">
        <v>26</v>
      </c>
      <c r="N80" s="329">
        <f t="shared" si="13"/>
        <v>0.17899999999999999</v>
      </c>
      <c r="O80" s="369">
        <v>17.899999999999999</v>
      </c>
      <c r="P80" s="327">
        <v>731</v>
      </c>
      <c r="Q80" s="327">
        <v>21.345999999999997</v>
      </c>
      <c r="R80" s="334">
        <v>0.317</v>
      </c>
      <c r="S80" s="335">
        <f t="shared" si="8"/>
        <v>31.7</v>
      </c>
      <c r="T80" s="334">
        <v>0.23199999999999998</v>
      </c>
      <c r="U80" s="335">
        <f t="shared" si="9"/>
        <v>23.2</v>
      </c>
      <c r="V80" s="334">
        <v>0.26800000000000002</v>
      </c>
      <c r="W80" s="335">
        <f t="shared" si="10"/>
        <v>26.8</v>
      </c>
      <c r="X80" s="334">
        <v>9.9699999999999997E-2</v>
      </c>
      <c r="Y80" s="335">
        <f t="shared" si="11"/>
        <v>9.9699999999999989</v>
      </c>
      <c r="Z80" s="334">
        <v>0.16830000000000001</v>
      </c>
      <c r="AA80" s="335">
        <f t="shared" si="12"/>
        <v>16.830000000000002</v>
      </c>
      <c r="AB80" s="336">
        <v>718.35074826884943</v>
      </c>
    </row>
    <row r="81" spans="2:28" x14ac:dyDescent="0.25">
      <c r="B81" s="320">
        <v>74</v>
      </c>
      <c r="C81" s="340">
        <v>17</v>
      </c>
      <c r="D81" s="341" t="s">
        <v>532</v>
      </c>
      <c r="E81" s="321">
        <v>1</v>
      </c>
      <c r="F81" s="367" t="s">
        <v>566</v>
      </c>
      <c r="G81" s="367" t="s">
        <v>566</v>
      </c>
      <c r="H81" s="367" t="s">
        <v>566</v>
      </c>
      <c r="I81" s="368">
        <v>1735.2</v>
      </c>
      <c r="J81" s="342" t="s">
        <v>422</v>
      </c>
      <c r="K81" s="328" t="s">
        <v>471</v>
      </c>
      <c r="L81" s="329">
        <f t="shared" si="7"/>
        <v>0.22500000000000001</v>
      </c>
      <c r="M81" s="330">
        <v>22.5</v>
      </c>
      <c r="N81" s="329">
        <f t="shared" si="13"/>
        <v>0.39</v>
      </c>
      <c r="O81" s="369">
        <v>39</v>
      </c>
      <c r="P81" s="327">
        <v>94.2</v>
      </c>
      <c r="Q81" s="327">
        <v>13.725000000000001</v>
      </c>
      <c r="R81" s="334">
        <v>0.29799999999999999</v>
      </c>
      <c r="S81" s="335">
        <f t="shared" si="8"/>
        <v>29.799999999999997</v>
      </c>
      <c r="T81" s="334">
        <v>0.14000000000000001</v>
      </c>
      <c r="U81" s="335">
        <f t="shared" si="9"/>
        <v>14.000000000000002</v>
      </c>
      <c r="V81" s="334">
        <v>0.53100000000000003</v>
      </c>
      <c r="W81" s="335">
        <f t="shared" si="10"/>
        <v>53.1</v>
      </c>
      <c r="X81" s="334">
        <v>0.25319999999999998</v>
      </c>
      <c r="Y81" s="335">
        <f t="shared" si="11"/>
        <v>25.319999999999997</v>
      </c>
      <c r="Z81" s="334">
        <v>0.27780000000000005</v>
      </c>
      <c r="AA81" s="335">
        <f t="shared" si="12"/>
        <v>27.780000000000005</v>
      </c>
      <c r="AB81" s="336">
        <v>27.191191333879644</v>
      </c>
    </row>
    <row r="82" spans="2:28" x14ac:dyDescent="0.25">
      <c r="B82" s="320">
        <v>75</v>
      </c>
      <c r="C82" s="340">
        <v>18</v>
      </c>
      <c r="D82" s="341" t="s">
        <v>532</v>
      </c>
      <c r="E82" s="321">
        <v>1</v>
      </c>
      <c r="F82" s="367" t="s">
        <v>566</v>
      </c>
      <c r="G82" s="367" t="s">
        <v>566</v>
      </c>
      <c r="H82" s="367" t="s">
        <v>566</v>
      </c>
      <c r="I82" s="368">
        <v>1739.5</v>
      </c>
      <c r="J82" s="342" t="s">
        <v>422</v>
      </c>
      <c r="K82" s="328" t="s">
        <v>37</v>
      </c>
      <c r="L82" s="329">
        <f t="shared" si="7"/>
        <v>0.23199999999999998</v>
      </c>
      <c r="M82" s="330">
        <v>23.2</v>
      </c>
      <c r="N82" s="329">
        <f t="shared" si="13"/>
        <v>0.14699999999999999</v>
      </c>
      <c r="O82" s="369">
        <v>14.7</v>
      </c>
      <c r="P82" s="327">
        <v>1154</v>
      </c>
      <c r="Q82" s="327">
        <v>19.7896</v>
      </c>
      <c r="R82" s="334">
        <v>0.30399999999999999</v>
      </c>
      <c r="S82" s="335">
        <f t="shared" si="8"/>
        <v>30.4</v>
      </c>
      <c r="T82" s="334">
        <v>0.23</v>
      </c>
      <c r="U82" s="335">
        <f t="shared" si="9"/>
        <v>23</v>
      </c>
      <c r="V82" s="334">
        <v>0.245</v>
      </c>
      <c r="W82" s="335">
        <f t="shared" si="10"/>
        <v>24.5</v>
      </c>
      <c r="X82" s="334">
        <v>7.1099999999999997E-2</v>
      </c>
      <c r="Y82" s="335">
        <f t="shared" si="11"/>
        <v>7.1099999999999994</v>
      </c>
      <c r="Z82" s="334">
        <v>0.1739</v>
      </c>
      <c r="AA82" s="335">
        <f t="shared" si="12"/>
        <v>17.39</v>
      </c>
      <c r="AB82" s="336">
        <v>659.09202273556616</v>
      </c>
    </row>
    <row r="83" spans="2:28" x14ac:dyDescent="0.25">
      <c r="B83" s="320">
        <v>76</v>
      </c>
      <c r="C83" s="340">
        <v>19</v>
      </c>
      <c r="D83" s="341" t="s">
        <v>532</v>
      </c>
      <c r="E83" s="321">
        <v>2</v>
      </c>
      <c r="F83" s="367" t="s">
        <v>566</v>
      </c>
      <c r="G83" s="367" t="s">
        <v>566</v>
      </c>
      <c r="H83" s="367" t="s">
        <v>566</v>
      </c>
      <c r="I83" s="368">
        <v>1747.6</v>
      </c>
      <c r="J83" s="342" t="s">
        <v>422</v>
      </c>
      <c r="K83" s="328" t="s">
        <v>48</v>
      </c>
      <c r="L83" s="329">
        <f t="shared" si="7"/>
        <v>0.19500000000000001</v>
      </c>
      <c r="M83" s="330">
        <v>19.5</v>
      </c>
      <c r="N83" s="329">
        <f t="shared" si="13"/>
        <v>0.32600000000000001</v>
      </c>
      <c r="O83" s="369">
        <v>32.6</v>
      </c>
      <c r="P83" s="327">
        <v>117</v>
      </c>
      <c r="Q83" s="327">
        <v>13.142999999999999</v>
      </c>
      <c r="R83" s="334">
        <v>0.26899999999999996</v>
      </c>
      <c r="S83" s="335">
        <f t="shared" si="8"/>
        <v>26.899999999999995</v>
      </c>
      <c r="T83" s="334">
        <v>0.17499999999999999</v>
      </c>
      <c r="U83" s="335">
        <f t="shared" si="9"/>
        <v>17.5</v>
      </c>
      <c r="V83" s="334">
        <v>0.34799999999999998</v>
      </c>
      <c r="W83" s="335">
        <f t="shared" si="10"/>
        <v>34.799999999999997</v>
      </c>
      <c r="X83" s="334">
        <v>0.24</v>
      </c>
      <c r="Y83" s="335">
        <f t="shared" si="11"/>
        <v>24</v>
      </c>
      <c r="Z83" s="334">
        <v>0.10799999999999998</v>
      </c>
      <c r="AA83" s="335">
        <f t="shared" si="12"/>
        <v>10.799999999999999</v>
      </c>
      <c r="AB83" s="336">
        <v>55.135374968687366</v>
      </c>
    </row>
    <row r="84" spans="2:28" x14ac:dyDescent="0.25">
      <c r="B84" s="320">
        <v>77</v>
      </c>
      <c r="C84" s="340">
        <v>20</v>
      </c>
      <c r="D84" s="341" t="s">
        <v>532</v>
      </c>
      <c r="E84" s="321">
        <v>2</v>
      </c>
      <c r="F84" s="367" t="s">
        <v>566</v>
      </c>
      <c r="G84" s="367" t="s">
        <v>566</v>
      </c>
      <c r="H84" s="367" t="s">
        <v>566</v>
      </c>
      <c r="I84" s="368">
        <v>1753.9</v>
      </c>
      <c r="J84" s="342" t="s">
        <v>422</v>
      </c>
      <c r="K84" s="328" t="s">
        <v>96</v>
      </c>
      <c r="L84" s="329">
        <f t="shared" si="7"/>
        <v>0.13300000000000001</v>
      </c>
      <c r="M84" s="330">
        <v>13.3</v>
      </c>
      <c r="N84" s="329">
        <f t="shared" si="13"/>
        <v>0.93500000000000005</v>
      </c>
      <c r="O84" s="369">
        <v>93.5</v>
      </c>
      <c r="P84" s="327">
        <v>5.2</v>
      </c>
      <c r="Q84" s="327">
        <v>0.86449999999999927</v>
      </c>
      <c r="R84" s="334">
        <v>0.221</v>
      </c>
      <c r="S84" s="335">
        <f t="shared" si="8"/>
        <v>22.1</v>
      </c>
      <c r="T84" s="334">
        <v>6.9999999999999993E-3</v>
      </c>
      <c r="U84" s="335">
        <f t="shared" si="9"/>
        <v>0.7</v>
      </c>
      <c r="V84" s="334">
        <v>0.97</v>
      </c>
      <c r="W84" s="335">
        <f t="shared" si="10"/>
        <v>97</v>
      </c>
      <c r="X84" s="334">
        <v>0.9012</v>
      </c>
      <c r="Y84" s="335">
        <f t="shared" si="11"/>
        <v>90.12</v>
      </c>
      <c r="Z84" s="334">
        <v>6.8799999999999972E-2</v>
      </c>
      <c r="AA84" s="335">
        <f t="shared" si="12"/>
        <v>6.8799999999999972</v>
      </c>
      <c r="AB84" s="336">
        <v>0.13326056165114519</v>
      </c>
    </row>
    <row r="85" spans="2:28" x14ac:dyDescent="0.25">
      <c r="B85" s="320">
        <v>78</v>
      </c>
      <c r="C85" s="340">
        <v>21</v>
      </c>
      <c r="D85" s="341" t="s">
        <v>532</v>
      </c>
      <c r="E85" s="321" t="s">
        <v>415</v>
      </c>
      <c r="F85" s="367" t="s">
        <v>566</v>
      </c>
      <c r="G85" s="367" t="s">
        <v>566</v>
      </c>
      <c r="H85" s="367" t="s">
        <v>566</v>
      </c>
      <c r="I85" s="368">
        <v>1773.7</v>
      </c>
      <c r="J85" s="342" t="s">
        <v>423</v>
      </c>
      <c r="K85" s="328" t="s">
        <v>96</v>
      </c>
      <c r="L85" s="329">
        <f t="shared" si="7"/>
        <v>0.156</v>
      </c>
      <c r="M85" s="330">
        <v>15.6</v>
      </c>
      <c r="N85" s="329">
        <f t="shared" si="13"/>
        <v>0.92500000000000004</v>
      </c>
      <c r="O85" s="369">
        <v>92.5</v>
      </c>
      <c r="P85" s="327">
        <v>20.8</v>
      </c>
      <c r="Q85" s="327">
        <v>1.1699999999999993</v>
      </c>
      <c r="R85" s="334">
        <v>0.22800000000000001</v>
      </c>
      <c r="S85" s="335">
        <f t="shared" si="8"/>
        <v>22.8</v>
      </c>
      <c r="T85" s="334">
        <v>0</v>
      </c>
      <c r="U85" s="335">
        <f t="shared" si="9"/>
        <v>0</v>
      </c>
      <c r="V85" s="334">
        <v>1</v>
      </c>
      <c r="W85" s="335">
        <f t="shared" si="10"/>
        <v>100</v>
      </c>
      <c r="X85" s="334">
        <v>0.88519999999999999</v>
      </c>
      <c r="Y85" s="335">
        <f t="shared" si="11"/>
        <v>88.52</v>
      </c>
      <c r="Z85" s="334">
        <v>0.11480000000000001</v>
      </c>
      <c r="AA85" s="335">
        <f t="shared" si="12"/>
        <v>11.48</v>
      </c>
      <c r="AB85" s="336">
        <v>3.5608414611686401E-2</v>
      </c>
    </row>
    <row r="86" spans="2:28" x14ac:dyDescent="0.25">
      <c r="B86" s="320">
        <v>79</v>
      </c>
      <c r="C86" s="340">
        <v>22</v>
      </c>
      <c r="D86" s="341" t="s">
        <v>532</v>
      </c>
      <c r="E86" s="321" t="s">
        <v>415</v>
      </c>
      <c r="F86" s="367" t="s">
        <v>566</v>
      </c>
      <c r="G86" s="367" t="s">
        <v>566</v>
      </c>
      <c r="H86" s="367" t="s">
        <v>566</v>
      </c>
      <c r="I86" s="368">
        <v>1775.5</v>
      </c>
      <c r="J86" s="342" t="s">
        <v>423</v>
      </c>
      <c r="K86" s="328" t="s">
        <v>471</v>
      </c>
      <c r="L86" s="329">
        <f t="shared" si="7"/>
        <v>0.23899999999999999</v>
      </c>
      <c r="M86" s="330">
        <v>23.9</v>
      </c>
      <c r="N86" s="329">
        <f t="shared" si="13"/>
        <v>0.49399999999999999</v>
      </c>
      <c r="O86" s="369">
        <v>49.4</v>
      </c>
      <c r="P86" s="327">
        <v>52</v>
      </c>
      <c r="Q86" s="327">
        <v>12.093400000000001</v>
      </c>
      <c r="R86" s="334">
        <v>0.29499999999999998</v>
      </c>
      <c r="S86" s="335">
        <f t="shared" si="8"/>
        <v>29.5</v>
      </c>
      <c r="T86" s="334">
        <v>0.11800000000000001</v>
      </c>
      <c r="U86" s="335">
        <f t="shared" si="9"/>
        <v>11.8</v>
      </c>
      <c r="V86" s="334">
        <v>0.59899999999999998</v>
      </c>
      <c r="W86" s="335">
        <f t="shared" si="10"/>
        <v>59.9</v>
      </c>
      <c r="X86" s="334">
        <v>0.41199999999999998</v>
      </c>
      <c r="Y86" s="335">
        <f t="shared" si="11"/>
        <v>41.199999999999996</v>
      </c>
      <c r="Z86" s="334">
        <v>0.187</v>
      </c>
      <c r="AA86" s="335">
        <f t="shared" si="12"/>
        <v>18.7</v>
      </c>
      <c r="AB86" s="336">
        <v>11.059258374433352</v>
      </c>
    </row>
    <row r="87" spans="2:28" x14ac:dyDescent="0.25">
      <c r="B87" s="320">
        <v>80</v>
      </c>
      <c r="C87" s="340">
        <v>23</v>
      </c>
      <c r="D87" s="341" t="s">
        <v>532</v>
      </c>
      <c r="E87" s="321" t="s">
        <v>415</v>
      </c>
      <c r="F87" s="367" t="s">
        <v>566</v>
      </c>
      <c r="G87" s="367" t="s">
        <v>566</v>
      </c>
      <c r="H87" s="367" t="s">
        <v>566</v>
      </c>
      <c r="I87" s="368">
        <v>1794.2</v>
      </c>
      <c r="J87" s="342" t="s">
        <v>423</v>
      </c>
      <c r="K87" s="328" t="s">
        <v>465</v>
      </c>
      <c r="L87" s="329">
        <f t="shared" si="7"/>
        <v>0.26300000000000001</v>
      </c>
      <c r="M87" s="330">
        <v>26.3</v>
      </c>
      <c r="N87" s="329">
        <f t="shared" si="13"/>
        <v>0.23200000000000004</v>
      </c>
      <c r="O87" s="369">
        <v>23.200000000000003</v>
      </c>
      <c r="P87" s="327">
        <v>1041</v>
      </c>
      <c r="Q87" s="327">
        <v>20.198400000000003</v>
      </c>
      <c r="R87" s="334">
        <v>0.318</v>
      </c>
      <c r="S87" s="335">
        <f t="shared" si="8"/>
        <v>31.8</v>
      </c>
      <c r="T87" s="334">
        <v>0.22899999999999998</v>
      </c>
      <c r="U87" s="335">
        <f t="shared" si="9"/>
        <v>22.9</v>
      </c>
      <c r="V87" s="334">
        <v>0.28000000000000003</v>
      </c>
      <c r="W87" s="335">
        <f t="shared" si="10"/>
        <v>28.000000000000004</v>
      </c>
      <c r="X87" s="334">
        <v>0.12540000000000001</v>
      </c>
      <c r="Y87" s="335">
        <f t="shared" si="11"/>
        <v>12.540000000000001</v>
      </c>
      <c r="Z87" s="334">
        <v>0.15460000000000002</v>
      </c>
      <c r="AA87" s="335">
        <f t="shared" si="12"/>
        <v>15.46</v>
      </c>
      <c r="AB87" s="336">
        <v>758.951084699327</v>
      </c>
    </row>
    <row r="88" spans="2:28" x14ac:dyDescent="0.25">
      <c r="B88" s="320">
        <v>81</v>
      </c>
      <c r="C88" s="340">
        <v>24</v>
      </c>
      <c r="D88" s="341" t="s">
        <v>532</v>
      </c>
      <c r="E88" s="321" t="s">
        <v>415</v>
      </c>
      <c r="F88" s="367" t="s">
        <v>566</v>
      </c>
      <c r="G88" s="367" t="s">
        <v>566</v>
      </c>
      <c r="H88" s="367" t="s">
        <v>566</v>
      </c>
      <c r="I88" s="368">
        <v>1809.3</v>
      </c>
      <c r="J88" s="342" t="s">
        <v>423</v>
      </c>
      <c r="K88" s="328" t="s">
        <v>88</v>
      </c>
      <c r="L88" s="329">
        <f t="shared" si="7"/>
        <v>0.21899999999999997</v>
      </c>
      <c r="M88" s="330">
        <v>21.9</v>
      </c>
      <c r="N88" s="329">
        <f t="shared" si="13"/>
        <v>0.36399999999999999</v>
      </c>
      <c r="O88" s="369">
        <v>36.4</v>
      </c>
      <c r="P88" s="327">
        <v>70</v>
      </c>
      <c r="Q88" s="327">
        <v>13.9284</v>
      </c>
      <c r="R88" s="334">
        <v>0.308</v>
      </c>
      <c r="S88" s="335">
        <f t="shared" si="8"/>
        <v>30.8</v>
      </c>
      <c r="T88" s="334">
        <v>0.184</v>
      </c>
      <c r="U88" s="335">
        <f t="shared" si="9"/>
        <v>18.399999999999999</v>
      </c>
      <c r="V88" s="334">
        <v>0.40200000000000002</v>
      </c>
      <c r="W88" s="335">
        <f t="shared" si="10"/>
        <v>40.200000000000003</v>
      </c>
      <c r="X88" s="334">
        <v>0.18559999999999999</v>
      </c>
      <c r="Y88" s="335">
        <f t="shared" si="11"/>
        <v>18.559999999999999</v>
      </c>
      <c r="Z88" s="334">
        <v>0.21640000000000004</v>
      </c>
      <c r="AA88" s="335">
        <f t="shared" si="12"/>
        <v>21.640000000000004</v>
      </c>
      <c r="AB88" s="336">
        <v>63.844673064977378</v>
      </c>
    </row>
    <row r="89" spans="2:28" x14ac:dyDescent="0.25">
      <c r="B89" s="320">
        <v>82</v>
      </c>
      <c r="C89" s="340">
        <v>25</v>
      </c>
      <c r="D89" s="341" t="s">
        <v>532</v>
      </c>
      <c r="E89" s="321" t="s">
        <v>415</v>
      </c>
      <c r="F89" s="367" t="s">
        <v>566</v>
      </c>
      <c r="G89" s="367" t="s">
        <v>566</v>
      </c>
      <c r="H89" s="367" t="s">
        <v>566</v>
      </c>
      <c r="I89" s="368">
        <v>1817.4</v>
      </c>
      <c r="J89" s="342" t="s">
        <v>423</v>
      </c>
      <c r="K89" s="328" t="s">
        <v>471</v>
      </c>
      <c r="L89" s="329">
        <f t="shared" si="7"/>
        <v>0.20800000000000002</v>
      </c>
      <c r="M89" s="330">
        <v>20.8</v>
      </c>
      <c r="N89" s="329">
        <f t="shared" si="13"/>
        <v>0.312</v>
      </c>
      <c r="O89" s="369">
        <v>31.2</v>
      </c>
      <c r="P89" s="327">
        <v>138</v>
      </c>
      <c r="Q89" s="327">
        <v>14.310400000000001</v>
      </c>
      <c r="R89" s="334">
        <v>0.28899999999999998</v>
      </c>
      <c r="S89" s="335">
        <f t="shared" si="8"/>
        <v>28.9</v>
      </c>
      <c r="T89" s="334">
        <v>0.193</v>
      </c>
      <c r="U89" s="335">
        <f t="shared" si="9"/>
        <v>19.3</v>
      </c>
      <c r="V89" s="334">
        <v>0.33200000000000002</v>
      </c>
      <c r="W89" s="335">
        <f t="shared" si="10"/>
        <v>33.200000000000003</v>
      </c>
      <c r="X89" s="334">
        <v>0.16439999999999999</v>
      </c>
      <c r="Y89" s="335">
        <f t="shared" si="11"/>
        <v>16.439999999999998</v>
      </c>
      <c r="Z89" s="334">
        <v>0.16760000000000003</v>
      </c>
      <c r="AA89" s="335">
        <f t="shared" si="12"/>
        <v>16.760000000000002</v>
      </c>
      <c r="AB89" s="336">
        <v>181.14350536636528</v>
      </c>
    </row>
    <row r="90" spans="2:28" x14ac:dyDescent="0.25">
      <c r="B90" s="320">
        <v>83</v>
      </c>
      <c r="C90" s="337">
        <v>1.1000000000000001</v>
      </c>
      <c r="D90" s="341" t="s">
        <v>532</v>
      </c>
      <c r="E90" s="321">
        <v>3</v>
      </c>
      <c r="F90" s="367" t="s">
        <v>566</v>
      </c>
      <c r="G90" s="367" t="s">
        <v>566</v>
      </c>
      <c r="H90" s="367" t="s">
        <v>566</v>
      </c>
      <c r="I90" s="368">
        <v>1933.5</v>
      </c>
      <c r="J90" s="342" t="s">
        <v>203</v>
      </c>
      <c r="K90" s="328" t="s">
        <v>465</v>
      </c>
      <c r="L90" s="329">
        <f t="shared" si="7"/>
        <v>0.22</v>
      </c>
      <c r="M90" s="330">
        <v>22</v>
      </c>
      <c r="N90" s="329">
        <f t="shared" si="13"/>
        <v>0.42100000000000004</v>
      </c>
      <c r="O90" s="369">
        <v>42.1</v>
      </c>
      <c r="P90" s="327">
        <v>613</v>
      </c>
      <c r="Q90" s="327">
        <v>12.738</v>
      </c>
      <c r="R90" s="334">
        <v>0.27500000000000002</v>
      </c>
      <c r="S90" s="335">
        <f t="shared" si="8"/>
        <v>27.500000000000004</v>
      </c>
      <c r="T90" s="334">
        <v>0.21199999999999999</v>
      </c>
      <c r="U90" s="335">
        <f t="shared" si="9"/>
        <v>21.2</v>
      </c>
      <c r="V90" s="334">
        <v>0.22899999999999998</v>
      </c>
      <c r="W90" s="335">
        <f t="shared" si="10"/>
        <v>22.9</v>
      </c>
      <c r="X90" s="334">
        <v>5.2400000000000002E-2</v>
      </c>
      <c r="Y90" s="335">
        <f t="shared" si="11"/>
        <v>5.24</v>
      </c>
      <c r="Z90" s="334">
        <v>0.17659999999999998</v>
      </c>
      <c r="AA90" s="335">
        <f t="shared" si="12"/>
        <v>17.659999999999997</v>
      </c>
      <c r="AB90" s="336">
        <v>831.35743874738432</v>
      </c>
    </row>
    <row r="91" spans="2:28" x14ac:dyDescent="0.25">
      <c r="B91" s="320">
        <v>84</v>
      </c>
      <c r="C91" s="337">
        <v>2.1</v>
      </c>
      <c r="D91" s="341" t="s">
        <v>532</v>
      </c>
      <c r="E91" s="321">
        <v>3</v>
      </c>
      <c r="F91" s="367" t="s">
        <v>566</v>
      </c>
      <c r="G91" s="367" t="s">
        <v>566</v>
      </c>
      <c r="H91" s="367" t="s">
        <v>566</v>
      </c>
      <c r="I91" s="368">
        <v>1935.5</v>
      </c>
      <c r="J91" s="342" t="s">
        <v>203</v>
      </c>
      <c r="K91" s="328" t="s">
        <v>465</v>
      </c>
      <c r="L91" s="329">
        <f t="shared" si="7"/>
        <v>0.23499999999999999</v>
      </c>
      <c r="M91" s="330">
        <v>23.5</v>
      </c>
      <c r="N91" s="329">
        <f t="shared" si="13"/>
        <v>0.27600000000000002</v>
      </c>
      <c r="O91" s="369">
        <v>27.6</v>
      </c>
      <c r="P91" s="327">
        <v>886</v>
      </c>
      <c r="Q91" s="327">
        <v>17.013999999999999</v>
      </c>
      <c r="R91" s="334">
        <v>0.28399999999999997</v>
      </c>
      <c r="S91" s="335">
        <f t="shared" si="8"/>
        <v>28.4</v>
      </c>
      <c r="T91" s="334">
        <v>0.22</v>
      </c>
      <c r="U91" s="335">
        <f t="shared" si="9"/>
        <v>22</v>
      </c>
      <c r="V91" s="334">
        <v>0.22699999999999998</v>
      </c>
      <c r="W91" s="335">
        <f t="shared" si="10"/>
        <v>22.7</v>
      </c>
      <c r="X91" s="334">
        <v>4.6100000000000002E-2</v>
      </c>
      <c r="Y91" s="335">
        <f t="shared" si="11"/>
        <v>4.6100000000000003</v>
      </c>
      <c r="Z91" s="334">
        <v>0.18089999999999998</v>
      </c>
      <c r="AA91" s="335">
        <f t="shared" si="12"/>
        <v>18.089999999999996</v>
      </c>
      <c r="AB91" s="336">
        <v>1014.2112851629063</v>
      </c>
    </row>
    <row r="92" spans="2:28" x14ac:dyDescent="0.25">
      <c r="B92" s="320">
        <v>85</v>
      </c>
      <c r="C92" s="337">
        <v>3.1</v>
      </c>
      <c r="D92" s="341" t="s">
        <v>532</v>
      </c>
      <c r="E92" s="321">
        <v>3</v>
      </c>
      <c r="F92" s="367" t="s">
        <v>566</v>
      </c>
      <c r="G92" s="367" t="s">
        <v>566</v>
      </c>
      <c r="H92" s="367" t="s">
        <v>566</v>
      </c>
      <c r="I92" s="368">
        <v>1938.5</v>
      </c>
      <c r="J92" s="342" t="s">
        <v>203</v>
      </c>
      <c r="K92" s="328" t="s">
        <v>465</v>
      </c>
      <c r="L92" s="329">
        <f t="shared" si="7"/>
        <v>0.22699999999999998</v>
      </c>
      <c r="M92" s="330">
        <v>22.7</v>
      </c>
      <c r="N92" s="329">
        <f t="shared" si="13"/>
        <v>0.46300000000000002</v>
      </c>
      <c r="O92" s="369">
        <v>46.300000000000004</v>
      </c>
      <c r="P92" s="327">
        <v>316</v>
      </c>
      <c r="Q92" s="327">
        <v>12.189899999999996</v>
      </c>
      <c r="R92" s="334">
        <v>0.27500000000000002</v>
      </c>
      <c r="S92" s="335">
        <f t="shared" si="8"/>
        <v>27.500000000000004</v>
      </c>
      <c r="T92" s="334">
        <v>0.19899999999999998</v>
      </c>
      <c r="U92" s="335">
        <f t="shared" si="9"/>
        <v>19.899999999999999</v>
      </c>
      <c r="V92" s="334">
        <v>0.27600000000000002</v>
      </c>
      <c r="W92" s="335">
        <f t="shared" si="10"/>
        <v>27.6</v>
      </c>
      <c r="X92" s="334">
        <v>7.4999999999999997E-2</v>
      </c>
      <c r="Y92" s="335">
        <f t="shared" si="11"/>
        <v>7.5</v>
      </c>
      <c r="Z92" s="334">
        <v>0.20100000000000001</v>
      </c>
      <c r="AA92" s="335">
        <f t="shared" si="12"/>
        <v>20.100000000000001</v>
      </c>
      <c r="AB92" s="336">
        <v>495.51001956817106</v>
      </c>
    </row>
    <row r="93" spans="2:28" x14ac:dyDescent="0.25">
      <c r="B93" s="320">
        <v>86</v>
      </c>
      <c r="C93" s="337">
        <v>4.0999999999999996</v>
      </c>
      <c r="D93" s="341" t="s">
        <v>532</v>
      </c>
      <c r="E93" s="321">
        <v>3</v>
      </c>
      <c r="F93" s="367" t="s">
        <v>566</v>
      </c>
      <c r="G93" s="367" t="s">
        <v>566</v>
      </c>
      <c r="H93" s="367" t="s">
        <v>566</v>
      </c>
      <c r="I93" s="368">
        <v>1940</v>
      </c>
      <c r="J93" s="342" t="s">
        <v>203</v>
      </c>
      <c r="K93" s="328" t="s">
        <v>465</v>
      </c>
      <c r="L93" s="329">
        <f t="shared" si="7"/>
        <v>0.20399999999999999</v>
      </c>
      <c r="M93" s="330">
        <v>20.399999999999999</v>
      </c>
      <c r="N93" s="329">
        <f t="shared" si="13"/>
        <v>0.312</v>
      </c>
      <c r="O93" s="369">
        <v>31.2</v>
      </c>
      <c r="P93" s="327">
        <v>117</v>
      </c>
      <c r="Q93" s="327">
        <v>14.035199999999998</v>
      </c>
      <c r="R93" s="334">
        <v>0.24600000000000002</v>
      </c>
      <c r="S93" s="335">
        <f t="shared" si="8"/>
        <v>24.6</v>
      </c>
      <c r="T93" s="334">
        <v>0.154</v>
      </c>
      <c r="U93" s="335">
        <f t="shared" si="9"/>
        <v>15.4</v>
      </c>
      <c r="V93" s="334">
        <v>0.375</v>
      </c>
      <c r="W93" s="335">
        <f t="shared" si="10"/>
        <v>37.5</v>
      </c>
      <c r="X93" s="334">
        <v>0.13</v>
      </c>
      <c r="Y93" s="335">
        <f t="shared" si="11"/>
        <v>13</v>
      </c>
      <c r="Z93" s="334">
        <v>0.245</v>
      </c>
      <c r="AA93" s="335">
        <f t="shared" si="12"/>
        <v>24.5</v>
      </c>
      <c r="AB93" s="336">
        <v>128.15431797309702</v>
      </c>
    </row>
    <row r="94" spans="2:28" x14ac:dyDescent="0.25">
      <c r="B94" s="320">
        <v>87</v>
      </c>
      <c r="C94" s="337">
        <v>5.0999999999999996</v>
      </c>
      <c r="D94" s="341" t="s">
        <v>532</v>
      </c>
      <c r="E94" s="321">
        <v>3</v>
      </c>
      <c r="F94" s="367" t="s">
        <v>566</v>
      </c>
      <c r="G94" s="367" t="s">
        <v>566</v>
      </c>
      <c r="H94" s="367" t="s">
        <v>566</v>
      </c>
      <c r="I94" s="368">
        <v>1941.8</v>
      </c>
      <c r="J94" s="342" t="s">
        <v>203</v>
      </c>
      <c r="K94" s="328" t="s">
        <v>478</v>
      </c>
      <c r="L94" s="329">
        <f t="shared" si="7"/>
        <v>0.155</v>
      </c>
      <c r="M94" s="330">
        <v>15.5</v>
      </c>
      <c r="N94" s="329">
        <f t="shared" si="13"/>
        <v>0.42100000000000004</v>
      </c>
      <c r="O94" s="369">
        <v>42.1</v>
      </c>
      <c r="P94" s="327">
        <v>85</v>
      </c>
      <c r="Q94" s="327">
        <v>8.974499999999999</v>
      </c>
      <c r="R94" s="334">
        <v>0.19600000000000001</v>
      </c>
      <c r="S94" s="335">
        <f t="shared" si="8"/>
        <v>19.600000000000001</v>
      </c>
      <c r="T94" s="334">
        <v>0.11800000000000001</v>
      </c>
      <c r="U94" s="335">
        <f t="shared" si="9"/>
        <v>11.8</v>
      </c>
      <c r="V94" s="334">
        <v>0.39899999999999997</v>
      </c>
      <c r="W94" s="335">
        <f t="shared" si="10"/>
        <v>39.9</v>
      </c>
      <c r="X94" s="334">
        <v>0.1754</v>
      </c>
      <c r="Y94" s="335">
        <f t="shared" si="11"/>
        <v>17.54</v>
      </c>
      <c r="Z94" s="334">
        <v>0.22359999999999997</v>
      </c>
      <c r="AA94" s="335">
        <f t="shared" si="12"/>
        <v>22.359999999999996</v>
      </c>
      <c r="AB94" s="336">
        <v>36.769168316521288</v>
      </c>
    </row>
    <row r="95" spans="2:28" x14ac:dyDescent="0.25">
      <c r="B95" s="320">
        <v>88</v>
      </c>
      <c r="C95" s="337">
        <v>6.1</v>
      </c>
      <c r="D95" s="341" t="s">
        <v>532</v>
      </c>
      <c r="E95" s="321" t="s">
        <v>415</v>
      </c>
      <c r="F95" s="367" t="s">
        <v>566</v>
      </c>
      <c r="G95" s="367" t="s">
        <v>566</v>
      </c>
      <c r="H95" s="367" t="s">
        <v>566</v>
      </c>
      <c r="I95" s="368">
        <v>1975.3</v>
      </c>
      <c r="J95" s="342" t="s">
        <v>416</v>
      </c>
      <c r="K95" s="328" t="s">
        <v>472</v>
      </c>
      <c r="L95" s="329">
        <f t="shared" si="7"/>
        <v>0.10400000000000001</v>
      </c>
      <c r="M95" s="330">
        <v>10.4</v>
      </c>
      <c r="N95" s="329">
        <f t="shared" si="13"/>
        <v>0.72399999999999987</v>
      </c>
      <c r="O95" s="369">
        <v>72.399999999999991</v>
      </c>
      <c r="P95" s="327">
        <v>31</v>
      </c>
      <c r="Q95" s="327">
        <v>2.8704000000000005</v>
      </c>
      <c r="R95" s="334">
        <v>0.16</v>
      </c>
      <c r="S95" s="335">
        <f t="shared" si="8"/>
        <v>16</v>
      </c>
      <c r="T95" s="334">
        <v>0.05</v>
      </c>
      <c r="U95" s="335">
        <f t="shared" si="9"/>
        <v>5</v>
      </c>
      <c r="V95" s="334">
        <v>0.68900000000000006</v>
      </c>
      <c r="W95" s="335">
        <f t="shared" si="10"/>
        <v>68.900000000000006</v>
      </c>
      <c r="X95" s="334">
        <v>0.2974</v>
      </c>
      <c r="Y95" s="335">
        <f t="shared" si="11"/>
        <v>29.74</v>
      </c>
      <c r="Z95" s="334">
        <v>0.39160000000000006</v>
      </c>
      <c r="AA95" s="335">
        <f t="shared" si="12"/>
        <v>39.160000000000004</v>
      </c>
      <c r="AB95" s="336">
        <v>0.64947223673694643</v>
      </c>
    </row>
    <row r="96" spans="2:28" x14ac:dyDescent="0.25">
      <c r="B96" s="320">
        <v>89</v>
      </c>
      <c r="C96" s="337">
        <v>7.1</v>
      </c>
      <c r="D96" s="341" t="s">
        <v>532</v>
      </c>
      <c r="E96" s="321" t="s">
        <v>415</v>
      </c>
      <c r="F96" s="367" t="s">
        <v>566</v>
      </c>
      <c r="G96" s="367" t="s">
        <v>566</v>
      </c>
      <c r="H96" s="367" t="s">
        <v>566</v>
      </c>
      <c r="I96" s="368">
        <v>1975.7</v>
      </c>
      <c r="J96" s="342" t="s">
        <v>416</v>
      </c>
      <c r="K96" s="328" t="s">
        <v>48</v>
      </c>
      <c r="L96" s="329">
        <f t="shared" si="7"/>
        <v>0.19899999999999998</v>
      </c>
      <c r="M96" s="330">
        <v>19.899999999999999</v>
      </c>
      <c r="N96" s="329">
        <f t="shared" si="13"/>
        <v>0.40200000000000002</v>
      </c>
      <c r="O96" s="369">
        <v>40.200000000000003</v>
      </c>
      <c r="P96" s="327">
        <v>54</v>
      </c>
      <c r="Q96" s="327">
        <v>11.900199999999998</v>
      </c>
      <c r="R96" s="334">
        <v>0.24199999999999999</v>
      </c>
      <c r="S96" s="335">
        <f t="shared" si="8"/>
        <v>24.2</v>
      </c>
      <c r="T96" s="334">
        <v>0.17100000000000001</v>
      </c>
      <c r="U96" s="335">
        <f t="shared" si="9"/>
        <v>17.100000000000001</v>
      </c>
      <c r="V96" s="334">
        <v>0.29299999999999998</v>
      </c>
      <c r="W96" s="335">
        <f t="shared" si="10"/>
        <v>29.299999999999997</v>
      </c>
      <c r="X96" s="334">
        <v>7.2599999999999998E-2</v>
      </c>
      <c r="Y96" s="335">
        <f t="shared" si="11"/>
        <v>7.26</v>
      </c>
      <c r="Z96" s="334">
        <v>0.22039999999999998</v>
      </c>
      <c r="AA96" s="335">
        <f t="shared" si="12"/>
        <v>22.04</v>
      </c>
      <c r="AB96" s="336">
        <v>258.69868781288312</v>
      </c>
    </row>
    <row r="97" spans="2:28" x14ac:dyDescent="0.25">
      <c r="B97" s="320">
        <v>90</v>
      </c>
      <c r="C97" s="337">
        <v>8.1</v>
      </c>
      <c r="D97" s="341" t="s">
        <v>532</v>
      </c>
      <c r="E97" s="321" t="s">
        <v>415</v>
      </c>
      <c r="F97" s="367" t="s">
        <v>566</v>
      </c>
      <c r="G97" s="367" t="s">
        <v>566</v>
      </c>
      <c r="H97" s="367" t="s">
        <v>566</v>
      </c>
      <c r="I97" s="368">
        <v>1980</v>
      </c>
      <c r="J97" s="342" t="s">
        <v>416</v>
      </c>
      <c r="K97" s="328" t="s">
        <v>48</v>
      </c>
      <c r="L97" s="329">
        <f t="shared" si="7"/>
        <v>0.17800000000000002</v>
      </c>
      <c r="M97" s="330">
        <v>17.8</v>
      </c>
      <c r="N97" s="329">
        <f t="shared" si="13"/>
        <v>0.38299999999999995</v>
      </c>
      <c r="O97" s="369">
        <v>38.299999999999997</v>
      </c>
      <c r="P97" s="327">
        <v>36.6</v>
      </c>
      <c r="Q97" s="327">
        <v>10.982600000000001</v>
      </c>
      <c r="R97" s="334">
        <v>0.218</v>
      </c>
      <c r="S97" s="335">
        <f t="shared" si="8"/>
        <v>21.8</v>
      </c>
      <c r="T97" s="334">
        <v>0.152</v>
      </c>
      <c r="U97" s="335">
        <f t="shared" si="9"/>
        <v>15.2</v>
      </c>
      <c r="V97" s="334">
        <v>0.30099999999999999</v>
      </c>
      <c r="W97" s="335">
        <f t="shared" si="10"/>
        <v>30.099999999999998</v>
      </c>
      <c r="X97" s="334">
        <v>0.111</v>
      </c>
      <c r="Y97" s="335">
        <f t="shared" si="11"/>
        <v>11.1</v>
      </c>
      <c r="Z97" s="334">
        <v>0.19</v>
      </c>
      <c r="AA97" s="335">
        <f t="shared" si="12"/>
        <v>19</v>
      </c>
      <c r="AB97" s="336">
        <v>93.154057211267983</v>
      </c>
    </row>
    <row r="98" spans="2:28" x14ac:dyDescent="0.25">
      <c r="B98" s="320">
        <v>91</v>
      </c>
      <c r="C98" s="337">
        <v>9.1</v>
      </c>
      <c r="D98" s="341" t="s">
        <v>532</v>
      </c>
      <c r="E98" s="321" t="s">
        <v>415</v>
      </c>
      <c r="F98" s="367" t="s">
        <v>566</v>
      </c>
      <c r="G98" s="367" t="s">
        <v>566</v>
      </c>
      <c r="H98" s="367" t="s">
        <v>566</v>
      </c>
      <c r="I98" s="368">
        <v>1990.6</v>
      </c>
      <c r="J98" s="342" t="s">
        <v>416</v>
      </c>
      <c r="K98" s="328" t="s">
        <v>485</v>
      </c>
      <c r="L98" s="329">
        <f t="shared" si="7"/>
        <v>0.03</v>
      </c>
      <c r="M98" s="330">
        <v>3</v>
      </c>
      <c r="N98" s="329">
        <f t="shared" si="13"/>
        <v>0.6409999999999999</v>
      </c>
      <c r="O98" s="369">
        <v>64.099999999999994</v>
      </c>
      <c r="P98" s="327">
        <v>1.2</v>
      </c>
      <c r="Q98" s="327">
        <v>1.0769999999999997</v>
      </c>
      <c r="R98" s="334">
        <v>4.2000000000000003E-2</v>
      </c>
      <c r="S98" s="335">
        <f t="shared" si="8"/>
        <v>4.2</v>
      </c>
      <c r="T98" s="334">
        <v>1E-3</v>
      </c>
      <c r="U98" s="335">
        <f t="shared" si="9"/>
        <v>0.1</v>
      </c>
      <c r="V98" s="334">
        <v>0.98099999999999998</v>
      </c>
      <c r="W98" s="335">
        <f t="shared" si="10"/>
        <v>98.1</v>
      </c>
      <c r="X98" s="334">
        <v>0.54800000000000004</v>
      </c>
      <c r="Y98" s="335">
        <f t="shared" si="11"/>
        <v>54.800000000000004</v>
      </c>
      <c r="Z98" s="334">
        <v>0.43299999999999994</v>
      </c>
      <c r="AA98" s="335">
        <f t="shared" si="12"/>
        <v>43.3</v>
      </c>
      <c r="AB98" s="336">
        <v>6.6059611682518322E-3</v>
      </c>
    </row>
    <row r="99" spans="2:28" x14ac:dyDescent="0.25">
      <c r="B99" s="320">
        <v>92</v>
      </c>
      <c r="C99" s="337">
        <v>10.1</v>
      </c>
      <c r="D99" s="341" t="s">
        <v>532</v>
      </c>
      <c r="E99" s="321" t="s">
        <v>415</v>
      </c>
      <c r="F99" s="367" t="s">
        <v>566</v>
      </c>
      <c r="G99" s="367" t="s">
        <v>566</v>
      </c>
      <c r="H99" s="367" t="s">
        <v>566</v>
      </c>
      <c r="I99" s="368">
        <v>2021.7</v>
      </c>
      <c r="J99" s="342" t="s">
        <v>417</v>
      </c>
      <c r="K99" s="328" t="s">
        <v>48</v>
      </c>
      <c r="L99" s="329">
        <f t="shared" si="7"/>
        <v>0.153</v>
      </c>
      <c r="M99" s="330">
        <v>15.3</v>
      </c>
      <c r="N99" s="329">
        <f t="shared" si="13"/>
        <v>0.57199999999999995</v>
      </c>
      <c r="O99" s="369">
        <v>57.199999999999996</v>
      </c>
      <c r="P99" s="327">
        <v>15</v>
      </c>
      <c r="Q99" s="327">
        <v>6.5484</v>
      </c>
      <c r="R99" s="334">
        <v>0.20100000000000001</v>
      </c>
      <c r="S99" s="335">
        <f t="shared" si="8"/>
        <v>20.100000000000001</v>
      </c>
      <c r="T99" s="334">
        <v>0.12300000000000001</v>
      </c>
      <c r="U99" s="335">
        <f t="shared" si="9"/>
        <v>12.3</v>
      </c>
      <c r="V99" s="334">
        <v>0.39</v>
      </c>
      <c r="W99" s="335">
        <f t="shared" si="10"/>
        <v>39</v>
      </c>
      <c r="X99" s="334">
        <v>8.7300000000000003E-2</v>
      </c>
      <c r="Y99" s="335">
        <f t="shared" si="11"/>
        <v>8.73</v>
      </c>
      <c r="Z99" s="334">
        <v>0.30270000000000002</v>
      </c>
      <c r="AA99" s="335">
        <f t="shared" si="12"/>
        <v>30.270000000000003</v>
      </c>
      <c r="AB99" s="336">
        <v>46.434711747204027</v>
      </c>
    </row>
    <row r="100" spans="2:28" x14ac:dyDescent="0.25">
      <c r="B100" s="320">
        <v>93</v>
      </c>
      <c r="C100" s="337">
        <v>11.1</v>
      </c>
      <c r="D100" s="341" t="s">
        <v>532</v>
      </c>
      <c r="E100" s="321" t="s">
        <v>415</v>
      </c>
      <c r="F100" s="367" t="s">
        <v>566</v>
      </c>
      <c r="G100" s="367" t="s">
        <v>566</v>
      </c>
      <c r="H100" s="367" t="s">
        <v>566</v>
      </c>
      <c r="I100" s="368">
        <v>2022.7</v>
      </c>
      <c r="J100" s="342" t="s">
        <v>417</v>
      </c>
      <c r="K100" s="328" t="s">
        <v>486</v>
      </c>
      <c r="L100" s="329">
        <f t="shared" si="7"/>
        <v>0.153</v>
      </c>
      <c r="M100" s="330">
        <v>15.3</v>
      </c>
      <c r="N100" s="329">
        <f t="shared" si="13"/>
        <v>0.54800000000000004</v>
      </c>
      <c r="O100" s="369">
        <v>54.800000000000004</v>
      </c>
      <c r="P100" s="327">
        <v>20</v>
      </c>
      <c r="Q100" s="327">
        <v>6.9155999999999995</v>
      </c>
      <c r="R100" s="334">
        <v>0.20100000000000001</v>
      </c>
      <c r="S100" s="335">
        <f t="shared" si="8"/>
        <v>20.100000000000001</v>
      </c>
      <c r="T100" s="334">
        <v>0.12300000000000001</v>
      </c>
      <c r="U100" s="335">
        <f t="shared" si="9"/>
        <v>12.3</v>
      </c>
      <c r="V100" s="334">
        <v>0.38900000000000001</v>
      </c>
      <c r="W100" s="335">
        <f t="shared" si="10"/>
        <v>38.9</v>
      </c>
      <c r="X100" s="334">
        <v>9.5000000000000001E-2</v>
      </c>
      <c r="Y100" s="335">
        <f t="shared" si="11"/>
        <v>9.5</v>
      </c>
      <c r="Z100" s="334">
        <v>0.29400000000000004</v>
      </c>
      <c r="AA100" s="335">
        <f t="shared" si="12"/>
        <v>29.400000000000006</v>
      </c>
      <c r="AB100" s="336">
        <v>42.988927038275712</v>
      </c>
    </row>
    <row r="101" spans="2:28" x14ac:dyDescent="0.25">
      <c r="B101" s="320">
        <v>94</v>
      </c>
      <c r="C101" s="337">
        <v>12.1</v>
      </c>
      <c r="D101" s="341" t="s">
        <v>532</v>
      </c>
      <c r="E101" s="321" t="s">
        <v>415</v>
      </c>
      <c r="F101" s="367" t="s">
        <v>566</v>
      </c>
      <c r="G101" s="367" t="s">
        <v>566</v>
      </c>
      <c r="H101" s="367" t="s">
        <v>566</v>
      </c>
      <c r="I101" s="368">
        <v>2024.1</v>
      </c>
      <c r="J101" s="342" t="s">
        <v>417</v>
      </c>
      <c r="K101" s="328" t="s">
        <v>468</v>
      </c>
      <c r="L101" s="329">
        <f t="shared" si="7"/>
        <v>0.16800000000000001</v>
      </c>
      <c r="M101" s="330">
        <v>16.8</v>
      </c>
      <c r="N101" s="329">
        <f t="shared" si="13"/>
        <v>0.60899999999999999</v>
      </c>
      <c r="O101" s="369">
        <v>60.9</v>
      </c>
      <c r="P101" s="327">
        <v>18</v>
      </c>
      <c r="Q101" s="327">
        <v>6.5688000000000013</v>
      </c>
      <c r="R101" s="334">
        <v>0.21100000000000002</v>
      </c>
      <c r="S101" s="335">
        <f t="shared" si="8"/>
        <v>21.1</v>
      </c>
      <c r="T101" s="334">
        <v>0.11699999999999999</v>
      </c>
      <c r="U101" s="335">
        <f t="shared" si="9"/>
        <v>11.7</v>
      </c>
      <c r="V101" s="334">
        <v>0.44700000000000001</v>
      </c>
      <c r="W101" s="335">
        <f t="shared" si="10"/>
        <v>44.7</v>
      </c>
      <c r="X101" s="334">
        <v>0.10920000000000001</v>
      </c>
      <c r="Y101" s="335">
        <f t="shared" si="11"/>
        <v>10.92</v>
      </c>
      <c r="Z101" s="334">
        <v>0.33779999999999999</v>
      </c>
      <c r="AA101" s="335">
        <f t="shared" si="12"/>
        <v>33.78</v>
      </c>
      <c r="AB101" s="336">
        <v>34.449875530749885</v>
      </c>
    </row>
    <row r="102" spans="2:28" x14ac:dyDescent="0.25">
      <c r="B102" s="320">
        <v>95</v>
      </c>
      <c r="C102" s="337">
        <v>13.1</v>
      </c>
      <c r="D102" s="341" t="s">
        <v>532</v>
      </c>
      <c r="E102" s="321" t="s">
        <v>415</v>
      </c>
      <c r="F102" s="367" t="s">
        <v>566</v>
      </c>
      <c r="G102" s="367" t="s">
        <v>566</v>
      </c>
      <c r="H102" s="367" t="s">
        <v>566</v>
      </c>
      <c r="I102" s="368">
        <v>2106.6999999999998</v>
      </c>
      <c r="J102" s="342" t="s">
        <v>418</v>
      </c>
      <c r="K102" s="328" t="s">
        <v>465</v>
      </c>
      <c r="L102" s="329">
        <f t="shared" si="7"/>
        <v>0.17899999999999999</v>
      </c>
      <c r="M102" s="330">
        <v>17.899999999999999</v>
      </c>
      <c r="N102" s="329">
        <f t="shared" si="13"/>
        <v>0.55000000000000004</v>
      </c>
      <c r="O102" s="369">
        <v>55.000000000000007</v>
      </c>
      <c r="P102" s="327">
        <v>21</v>
      </c>
      <c r="Q102" s="327">
        <v>8.0549999999999979</v>
      </c>
      <c r="R102" s="334">
        <v>0.23699999999999999</v>
      </c>
      <c r="S102" s="335">
        <f t="shared" si="8"/>
        <v>23.7</v>
      </c>
      <c r="T102" s="334">
        <v>0.153</v>
      </c>
      <c r="U102" s="335">
        <f t="shared" si="9"/>
        <v>15.299999999999999</v>
      </c>
      <c r="V102" s="334">
        <v>0.35200000000000004</v>
      </c>
      <c r="W102" s="335">
        <f t="shared" si="10"/>
        <v>35.200000000000003</v>
      </c>
      <c r="X102" s="334">
        <v>4.1599999999999998E-2</v>
      </c>
      <c r="Y102" s="335">
        <f t="shared" si="11"/>
        <v>4.16</v>
      </c>
      <c r="Z102" s="334">
        <v>0.31040000000000001</v>
      </c>
      <c r="AA102" s="335">
        <f t="shared" si="12"/>
        <v>31.04</v>
      </c>
      <c r="AB102" s="336">
        <v>152.30578261138794</v>
      </c>
    </row>
    <row r="103" spans="2:28" x14ac:dyDescent="0.25">
      <c r="B103" s="320">
        <v>96</v>
      </c>
      <c r="C103" s="337">
        <v>14.1</v>
      </c>
      <c r="D103" s="341" t="s">
        <v>532</v>
      </c>
      <c r="E103" s="321" t="s">
        <v>415</v>
      </c>
      <c r="F103" s="367" t="s">
        <v>566</v>
      </c>
      <c r="G103" s="367" t="s">
        <v>566</v>
      </c>
      <c r="H103" s="367" t="s">
        <v>566</v>
      </c>
      <c r="I103" s="368">
        <v>2110.8000000000002</v>
      </c>
      <c r="J103" s="342" t="s">
        <v>418</v>
      </c>
      <c r="K103" s="328" t="s">
        <v>48</v>
      </c>
      <c r="L103" s="329">
        <f t="shared" si="7"/>
        <v>0.151</v>
      </c>
      <c r="M103" s="330">
        <v>15.1</v>
      </c>
      <c r="N103" s="329">
        <f t="shared" si="13"/>
        <v>0.7609999999999999</v>
      </c>
      <c r="O103" s="369">
        <v>76.099999999999994</v>
      </c>
      <c r="P103" s="327">
        <v>20</v>
      </c>
      <c r="Q103" s="327">
        <v>3.6088999999999998</v>
      </c>
      <c r="R103" s="334">
        <v>0.20499999999999999</v>
      </c>
      <c r="S103" s="335">
        <f t="shared" si="8"/>
        <v>20.5</v>
      </c>
      <c r="T103" s="334">
        <v>0.10300000000000001</v>
      </c>
      <c r="U103" s="335">
        <f t="shared" si="9"/>
        <v>10.3</v>
      </c>
      <c r="V103" s="334">
        <v>0.499</v>
      </c>
      <c r="W103" s="335">
        <f t="shared" si="10"/>
        <v>49.9</v>
      </c>
      <c r="X103" s="334">
        <v>6.1600000000000002E-2</v>
      </c>
      <c r="Y103" s="335">
        <f t="shared" si="11"/>
        <v>6.16</v>
      </c>
      <c r="Z103" s="334">
        <v>0.43740000000000001</v>
      </c>
      <c r="AA103" s="335">
        <f t="shared" si="12"/>
        <v>43.74</v>
      </c>
      <c r="AB103" s="336">
        <v>29.939192765001195</v>
      </c>
    </row>
    <row r="104" spans="2:28" x14ac:dyDescent="0.25">
      <c r="B104" s="320">
        <v>97</v>
      </c>
      <c r="C104" s="340">
        <v>15.1</v>
      </c>
      <c r="D104" s="341" t="s">
        <v>532</v>
      </c>
      <c r="E104" s="321" t="s">
        <v>415</v>
      </c>
      <c r="F104" s="367" t="s">
        <v>566</v>
      </c>
      <c r="G104" s="367" t="s">
        <v>566</v>
      </c>
      <c r="H104" s="367" t="s">
        <v>566</v>
      </c>
      <c r="I104" s="368">
        <v>2113.5</v>
      </c>
      <c r="J104" s="342" t="s">
        <v>418</v>
      </c>
      <c r="K104" s="328" t="s">
        <v>468</v>
      </c>
      <c r="L104" s="329">
        <f t="shared" si="7"/>
        <v>0.13500000000000001</v>
      </c>
      <c r="M104" s="330">
        <v>13.5</v>
      </c>
      <c r="N104" s="329">
        <f t="shared" si="13"/>
        <v>0.74199999999999999</v>
      </c>
      <c r="O104" s="369">
        <v>74.2</v>
      </c>
      <c r="P104" s="327">
        <v>10</v>
      </c>
      <c r="Q104" s="327">
        <v>3.4830000000000001</v>
      </c>
      <c r="R104" s="334">
        <v>0.19500000000000001</v>
      </c>
      <c r="S104" s="335">
        <f t="shared" si="8"/>
        <v>19.5</v>
      </c>
      <c r="T104" s="334">
        <v>0.10400000000000001</v>
      </c>
      <c r="U104" s="335">
        <f t="shared" si="9"/>
        <v>10.4</v>
      </c>
      <c r="V104" s="334">
        <v>0.46799999999999997</v>
      </c>
      <c r="W104" s="335">
        <f t="shared" si="10"/>
        <v>46.8</v>
      </c>
      <c r="X104" s="334">
        <v>8.7400000000000005E-2</v>
      </c>
      <c r="Y104" s="335">
        <f t="shared" si="11"/>
        <v>8.74</v>
      </c>
      <c r="Z104" s="334">
        <v>0.38059999999999994</v>
      </c>
      <c r="AA104" s="335">
        <f t="shared" si="12"/>
        <v>38.059999999999995</v>
      </c>
      <c r="AB104" s="336">
        <v>21.682410191406259</v>
      </c>
    </row>
    <row r="105" spans="2:28" x14ac:dyDescent="0.25">
      <c r="B105" s="320">
        <v>98</v>
      </c>
      <c r="C105" s="340">
        <v>16.100000000000001</v>
      </c>
      <c r="D105" s="341" t="s">
        <v>532</v>
      </c>
      <c r="E105" s="321" t="s">
        <v>415</v>
      </c>
      <c r="F105" s="367" t="s">
        <v>566</v>
      </c>
      <c r="G105" s="367" t="s">
        <v>566</v>
      </c>
      <c r="H105" s="367" t="s">
        <v>566</v>
      </c>
      <c r="I105" s="368">
        <v>2117.1</v>
      </c>
      <c r="J105" s="342" t="s">
        <v>418</v>
      </c>
      <c r="K105" s="328" t="s">
        <v>482</v>
      </c>
      <c r="L105" s="329">
        <f t="shared" si="7"/>
        <v>9.3000000000000013E-2</v>
      </c>
      <c r="M105" s="330">
        <v>9.3000000000000007</v>
      </c>
      <c r="N105" s="329">
        <f t="shared" si="13"/>
        <v>0.90300000000000002</v>
      </c>
      <c r="O105" s="369">
        <v>90.3</v>
      </c>
      <c r="P105" s="327">
        <v>14.3</v>
      </c>
      <c r="Q105" s="327">
        <v>0.9020999999999999</v>
      </c>
      <c r="R105" s="334">
        <v>0.14899999999999999</v>
      </c>
      <c r="S105" s="335">
        <f t="shared" si="8"/>
        <v>14.899999999999999</v>
      </c>
      <c r="T105" s="334">
        <v>3.3000000000000002E-2</v>
      </c>
      <c r="U105" s="335">
        <f t="shared" si="9"/>
        <v>3.3000000000000003</v>
      </c>
      <c r="V105" s="334">
        <v>0.77900000000000003</v>
      </c>
      <c r="W105" s="335">
        <f t="shared" si="10"/>
        <v>77.900000000000006</v>
      </c>
      <c r="X105" s="334">
        <v>0.21260000000000001</v>
      </c>
      <c r="Y105" s="335">
        <f t="shared" si="11"/>
        <v>21.26</v>
      </c>
      <c r="Z105" s="334">
        <v>0.56640000000000001</v>
      </c>
      <c r="AA105" s="335">
        <f t="shared" si="12"/>
        <v>56.64</v>
      </c>
      <c r="AB105" s="336">
        <v>0.63087613014133337</v>
      </c>
    </row>
    <row r="106" spans="2:28" x14ac:dyDescent="0.25">
      <c r="B106" s="320">
        <v>99</v>
      </c>
      <c r="C106" s="340">
        <v>17.100000000000001</v>
      </c>
      <c r="D106" s="341" t="s">
        <v>532</v>
      </c>
      <c r="E106" s="321" t="s">
        <v>415</v>
      </c>
      <c r="F106" s="367" t="s">
        <v>566</v>
      </c>
      <c r="G106" s="367" t="s">
        <v>566</v>
      </c>
      <c r="H106" s="367" t="s">
        <v>566</v>
      </c>
      <c r="I106" s="368">
        <v>2118</v>
      </c>
      <c r="J106" s="342" t="s">
        <v>418</v>
      </c>
      <c r="K106" s="328" t="s">
        <v>482</v>
      </c>
      <c r="L106" s="329">
        <f t="shared" si="7"/>
        <v>0.13600000000000001</v>
      </c>
      <c r="M106" s="330">
        <v>13.6</v>
      </c>
      <c r="N106" s="329">
        <f t="shared" si="13"/>
        <v>0.80700000000000005</v>
      </c>
      <c r="O106" s="369">
        <v>80.7</v>
      </c>
      <c r="P106" s="327">
        <v>6.7</v>
      </c>
      <c r="Q106" s="327">
        <v>2.6247999999999996</v>
      </c>
      <c r="R106" s="334">
        <v>0.19399999999999998</v>
      </c>
      <c r="S106" s="335">
        <f t="shared" si="8"/>
        <v>19.399999999999999</v>
      </c>
      <c r="T106" s="334">
        <v>8.5000000000000006E-2</v>
      </c>
      <c r="U106" s="335">
        <f t="shared" si="9"/>
        <v>8.5</v>
      </c>
      <c r="V106" s="334">
        <v>0.55899999999999994</v>
      </c>
      <c r="W106" s="335">
        <f t="shared" si="10"/>
        <v>55.899999999999991</v>
      </c>
      <c r="X106" s="334">
        <v>6.9599999999999995E-2</v>
      </c>
      <c r="Y106" s="335">
        <f t="shared" si="11"/>
        <v>6.9599999999999991</v>
      </c>
      <c r="Z106" s="334">
        <v>0.48939999999999995</v>
      </c>
      <c r="AA106" s="335">
        <f t="shared" si="12"/>
        <v>48.94</v>
      </c>
      <c r="AB106" s="336">
        <v>12.771594828192606</v>
      </c>
    </row>
    <row r="107" spans="2:28" x14ac:dyDescent="0.25">
      <c r="B107" s="320">
        <v>100</v>
      </c>
      <c r="C107" s="340">
        <v>18.100000000000001</v>
      </c>
      <c r="D107" s="341" t="s">
        <v>532</v>
      </c>
      <c r="E107" s="321" t="s">
        <v>415</v>
      </c>
      <c r="F107" s="367" t="s">
        <v>566</v>
      </c>
      <c r="G107" s="367" t="s">
        <v>566</v>
      </c>
      <c r="H107" s="367" t="s">
        <v>566</v>
      </c>
      <c r="I107" s="368">
        <v>2119.8000000000002</v>
      </c>
      <c r="J107" s="342" t="s">
        <v>418</v>
      </c>
      <c r="K107" s="328" t="s">
        <v>482</v>
      </c>
      <c r="L107" s="329">
        <f t="shared" si="7"/>
        <v>0.11900000000000001</v>
      </c>
      <c r="M107" s="330">
        <v>11.9</v>
      </c>
      <c r="N107" s="329">
        <f t="shared" si="13"/>
        <v>0.89</v>
      </c>
      <c r="O107" s="369">
        <v>89</v>
      </c>
      <c r="P107" s="327">
        <v>11.1</v>
      </c>
      <c r="Q107" s="327">
        <v>1.3089999999999999</v>
      </c>
      <c r="R107" s="334">
        <v>0.16500000000000001</v>
      </c>
      <c r="S107" s="335">
        <f t="shared" si="8"/>
        <v>16.5</v>
      </c>
      <c r="T107" s="334">
        <v>5.2999999999999999E-2</v>
      </c>
      <c r="U107" s="335">
        <f t="shared" si="9"/>
        <v>5.3</v>
      </c>
      <c r="V107" s="334">
        <v>0.67900000000000005</v>
      </c>
      <c r="W107" s="335">
        <f t="shared" si="10"/>
        <v>67.900000000000006</v>
      </c>
      <c r="X107" s="334">
        <v>0.1363</v>
      </c>
      <c r="Y107" s="335">
        <f t="shared" si="11"/>
        <v>13.63</v>
      </c>
      <c r="Z107" s="334">
        <v>0.54270000000000007</v>
      </c>
      <c r="AA107" s="335">
        <f t="shared" si="12"/>
        <v>54.27000000000001</v>
      </c>
      <c r="AB107" s="336">
        <v>3.0058520384976606</v>
      </c>
    </row>
    <row r="108" spans="2:28" x14ac:dyDescent="0.25">
      <c r="B108" s="320">
        <v>101</v>
      </c>
      <c r="C108" s="340">
        <v>19.100000000000001</v>
      </c>
      <c r="D108" s="341" t="s">
        <v>532</v>
      </c>
      <c r="E108" s="321" t="s">
        <v>415</v>
      </c>
      <c r="F108" s="367" t="s">
        <v>566</v>
      </c>
      <c r="G108" s="367" t="s">
        <v>566</v>
      </c>
      <c r="H108" s="367" t="s">
        <v>566</v>
      </c>
      <c r="I108" s="368">
        <v>2121.6</v>
      </c>
      <c r="J108" s="342" t="s">
        <v>418</v>
      </c>
      <c r="K108" s="328" t="s">
        <v>48</v>
      </c>
      <c r="L108" s="329">
        <f t="shared" si="7"/>
        <v>0.14699999999999999</v>
      </c>
      <c r="M108" s="330">
        <v>14.7</v>
      </c>
      <c r="N108" s="329">
        <f t="shared" si="13"/>
        <v>0.75700000000000001</v>
      </c>
      <c r="O108" s="369">
        <v>75.7</v>
      </c>
      <c r="P108" s="327">
        <v>17.5</v>
      </c>
      <c r="Q108" s="327">
        <v>3.5720999999999994</v>
      </c>
      <c r="R108" s="334">
        <v>0.19600000000000001</v>
      </c>
      <c r="S108" s="335">
        <f t="shared" si="8"/>
        <v>19.600000000000001</v>
      </c>
      <c r="T108" s="334">
        <v>0.127</v>
      </c>
      <c r="U108" s="335">
        <f t="shared" si="9"/>
        <v>12.7</v>
      </c>
      <c r="V108" s="334">
        <v>0.35399999999999998</v>
      </c>
      <c r="W108" s="335">
        <f t="shared" si="10"/>
        <v>35.4</v>
      </c>
      <c r="X108" s="334">
        <v>0.1142</v>
      </c>
      <c r="Y108" s="335">
        <f t="shared" si="11"/>
        <v>11.42</v>
      </c>
      <c r="Z108" s="334">
        <v>0.23979999999999999</v>
      </c>
      <c r="AA108" s="335">
        <f t="shared" si="12"/>
        <v>23.979999999999997</v>
      </c>
      <c r="AB108" s="336">
        <v>30.187949593063358</v>
      </c>
    </row>
    <row r="109" spans="2:28" x14ac:dyDescent="0.25">
      <c r="B109" s="320">
        <v>102</v>
      </c>
      <c r="C109" s="340">
        <v>20.100000000000001</v>
      </c>
      <c r="D109" s="341" t="s">
        <v>532</v>
      </c>
      <c r="E109" s="321" t="s">
        <v>415</v>
      </c>
      <c r="F109" s="367" t="s">
        <v>566</v>
      </c>
      <c r="G109" s="367" t="s">
        <v>566</v>
      </c>
      <c r="H109" s="367" t="s">
        <v>566</v>
      </c>
      <c r="I109" s="368">
        <v>2124.4</v>
      </c>
      <c r="J109" s="342" t="s">
        <v>418</v>
      </c>
      <c r="K109" s="328" t="s">
        <v>487</v>
      </c>
      <c r="L109" s="329">
        <f t="shared" si="7"/>
        <v>0.155</v>
      </c>
      <c r="M109" s="330">
        <v>15.5</v>
      </c>
      <c r="N109" s="329">
        <f t="shared" si="13"/>
        <v>0.70700000000000007</v>
      </c>
      <c r="O109" s="369">
        <v>70.7</v>
      </c>
      <c r="P109" s="327">
        <v>22.4</v>
      </c>
      <c r="Q109" s="327">
        <v>4.5415000000000001</v>
      </c>
      <c r="R109" s="334">
        <v>0.20800000000000002</v>
      </c>
      <c r="S109" s="335">
        <f t="shared" si="8"/>
        <v>20.8</v>
      </c>
      <c r="T109" s="334">
        <v>0.106</v>
      </c>
      <c r="U109" s="335">
        <f t="shared" si="9"/>
        <v>10.6</v>
      </c>
      <c r="V109" s="334">
        <v>0.49099999999999999</v>
      </c>
      <c r="W109" s="335">
        <f t="shared" si="10"/>
        <v>49.1</v>
      </c>
      <c r="X109" s="334">
        <v>0.1113</v>
      </c>
      <c r="Y109" s="335">
        <f t="shared" si="11"/>
        <v>11.129999999999999</v>
      </c>
      <c r="Z109" s="334">
        <v>0.37969999999999998</v>
      </c>
      <c r="AA109" s="335">
        <f t="shared" si="12"/>
        <v>37.97</v>
      </c>
      <c r="AB109" s="336">
        <v>19.941763803389875</v>
      </c>
    </row>
    <row r="110" spans="2:28" x14ac:dyDescent="0.25">
      <c r="B110" s="320">
        <v>103</v>
      </c>
      <c r="C110" s="340">
        <v>21.1</v>
      </c>
      <c r="D110" s="341" t="s">
        <v>532</v>
      </c>
      <c r="E110" s="321" t="s">
        <v>415</v>
      </c>
      <c r="F110" s="367" t="s">
        <v>566</v>
      </c>
      <c r="G110" s="367" t="s">
        <v>566</v>
      </c>
      <c r="H110" s="367" t="s">
        <v>566</v>
      </c>
      <c r="I110" s="368">
        <v>2460.6</v>
      </c>
      <c r="J110" s="342" t="s">
        <v>419</v>
      </c>
      <c r="K110" s="328" t="s">
        <v>488</v>
      </c>
      <c r="L110" s="329">
        <f t="shared" si="7"/>
        <v>9.3000000000000013E-2</v>
      </c>
      <c r="M110" s="330">
        <v>9.3000000000000007</v>
      </c>
      <c r="N110" s="329">
        <f t="shared" si="13"/>
        <v>0.89</v>
      </c>
      <c r="O110" s="369">
        <v>89</v>
      </c>
      <c r="P110" s="327">
        <v>3.8</v>
      </c>
      <c r="Q110" s="327">
        <v>1.0229999999999999</v>
      </c>
      <c r="R110" s="334">
        <v>0.127</v>
      </c>
      <c r="S110" s="335">
        <f t="shared" si="8"/>
        <v>12.7</v>
      </c>
      <c r="T110" s="334">
        <v>2.8999999999999998E-2</v>
      </c>
      <c r="U110" s="335">
        <f t="shared" si="9"/>
        <v>2.9</v>
      </c>
      <c r="V110" s="334">
        <v>0.77099999999999991</v>
      </c>
      <c r="W110" s="335">
        <f t="shared" si="10"/>
        <v>77.099999999999994</v>
      </c>
      <c r="X110" s="334">
        <v>0.69969999999999999</v>
      </c>
      <c r="Y110" s="335">
        <f t="shared" si="11"/>
        <v>69.97</v>
      </c>
      <c r="Z110" s="334">
        <v>7.1299999999999919E-2</v>
      </c>
      <c r="AA110" s="335">
        <f t="shared" si="12"/>
        <v>7.1299999999999919</v>
      </c>
      <c r="AB110" s="336">
        <v>3.9649628170400431E-3</v>
      </c>
    </row>
    <row r="111" spans="2:28" x14ac:dyDescent="0.25">
      <c r="B111" s="320">
        <v>104</v>
      </c>
      <c r="C111" s="340">
        <v>22.1</v>
      </c>
      <c r="D111" s="341" t="s">
        <v>532</v>
      </c>
      <c r="E111" s="321" t="s">
        <v>415</v>
      </c>
      <c r="F111" s="367" t="s">
        <v>566</v>
      </c>
      <c r="G111" s="367" t="s">
        <v>566</v>
      </c>
      <c r="H111" s="367" t="s">
        <v>566</v>
      </c>
      <c r="I111" s="368">
        <v>2461</v>
      </c>
      <c r="J111" s="342" t="s">
        <v>419</v>
      </c>
      <c r="K111" s="328" t="s">
        <v>486</v>
      </c>
      <c r="L111" s="329">
        <f t="shared" si="7"/>
        <v>0.157</v>
      </c>
      <c r="M111" s="330">
        <v>15.7</v>
      </c>
      <c r="N111" s="329">
        <f t="shared" si="13"/>
        <v>0.57699999999999996</v>
      </c>
      <c r="O111" s="369">
        <v>57.699999999999996</v>
      </c>
      <c r="P111" s="327">
        <v>11.9</v>
      </c>
      <c r="Q111" s="327">
        <v>6.6411000000000016</v>
      </c>
      <c r="R111" s="334">
        <v>0.20699999999999999</v>
      </c>
      <c r="S111" s="335">
        <f t="shared" si="8"/>
        <v>20.7</v>
      </c>
      <c r="T111" s="334">
        <v>0.109</v>
      </c>
      <c r="U111" s="335">
        <f t="shared" si="9"/>
        <v>10.9</v>
      </c>
      <c r="V111" s="334">
        <v>0.47100000000000003</v>
      </c>
      <c r="W111" s="335">
        <f t="shared" si="10"/>
        <v>47.1</v>
      </c>
      <c r="X111" s="334">
        <v>0.1205</v>
      </c>
      <c r="Y111" s="335">
        <f t="shared" si="11"/>
        <v>12.049999999999999</v>
      </c>
      <c r="Z111" s="334">
        <v>0.35050000000000003</v>
      </c>
      <c r="AA111" s="335">
        <f t="shared" si="12"/>
        <v>35.050000000000004</v>
      </c>
      <c r="AB111" s="336">
        <v>21.704466698677621</v>
      </c>
    </row>
    <row r="112" spans="2:28" x14ac:dyDescent="0.25">
      <c r="B112" s="320">
        <v>105</v>
      </c>
      <c r="C112" s="340">
        <v>23.1</v>
      </c>
      <c r="D112" s="341" t="s">
        <v>532</v>
      </c>
      <c r="E112" s="321" t="s">
        <v>415</v>
      </c>
      <c r="F112" s="367" t="s">
        <v>566</v>
      </c>
      <c r="G112" s="367" t="s">
        <v>566</v>
      </c>
      <c r="H112" s="367" t="s">
        <v>566</v>
      </c>
      <c r="I112" s="368">
        <v>2461.5</v>
      </c>
      <c r="J112" s="342" t="s">
        <v>419</v>
      </c>
      <c r="K112" s="328" t="s">
        <v>486</v>
      </c>
      <c r="L112" s="329">
        <f t="shared" si="7"/>
        <v>0.157</v>
      </c>
      <c r="M112" s="330">
        <v>15.7</v>
      </c>
      <c r="N112" s="329">
        <f t="shared" si="13"/>
        <v>0.56899999999999995</v>
      </c>
      <c r="O112" s="369">
        <v>56.899999999999991</v>
      </c>
      <c r="P112" s="327">
        <v>10.199999999999999</v>
      </c>
      <c r="Q112" s="327">
        <v>6.7667000000000002</v>
      </c>
      <c r="R112" s="334">
        <v>0.20600000000000002</v>
      </c>
      <c r="S112" s="335">
        <f t="shared" si="8"/>
        <v>20.6</v>
      </c>
      <c r="T112" s="334">
        <v>0.10400000000000001</v>
      </c>
      <c r="U112" s="335">
        <f t="shared" si="9"/>
        <v>10.4</v>
      </c>
      <c r="V112" s="334">
        <v>0.496</v>
      </c>
      <c r="W112" s="335">
        <f t="shared" si="10"/>
        <v>49.6</v>
      </c>
      <c r="X112" s="334">
        <v>0.1149</v>
      </c>
      <c r="Y112" s="335">
        <f t="shared" si="11"/>
        <v>11.49</v>
      </c>
      <c r="Z112" s="334">
        <v>0.38109999999999999</v>
      </c>
      <c r="AA112" s="335">
        <f t="shared" si="12"/>
        <v>38.11</v>
      </c>
      <c r="AB112" s="336">
        <v>16.004957803354948</v>
      </c>
    </row>
    <row r="113" spans="2:28" x14ac:dyDescent="0.25">
      <c r="B113" s="320">
        <v>106</v>
      </c>
      <c r="C113" s="340">
        <v>24.1</v>
      </c>
      <c r="D113" s="341" t="s">
        <v>532</v>
      </c>
      <c r="E113" s="321" t="s">
        <v>415</v>
      </c>
      <c r="F113" s="367" t="s">
        <v>566</v>
      </c>
      <c r="G113" s="367" t="s">
        <v>566</v>
      </c>
      <c r="H113" s="367" t="s">
        <v>566</v>
      </c>
      <c r="I113" s="368">
        <v>2462.1</v>
      </c>
      <c r="J113" s="342" t="s">
        <v>419</v>
      </c>
      <c r="K113" s="328" t="s">
        <v>489</v>
      </c>
      <c r="L113" s="329">
        <f t="shared" si="7"/>
        <v>0.151</v>
      </c>
      <c r="M113" s="330">
        <v>15.1</v>
      </c>
      <c r="N113" s="329">
        <f t="shared" si="13"/>
        <v>0.67100000000000004</v>
      </c>
      <c r="O113" s="369">
        <v>67.100000000000009</v>
      </c>
      <c r="P113" s="327">
        <v>9.8000000000000007</v>
      </c>
      <c r="Q113" s="327">
        <v>4.9678999999999993</v>
      </c>
      <c r="R113" s="334">
        <v>0.16899999999999998</v>
      </c>
      <c r="S113" s="335">
        <f t="shared" si="8"/>
        <v>16.899999999999999</v>
      </c>
      <c r="T113" s="334">
        <v>6.0999999999999999E-2</v>
      </c>
      <c r="U113" s="335">
        <f t="shared" si="9"/>
        <v>6.1</v>
      </c>
      <c r="V113" s="334">
        <v>0.63800000000000001</v>
      </c>
      <c r="W113" s="335">
        <f t="shared" si="10"/>
        <v>63.800000000000004</v>
      </c>
      <c r="X113" s="334">
        <v>0.20200000000000001</v>
      </c>
      <c r="Y113" s="335">
        <f t="shared" si="11"/>
        <v>20.200000000000003</v>
      </c>
      <c r="Z113" s="334">
        <v>0.436</v>
      </c>
      <c r="AA113" s="335">
        <f t="shared" si="12"/>
        <v>43.6</v>
      </c>
      <c r="AB113" s="336">
        <v>3.4348370853400598</v>
      </c>
    </row>
    <row r="114" spans="2:28" ht="15.75" thickBot="1" x14ac:dyDescent="0.3">
      <c r="B114" s="370">
        <v>107</v>
      </c>
      <c r="C114" s="371">
        <v>25.1</v>
      </c>
      <c r="D114" s="372" t="s">
        <v>532</v>
      </c>
      <c r="E114" s="373" t="s">
        <v>415</v>
      </c>
      <c r="F114" s="374" t="s">
        <v>566</v>
      </c>
      <c r="G114" s="374" t="s">
        <v>566</v>
      </c>
      <c r="H114" s="374" t="s">
        <v>566</v>
      </c>
      <c r="I114" s="375">
        <v>2478.6</v>
      </c>
      <c r="J114" s="376" t="s">
        <v>419</v>
      </c>
      <c r="K114" s="377" t="s">
        <v>482</v>
      </c>
      <c r="L114" s="378">
        <f t="shared" si="7"/>
        <v>0.13</v>
      </c>
      <c r="M114" s="379">
        <v>13</v>
      </c>
      <c r="N114" s="378">
        <f t="shared" si="13"/>
        <v>0.68899999999999995</v>
      </c>
      <c r="O114" s="380">
        <v>68.899999999999991</v>
      </c>
      <c r="P114" s="381">
        <v>14.1</v>
      </c>
      <c r="Q114" s="381">
        <v>4.043000000000001</v>
      </c>
      <c r="R114" s="382">
        <v>0.184</v>
      </c>
      <c r="S114" s="383">
        <f t="shared" si="8"/>
        <v>18.399999999999999</v>
      </c>
      <c r="T114" s="382">
        <v>0.08</v>
      </c>
      <c r="U114" s="383">
        <f t="shared" si="9"/>
        <v>8</v>
      </c>
      <c r="V114" s="382">
        <v>0.56700000000000006</v>
      </c>
      <c r="W114" s="383">
        <f t="shared" si="10"/>
        <v>56.7</v>
      </c>
      <c r="X114" s="382">
        <v>0.1298</v>
      </c>
      <c r="Y114" s="383">
        <f t="shared" si="11"/>
        <v>12.98</v>
      </c>
      <c r="Z114" s="382">
        <v>0.43720000000000003</v>
      </c>
      <c r="AA114" s="383">
        <f t="shared" si="12"/>
        <v>43.720000000000006</v>
      </c>
      <c r="AB114" s="384">
        <v>7.8123637557005337</v>
      </c>
    </row>
    <row r="115" spans="2:28" x14ac:dyDescent="0.25">
      <c r="B115" s="385"/>
      <c r="C115" s="386"/>
      <c r="D115" s="386"/>
      <c r="E115" s="386"/>
      <c r="F115" s="386"/>
      <c r="G115" s="386"/>
      <c r="H115" s="386"/>
      <c r="I115" s="387"/>
      <c r="J115" s="388"/>
      <c r="K115" s="389"/>
      <c r="L115" s="389"/>
      <c r="M115" s="389"/>
      <c r="N115" s="389"/>
      <c r="O115" s="389"/>
      <c r="P115" s="389"/>
      <c r="Q115" s="389"/>
      <c r="R115" s="386"/>
      <c r="S115" s="387"/>
      <c r="T115" s="390"/>
      <c r="U115" s="391"/>
      <c r="V115" s="392"/>
      <c r="W115" s="393"/>
      <c r="X115" s="390"/>
      <c r="Y115" s="391"/>
      <c r="Z115" s="392"/>
      <c r="AA115" s="393"/>
      <c r="AB115" s="392"/>
    </row>
    <row r="116" spans="2:28" x14ac:dyDescent="0.25">
      <c r="B116" s="394"/>
      <c r="C116" s="394"/>
      <c r="D116" s="394"/>
      <c r="E116" s="394"/>
      <c r="F116" s="394"/>
      <c r="G116" s="394"/>
      <c r="H116" s="394"/>
      <c r="I116" s="395"/>
      <c r="J116" s="396"/>
      <c r="K116" s="397"/>
      <c r="L116" s="397"/>
      <c r="M116" s="397"/>
      <c r="N116" s="397"/>
      <c r="O116" s="397"/>
      <c r="P116" s="397"/>
      <c r="Q116" s="397"/>
      <c r="R116" s="386"/>
      <c r="S116" s="387"/>
      <c r="T116" s="390"/>
      <c r="U116" s="391"/>
      <c r="V116" s="390"/>
      <c r="W116" s="391"/>
      <c r="X116" s="390"/>
      <c r="Y116" s="391"/>
      <c r="Z116" s="390"/>
      <c r="AA116" s="391"/>
      <c r="AB116" s="390"/>
    </row>
  </sheetData>
  <mergeCells count="16">
    <mergeCell ref="B67:AB67"/>
    <mergeCell ref="B2:AB2"/>
    <mergeCell ref="B3:B4"/>
    <mergeCell ref="C3:C4"/>
    <mergeCell ref="D3:D4"/>
    <mergeCell ref="E3:H3"/>
    <mergeCell ref="J3:J4"/>
    <mergeCell ref="K3:K4"/>
    <mergeCell ref="L3:L4"/>
    <mergeCell ref="M3:M4"/>
    <mergeCell ref="N3:N4"/>
    <mergeCell ref="O3:O4"/>
    <mergeCell ref="P3:P4"/>
    <mergeCell ref="Q3:Q4"/>
    <mergeCell ref="R3:AB3"/>
    <mergeCell ref="B6:AB6"/>
  </mergeCells>
  <pageMargins left="0.7" right="0.7" top="0.75" bottom="0.75" header="0.3" footer="0.3"/>
  <pageSetup paperSize="9" orientation="portrait" horizontalDpi="180" verticalDpi="18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21"/>
  <sheetViews>
    <sheetView zoomScale="112" zoomScaleNormal="112" workbookViewId="0">
      <selection activeCell="A2" sqref="A2"/>
    </sheetView>
  </sheetViews>
  <sheetFormatPr defaultColWidth="8.85546875" defaultRowHeight="12.75" x14ac:dyDescent="0.2"/>
  <cols>
    <col min="1" max="1" width="3" style="409" customWidth="1"/>
    <col min="2" max="3" width="9.85546875" style="409" customWidth="1"/>
    <col min="4" max="4" width="8.28515625" style="409" customWidth="1"/>
    <col min="5" max="5" width="42.42578125" style="409" customWidth="1"/>
    <col min="6" max="6" width="5.28515625" style="409" customWidth="1"/>
    <col min="7" max="7" width="6.140625" style="409" customWidth="1"/>
    <col min="8" max="8" width="5.85546875" style="409" customWidth="1"/>
    <col min="9" max="10" width="5.7109375" style="409" customWidth="1"/>
    <col min="11" max="16384" width="8.85546875" style="409"/>
  </cols>
  <sheetData>
    <row r="1" spans="1:11" x14ac:dyDescent="0.2">
      <c r="A1" s="402" t="s">
        <v>2389</v>
      </c>
      <c r="B1" s="408"/>
      <c r="C1" s="408"/>
      <c r="D1" s="408"/>
      <c r="E1" s="408"/>
    </row>
    <row r="2" spans="1:11" s="413" customFormat="1" ht="83.45" customHeight="1" x14ac:dyDescent="0.25">
      <c r="A2" s="410" t="s">
        <v>1492</v>
      </c>
      <c r="B2" s="410" t="s">
        <v>2377</v>
      </c>
      <c r="C2" s="410" t="s">
        <v>2378</v>
      </c>
      <c r="D2" s="411" t="s">
        <v>1441</v>
      </c>
      <c r="E2" s="412" t="s">
        <v>1485</v>
      </c>
      <c r="F2" s="411" t="s">
        <v>1559</v>
      </c>
      <c r="G2" s="411" t="s">
        <v>2379</v>
      </c>
      <c r="H2" s="411" t="s">
        <v>2380</v>
      </c>
      <c r="I2" s="411" t="s">
        <v>2381</v>
      </c>
      <c r="J2" s="411" t="s">
        <v>2382</v>
      </c>
    </row>
    <row r="3" spans="1:11" s="413" customFormat="1" ht="10.9" customHeight="1" x14ac:dyDescent="0.25">
      <c r="A3" s="414">
        <v>1</v>
      </c>
      <c r="B3" s="414">
        <v>2</v>
      </c>
      <c r="C3" s="414">
        <v>3</v>
      </c>
      <c r="D3" s="414">
        <v>4</v>
      </c>
      <c r="E3" s="414">
        <v>5</v>
      </c>
      <c r="F3" s="414">
        <v>8</v>
      </c>
      <c r="G3" s="414">
        <v>9</v>
      </c>
      <c r="H3" s="414">
        <v>10</v>
      </c>
      <c r="I3" s="414">
        <v>11</v>
      </c>
      <c r="J3" s="414">
        <v>12</v>
      </c>
    </row>
    <row r="4" spans="1:11" x14ac:dyDescent="0.2">
      <c r="A4" s="415">
        <v>1</v>
      </c>
      <c r="B4" s="416">
        <v>1726.7</v>
      </c>
      <c r="C4" s="416">
        <f>B4-0.5</f>
        <v>1726.2</v>
      </c>
      <c r="D4" s="416" t="s">
        <v>36</v>
      </c>
      <c r="E4" s="417" t="s">
        <v>37</v>
      </c>
      <c r="F4" s="418">
        <v>26.1</v>
      </c>
      <c r="G4" s="419">
        <f>H4*(1-F4/100)</f>
        <v>1.9287899999999998</v>
      </c>
      <c r="H4" s="420">
        <v>2.61</v>
      </c>
      <c r="I4" s="421">
        <v>0.41099999999999998</v>
      </c>
      <c r="J4" s="421">
        <v>0.105</v>
      </c>
      <c r="K4" s="422"/>
    </row>
    <row r="5" spans="1:11" x14ac:dyDescent="0.2">
      <c r="A5" s="415">
        <v>2</v>
      </c>
      <c r="B5" s="416">
        <v>1729.7</v>
      </c>
      <c r="C5" s="416">
        <f t="shared" ref="C5:C15" si="0">B5-0.5</f>
        <v>1729.2</v>
      </c>
      <c r="D5" s="416" t="s">
        <v>36</v>
      </c>
      <c r="E5" s="417" t="s">
        <v>48</v>
      </c>
      <c r="F5" s="418">
        <v>26.9</v>
      </c>
      <c r="G5" s="419">
        <f t="shared" ref="G5:G21" si="1">H5*(1-F5/100)</f>
        <v>1.9152200000000004</v>
      </c>
      <c r="H5" s="420">
        <v>2.62</v>
      </c>
      <c r="I5" s="421">
        <v>0.57799999999999996</v>
      </c>
      <c r="J5" s="421">
        <v>0.19</v>
      </c>
      <c r="K5" s="422"/>
    </row>
    <row r="6" spans="1:11" ht="15" customHeight="1" x14ac:dyDescent="0.2">
      <c r="A6" s="415">
        <v>3</v>
      </c>
      <c r="B6" s="416">
        <v>1732.7</v>
      </c>
      <c r="C6" s="416">
        <f t="shared" si="0"/>
        <v>1732.2</v>
      </c>
      <c r="D6" s="416" t="s">
        <v>36</v>
      </c>
      <c r="E6" s="417" t="s">
        <v>2383</v>
      </c>
      <c r="F6" s="418">
        <v>24.1</v>
      </c>
      <c r="G6" s="419">
        <f t="shared" si="1"/>
        <v>1.98099</v>
      </c>
      <c r="H6" s="420">
        <v>2.61</v>
      </c>
      <c r="I6" s="421">
        <v>0.72399999999999998</v>
      </c>
      <c r="J6" s="421">
        <v>0.20699999999999999</v>
      </c>
      <c r="K6" s="422"/>
    </row>
    <row r="7" spans="1:11" ht="15.6" customHeight="1" x14ac:dyDescent="0.2">
      <c r="A7" s="415">
        <v>4</v>
      </c>
      <c r="B7" s="416">
        <v>1738.7</v>
      </c>
      <c r="C7" s="416">
        <f t="shared" si="0"/>
        <v>1738.2</v>
      </c>
      <c r="D7" s="416" t="s">
        <v>36</v>
      </c>
      <c r="E7" s="417" t="s">
        <v>2383</v>
      </c>
      <c r="F7" s="418">
        <v>21.8</v>
      </c>
      <c r="G7" s="419">
        <f t="shared" si="1"/>
        <v>2.08012</v>
      </c>
      <c r="H7" s="420">
        <v>2.66</v>
      </c>
      <c r="I7" s="421">
        <v>0.59299999999999997</v>
      </c>
      <c r="J7" s="421">
        <v>0.09</v>
      </c>
      <c r="K7" s="422"/>
    </row>
    <row r="8" spans="1:11" x14ac:dyDescent="0.2">
      <c r="A8" s="415">
        <v>5</v>
      </c>
      <c r="B8" s="416">
        <v>1740.7</v>
      </c>
      <c r="C8" s="416">
        <f t="shared" si="0"/>
        <v>1740.2</v>
      </c>
      <c r="D8" s="416" t="s">
        <v>36</v>
      </c>
      <c r="E8" s="417" t="s">
        <v>37</v>
      </c>
      <c r="F8" s="418">
        <v>24.5</v>
      </c>
      <c r="G8" s="419">
        <f t="shared" si="1"/>
        <v>1.97055</v>
      </c>
      <c r="H8" s="420">
        <v>2.61</v>
      </c>
      <c r="I8" s="421">
        <v>0.52100000000000002</v>
      </c>
      <c r="J8" s="421">
        <v>0.21099999999999999</v>
      </c>
      <c r="K8" s="422"/>
    </row>
    <row r="9" spans="1:11" x14ac:dyDescent="0.2">
      <c r="A9" s="415">
        <v>6</v>
      </c>
      <c r="B9" s="416">
        <v>1742.7</v>
      </c>
      <c r="C9" s="416">
        <f t="shared" si="0"/>
        <v>1742.2</v>
      </c>
      <c r="D9" s="416" t="s">
        <v>36</v>
      </c>
      <c r="E9" s="417" t="s">
        <v>2384</v>
      </c>
      <c r="F9" s="418">
        <v>24.7</v>
      </c>
      <c r="G9" s="419">
        <f t="shared" si="1"/>
        <v>1.9728600000000001</v>
      </c>
      <c r="H9" s="420">
        <v>2.62</v>
      </c>
      <c r="I9" s="421">
        <v>0.53600000000000003</v>
      </c>
      <c r="J9" s="421">
        <v>0.192</v>
      </c>
      <c r="K9" s="422"/>
    </row>
    <row r="10" spans="1:11" x14ac:dyDescent="0.2">
      <c r="A10" s="415">
        <v>7</v>
      </c>
      <c r="B10" s="416">
        <v>1744.7</v>
      </c>
      <c r="C10" s="416">
        <f t="shared" si="0"/>
        <v>1744.2</v>
      </c>
      <c r="D10" s="416" t="s">
        <v>36</v>
      </c>
      <c r="E10" s="417" t="s">
        <v>37</v>
      </c>
      <c r="F10" s="418">
        <v>25.3</v>
      </c>
      <c r="G10" s="419">
        <f t="shared" si="1"/>
        <v>1.96461</v>
      </c>
      <c r="H10" s="420">
        <v>2.63</v>
      </c>
      <c r="I10" s="421">
        <v>0.48799999999999999</v>
      </c>
      <c r="J10" s="421">
        <v>0.115</v>
      </c>
      <c r="K10" s="422"/>
    </row>
    <row r="11" spans="1:11" x14ac:dyDescent="0.2">
      <c r="A11" s="415">
        <v>8</v>
      </c>
      <c r="B11" s="416">
        <v>1747.7</v>
      </c>
      <c r="C11" s="416">
        <f t="shared" si="0"/>
        <v>1747.2</v>
      </c>
      <c r="D11" s="416" t="s">
        <v>36</v>
      </c>
      <c r="E11" s="417" t="s">
        <v>37</v>
      </c>
      <c r="F11" s="418">
        <v>28.2</v>
      </c>
      <c r="G11" s="419">
        <f t="shared" si="1"/>
        <v>1.8811599999999999</v>
      </c>
      <c r="H11" s="420">
        <v>2.62</v>
      </c>
      <c r="I11" s="421">
        <v>0.61199999999999999</v>
      </c>
      <c r="J11" s="423">
        <v>0.29699999999999999</v>
      </c>
      <c r="K11" s="422"/>
    </row>
    <row r="12" spans="1:11" ht="13.15" customHeight="1" x14ac:dyDescent="0.2">
      <c r="A12" s="415">
        <v>9</v>
      </c>
      <c r="B12" s="416">
        <v>1750.7</v>
      </c>
      <c r="C12" s="416">
        <f t="shared" si="0"/>
        <v>1750.2</v>
      </c>
      <c r="D12" s="416" t="s">
        <v>36</v>
      </c>
      <c r="E12" s="417" t="s">
        <v>48</v>
      </c>
      <c r="F12" s="418">
        <v>28.3</v>
      </c>
      <c r="G12" s="419">
        <f t="shared" si="1"/>
        <v>1.8857099999999998</v>
      </c>
      <c r="H12" s="420">
        <v>2.63</v>
      </c>
      <c r="I12" s="421">
        <v>0.61699999999999999</v>
      </c>
      <c r="J12" s="421">
        <v>0.30499999999999999</v>
      </c>
      <c r="K12" s="422"/>
    </row>
    <row r="13" spans="1:11" ht="13.9" customHeight="1" x14ac:dyDescent="0.2">
      <c r="A13" s="415">
        <v>10</v>
      </c>
      <c r="B13" s="416">
        <v>1754.7</v>
      </c>
      <c r="C13" s="416">
        <f t="shared" si="0"/>
        <v>1754.2</v>
      </c>
      <c r="D13" s="416" t="s">
        <v>36</v>
      </c>
      <c r="E13" s="417" t="s">
        <v>48</v>
      </c>
      <c r="F13" s="418">
        <v>28.5</v>
      </c>
      <c r="G13" s="419">
        <f t="shared" si="1"/>
        <v>1.8590000000000002</v>
      </c>
      <c r="H13" s="420">
        <v>2.6</v>
      </c>
      <c r="I13" s="421">
        <v>0.59499999999999997</v>
      </c>
      <c r="J13" s="421">
        <v>0.17299999999999999</v>
      </c>
      <c r="K13" s="422"/>
    </row>
    <row r="14" spans="1:11" ht="15" customHeight="1" x14ac:dyDescent="0.2">
      <c r="A14" s="415">
        <v>11</v>
      </c>
      <c r="B14" s="416">
        <v>1757.7</v>
      </c>
      <c r="C14" s="416">
        <f t="shared" si="0"/>
        <v>1757.2</v>
      </c>
      <c r="D14" s="416" t="s">
        <v>36</v>
      </c>
      <c r="E14" s="417" t="s">
        <v>145</v>
      </c>
      <c r="F14" s="418">
        <v>26.6</v>
      </c>
      <c r="G14" s="419">
        <f t="shared" si="1"/>
        <v>1.9450999999999998</v>
      </c>
      <c r="H14" s="420">
        <v>2.65</v>
      </c>
      <c r="I14" s="421">
        <v>0.63500000000000001</v>
      </c>
      <c r="J14" s="421">
        <v>0.22409999999999999</v>
      </c>
      <c r="K14" s="422"/>
    </row>
    <row r="15" spans="1:11" x14ac:dyDescent="0.2">
      <c r="A15" s="415">
        <v>12</v>
      </c>
      <c r="B15" s="416">
        <v>1760.7</v>
      </c>
      <c r="C15" s="416">
        <f t="shared" si="0"/>
        <v>1760.2</v>
      </c>
      <c r="D15" s="416" t="s">
        <v>36</v>
      </c>
      <c r="E15" s="417" t="s">
        <v>85</v>
      </c>
      <c r="F15" s="418">
        <v>24.3</v>
      </c>
      <c r="G15" s="419">
        <f t="shared" si="1"/>
        <v>2.0060500000000001</v>
      </c>
      <c r="H15" s="419">
        <v>2.65</v>
      </c>
      <c r="I15" s="421">
        <v>0.85099999999999998</v>
      </c>
      <c r="J15" s="421">
        <v>2.9000000000000001E-2</v>
      </c>
      <c r="K15" s="422"/>
    </row>
    <row r="16" spans="1:11" x14ac:dyDescent="0.2">
      <c r="A16" s="415">
        <v>13</v>
      </c>
      <c r="B16" s="416">
        <v>1934.7</v>
      </c>
      <c r="C16" s="416">
        <f>B16-1.5</f>
        <v>1933.2</v>
      </c>
      <c r="D16" s="416" t="s">
        <v>203</v>
      </c>
      <c r="E16" s="417" t="s">
        <v>37</v>
      </c>
      <c r="F16" s="418">
        <v>15.3</v>
      </c>
      <c r="G16" s="419">
        <f t="shared" si="1"/>
        <v>2.2276099999999999</v>
      </c>
      <c r="H16" s="419">
        <v>2.63</v>
      </c>
      <c r="I16" s="421">
        <v>0.746</v>
      </c>
      <c r="J16" s="421">
        <v>0.114</v>
      </c>
      <c r="K16" s="422"/>
    </row>
    <row r="17" spans="1:11" x14ac:dyDescent="0.2">
      <c r="A17" s="415">
        <v>14</v>
      </c>
      <c r="B17" s="416">
        <v>1936.7</v>
      </c>
      <c r="C17" s="416">
        <f t="shared" ref="C17:C21" si="2">B17-1.5</f>
        <v>1935.2</v>
      </c>
      <c r="D17" s="416" t="s">
        <v>203</v>
      </c>
      <c r="E17" s="417" t="s">
        <v>48</v>
      </c>
      <c r="F17" s="418">
        <v>21.4</v>
      </c>
      <c r="G17" s="419">
        <f t="shared" si="1"/>
        <v>2.05932</v>
      </c>
      <c r="H17" s="419">
        <v>2.62</v>
      </c>
      <c r="I17" s="421">
        <v>0.59799999999999998</v>
      </c>
      <c r="J17" s="421">
        <v>0.308</v>
      </c>
      <c r="K17" s="422"/>
    </row>
    <row r="18" spans="1:11" x14ac:dyDescent="0.2">
      <c r="A18" s="415">
        <v>15</v>
      </c>
      <c r="B18" s="416">
        <v>1938.7</v>
      </c>
      <c r="C18" s="416">
        <f t="shared" si="2"/>
        <v>1937.2</v>
      </c>
      <c r="D18" s="416" t="s">
        <v>203</v>
      </c>
      <c r="E18" s="417" t="s">
        <v>48</v>
      </c>
      <c r="F18" s="418">
        <v>20.5</v>
      </c>
      <c r="G18" s="419">
        <f t="shared" si="1"/>
        <v>2.0908500000000001</v>
      </c>
      <c r="H18" s="419">
        <v>2.63</v>
      </c>
      <c r="I18" s="421">
        <v>0.58399999999999996</v>
      </c>
      <c r="J18" s="421">
        <v>0.24099999999999999</v>
      </c>
      <c r="K18" s="422"/>
    </row>
    <row r="19" spans="1:11" x14ac:dyDescent="0.2">
      <c r="A19" s="415">
        <v>16</v>
      </c>
      <c r="B19" s="416">
        <v>1940.7</v>
      </c>
      <c r="C19" s="416">
        <f t="shared" si="2"/>
        <v>1939.2</v>
      </c>
      <c r="D19" s="416" t="s">
        <v>203</v>
      </c>
      <c r="E19" s="417" t="s">
        <v>37</v>
      </c>
      <c r="F19" s="418">
        <v>20.7</v>
      </c>
      <c r="G19" s="419">
        <f t="shared" si="1"/>
        <v>2.0935200000000003</v>
      </c>
      <c r="H19" s="419">
        <v>2.64</v>
      </c>
      <c r="I19" s="421">
        <v>0.70299999999999996</v>
      </c>
      <c r="J19" s="421">
        <v>0.17599999999999999</v>
      </c>
      <c r="K19" s="422"/>
    </row>
    <row r="20" spans="1:11" x14ac:dyDescent="0.2">
      <c r="A20" s="415">
        <v>17</v>
      </c>
      <c r="B20" s="416">
        <v>1942.7</v>
      </c>
      <c r="C20" s="416">
        <f t="shared" si="2"/>
        <v>1941.2</v>
      </c>
      <c r="D20" s="416" t="s">
        <v>203</v>
      </c>
      <c r="E20" s="417" t="s">
        <v>48</v>
      </c>
      <c r="F20" s="418">
        <v>21</v>
      </c>
      <c r="G20" s="419">
        <f t="shared" si="1"/>
        <v>2.0698000000000003</v>
      </c>
      <c r="H20" s="419">
        <v>2.62</v>
      </c>
      <c r="I20" s="421">
        <v>0.72599999999999998</v>
      </c>
      <c r="J20" s="421">
        <v>0.13400000000000001</v>
      </c>
      <c r="K20" s="422"/>
    </row>
    <row r="21" spans="1:11" x14ac:dyDescent="0.2">
      <c r="A21" s="415">
        <v>18</v>
      </c>
      <c r="B21" s="416">
        <v>1945.7</v>
      </c>
      <c r="C21" s="416">
        <f t="shared" si="2"/>
        <v>1944.2</v>
      </c>
      <c r="D21" s="416" t="s">
        <v>203</v>
      </c>
      <c r="E21" s="417" t="s">
        <v>48</v>
      </c>
      <c r="F21" s="418">
        <v>18.899999999999999</v>
      </c>
      <c r="G21" s="419">
        <f t="shared" si="1"/>
        <v>2.1410400000000003</v>
      </c>
      <c r="H21" s="419">
        <v>2.64</v>
      </c>
      <c r="I21" s="421">
        <v>0.59099999999999997</v>
      </c>
      <c r="J21" s="421">
        <v>0.307</v>
      </c>
      <c r="K21" s="42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80"/>
  <sheetViews>
    <sheetView workbookViewId="0">
      <selection activeCell="A2" sqref="A2"/>
    </sheetView>
  </sheetViews>
  <sheetFormatPr defaultRowHeight="15" x14ac:dyDescent="0.25"/>
  <cols>
    <col min="2" max="4" width="8.85546875" style="258"/>
    <col min="7" max="7" width="8.85546875" style="258"/>
    <col min="10" max="10" width="71.85546875" style="259" customWidth="1"/>
  </cols>
  <sheetData>
    <row r="1" spans="1:11" x14ac:dyDescent="0.25">
      <c r="A1" s="238" t="s">
        <v>1354</v>
      </c>
      <c r="B1" s="239"/>
      <c r="C1" s="239"/>
      <c r="D1" s="239"/>
      <c r="E1" s="238"/>
      <c r="F1" s="238"/>
      <c r="G1" s="240"/>
      <c r="H1" s="241"/>
      <c r="I1" s="242"/>
      <c r="J1" s="243"/>
      <c r="K1" s="243"/>
    </row>
    <row r="2" spans="1:11" x14ac:dyDescent="0.25">
      <c r="A2" s="244"/>
      <c r="B2" s="245"/>
      <c r="C2" s="245"/>
      <c r="D2" s="245"/>
      <c r="E2" s="244"/>
      <c r="F2" s="246"/>
      <c r="G2" s="245"/>
      <c r="H2" s="247"/>
      <c r="I2" s="245"/>
      <c r="J2" s="248"/>
      <c r="K2" s="249"/>
    </row>
    <row r="3" spans="1:11" x14ac:dyDescent="0.25">
      <c r="A3" s="444" t="s">
        <v>1355</v>
      </c>
      <c r="B3" s="444"/>
      <c r="C3" s="444"/>
      <c r="D3" s="444"/>
      <c r="E3" s="444"/>
      <c r="F3" s="443" t="s">
        <v>1356</v>
      </c>
      <c r="G3" s="443"/>
      <c r="H3" s="443"/>
      <c r="I3" s="443"/>
      <c r="J3" s="443" t="s">
        <v>8</v>
      </c>
      <c r="K3" s="443" t="s">
        <v>1357</v>
      </c>
    </row>
    <row r="4" spans="1:11" x14ac:dyDescent="0.25">
      <c r="A4" s="444" t="s">
        <v>1358</v>
      </c>
      <c r="B4" s="444" t="s">
        <v>1359</v>
      </c>
      <c r="C4" s="444" t="s">
        <v>1360</v>
      </c>
      <c r="D4" s="444" t="s">
        <v>1361</v>
      </c>
      <c r="E4" s="444"/>
      <c r="F4" s="443" t="s">
        <v>1362</v>
      </c>
      <c r="G4" s="444" t="s">
        <v>1359</v>
      </c>
      <c r="H4" s="445" t="s">
        <v>1360</v>
      </c>
      <c r="I4" s="444" t="s">
        <v>1363</v>
      </c>
      <c r="J4" s="443"/>
      <c r="K4" s="443"/>
    </row>
    <row r="5" spans="1:11" x14ac:dyDescent="0.25">
      <c r="A5" s="444"/>
      <c r="B5" s="444"/>
      <c r="C5" s="444"/>
      <c r="D5" s="250" t="s">
        <v>1364</v>
      </c>
      <c r="E5" s="250" t="s">
        <v>1365</v>
      </c>
      <c r="F5" s="443"/>
      <c r="G5" s="444"/>
      <c r="H5" s="445"/>
      <c r="I5" s="444"/>
      <c r="J5" s="443"/>
      <c r="K5" s="443"/>
    </row>
    <row r="6" spans="1:11" x14ac:dyDescent="0.25">
      <c r="A6" s="251">
        <v>1</v>
      </c>
      <c r="B6" s="252">
        <v>2</v>
      </c>
      <c r="C6" s="252">
        <v>3</v>
      </c>
      <c r="D6" s="252">
        <v>4</v>
      </c>
      <c r="E6" s="252">
        <v>5</v>
      </c>
      <c r="F6" s="252">
        <v>6</v>
      </c>
      <c r="G6" s="252">
        <v>7</v>
      </c>
      <c r="H6" s="252">
        <v>8</v>
      </c>
      <c r="I6" s="252">
        <v>9</v>
      </c>
      <c r="J6" s="253">
        <v>10</v>
      </c>
      <c r="K6" s="253">
        <v>11</v>
      </c>
    </row>
    <row r="7" spans="1:11" ht="30" x14ac:dyDescent="0.25">
      <c r="A7" s="254">
        <v>1</v>
      </c>
      <c r="B7" s="255">
        <v>1726</v>
      </c>
      <c r="C7" s="255">
        <v>1744</v>
      </c>
      <c r="D7" s="255">
        <v>18</v>
      </c>
      <c r="E7" s="254">
        <v>100</v>
      </c>
      <c r="F7" s="254">
        <v>1</v>
      </c>
      <c r="G7" s="255">
        <v>1726</v>
      </c>
      <c r="H7" s="254">
        <v>1726.07</v>
      </c>
      <c r="I7" s="255">
        <v>7.0000000000000007E-2</v>
      </c>
      <c r="J7" s="256" t="s">
        <v>1366</v>
      </c>
      <c r="K7" s="254"/>
    </row>
    <row r="8" spans="1:11" ht="45" x14ac:dyDescent="0.25">
      <c r="A8" s="254">
        <v>1</v>
      </c>
      <c r="B8" s="255">
        <v>1726</v>
      </c>
      <c r="C8" s="255">
        <v>1744</v>
      </c>
      <c r="D8" s="255">
        <v>18</v>
      </c>
      <c r="E8" s="254">
        <v>100</v>
      </c>
      <c r="F8" s="254">
        <v>2</v>
      </c>
      <c r="G8" s="255">
        <v>1726.07</v>
      </c>
      <c r="H8" s="255">
        <v>1728</v>
      </c>
      <c r="I8" s="255">
        <v>1.93</v>
      </c>
      <c r="J8" s="256" t="s">
        <v>1367</v>
      </c>
      <c r="K8" s="254"/>
    </row>
    <row r="9" spans="1:11" ht="75" x14ac:dyDescent="0.25">
      <c r="A9" s="254">
        <v>1</v>
      </c>
      <c r="B9" s="255">
        <v>1726</v>
      </c>
      <c r="C9" s="255">
        <v>1744</v>
      </c>
      <c r="D9" s="255">
        <v>18</v>
      </c>
      <c r="E9" s="254">
        <v>100</v>
      </c>
      <c r="F9" s="254">
        <v>3</v>
      </c>
      <c r="G9" s="255">
        <v>1728</v>
      </c>
      <c r="H9" s="254">
        <v>1730.25</v>
      </c>
      <c r="I9" s="255">
        <v>2.25</v>
      </c>
      <c r="J9" s="256" t="s">
        <v>1368</v>
      </c>
      <c r="K9" s="254"/>
    </row>
    <row r="10" spans="1:11" ht="60" x14ac:dyDescent="0.25">
      <c r="A10" s="254">
        <v>1</v>
      </c>
      <c r="B10" s="255">
        <v>1726</v>
      </c>
      <c r="C10" s="255">
        <v>1744</v>
      </c>
      <c r="D10" s="255">
        <v>18</v>
      </c>
      <c r="E10" s="254">
        <v>100</v>
      </c>
      <c r="F10" s="254">
        <v>4</v>
      </c>
      <c r="G10" s="255">
        <v>1730.25</v>
      </c>
      <c r="H10" s="254">
        <v>1730.46</v>
      </c>
      <c r="I10" s="255">
        <v>0.21</v>
      </c>
      <c r="J10" s="256" t="s">
        <v>1369</v>
      </c>
      <c r="K10" s="254"/>
    </row>
    <row r="11" spans="1:11" ht="45" x14ac:dyDescent="0.25">
      <c r="A11" s="254">
        <v>1</v>
      </c>
      <c r="B11" s="255">
        <v>1726</v>
      </c>
      <c r="C11" s="255">
        <v>1744</v>
      </c>
      <c r="D11" s="255">
        <v>18</v>
      </c>
      <c r="E11" s="254">
        <v>100</v>
      </c>
      <c r="F11" s="254">
        <v>5</v>
      </c>
      <c r="G11" s="255">
        <v>1730.46</v>
      </c>
      <c r="H11" s="254">
        <v>1731.09</v>
      </c>
      <c r="I11" s="255">
        <v>0.63</v>
      </c>
      <c r="J11" s="256" t="s">
        <v>1370</v>
      </c>
      <c r="K11" s="254"/>
    </row>
    <row r="12" spans="1:11" ht="75" x14ac:dyDescent="0.25">
      <c r="A12" s="254">
        <v>1</v>
      </c>
      <c r="B12" s="255">
        <v>1726</v>
      </c>
      <c r="C12" s="255">
        <v>1744</v>
      </c>
      <c r="D12" s="255">
        <v>18</v>
      </c>
      <c r="E12" s="254">
        <v>100</v>
      </c>
      <c r="F12" s="254">
        <v>6</v>
      </c>
      <c r="G12" s="255">
        <v>1731.09</v>
      </c>
      <c r="H12" s="254">
        <v>1731.49</v>
      </c>
      <c r="I12" s="255">
        <v>0.4</v>
      </c>
      <c r="J12" s="256" t="s">
        <v>1371</v>
      </c>
      <c r="K12" s="254"/>
    </row>
    <row r="13" spans="1:11" ht="75" x14ac:dyDescent="0.25">
      <c r="A13" s="254">
        <v>1</v>
      </c>
      <c r="B13" s="255">
        <v>1726</v>
      </c>
      <c r="C13" s="255">
        <v>1744</v>
      </c>
      <c r="D13" s="255">
        <v>18</v>
      </c>
      <c r="E13" s="254">
        <v>100</v>
      </c>
      <c r="F13" s="254">
        <v>7</v>
      </c>
      <c r="G13" s="255">
        <v>1731.49</v>
      </c>
      <c r="H13" s="254">
        <v>1732.47</v>
      </c>
      <c r="I13" s="255">
        <v>0.98</v>
      </c>
      <c r="J13" s="256" t="s">
        <v>1372</v>
      </c>
      <c r="K13" s="254"/>
    </row>
    <row r="14" spans="1:11" ht="90" x14ac:dyDescent="0.25">
      <c r="A14" s="254">
        <v>1</v>
      </c>
      <c r="B14" s="255">
        <v>1726</v>
      </c>
      <c r="C14" s="255">
        <v>1744</v>
      </c>
      <c r="D14" s="255">
        <v>18</v>
      </c>
      <c r="E14" s="254">
        <v>100</v>
      </c>
      <c r="F14" s="254">
        <v>8</v>
      </c>
      <c r="G14" s="255">
        <v>1732.47</v>
      </c>
      <c r="H14" s="254">
        <v>1733.74</v>
      </c>
      <c r="I14" s="255">
        <v>1.27</v>
      </c>
      <c r="J14" s="256" t="s">
        <v>1373</v>
      </c>
      <c r="K14" s="254"/>
    </row>
    <row r="15" spans="1:11" ht="45" x14ac:dyDescent="0.25">
      <c r="A15" s="254">
        <v>1</v>
      </c>
      <c r="B15" s="255">
        <v>1726</v>
      </c>
      <c r="C15" s="255">
        <v>1744</v>
      </c>
      <c r="D15" s="255">
        <v>18</v>
      </c>
      <c r="E15" s="254">
        <v>100</v>
      </c>
      <c r="F15" s="254">
        <v>9</v>
      </c>
      <c r="G15" s="255">
        <v>1733.74</v>
      </c>
      <c r="H15" s="254">
        <v>1734</v>
      </c>
      <c r="I15" s="255">
        <v>0.26</v>
      </c>
      <c r="J15" s="256" t="s">
        <v>1374</v>
      </c>
      <c r="K15" s="254"/>
    </row>
    <row r="16" spans="1:11" ht="105" x14ac:dyDescent="0.25">
      <c r="A16" s="254">
        <v>1</v>
      </c>
      <c r="B16" s="255">
        <v>1726</v>
      </c>
      <c r="C16" s="255">
        <v>1744</v>
      </c>
      <c r="D16" s="255">
        <v>18</v>
      </c>
      <c r="E16" s="254">
        <v>100</v>
      </c>
      <c r="F16" s="254">
        <v>10</v>
      </c>
      <c r="G16" s="255">
        <v>1734</v>
      </c>
      <c r="H16" s="254">
        <v>1734.47</v>
      </c>
      <c r="I16" s="255">
        <v>0.47</v>
      </c>
      <c r="J16" s="256" t="s">
        <v>1375</v>
      </c>
      <c r="K16" s="254"/>
    </row>
    <row r="17" spans="1:11" ht="75" x14ac:dyDescent="0.25">
      <c r="A17" s="254">
        <v>1</v>
      </c>
      <c r="B17" s="255">
        <v>1726</v>
      </c>
      <c r="C17" s="255">
        <v>1744</v>
      </c>
      <c r="D17" s="255">
        <v>18</v>
      </c>
      <c r="E17" s="254">
        <v>100</v>
      </c>
      <c r="F17" s="254">
        <v>11</v>
      </c>
      <c r="G17" s="255">
        <v>1734.47</v>
      </c>
      <c r="H17" s="255">
        <v>1736</v>
      </c>
      <c r="I17" s="255">
        <v>1.53</v>
      </c>
      <c r="J17" s="256" t="s">
        <v>1376</v>
      </c>
      <c r="K17" s="254"/>
    </row>
    <row r="18" spans="1:11" ht="135" x14ac:dyDescent="0.25">
      <c r="A18" s="254">
        <v>1</v>
      </c>
      <c r="B18" s="255">
        <v>1726</v>
      </c>
      <c r="C18" s="255">
        <v>1744</v>
      </c>
      <c r="D18" s="255">
        <v>18</v>
      </c>
      <c r="E18" s="254">
        <v>100</v>
      </c>
      <c r="F18" s="254">
        <v>12</v>
      </c>
      <c r="G18" s="255">
        <v>1736</v>
      </c>
      <c r="H18" s="254">
        <v>1736.22</v>
      </c>
      <c r="I18" s="255">
        <v>0.22</v>
      </c>
      <c r="J18" s="256" t="s">
        <v>1377</v>
      </c>
      <c r="K18" s="254"/>
    </row>
    <row r="19" spans="1:11" ht="90" x14ac:dyDescent="0.25">
      <c r="A19" s="254">
        <v>1</v>
      </c>
      <c r="B19" s="255">
        <v>1726</v>
      </c>
      <c r="C19" s="255">
        <v>1744</v>
      </c>
      <c r="D19" s="255">
        <v>18</v>
      </c>
      <c r="E19" s="254">
        <v>100</v>
      </c>
      <c r="F19" s="254">
        <v>13</v>
      </c>
      <c r="G19" s="255">
        <v>1736.22</v>
      </c>
      <c r="H19" s="254">
        <v>1737</v>
      </c>
      <c r="I19" s="255">
        <v>0.78</v>
      </c>
      <c r="J19" s="256" t="s">
        <v>1378</v>
      </c>
      <c r="K19" s="254"/>
    </row>
    <row r="20" spans="1:11" ht="105" x14ac:dyDescent="0.25">
      <c r="A20" s="254">
        <v>1</v>
      </c>
      <c r="B20" s="255">
        <v>1726</v>
      </c>
      <c r="C20" s="255">
        <v>1744</v>
      </c>
      <c r="D20" s="255">
        <v>18</v>
      </c>
      <c r="E20" s="254">
        <v>100</v>
      </c>
      <c r="F20" s="254">
        <v>14</v>
      </c>
      <c r="G20" s="255">
        <v>1737</v>
      </c>
      <c r="H20" s="254">
        <v>1737.2</v>
      </c>
      <c r="I20" s="255">
        <v>0.2</v>
      </c>
      <c r="J20" s="256" t="s">
        <v>1379</v>
      </c>
      <c r="K20" s="254"/>
    </row>
    <row r="21" spans="1:11" ht="60" x14ac:dyDescent="0.25">
      <c r="A21" s="254">
        <v>1</v>
      </c>
      <c r="B21" s="255">
        <v>1726</v>
      </c>
      <c r="C21" s="255">
        <v>1744</v>
      </c>
      <c r="D21" s="255">
        <v>18</v>
      </c>
      <c r="E21" s="254">
        <v>100</v>
      </c>
      <c r="F21" s="254">
        <v>15</v>
      </c>
      <c r="G21" s="255">
        <v>1737.2</v>
      </c>
      <c r="H21" s="254">
        <v>1737.42</v>
      </c>
      <c r="I21" s="255">
        <v>0.22</v>
      </c>
      <c r="J21" s="256" t="s">
        <v>1380</v>
      </c>
      <c r="K21" s="254"/>
    </row>
    <row r="22" spans="1:11" ht="180" x14ac:dyDescent="0.25">
      <c r="A22" s="254">
        <v>1</v>
      </c>
      <c r="B22" s="255">
        <v>1726</v>
      </c>
      <c r="C22" s="255">
        <v>1744</v>
      </c>
      <c r="D22" s="255">
        <v>18</v>
      </c>
      <c r="E22" s="254">
        <v>100</v>
      </c>
      <c r="F22" s="254">
        <v>16</v>
      </c>
      <c r="G22" s="255">
        <v>1737.42</v>
      </c>
      <c r="H22" s="254">
        <v>1738.66</v>
      </c>
      <c r="I22" s="255">
        <v>1.24</v>
      </c>
      <c r="J22" s="257" t="s">
        <v>1381</v>
      </c>
      <c r="K22" s="254"/>
    </row>
    <row r="23" spans="1:11" ht="210" x14ac:dyDescent="0.25">
      <c r="A23" s="254">
        <v>1</v>
      </c>
      <c r="B23" s="255">
        <v>1726</v>
      </c>
      <c r="C23" s="255">
        <v>1744</v>
      </c>
      <c r="D23" s="255">
        <v>18</v>
      </c>
      <c r="E23" s="254">
        <v>100</v>
      </c>
      <c r="F23" s="254">
        <v>17</v>
      </c>
      <c r="G23" s="255">
        <v>1738.66</v>
      </c>
      <c r="H23" s="254">
        <v>1744</v>
      </c>
      <c r="I23" s="255">
        <v>5.34</v>
      </c>
      <c r="J23" s="256" t="s">
        <v>1382</v>
      </c>
      <c r="K23" s="254"/>
    </row>
    <row r="24" spans="1:11" ht="105" x14ac:dyDescent="0.25">
      <c r="A24" s="254">
        <v>2</v>
      </c>
      <c r="B24" s="255">
        <v>1744</v>
      </c>
      <c r="C24" s="255">
        <v>1762</v>
      </c>
      <c r="D24" s="255">
        <v>18</v>
      </c>
      <c r="E24" s="254">
        <v>100</v>
      </c>
      <c r="F24" s="254">
        <v>1</v>
      </c>
      <c r="G24" s="255">
        <v>1744</v>
      </c>
      <c r="H24" s="254">
        <v>1746.4</v>
      </c>
      <c r="I24" s="255">
        <v>2.4</v>
      </c>
      <c r="J24" s="256" t="s">
        <v>1383</v>
      </c>
      <c r="K24" s="254"/>
    </row>
    <row r="25" spans="1:11" ht="75" x14ac:dyDescent="0.25">
      <c r="A25" s="254">
        <v>2</v>
      </c>
      <c r="B25" s="255">
        <v>1744</v>
      </c>
      <c r="C25" s="255">
        <v>1762</v>
      </c>
      <c r="D25" s="255">
        <v>18</v>
      </c>
      <c r="E25" s="254">
        <v>100</v>
      </c>
      <c r="F25" s="254">
        <v>2</v>
      </c>
      <c r="G25" s="255">
        <v>1746.4</v>
      </c>
      <c r="H25" s="254">
        <v>1746.88</v>
      </c>
      <c r="I25" s="255">
        <v>0.48</v>
      </c>
      <c r="J25" s="256" t="s">
        <v>1384</v>
      </c>
      <c r="K25" s="254"/>
    </row>
    <row r="26" spans="1:11" ht="90" x14ac:dyDescent="0.25">
      <c r="A26" s="254">
        <v>2</v>
      </c>
      <c r="B26" s="255">
        <v>1744</v>
      </c>
      <c r="C26" s="255">
        <v>1762</v>
      </c>
      <c r="D26" s="255">
        <v>18</v>
      </c>
      <c r="E26" s="254">
        <v>100</v>
      </c>
      <c r="F26" s="254">
        <v>3</v>
      </c>
      <c r="G26" s="255">
        <v>1746.88</v>
      </c>
      <c r="H26" s="254">
        <v>1747.71</v>
      </c>
      <c r="I26" s="255">
        <v>0.83</v>
      </c>
      <c r="J26" s="256" t="s">
        <v>1385</v>
      </c>
      <c r="K26" s="254"/>
    </row>
    <row r="27" spans="1:11" ht="75" x14ac:dyDescent="0.25">
      <c r="A27" s="254">
        <v>2</v>
      </c>
      <c r="B27" s="255">
        <v>1744</v>
      </c>
      <c r="C27" s="255">
        <v>1762</v>
      </c>
      <c r="D27" s="255">
        <v>18</v>
      </c>
      <c r="E27" s="254">
        <v>100</v>
      </c>
      <c r="F27" s="254">
        <v>4</v>
      </c>
      <c r="G27" s="255">
        <v>1747.71</v>
      </c>
      <c r="H27" s="254">
        <v>1748</v>
      </c>
      <c r="I27" s="255">
        <v>0.28999999999999998</v>
      </c>
      <c r="J27" s="256" t="s">
        <v>1386</v>
      </c>
      <c r="K27" s="254"/>
    </row>
    <row r="28" spans="1:11" ht="75" x14ac:dyDescent="0.25">
      <c r="A28" s="254">
        <v>2</v>
      </c>
      <c r="B28" s="255">
        <v>1744</v>
      </c>
      <c r="C28" s="255">
        <v>1762</v>
      </c>
      <c r="D28" s="255">
        <v>18</v>
      </c>
      <c r="E28" s="254">
        <v>100</v>
      </c>
      <c r="F28" s="254">
        <v>5</v>
      </c>
      <c r="G28" s="255">
        <v>1748</v>
      </c>
      <c r="H28" s="254">
        <v>1748.87</v>
      </c>
      <c r="I28" s="255">
        <v>0.87</v>
      </c>
      <c r="J28" s="256" t="s">
        <v>1387</v>
      </c>
      <c r="K28" s="254"/>
    </row>
    <row r="29" spans="1:11" ht="150" x14ac:dyDescent="0.25">
      <c r="A29" s="254">
        <v>2</v>
      </c>
      <c r="B29" s="255">
        <v>1744</v>
      </c>
      <c r="C29" s="255">
        <v>1762</v>
      </c>
      <c r="D29" s="255">
        <v>18</v>
      </c>
      <c r="E29" s="254">
        <v>100</v>
      </c>
      <c r="F29" s="254">
        <v>6</v>
      </c>
      <c r="G29" s="255">
        <v>1748.87</v>
      </c>
      <c r="H29" s="254">
        <v>1749.14</v>
      </c>
      <c r="I29" s="255">
        <v>0.27</v>
      </c>
      <c r="J29" s="256" t="s">
        <v>1388</v>
      </c>
      <c r="K29" s="254"/>
    </row>
    <row r="30" spans="1:11" ht="60" x14ac:dyDescent="0.25">
      <c r="A30" s="254">
        <v>2</v>
      </c>
      <c r="B30" s="255">
        <v>1744</v>
      </c>
      <c r="C30" s="255">
        <v>1762</v>
      </c>
      <c r="D30" s="255">
        <v>18</v>
      </c>
      <c r="E30" s="254">
        <v>100</v>
      </c>
      <c r="F30" s="254">
        <v>7</v>
      </c>
      <c r="G30" s="255">
        <v>1749.14</v>
      </c>
      <c r="H30" s="254">
        <v>1749.36</v>
      </c>
      <c r="I30" s="255">
        <v>0.22</v>
      </c>
      <c r="J30" s="256" t="s">
        <v>1389</v>
      </c>
      <c r="K30" s="254"/>
    </row>
    <row r="31" spans="1:11" ht="225" x14ac:dyDescent="0.25">
      <c r="A31" s="254">
        <v>2</v>
      </c>
      <c r="B31" s="255">
        <v>1744</v>
      </c>
      <c r="C31" s="255">
        <v>1762</v>
      </c>
      <c r="D31" s="255">
        <v>18</v>
      </c>
      <c r="E31" s="254">
        <v>100</v>
      </c>
      <c r="F31" s="254">
        <v>8</v>
      </c>
      <c r="G31" s="255">
        <v>1749.36</v>
      </c>
      <c r="H31" s="254">
        <v>1750.3</v>
      </c>
      <c r="I31" s="255">
        <v>0.94</v>
      </c>
      <c r="J31" s="256" t="s">
        <v>1390</v>
      </c>
      <c r="K31" s="254"/>
    </row>
    <row r="32" spans="1:11" ht="30" x14ac:dyDescent="0.25">
      <c r="A32" s="254">
        <v>2</v>
      </c>
      <c r="B32" s="255">
        <v>1744</v>
      </c>
      <c r="C32" s="255">
        <v>1762</v>
      </c>
      <c r="D32" s="255">
        <v>18</v>
      </c>
      <c r="E32" s="254">
        <v>100</v>
      </c>
      <c r="F32" s="254">
        <v>9</v>
      </c>
      <c r="G32" s="255">
        <v>1750.3</v>
      </c>
      <c r="H32" s="254">
        <v>1750.47</v>
      </c>
      <c r="I32" s="255">
        <v>0.17</v>
      </c>
      <c r="J32" s="256" t="s">
        <v>1391</v>
      </c>
      <c r="K32" s="254"/>
    </row>
    <row r="33" spans="1:11" ht="90" x14ac:dyDescent="0.25">
      <c r="A33" s="254">
        <v>2</v>
      </c>
      <c r="B33" s="255">
        <v>1744</v>
      </c>
      <c r="C33" s="255">
        <v>1762</v>
      </c>
      <c r="D33" s="255">
        <v>18</v>
      </c>
      <c r="E33" s="254">
        <v>100</v>
      </c>
      <c r="F33" s="254">
        <v>10</v>
      </c>
      <c r="G33" s="255">
        <v>1750.47</v>
      </c>
      <c r="H33" s="254">
        <v>1750.55</v>
      </c>
      <c r="I33" s="255">
        <v>0.08</v>
      </c>
      <c r="J33" s="256" t="s">
        <v>1392</v>
      </c>
      <c r="K33" s="254"/>
    </row>
    <row r="34" spans="1:11" ht="90" x14ac:dyDescent="0.25">
      <c r="A34" s="254">
        <v>2</v>
      </c>
      <c r="B34" s="255">
        <v>1744</v>
      </c>
      <c r="C34" s="255">
        <v>1762</v>
      </c>
      <c r="D34" s="255">
        <v>18</v>
      </c>
      <c r="E34" s="254">
        <v>100</v>
      </c>
      <c r="F34" s="254">
        <v>11</v>
      </c>
      <c r="G34" s="255">
        <v>1750.55</v>
      </c>
      <c r="H34" s="254">
        <v>1752.35</v>
      </c>
      <c r="I34" s="255">
        <v>1.8</v>
      </c>
      <c r="J34" s="256" t="s">
        <v>1393</v>
      </c>
      <c r="K34" s="254"/>
    </row>
    <row r="35" spans="1:11" ht="60" x14ac:dyDescent="0.25">
      <c r="A35" s="254">
        <v>2</v>
      </c>
      <c r="B35" s="255">
        <v>1744</v>
      </c>
      <c r="C35" s="255">
        <v>1762</v>
      </c>
      <c r="D35" s="255">
        <v>18</v>
      </c>
      <c r="E35" s="254">
        <v>100</v>
      </c>
      <c r="F35" s="254">
        <v>12</v>
      </c>
      <c r="G35" s="255">
        <v>1752.35</v>
      </c>
      <c r="H35" s="254">
        <v>1752.75</v>
      </c>
      <c r="I35" s="255">
        <v>0.4</v>
      </c>
      <c r="J35" s="256" t="s">
        <v>1394</v>
      </c>
      <c r="K35" s="254"/>
    </row>
    <row r="36" spans="1:11" ht="105" x14ac:dyDescent="0.25">
      <c r="A36" s="254">
        <v>2</v>
      </c>
      <c r="B36" s="255">
        <v>1744</v>
      </c>
      <c r="C36" s="255">
        <v>1762</v>
      </c>
      <c r="D36" s="255">
        <v>18</v>
      </c>
      <c r="E36" s="254">
        <v>100</v>
      </c>
      <c r="F36" s="254">
        <v>13</v>
      </c>
      <c r="G36" s="255">
        <v>1752.75</v>
      </c>
      <c r="H36" s="254">
        <v>1754.22</v>
      </c>
      <c r="I36" s="255">
        <v>1.47</v>
      </c>
      <c r="J36" s="256" t="s">
        <v>1395</v>
      </c>
      <c r="K36" s="254"/>
    </row>
    <row r="37" spans="1:11" ht="105" x14ac:dyDescent="0.25">
      <c r="A37" s="254">
        <v>2</v>
      </c>
      <c r="B37" s="255">
        <v>1744</v>
      </c>
      <c r="C37" s="255">
        <v>1762</v>
      </c>
      <c r="D37" s="255">
        <v>18</v>
      </c>
      <c r="E37" s="254">
        <v>100</v>
      </c>
      <c r="F37" s="254">
        <v>14</v>
      </c>
      <c r="G37" s="255">
        <v>1754.22</v>
      </c>
      <c r="H37" s="254">
        <v>1756.18</v>
      </c>
      <c r="I37" s="255">
        <v>1.96</v>
      </c>
      <c r="J37" s="256" t="s">
        <v>1396</v>
      </c>
      <c r="K37" s="254"/>
    </row>
    <row r="38" spans="1:11" ht="105" x14ac:dyDescent="0.25">
      <c r="A38" s="254">
        <v>2</v>
      </c>
      <c r="B38" s="255">
        <v>1744</v>
      </c>
      <c r="C38" s="255">
        <v>1762</v>
      </c>
      <c r="D38" s="255">
        <v>18</v>
      </c>
      <c r="E38" s="254">
        <v>100</v>
      </c>
      <c r="F38" s="254">
        <v>15</v>
      </c>
      <c r="G38" s="255">
        <v>1756.18</v>
      </c>
      <c r="H38" s="254">
        <v>1756.46</v>
      </c>
      <c r="I38" s="255">
        <v>0.28000000000000003</v>
      </c>
      <c r="J38" s="256" t="s">
        <v>1397</v>
      </c>
      <c r="K38" s="254"/>
    </row>
    <row r="39" spans="1:11" ht="45" x14ac:dyDescent="0.25">
      <c r="A39" s="254">
        <v>2</v>
      </c>
      <c r="B39" s="255">
        <v>1744</v>
      </c>
      <c r="C39" s="255">
        <v>1762</v>
      </c>
      <c r="D39" s="255">
        <v>18</v>
      </c>
      <c r="E39" s="254">
        <v>100</v>
      </c>
      <c r="F39" s="254">
        <v>16</v>
      </c>
      <c r="G39" s="255">
        <v>1756.46</v>
      </c>
      <c r="H39" s="254">
        <v>1757.05</v>
      </c>
      <c r="I39" s="255">
        <v>0.59</v>
      </c>
      <c r="J39" s="256" t="s">
        <v>1398</v>
      </c>
      <c r="K39" s="254"/>
    </row>
    <row r="40" spans="1:11" ht="180" x14ac:dyDescent="0.25">
      <c r="A40" s="254">
        <v>2</v>
      </c>
      <c r="B40" s="255">
        <v>1744</v>
      </c>
      <c r="C40" s="255">
        <v>1762</v>
      </c>
      <c r="D40" s="255">
        <v>18</v>
      </c>
      <c r="E40" s="254">
        <v>100</v>
      </c>
      <c r="F40" s="254">
        <v>17</v>
      </c>
      <c r="G40" s="255">
        <v>1757.05</v>
      </c>
      <c r="H40" s="254">
        <v>1757.35</v>
      </c>
      <c r="I40" s="255">
        <v>0.3</v>
      </c>
      <c r="J40" s="256" t="s">
        <v>1399</v>
      </c>
      <c r="K40" s="254"/>
    </row>
    <row r="41" spans="1:11" ht="180" x14ac:dyDescent="0.25">
      <c r="A41" s="254">
        <v>2</v>
      </c>
      <c r="B41" s="255">
        <v>1744</v>
      </c>
      <c r="C41" s="255">
        <v>1762</v>
      </c>
      <c r="D41" s="255">
        <v>18</v>
      </c>
      <c r="E41" s="254">
        <v>100</v>
      </c>
      <c r="F41" s="254">
        <v>18</v>
      </c>
      <c r="G41" s="255">
        <v>1757.35</v>
      </c>
      <c r="H41" s="254">
        <v>1757.96</v>
      </c>
      <c r="I41" s="255">
        <v>0.61</v>
      </c>
      <c r="J41" s="256" t="s">
        <v>1400</v>
      </c>
      <c r="K41" s="254"/>
    </row>
    <row r="42" spans="1:11" ht="135" x14ac:dyDescent="0.25">
      <c r="A42" s="254">
        <v>2</v>
      </c>
      <c r="B42" s="255">
        <v>1744</v>
      </c>
      <c r="C42" s="255">
        <v>1762</v>
      </c>
      <c r="D42" s="255">
        <v>18</v>
      </c>
      <c r="E42" s="254">
        <v>100</v>
      </c>
      <c r="F42" s="254">
        <v>19</v>
      </c>
      <c r="G42" s="255">
        <v>1757.96</v>
      </c>
      <c r="H42" s="254">
        <v>1758.74</v>
      </c>
      <c r="I42" s="255">
        <v>0.78</v>
      </c>
      <c r="J42" s="256" t="s">
        <v>1401</v>
      </c>
      <c r="K42" s="254"/>
    </row>
    <row r="43" spans="1:11" ht="165" x14ac:dyDescent="0.25">
      <c r="A43" s="254">
        <v>2</v>
      </c>
      <c r="B43" s="255">
        <v>1744</v>
      </c>
      <c r="C43" s="255">
        <v>1762</v>
      </c>
      <c r="D43" s="255">
        <v>18</v>
      </c>
      <c r="E43" s="254">
        <v>100</v>
      </c>
      <c r="F43" s="254">
        <v>20</v>
      </c>
      <c r="G43" s="255">
        <v>1758.74</v>
      </c>
      <c r="H43" s="254">
        <v>1759.29</v>
      </c>
      <c r="I43" s="255">
        <v>0.55000000000000004</v>
      </c>
      <c r="J43" s="256" t="s">
        <v>1402</v>
      </c>
      <c r="K43" s="254"/>
    </row>
    <row r="44" spans="1:11" ht="150" x14ac:dyDescent="0.25">
      <c r="A44" s="254">
        <v>2</v>
      </c>
      <c r="B44" s="255">
        <v>1744</v>
      </c>
      <c r="C44" s="255">
        <v>1762</v>
      </c>
      <c r="D44" s="255">
        <v>18</v>
      </c>
      <c r="E44" s="254">
        <v>100</v>
      </c>
      <c r="F44" s="254">
        <v>21</v>
      </c>
      <c r="G44" s="255">
        <v>1759.29</v>
      </c>
      <c r="H44" s="254">
        <v>1762</v>
      </c>
      <c r="I44" s="255">
        <v>2.71</v>
      </c>
      <c r="J44" s="256" t="s">
        <v>1403</v>
      </c>
      <c r="K44" s="254"/>
    </row>
    <row r="45" spans="1:11" ht="90" x14ac:dyDescent="0.25">
      <c r="A45" s="254">
        <v>3</v>
      </c>
      <c r="B45" s="255">
        <v>1930</v>
      </c>
      <c r="C45" s="255">
        <v>1948</v>
      </c>
      <c r="D45" s="255">
        <v>18</v>
      </c>
      <c r="E45" s="254">
        <v>100</v>
      </c>
      <c r="F45" s="254">
        <v>1</v>
      </c>
      <c r="G45" s="255">
        <v>1930</v>
      </c>
      <c r="H45" s="254">
        <v>1931.13</v>
      </c>
      <c r="I45" s="255">
        <v>1.1299999999999999</v>
      </c>
      <c r="J45" s="256" t="s">
        <v>1404</v>
      </c>
      <c r="K45" s="254"/>
    </row>
    <row r="46" spans="1:11" ht="120" x14ac:dyDescent="0.25">
      <c r="A46" s="254">
        <v>3</v>
      </c>
      <c r="B46" s="255">
        <v>1930</v>
      </c>
      <c r="C46" s="255">
        <v>1948</v>
      </c>
      <c r="D46" s="255">
        <v>18</v>
      </c>
      <c r="E46" s="254">
        <v>100</v>
      </c>
      <c r="F46" s="254">
        <v>2</v>
      </c>
      <c r="G46" s="255">
        <v>1931.13</v>
      </c>
      <c r="H46" s="254">
        <v>1731.7</v>
      </c>
      <c r="I46" s="255">
        <v>0.56999999999999995</v>
      </c>
      <c r="J46" s="256" t="s">
        <v>1405</v>
      </c>
      <c r="K46" s="254"/>
    </row>
    <row r="47" spans="1:11" ht="90" x14ac:dyDescent="0.25">
      <c r="A47" s="254">
        <v>3</v>
      </c>
      <c r="B47" s="255">
        <v>1930</v>
      </c>
      <c r="C47" s="255">
        <v>1948</v>
      </c>
      <c r="D47" s="255">
        <v>18</v>
      </c>
      <c r="E47" s="254">
        <v>100</v>
      </c>
      <c r="F47" s="254">
        <v>3</v>
      </c>
      <c r="G47" s="255">
        <v>1731.7</v>
      </c>
      <c r="H47" s="254">
        <v>1732.69</v>
      </c>
      <c r="I47" s="255">
        <v>0.99</v>
      </c>
      <c r="J47" s="256" t="s">
        <v>1406</v>
      </c>
      <c r="K47" s="254"/>
    </row>
    <row r="48" spans="1:11" ht="90" x14ac:dyDescent="0.25">
      <c r="A48" s="254">
        <v>3</v>
      </c>
      <c r="B48" s="255">
        <v>1930</v>
      </c>
      <c r="C48" s="255">
        <v>1948</v>
      </c>
      <c r="D48" s="255">
        <v>18</v>
      </c>
      <c r="E48" s="254">
        <v>100</v>
      </c>
      <c r="F48" s="254">
        <v>4</v>
      </c>
      <c r="G48" s="255">
        <v>1732.69</v>
      </c>
      <c r="H48" s="254">
        <v>1732.9</v>
      </c>
      <c r="I48" s="255">
        <v>0.21</v>
      </c>
      <c r="J48" s="256" t="s">
        <v>1407</v>
      </c>
      <c r="K48" s="254"/>
    </row>
    <row r="49" spans="1:11" ht="120" x14ac:dyDescent="0.25">
      <c r="A49" s="254">
        <v>3</v>
      </c>
      <c r="B49" s="255">
        <v>1930</v>
      </c>
      <c r="C49" s="255">
        <v>1948</v>
      </c>
      <c r="D49" s="255">
        <v>18</v>
      </c>
      <c r="E49" s="254">
        <v>100</v>
      </c>
      <c r="F49" s="254">
        <v>5</v>
      </c>
      <c r="G49" s="255">
        <v>1732.9</v>
      </c>
      <c r="H49" s="254">
        <v>1734</v>
      </c>
      <c r="I49" s="255">
        <v>1.1000000000000001</v>
      </c>
      <c r="J49" s="256" t="s">
        <v>1408</v>
      </c>
      <c r="K49" s="254"/>
    </row>
    <row r="50" spans="1:11" ht="135" x14ac:dyDescent="0.25">
      <c r="A50" s="254">
        <v>3</v>
      </c>
      <c r="B50" s="255">
        <v>1930</v>
      </c>
      <c r="C50" s="255">
        <v>1948</v>
      </c>
      <c r="D50" s="255">
        <v>18</v>
      </c>
      <c r="E50" s="254">
        <v>100</v>
      </c>
      <c r="F50" s="254">
        <v>6</v>
      </c>
      <c r="G50" s="255">
        <v>1734</v>
      </c>
      <c r="H50" s="254">
        <v>1734.54</v>
      </c>
      <c r="I50" s="255">
        <v>0.54</v>
      </c>
      <c r="J50" s="256" t="s">
        <v>1409</v>
      </c>
      <c r="K50" s="254"/>
    </row>
    <row r="51" spans="1:11" ht="30" x14ac:dyDescent="0.25">
      <c r="A51" s="254">
        <v>3</v>
      </c>
      <c r="B51" s="255">
        <v>1930</v>
      </c>
      <c r="C51" s="255">
        <v>1948</v>
      </c>
      <c r="D51" s="255">
        <v>18</v>
      </c>
      <c r="E51" s="254">
        <v>100</v>
      </c>
      <c r="F51" s="254">
        <v>7</v>
      </c>
      <c r="G51" s="255">
        <v>1734.54</v>
      </c>
      <c r="H51" s="254">
        <v>1735.22</v>
      </c>
      <c r="I51" s="255">
        <v>0.68</v>
      </c>
      <c r="J51" s="256" t="s">
        <v>1410</v>
      </c>
      <c r="K51" s="254"/>
    </row>
    <row r="52" spans="1:11" ht="45" x14ac:dyDescent="0.25">
      <c r="A52" s="254">
        <v>3</v>
      </c>
      <c r="B52" s="255">
        <v>1930</v>
      </c>
      <c r="C52" s="255">
        <v>1948</v>
      </c>
      <c r="D52" s="255">
        <v>18</v>
      </c>
      <c r="E52" s="254">
        <v>100</v>
      </c>
      <c r="F52" s="254">
        <v>8</v>
      </c>
      <c r="G52" s="255">
        <v>1735.22</v>
      </c>
      <c r="H52" s="254">
        <v>1735.97</v>
      </c>
      <c r="I52" s="255">
        <v>0.75</v>
      </c>
      <c r="J52" s="256" t="s">
        <v>1411</v>
      </c>
      <c r="K52" s="254"/>
    </row>
    <row r="53" spans="1:11" ht="75" x14ac:dyDescent="0.25">
      <c r="A53" s="254">
        <v>3</v>
      </c>
      <c r="B53" s="255">
        <v>1930</v>
      </c>
      <c r="C53" s="255">
        <v>1948</v>
      </c>
      <c r="D53" s="255">
        <v>18</v>
      </c>
      <c r="E53" s="254">
        <v>100</v>
      </c>
      <c r="F53" s="254">
        <v>9</v>
      </c>
      <c r="G53" s="255">
        <v>1735.97</v>
      </c>
      <c r="H53" s="254">
        <v>1942.58</v>
      </c>
      <c r="I53" s="255">
        <v>6.61</v>
      </c>
      <c r="J53" s="256" t="s">
        <v>1412</v>
      </c>
      <c r="K53" s="254"/>
    </row>
    <row r="54" spans="1:11" ht="90" x14ac:dyDescent="0.25">
      <c r="A54" s="254">
        <v>3</v>
      </c>
      <c r="B54" s="255">
        <v>1930</v>
      </c>
      <c r="C54" s="255">
        <v>1948</v>
      </c>
      <c r="D54" s="255">
        <v>18</v>
      </c>
      <c r="E54" s="254">
        <v>100</v>
      </c>
      <c r="F54" s="254">
        <v>10</v>
      </c>
      <c r="G54" s="255">
        <v>1942.58</v>
      </c>
      <c r="H54" s="254">
        <v>1944.32</v>
      </c>
      <c r="I54" s="255">
        <v>1.74</v>
      </c>
      <c r="J54" s="256" t="s">
        <v>1413</v>
      </c>
      <c r="K54" s="254"/>
    </row>
    <row r="55" spans="1:11" ht="90" x14ac:dyDescent="0.25">
      <c r="A55" s="254">
        <v>3</v>
      </c>
      <c r="B55" s="255">
        <v>1930</v>
      </c>
      <c r="C55" s="255">
        <v>1948</v>
      </c>
      <c r="D55" s="255">
        <v>18</v>
      </c>
      <c r="E55" s="254">
        <v>100</v>
      </c>
      <c r="F55" s="254">
        <v>11</v>
      </c>
      <c r="G55" s="255">
        <v>1944.32</v>
      </c>
      <c r="H55" s="254">
        <v>1945.15</v>
      </c>
      <c r="I55" s="255">
        <v>0.83</v>
      </c>
      <c r="J55" s="256" t="s">
        <v>1414</v>
      </c>
      <c r="K55" s="254"/>
    </row>
    <row r="56" spans="1:11" ht="135" x14ac:dyDescent="0.25">
      <c r="A56" s="254">
        <v>3</v>
      </c>
      <c r="B56" s="255">
        <v>1930</v>
      </c>
      <c r="C56" s="255">
        <v>1948</v>
      </c>
      <c r="D56" s="255">
        <v>18</v>
      </c>
      <c r="E56" s="254">
        <v>100</v>
      </c>
      <c r="F56" s="254">
        <v>12</v>
      </c>
      <c r="G56" s="255">
        <v>1945.15</v>
      </c>
      <c r="H56" s="254">
        <v>1946.64</v>
      </c>
      <c r="I56" s="255">
        <v>1.49</v>
      </c>
      <c r="J56" s="256" t="s">
        <v>1415</v>
      </c>
      <c r="K56" s="254"/>
    </row>
    <row r="57" spans="1:11" ht="135" x14ac:dyDescent="0.25">
      <c r="A57" s="254">
        <v>3</v>
      </c>
      <c r="B57" s="255">
        <v>1930</v>
      </c>
      <c r="C57" s="255">
        <v>1948</v>
      </c>
      <c r="D57" s="255">
        <v>18</v>
      </c>
      <c r="E57" s="254">
        <v>100</v>
      </c>
      <c r="F57" s="254">
        <v>13</v>
      </c>
      <c r="G57" s="255">
        <v>1946.64</v>
      </c>
      <c r="H57" s="254">
        <v>1948</v>
      </c>
      <c r="I57" s="255">
        <v>1.36</v>
      </c>
      <c r="J57" s="256" t="s">
        <v>1416</v>
      </c>
      <c r="K57" s="254"/>
    </row>
    <row r="58" spans="1:11" ht="135" x14ac:dyDescent="0.25">
      <c r="A58" s="254">
        <v>4</v>
      </c>
      <c r="B58" s="255">
        <v>1948</v>
      </c>
      <c r="C58" s="255">
        <v>1966</v>
      </c>
      <c r="D58" s="255">
        <v>18</v>
      </c>
      <c r="E58" s="254">
        <v>100</v>
      </c>
      <c r="F58" s="254">
        <v>1</v>
      </c>
      <c r="G58" s="255">
        <v>1948</v>
      </c>
      <c r="H58" s="254">
        <v>1948.5</v>
      </c>
      <c r="I58" s="255">
        <v>0.5</v>
      </c>
      <c r="J58" s="256" t="s">
        <v>1417</v>
      </c>
      <c r="K58" s="254"/>
    </row>
    <row r="59" spans="1:11" ht="105" x14ac:dyDescent="0.25">
      <c r="A59" s="254">
        <v>4</v>
      </c>
      <c r="B59" s="255">
        <v>1948</v>
      </c>
      <c r="C59" s="255">
        <v>1966</v>
      </c>
      <c r="D59" s="255">
        <v>18</v>
      </c>
      <c r="E59" s="254">
        <v>100</v>
      </c>
      <c r="F59" s="254">
        <v>2</v>
      </c>
      <c r="G59" s="255">
        <v>1948.5</v>
      </c>
      <c r="H59" s="254">
        <v>1949</v>
      </c>
      <c r="I59" s="255">
        <v>0.5</v>
      </c>
      <c r="J59" s="256" t="s">
        <v>1418</v>
      </c>
      <c r="K59" s="254"/>
    </row>
    <row r="60" spans="1:11" ht="75" x14ac:dyDescent="0.25">
      <c r="A60" s="254">
        <v>4</v>
      </c>
      <c r="B60" s="255">
        <v>1948</v>
      </c>
      <c r="C60" s="255">
        <v>1966</v>
      </c>
      <c r="D60" s="255">
        <v>18</v>
      </c>
      <c r="E60" s="254">
        <v>100</v>
      </c>
      <c r="F60" s="254">
        <v>3</v>
      </c>
      <c r="G60" s="255">
        <v>1949</v>
      </c>
      <c r="H60" s="254">
        <v>1949.18</v>
      </c>
      <c r="I60" s="255">
        <v>0.18</v>
      </c>
      <c r="J60" s="256" t="s">
        <v>1419</v>
      </c>
      <c r="K60" s="254"/>
    </row>
    <row r="61" spans="1:11" ht="105" x14ac:dyDescent="0.25">
      <c r="A61" s="254">
        <v>4</v>
      </c>
      <c r="B61" s="255">
        <v>1948</v>
      </c>
      <c r="C61" s="255">
        <v>1966</v>
      </c>
      <c r="D61" s="255">
        <v>18</v>
      </c>
      <c r="E61" s="254">
        <v>100</v>
      </c>
      <c r="F61" s="254">
        <v>4</v>
      </c>
      <c r="G61" s="255">
        <v>1949.18</v>
      </c>
      <c r="H61" s="254">
        <v>1949.72</v>
      </c>
      <c r="I61" s="255">
        <v>0.54</v>
      </c>
      <c r="J61" s="256" t="s">
        <v>1420</v>
      </c>
      <c r="K61" s="254"/>
    </row>
    <row r="62" spans="1:11" ht="135" x14ac:dyDescent="0.25">
      <c r="A62" s="254">
        <v>4</v>
      </c>
      <c r="B62" s="255">
        <v>1948</v>
      </c>
      <c r="C62" s="255">
        <v>1966</v>
      </c>
      <c r="D62" s="255">
        <v>18</v>
      </c>
      <c r="E62" s="254">
        <v>100</v>
      </c>
      <c r="F62" s="254">
        <v>5</v>
      </c>
      <c r="G62" s="255">
        <v>1949.72</v>
      </c>
      <c r="H62" s="254">
        <v>1950.52</v>
      </c>
      <c r="I62" s="255">
        <v>0.8</v>
      </c>
      <c r="J62" s="256" t="s">
        <v>1421</v>
      </c>
      <c r="K62" s="254"/>
    </row>
    <row r="63" spans="1:11" ht="135" x14ac:dyDescent="0.25">
      <c r="A63" s="254">
        <v>4</v>
      </c>
      <c r="B63" s="255">
        <v>1948</v>
      </c>
      <c r="C63" s="255">
        <v>1966</v>
      </c>
      <c r="D63" s="255">
        <v>18</v>
      </c>
      <c r="E63" s="254">
        <v>100</v>
      </c>
      <c r="F63" s="254">
        <v>6</v>
      </c>
      <c r="G63" s="255">
        <v>1950.52</v>
      </c>
      <c r="H63" s="254">
        <v>1950.98</v>
      </c>
      <c r="I63" s="255">
        <v>0.46</v>
      </c>
      <c r="J63" s="256" t="s">
        <v>1422</v>
      </c>
      <c r="K63" s="254"/>
    </row>
    <row r="64" spans="1:11" ht="105" x14ac:dyDescent="0.25">
      <c r="A64" s="254">
        <v>4</v>
      </c>
      <c r="B64" s="255">
        <v>1948</v>
      </c>
      <c r="C64" s="255">
        <v>1966</v>
      </c>
      <c r="D64" s="255">
        <v>18</v>
      </c>
      <c r="E64" s="254">
        <v>100</v>
      </c>
      <c r="F64" s="254">
        <v>7</v>
      </c>
      <c r="G64" s="255">
        <v>1950.98</v>
      </c>
      <c r="H64" s="254">
        <v>1951.34</v>
      </c>
      <c r="I64" s="255">
        <v>0.36</v>
      </c>
      <c r="J64" s="256" t="s">
        <v>1423</v>
      </c>
      <c r="K64" s="254"/>
    </row>
    <row r="65" spans="1:11" ht="150" x14ac:dyDescent="0.25">
      <c r="A65" s="254">
        <v>4</v>
      </c>
      <c r="B65" s="255">
        <v>1948</v>
      </c>
      <c r="C65" s="255">
        <v>1966</v>
      </c>
      <c r="D65" s="255">
        <v>18</v>
      </c>
      <c r="E65" s="254">
        <v>100</v>
      </c>
      <c r="F65" s="254">
        <v>8</v>
      </c>
      <c r="G65" s="255">
        <v>1951.34</v>
      </c>
      <c r="H65" s="254">
        <v>1951.53</v>
      </c>
      <c r="I65" s="255">
        <v>0.19</v>
      </c>
      <c r="J65" s="256" t="s">
        <v>1424</v>
      </c>
      <c r="K65" s="254"/>
    </row>
    <row r="66" spans="1:11" ht="90" x14ac:dyDescent="0.25">
      <c r="A66" s="254">
        <v>4</v>
      </c>
      <c r="B66" s="255">
        <v>1948</v>
      </c>
      <c r="C66" s="255">
        <v>1966</v>
      </c>
      <c r="D66" s="255">
        <v>18</v>
      </c>
      <c r="E66" s="254">
        <v>100</v>
      </c>
      <c r="F66" s="254">
        <v>9</v>
      </c>
      <c r="G66" s="255">
        <v>1951.53</v>
      </c>
      <c r="H66" s="254">
        <v>1951.62</v>
      </c>
      <c r="I66" s="255">
        <v>0.09</v>
      </c>
      <c r="J66" s="256" t="s">
        <v>1425</v>
      </c>
      <c r="K66" s="254"/>
    </row>
    <row r="67" spans="1:11" ht="150" x14ac:dyDescent="0.25">
      <c r="A67" s="254">
        <v>4</v>
      </c>
      <c r="B67" s="255">
        <v>1948</v>
      </c>
      <c r="C67" s="255">
        <v>1966</v>
      </c>
      <c r="D67" s="255">
        <v>18</v>
      </c>
      <c r="E67" s="254">
        <v>100</v>
      </c>
      <c r="F67" s="254">
        <v>10</v>
      </c>
      <c r="G67" s="255">
        <v>1951.62</v>
      </c>
      <c r="H67" s="254">
        <v>1953.4</v>
      </c>
      <c r="I67" s="255">
        <v>1.78</v>
      </c>
      <c r="J67" s="256" t="s">
        <v>1426</v>
      </c>
      <c r="K67" s="254"/>
    </row>
    <row r="68" spans="1:11" ht="45" x14ac:dyDescent="0.25">
      <c r="A68" s="254">
        <v>4</v>
      </c>
      <c r="B68" s="255">
        <v>1948</v>
      </c>
      <c r="C68" s="255">
        <v>1966</v>
      </c>
      <c r="D68" s="255">
        <v>18</v>
      </c>
      <c r="E68" s="254">
        <v>100</v>
      </c>
      <c r="F68" s="254">
        <v>11</v>
      </c>
      <c r="G68" s="255">
        <v>1953.4</v>
      </c>
      <c r="H68" s="254">
        <v>1953.46</v>
      </c>
      <c r="I68" s="255">
        <v>0.06</v>
      </c>
      <c r="J68" s="256" t="s">
        <v>1427</v>
      </c>
      <c r="K68" s="254"/>
    </row>
    <row r="69" spans="1:11" ht="195" x14ac:dyDescent="0.25">
      <c r="A69" s="254">
        <v>4</v>
      </c>
      <c r="B69" s="255">
        <v>1948</v>
      </c>
      <c r="C69" s="255">
        <v>1966</v>
      </c>
      <c r="D69" s="255">
        <v>18</v>
      </c>
      <c r="E69" s="254">
        <v>100</v>
      </c>
      <c r="F69" s="254">
        <v>12</v>
      </c>
      <c r="G69" s="255">
        <v>1953.46</v>
      </c>
      <c r="H69" s="254">
        <v>1954.49</v>
      </c>
      <c r="I69" s="255">
        <v>1.03</v>
      </c>
      <c r="J69" s="256" t="s">
        <v>1428</v>
      </c>
      <c r="K69" s="254"/>
    </row>
    <row r="70" spans="1:11" ht="120" x14ac:dyDescent="0.25">
      <c r="A70" s="254">
        <v>4</v>
      </c>
      <c r="B70" s="255">
        <v>1948</v>
      </c>
      <c r="C70" s="255">
        <v>1966</v>
      </c>
      <c r="D70" s="255">
        <v>18</v>
      </c>
      <c r="E70" s="254">
        <v>100</v>
      </c>
      <c r="F70" s="254">
        <v>13</v>
      </c>
      <c r="G70" s="255">
        <v>1954.49</v>
      </c>
      <c r="H70" s="254">
        <v>1954.7</v>
      </c>
      <c r="I70" s="255">
        <v>0.21</v>
      </c>
      <c r="J70" s="256" t="s">
        <v>1429</v>
      </c>
      <c r="K70" s="254"/>
    </row>
    <row r="71" spans="1:11" ht="120" x14ac:dyDescent="0.25">
      <c r="A71" s="254">
        <v>4</v>
      </c>
      <c r="B71" s="255">
        <v>1948</v>
      </c>
      <c r="C71" s="255">
        <v>1966</v>
      </c>
      <c r="D71" s="255">
        <v>18</v>
      </c>
      <c r="E71" s="254">
        <v>100</v>
      </c>
      <c r="F71" s="254">
        <v>14</v>
      </c>
      <c r="G71" s="255">
        <v>1954.7</v>
      </c>
      <c r="H71" s="254">
        <v>1955.25</v>
      </c>
      <c r="I71" s="255">
        <v>0.55000000000000004</v>
      </c>
      <c r="J71" s="256" t="s">
        <v>1430</v>
      </c>
      <c r="K71" s="254"/>
    </row>
    <row r="72" spans="1:11" ht="90" x14ac:dyDescent="0.25">
      <c r="A72" s="254">
        <v>4</v>
      </c>
      <c r="B72" s="255">
        <v>1948</v>
      </c>
      <c r="C72" s="255">
        <v>1966</v>
      </c>
      <c r="D72" s="255">
        <v>18</v>
      </c>
      <c r="E72" s="254">
        <v>100</v>
      </c>
      <c r="F72" s="254">
        <v>15</v>
      </c>
      <c r="G72" s="255">
        <v>1955.25</v>
      </c>
      <c r="H72" s="254">
        <v>1955.5</v>
      </c>
      <c r="I72" s="255">
        <v>0.25</v>
      </c>
      <c r="J72" s="256" t="s">
        <v>1431</v>
      </c>
      <c r="K72" s="254"/>
    </row>
    <row r="73" spans="1:11" ht="90" x14ac:dyDescent="0.25">
      <c r="A73" s="254">
        <v>4</v>
      </c>
      <c r="B73" s="255">
        <v>1948</v>
      </c>
      <c r="C73" s="255">
        <v>1966</v>
      </c>
      <c r="D73" s="255">
        <v>18</v>
      </c>
      <c r="E73" s="254">
        <v>100</v>
      </c>
      <c r="F73" s="254">
        <v>16</v>
      </c>
      <c r="G73" s="255">
        <v>1955.5</v>
      </c>
      <c r="H73" s="254">
        <v>1955.71</v>
      </c>
      <c r="I73" s="255">
        <v>0.21</v>
      </c>
      <c r="J73" s="256" t="s">
        <v>1432</v>
      </c>
      <c r="K73" s="254"/>
    </row>
    <row r="74" spans="1:11" ht="120" x14ac:dyDescent="0.25">
      <c r="A74" s="254">
        <v>4</v>
      </c>
      <c r="B74" s="255">
        <v>1948</v>
      </c>
      <c r="C74" s="255">
        <v>1966</v>
      </c>
      <c r="D74" s="255">
        <v>18</v>
      </c>
      <c r="E74" s="254">
        <v>100</v>
      </c>
      <c r="F74" s="254">
        <v>17</v>
      </c>
      <c r="G74" s="255">
        <v>1955.71</v>
      </c>
      <c r="H74" s="254">
        <v>1958.39</v>
      </c>
      <c r="I74" s="255">
        <v>2.68</v>
      </c>
      <c r="J74" s="256" t="s">
        <v>1433</v>
      </c>
      <c r="K74" s="254"/>
    </row>
    <row r="75" spans="1:11" ht="90" x14ac:dyDescent="0.25">
      <c r="A75" s="254">
        <v>4</v>
      </c>
      <c r="B75" s="255">
        <v>1948</v>
      </c>
      <c r="C75" s="255">
        <v>1966</v>
      </c>
      <c r="D75" s="255">
        <v>18</v>
      </c>
      <c r="E75" s="254">
        <v>100</v>
      </c>
      <c r="F75" s="254">
        <v>18</v>
      </c>
      <c r="G75" s="255">
        <v>1958.39</v>
      </c>
      <c r="H75" s="254">
        <v>1958.49</v>
      </c>
      <c r="I75" s="255">
        <v>0.1</v>
      </c>
      <c r="J75" s="256" t="s">
        <v>1434</v>
      </c>
      <c r="K75" s="254"/>
    </row>
    <row r="76" spans="1:11" ht="60" x14ac:dyDescent="0.25">
      <c r="A76" s="254">
        <v>4</v>
      </c>
      <c r="B76" s="255">
        <v>1948</v>
      </c>
      <c r="C76" s="255">
        <v>1966</v>
      </c>
      <c r="D76" s="255">
        <v>18</v>
      </c>
      <c r="E76" s="254">
        <v>100</v>
      </c>
      <c r="F76" s="254">
        <v>19</v>
      </c>
      <c r="G76" s="255">
        <v>1958.49</v>
      </c>
      <c r="H76" s="254">
        <v>1958.64</v>
      </c>
      <c r="I76" s="255">
        <v>0.15</v>
      </c>
      <c r="J76" s="256" t="s">
        <v>1435</v>
      </c>
      <c r="K76" s="254"/>
    </row>
    <row r="77" spans="1:11" ht="90" x14ac:dyDescent="0.25">
      <c r="A77" s="254">
        <v>4</v>
      </c>
      <c r="B77" s="255">
        <v>1948</v>
      </c>
      <c r="C77" s="255">
        <v>1966</v>
      </c>
      <c r="D77" s="255">
        <v>18</v>
      </c>
      <c r="E77" s="254">
        <v>100</v>
      </c>
      <c r="F77" s="254">
        <v>20</v>
      </c>
      <c r="G77" s="255">
        <v>1958.64</v>
      </c>
      <c r="H77" s="254">
        <v>1959</v>
      </c>
      <c r="I77" s="255">
        <v>0.36</v>
      </c>
      <c r="J77" s="256" t="s">
        <v>1436</v>
      </c>
      <c r="K77" s="254"/>
    </row>
    <row r="78" spans="1:11" ht="90" x14ac:dyDescent="0.25">
      <c r="A78" s="254">
        <v>4</v>
      </c>
      <c r="B78" s="255">
        <v>1948</v>
      </c>
      <c r="C78" s="255">
        <v>1966</v>
      </c>
      <c r="D78" s="255">
        <v>18</v>
      </c>
      <c r="E78" s="254">
        <v>100</v>
      </c>
      <c r="F78" s="254">
        <v>21</v>
      </c>
      <c r="G78" s="255">
        <v>1959</v>
      </c>
      <c r="H78" s="254">
        <v>1959.6</v>
      </c>
      <c r="I78" s="255">
        <v>0.6</v>
      </c>
      <c r="J78" s="256" t="s">
        <v>1437</v>
      </c>
      <c r="K78" s="254"/>
    </row>
    <row r="79" spans="1:11" ht="75" x14ac:dyDescent="0.25">
      <c r="A79" s="254">
        <v>4</v>
      </c>
      <c r="B79" s="255">
        <v>1948</v>
      </c>
      <c r="C79" s="255">
        <v>1966</v>
      </c>
      <c r="D79" s="255">
        <v>18</v>
      </c>
      <c r="E79" s="254">
        <v>100</v>
      </c>
      <c r="F79" s="254">
        <v>22</v>
      </c>
      <c r="G79" s="255">
        <v>1959.6</v>
      </c>
      <c r="H79" s="254">
        <v>1960</v>
      </c>
      <c r="I79" s="255">
        <v>0.4</v>
      </c>
      <c r="J79" s="256" t="s">
        <v>1438</v>
      </c>
      <c r="K79" s="254"/>
    </row>
    <row r="80" spans="1:11" ht="120" x14ac:dyDescent="0.25">
      <c r="A80" s="254">
        <v>4</v>
      </c>
      <c r="B80" s="255">
        <v>1948</v>
      </c>
      <c r="C80" s="255">
        <v>1966</v>
      </c>
      <c r="D80" s="255">
        <v>18</v>
      </c>
      <c r="E80" s="254">
        <v>100</v>
      </c>
      <c r="F80" s="254">
        <v>23</v>
      </c>
      <c r="G80" s="255">
        <v>1960</v>
      </c>
      <c r="H80" s="254">
        <v>1966</v>
      </c>
      <c r="I80" s="255">
        <v>6</v>
      </c>
      <c r="J80" s="256" t="s">
        <v>1439</v>
      </c>
      <c r="K80" s="254"/>
    </row>
  </sheetData>
  <mergeCells count="12">
    <mergeCell ref="K3:K5"/>
    <mergeCell ref="A4:A5"/>
    <mergeCell ref="B4:B5"/>
    <mergeCell ref="C4:C5"/>
    <mergeCell ref="D4:E4"/>
    <mergeCell ref="F4:F5"/>
    <mergeCell ref="G4:G5"/>
    <mergeCell ref="H4:H5"/>
    <mergeCell ref="I4:I5"/>
    <mergeCell ref="A3:E3"/>
    <mergeCell ref="F3:I3"/>
    <mergeCell ref="J3:J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IL582"/>
  <sheetViews>
    <sheetView topLeftCell="A3" zoomScale="50" zoomScaleNormal="50" zoomScaleSheetLayoutView="50" workbookViewId="0">
      <selection activeCell="A4" sqref="A4:A9"/>
    </sheetView>
  </sheetViews>
  <sheetFormatPr defaultColWidth="9.140625" defaultRowHeight="12.75" x14ac:dyDescent="0.25"/>
  <cols>
    <col min="1" max="1" width="8.28515625" style="189" customWidth="1"/>
    <col min="2" max="4" width="5" style="189" customWidth="1"/>
    <col min="5" max="5" width="5" style="182" customWidth="1"/>
    <col min="6" max="6" width="5" style="189" customWidth="1"/>
    <col min="7" max="7" width="11.85546875" style="182" customWidth="1"/>
    <col min="8" max="8" width="13.85546875" style="189" customWidth="1"/>
    <col min="9" max="12" width="3.85546875" style="236" customWidth="1"/>
    <col min="13" max="13" width="10" style="189" customWidth="1"/>
    <col min="14" max="14" width="4.5703125" style="189" customWidth="1"/>
    <col min="15" max="16" width="4.7109375" style="189" customWidth="1"/>
    <col min="17" max="17" width="4.5703125" style="182" customWidth="1"/>
    <col min="18" max="18" width="4.140625" style="189" customWidth="1"/>
    <col min="19" max="19" width="55.28515625" style="189" customWidth="1"/>
    <col min="20" max="20" width="18.7109375" style="189" customWidth="1"/>
    <col min="21" max="21" width="6.42578125" style="189" customWidth="1"/>
    <col min="22" max="22" width="13.5703125" style="182" customWidth="1"/>
    <col min="23" max="23" width="4.5703125" style="189" customWidth="1"/>
    <col min="24" max="24" width="10.5703125" style="189" customWidth="1"/>
    <col min="25" max="25" width="11" style="189" customWidth="1"/>
    <col min="26" max="26" width="19.85546875" style="189" customWidth="1"/>
    <col min="27" max="27" width="16.28515625" style="189" customWidth="1"/>
    <col min="28" max="28" width="25.28515625" style="237" customWidth="1"/>
    <col min="29" max="256" width="9.140625" style="189"/>
    <col min="257" max="257" width="8.28515625" style="189" customWidth="1"/>
    <col min="258" max="262" width="5" style="189" customWidth="1"/>
    <col min="263" max="263" width="11.85546875" style="189" customWidth="1"/>
    <col min="264" max="264" width="13.85546875" style="189" customWidth="1"/>
    <col min="265" max="268" width="3.85546875" style="189" customWidth="1"/>
    <col min="269" max="269" width="10" style="189" customWidth="1"/>
    <col min="270" max="270" width="4.5703125" style="189" customWidth="1"/>
    <col min="271" max="272" width="4.7109375" style="189" customWidth="1"/>
    <col min="273" max="273" width="4.5703125" style="189" customWidth="1"/>
    <col min="274" max="274" width="4.140625" style="189" customWidth="1"/>
    <col min="275" max="275" width="55.28515625" style="189" customWidth="1"/>
    <col min="276" max="276" width="18.7109375" style="189" customWidth="1"/>
    <col min="277" max="277" width="6.42578125" style="189" customWidth="1"/>
    <col min="278" max="278" width="13.5703125" style="189" customWidth="1"/>
    <col min="279" max="279" width="4.5703125" style="189" customWidth="1"/>
    <col min="280" max="280" width="10.5703125" style="189" customWidth="1"/>
    <col min="281" max="281" width="11" style="189" customWidth="1"/>
    <col min="282" max="282" width="19.85546875" style="189" customWidth="1"/>
    <col min="283" max="283" width="16.28515625" style="189" customWidth="1"/>
    <col min="284" max="284" width="25.28515625" style="189" customWidth="1"/>
    <col min="285" max="512" width="9.140625" style="189"/>
    <col min="513" max="513" width="8.28515625" style="189" customWidth="1"/>
    <col min="514" max="518" width="5" style="189" customWidth="1"/>
    <col min="519" max="519" width="11.85546875" style="189" customWidth="1"/>
    <col min="520" max="520" width="13.85546875" style="189" customWidth="1"/>
    <col min="521" max="524" width="3.85546875" style="189" customWidth="1"/>
    <col min="525" max="525" width="10" style="189" customWidth="1"/>
    <col min="526" max="526" width="4.5703125" style="189" customWidth="1"/>
    <col min="527" max="528" width="4.7109375" style="189" customWidth="1"/>
    <col min="529" max="529" width="4.5703125" style="189" customWidth="1"/>
    <col min="530" max="530" width="4.140625" style="189" customWidth="1"/>
    <col min="531" max="531" width="55.28515625" style="189" customWidth="1"/>
    <col min="532" max="532" width="18.7109375" style="189" customWidth="1"/>
    <col min="533" max="533" width="6.42578125" style="189" customWidth="1"/>
    <col min="534" max="534" width="13.5703125" style="189" customWidth="1"/>
    <col min="535" max="535" width="4.5703125" style="189" customWidth="1"/>
    <col min="536" max="536" width="10.5703125" style="189" customWidth="1"/>
    <col min="537" max="537" width="11" style="189" customWidth="1"/>
    <col min="538" max="538" width="19.85546875" style="189" customWidth="1"/>
    <col min="539" max="539" width="16.28515625" style="189" customWidth="1"/>
    <col min="540" max="540" width="25.28515625" style="189" customWidth="1"/>
    <col min="541" max="768" width="9.140625" style="189"/>
    <col min="769" max="769" width="8.28515625" style="189" customWidth="1"/>
    <col min="770" max="774" width="5" style="189" customWidth="1"/>
    <col min="775" max="775" width="11.85546875" style="189" customWidth="1"/>
    <col min="776" max="776" width="13.85546875" style="189" customWidth="1"/>
    <col min="777" max="780" width="3.85546875" style="189" customWidth="1"/>
    <col min="781" max="781" width="10" style="189" customWidth="1"/>
    <col min="782" max="782" width="4.5703125" style="189" customWidth="1"/>
    <col min="783" max="784" width="4.7109375" style="189" customWidth="1"/>
    <col min="785" max="785" width="4.5703125" style="189" customWidth="1"/>
    <col min="786" max="786" width="4.140625" style="189" customWidth="1"/>
    <col min="787" max="787" width="55.28515625" style="189" customWidth="1"/>
    <col min="788" max="788" width="18.7109375" style="189" customWidth="1"/>
    <col min="789" max="789" width="6.42578125" style="189" customWidth="1"/>
    <col min="790" max="790" width="13.5703125" style="189" customWidth="1"/>
    <col min="791" max="791" width="4.5703125" style="189" customWidth="1"/>
    <col min="792" max="792" width="10.5703125" style="189" customWidth="1"/>
    <col min="793" max="793" width="11" style="189" customWidth="1"/>
    <col min="794" max="794" width="19.85546875" style="189" customWidth="1"/>
    <col min="795" max="795" width="16.28515625" style="189" customWidth="1"/>
    <col min="796" max="796" width="25.28515625" style="189" customWidth="1"/>
    <col min="797" max="1024" width="9.140625" style="189"/>
    <col min="1025" max="1025" width="8.28515625" style="189" customWidth="1"/>
    <col min="1026" max="1030" width="5" style="189" customWidth="1"/>
    <col min="1031" max="1031" width="11.85546875" style="189" customWidth="1"/>
    <col min="1032" max="1032" width="13.85546875" style="189" customWidth="1"/>
    <col min="1033" max="1036" width="3.85546875" style="189" customWidth="1"/>
    <col min="1037" max="1037" width="10" style="189" customWidth="1"/>
    <col min="1038" max="1038" width="4.5703125" style="189" customWidth="1"/>
    <col min="1039" max="1040" width="4.7109375" style="189" customWidth="1"/>
    <col min="1041" max="1041" width="4.5703125" style="189" customWidth="1"/>
    <col min="1042" max="1042" width="4.140625" style="189" customWidth="1"/>
    <col min="1043" max="1043" width="55.28515625" style="189" customWidth="1"/>
    <col min="1044" max="1044" width="18.7109375" style="189" customWidth="1"/>
    <col min="1045" max="1045" width="6.42578125" style="189" customWidth="1"/>
    <col min="1046" max="1046" width="13.5703125" style="189" customWidth="1"/>
    <col min="1047" max="1047" width="4.5703125" style="189" customWidth="1"/>
    <col min="1048" max="1048" width="10.5703125" style="189" customWidth="1"/>
    <col min="1049" max="1049" width="11" style="189" customWidth="1"/>
    <col min="1050" max="1050" width="19.85546875" style="189" customWidth="1"/>
    <col min="1051" max="1051" width="16.28515625" style="189" customWidth="1"/>
    <col min="1052" max="1052" width="25.28515625" style="189" customWidth="1"/>
    <col min="1053" max="1280" width="9.140625" style="189"/>
    <col min="1281" max="1281" width="8.28515625" style="189" customWidth="1"/>
    <col min="1282" max="1286" width="5" style="189" customWidth="1"/>
    <col min="1287" max="1287" width="11.85546875" style="189" customWidth="1"/>
    <col min="1288" max="1288" width="13.85546875" style="189" customWidth="1"/>
    <col min="1289" max="1292" width="3.85546875" style="189" customWidth="1"/>
    <col min="1293" max="1293" width="10" style="189" customWidth="1"/>
    <col min="1294" max="1294" width="4.5703125" style="189" customWidth="1"/>
    <col min="1295" max="1296" width="4.7109375" style="189" customWidth="1"/>
    <col min="1297" max="1297" width="4.5703125" style="189" customWidth="1"/>
    <col min="1298" max="1298" width="4.140625" style="189" customWidth="1"/>
    <col min="1299" max="1299" width="55.28515625" style="189" customWidth="1"/>
    <col min="1300" max="1300" width="18.7109375" style="189" customWidth="1"/>
    <col min="1301" max="1301" width="6.42578125" style="189" customWidth="1"/>
    <col min="1302" max="1302" width="13.5703125" style="189" customWidth="1"/>
    <col min="1303" max="1303" width="4.5703125" style="189" customWidth="1"/>
    <col min="1304" max="1304" width="10.5703125" style="189" customWidth="1"/>
    <col min="1305" max="1305" width="11" style="189" customWidth="1"/>
    <col min="1306" max="1306" width="19.85546875" style="189" customWidth="1"/>
    <col min="1307" max="1307" width="16.28515625" style="189" customWidth="1"/>
    <col min="1308" max="1308" width="25.28515625" style="189" customWidth="1"/>
    <col min="1309" max="1536" width="9.140625" style="189"/>
    <col min="1537" max="1537" width="8.28515625" style="189" customWidth="1"/>
    <col min="1538" max="1542" width="5" style="189" customWidth="1"/>
    <col min="1543" max="1543" width="11.85546875" style="189" customWidth="1"/>
    <col min="1544" max="1544" width="13.85546875" style="189" customWidth="1"/>
    <col min="1545" max="1548" width="3.85546875" style="189" customWidth="1"/>
    <col min="1549" max="1549" width="10" style="189" customWidth="1"/>
    <col min="1550" max="1550" width="4.5703125" style="189" customWidth="1"/>
    <col min="1551" max="1552" width="4.7109375" style="189" customWidth="1"/>
    <col min="1553" max="1553" width="4.5703125" style="189" customWidth="1"/>
    <col min="1554" max="1554" width="4.140625" style="189" customWidth="1"/>
    <col min="1555" max="1555" width="55.28515625" style="189" customWidth="1"/>
    <col min="1556" max="1556" width="18.7109375" style="189" customWidth="1"/>
    <col min="1557" max="1557" width="6.42578125" style="189" customWidth="1"/>
    <col min="1558" max="1558" width="13.5703125" style="189" customWidth="1"/>
    <col min="1559" max="1559" width="4.5703125" style="189" customWidth="1"/>
    <col min="1560" max="1560" width="10.5703125" style="189" customWidth="1"/>
    <col min="1561" max="1561" width="11" style="189" customWidth="1"/>
    <col min="1562" max="1562" width="19.85546875" style="189" customWidth="1"/>
    <col min="1563" max="1563" width="16.28515625" style="189" customWidth="1"/>
    <col min="1564" max="1564" width="25.28515625" style="189" customWidth="1"/>
    <col min="1565" max="1792" width="9.140625" style="189"/>
    <col min="1793" max="1793" width="8.28515625" style="189" customWidth="1"/>
    <col min="1794" max="1798" width="5" style="189" customWidth="1"/>
    <col min="1799" max="1799" width="11.85546875" style="189" customWidth="1"/>
    <col min="1800" max="1800" width="13.85546875" style="189" customWidth="1"/>
    <col min="1801" max="1804" width="3.85546875" style="189" customWidth="1"/>
    <col min="1805" max="1805" width="10" style="189" customWidth="1"/>
    <col min="1806" max="1806" width="4.5703125" style="189" customWidth="1"/>
    <col min="1807" max="1808" width="4.7109375" style="189" customWidth="1"/>
    <col min="1809" max="1809" width="4.5703125" style="189" customWidth="1"/>
    <col min="1810" max="1810" width="4.140625" style="189" customWidth="1"/>
    <col min="1811" max="1811" width="55.28515625" style="189" customWidth="1"/>
    <col min="1812" max="1812" width="18.7109375" style="189" customWidth="1"/>
    <col min="1813" max="1813" width="6.42578125" style="189" customWidth="1"/>
    <col min="1814" max="1814" width="13.5703125" style="189" customWidth="1"/>
    <col min="1815" max="1815" width="4.5703125" style="189" customWidth="1"/>
    <col min="1816" max="1816" width="10.5703125" style="189" customWidth="1"/>
    <col min="1817" max="1817" width="11" style="189" customWidth="1"/>
    <col min="1818" max="1818" width="19.85546875" style="189" customWidth="1"/>
    <col min="1819" max="1819" width="16.28515625" style="189" customWidth="1"/>
    <col min="1820" max="1820" width="25.28515625" style="189" customWidth="1"/>
    <col min="1821" max="2048" width="9.140625" style="189"/>
    <col min="2049" max="2049" width="8.28515625" style="189" customWidth="1"/>
    <col min="2050" max="2054" width="5" style="189" customWidth="1"/>
    <col min="2055" max="2055" width="11.85546875" style="189" customWidth="1"/>
    <col min="2056" max="2056" width="13.85546875" style="189" customWidth="1"/>
    <col min="2057" max="2060" width="3.85546875" style="189" customWidth="1"/>
    <col min="2061" max="2061" width="10" style="189" customWidth="1"/>
    <col min="2062" max="2062" width="4.5703125" style="189" customWidth="1"/>
    <col min="2063" max="2064" width="4.7109375" style="189" customWidth="1"/>
    <col min="2065" max="2065" width="4.5703125" style="189" customWidth="1"/>
    <col min="2066" max="2066" width="4.140625" style="189" customWidth="1"/>
    <col min="2067" max="2067" width="55.28515625" style="189" customWidth="1"/>
    <col min="2068" max="2068" width="18.7109375" style="189" customWidth="1"/>
    <col min="2069" max="2069" width="6.42578125" style="189" customWidth="1"/>
    <col min="2070" max="2070" width="13.5703125" style="189" customWidth="1"/>
    <col min="2071" max="2071" width="4.5703125" style="189" customWidth="1"/>
    <col min="2072" max="2072" width="10.5703125" style="189" customWidth="1"/>
    <col min="2073" max="2073" width="11" style="189" customWidth="1"/>
    <col min="2074" max="2074" width="19.85546875" style="189" customWidth="1"/>
    <col min="2075" max="2075" width="16.28515625" style="189" customWidth="1"/>
    <col min="2076" max="2076" width="25.28515625" style="189" customWidth="1"/>
    <col min="2077" max="2304" width="9.140625" style="189"/>
    <col min="2305" max="2305" width="8.28515625" style="189" customWidth="1"/>
    <col min="2306" max="2310" width="5" style="189" customWidth="1"/>
    <col min="2311" max="2311" width="11.85546875" style="189" customWidth="1"/>
    <col min="2312" max="2312" width="13.85546875" style="189" customWidth="1"/>
    <col min="2313" max="2316" width="3.85546875" style="189" customWidth="1"/>
    <col min="2317" max="2317" width="10" style="189" customWidth="1"/>
    <col min="2318" max="2318" width="4.5703125" style="189" customWidth="1"/>
    <col min="2319" max="2320" width="4.7109375" style="189" customWidth="1"/>
    <col min="2321" max="2321" width="4.5703125" style="189" customWidth="1"/>
    <col min="2322" max="2322" width="4.140625" style="189" customWidth="1"/>
    <col min="2323" max="2323" width="55.28515625" style="189" customWidth="1"/>
    <col min="2324" max="2324" width="18.7109375" style="189" customWidth="1"/>
    <col min="2325" max="2325" width="6.42578125" style="189" customWidth="1"/>
    <col min="2326" max="2326" width="13.5703125" style="189" customWidth="1"/>
    <col min="2327" max="2327" width="4.5703125" style="189" customWidth="1"/>
    <col min="2328" max="2328" width="10.5703125" style="189" customWidth="1"/>
    <col min="2329" max="2329" width="11" style="189" customWidth="1"/>
    <col min="2330" max="2330" width="19.85546875" style="189" customWidth="1"/>
    <col min="2331" max="2331" width="16.28515625" style="189" customWidth="1"/>
    <col min="2332" max="2332" width="25.28515625" style="189" customWidth="1"/>
    <col min="2333" max="2560" width="9.140625" style="189"/>
    <col min="2561" max="2561" width="8.28515625" style="189" customWidth="1"/>
    <col min="2562" max="2566" width="5" style="189" customWidth="1"/>
    <col min="2567" max="2567" width="11.85546875" style="189" customWidth="1"/>
    <col min="2568" max="2568" width="13.85546875" style="189" customWidth="1"/>
    <col min="2569" max="2572" width="3.85546875" style="189" customWidth="1"/>
    <col min="2573" max="2573" width="10" style="189" customWidth="1"/>
    <col min="2574" max="2574" width="4.5703125" style="189" customWidth="1"/>
    <col min="2575" max="2576" width="4.7109375" style="189" customWidth="1"/>
    <col min="2577" max="2577" width="4.5703125" style="189" customWidth="1"/>
    <col min="2578" max="2578" width="4.140625" style="189" customWidth="1"/>
    <col min="2579" max="2579" width="55.28515625" style="189" customWidth="1"/>
    <col min="2580" max="2580" width="18.7109375" style="189" customWidth="1"/>
    <col min="2581" max="2581" width="6.42578125" style="189" customWidth="1"/>
    <col min="2582" max="2582" width="13.5703125" style="189" customWidth="1"/>
    <col min="2583" max="2583" width="4.5703125" style="189" customWidth="1"/>
    <col min="2584" max="2584" width="10.5703125" style="189" customWidth="1"/>
    <col min="2585" max="2585" width="11" style="189" customWidth="1"/>
    <col min="2586" max="2586" width="19.85546875" style="189" customWidth="1"/>
    <col min="2587" max="2587" width="16.28515625" style="189" customWidth="1"/>
    <col min="2588" max="2588" width="25.28515625" style="189" customWidth="1"/>
    <col min="2589" max="2816" width="9.140625" style="189"/>
    <col min="2817" max="2817" width="8.28515625" style="189" customWidth="1"/>
    <col min="2818" max="2822" width="5" style="189" customWidth="1"/>
    <col min="2823" max="2823" width="11.85546875" style="189" customWidth="1"/>
    <col min="2824" max="2824" width="13.85546875" style="189" customWidth="1"/>
    <col min="2825" max="2828" width="3.85546875" style="189" customWidth="1"/>
    <col min="2829" max="2829" width="10" style="189" customWidth="1"/>
    <col min="2830" max="2830" width="4.5703125" style="189" customWidth="1"/>
    <col min="2831" max="2832" width="4.7109375" style="189" customWidth="1"/>
    <col min="2833" max="2833" width="4.5703125" style="189" customWidth="1"/>
    <col min="2834" max="2834" width="4.140625" style="189" customWidth="1"/>
    <col min="2835" max="2835" width="55.28515625" style="189" customWidth="1"/>
    <col min="2836" max="2836" width="18.7109375" style="189" customWidth="1"/>
    <col min="2837" max="2837" width="6.42578125" style="189" customWidth="1"/>
    <col min="2838" max="2838" width="13.5703125" style="189" customWidth="1"/>
    <col min="2839" max="2839" width="4.5703125" style="189" customWidth="1"/>
    <col min="2840" max="2840" width="10.5703125" style="189" customWidth="1"/>
    <col min="2841" max="2841" width="11" style="189" customWidth="1"/>
    <col min="2842" max="2842" width="19.85546875" style="189" customWidth="1"/>
    <col min="2843" max="2843" width="16.28515625" style="189" customWidth="1"/>
    <col min="2844" max="2844" width="25.28515625" style="189" customWidth="1"/>
    <col min="2845" max="3072" width="9.140625" style="189"/>
    <col min="3073" max="3073" width="8.28515625" style="189" customWidth="1"/>
    <col min="3074" max="3078" width="5" style="189" customWidth="1"/>
    <col min="3079" max="3079" width="11.85546875" style="189" customWidth="1"/>
    <col min="3080" max="3080" width="13.85546875" style="189" customWidth="1"/>
    <col min="3081" max="3084" width="3.85546875" style="189" customWidth="1"/>
    <col min="3085" max="3085" width="10" style="189" customWidth="1"/>
    <col min="3086" max="3086" width="4.5703125" style="189" customWidth="1"/>
    <col min="3087" max="3088" width="4.7109375" style="189" customWidth="1"/>
    <col min="3089" max="3089" width="4.5703125" style="189" customWidth="1"/>
    <col min="3090" max="3090" width="4.140625" style="189" customWidth="1"/>
    <col min="3091" max="3091" width="55.28515625" style="189" customWidth="1"/>
    <col min="3092" max="3092" width="18.7109375" style="189" customWidth="1"/>
    <col min="3093" max="3093" width="6.42578125" style="189" customWidth="1"/>
    <col min="3094" max="3094" width="13.5703125" style="189" customWidth="1"/>
    <col min="3095" max="3095" width="4.5703125" style="189" customWidth="1"/>
    <col min="3096" max="3096" width="10.5703125" style="189" customWidth="1"/>
    <col min="3097" max="3097" width="11" style="189" customWidth="1"/>
    <col min="3098" max="3098" width="19.85546875" style="189" customWidth="1"/>
    <col min="3099" max="3099" width="16.28515625" style="189" customWidth="1"/>
    <col min="3100" max="3100" width="25.28515625" style="189" customWidth="1"/>
    <col min="3101" max="3328" width="9.140625" style="189"/>
    <col min="3329" max="3329" width="8.28515625" style="189" customWidth="1"/>
    <col min="3330" max="3334" width="5" style="189" customWidth="1"/>
    <col min="3335" max="3335" width="11.85546875" style="189" customWidth="1"/>
    <col min="3336" max="3336" width="13.85546875" style="189" customWidth="1"/>
    <col min="3337" max="3340" width="3.85546875" style="189" customWidth="1"/>
    <col min="3341" max="3341" width="10" style="189" customWidth="1"/>
    <col min="3342" max="3342" width="4.5703125" style="189" customWidth="1"/>
    <col min="3343" max="3344" width="4.7109375" style="189" customWidth="1"/>
    <col min="3345" max="3345" width="4.5703125" style="189" customWidth="1"/>
    <col min="3346" max="3346" width="4.140625" style="189" customWidth="1"/>
    <col min="3347" max="3347" width="55.28515625" style="189" customWidth="1"/>
    <col min="3348" max="3348" width="18.7109375" style="189" customWidth="1"/>
    <col min="3349" max="3349" width="6.42578125" style="189" customWidth="1"/>
    <col min="3350" max="3350" width="13.5703125" style="189" customWidth="1"/>
    <col min="3351" max="3351" width="4.5703125" style="189" customWidth="1"/>
    <col min="3352" max="3352" width="10.5703125" style="189" customWidth="1"/>
    <col min="3353" max="3353" width="11" style="189" customWidth="1"/>
    <col min="3354" max="3354" width="19.85546875" style="189" customWidth="1"/>
    <col min="3355" max="3355" width="16.28515625" style="189" customWidth="1"/>
    <col min="3356" max="3356" width="25.28515625" style="189" customWidth="1"/>
    <col min="3357" max="3584" width="9.140625" style="189"/>
    <col min="3585" max="3585" width="8.28515625" style="189" customWidth="1"/>
    <col min="3586" max="3590" width="5" style="189" customWidth="1"/>
    <col min="3591" max="3591" width="11.85546875" style="189" customWidth="1"/>
    <col min="3592" max="3592" width="13.85546875" style="189" customWidth="1"/>
    <col min="3593" max="3596" width="3.85546875" style="189" customWidth="1"/>
    <col min="3597" max="3597" width="10" style="189" customWidth="1"/>
    <col min="3598" max="3598" width="4.5703125" style="189" customWidth="1"/>
    <col min="3599" max="3600" width="4.7109375" style="189" customWidth="1"/>
    <col min="3601" max="3601" width="4.5703125" style="189" customWidth="1"/>
    <col min="3602" max="3602" width="4.140625" style="189" customWidth="1"/>
    <col min="3603" max="3603" width="55.28515625" style="189" customWidth="1"/>
    <col min="3604" max="3604" width="18.7109375" style="189" customWidth="1"/>
    <col min="3605" max="3605" width="6.42578125" style="189" customWidth="1"/>
    <col min="3606" max="3606" width="13.5703125" style="189" customWidth="1"/>
    <col min="3607" max="3607" width="4.5703125" style="189" customWidth="1"/>
    <col min="3608" max="3608" width="10.5703125" style="189" customWidth="1"/>
    <col min="3609" max="3609" width="11" style="189" customWidth="1"/>
    <col min="3610" max="3610" width="19.85546875" style="189" customWidth="1"/>
    <col min="3611" max="3611" width="16.28515625" style="189" customWidth="1"/>
    <col min="3612" max="3612" width="25.28515625" style="189" customWidth="1"/>
    <col min="3613" max="3840" width="9.140625" style="189"/>
    <col min="3841" max="3841" width="8.28515625" style="189" customWidth="1"/>
    <col min="3842" max="3846" width="5" style="189" customWidth="1"/>
    <col min="3847" max="3847" width="11.85546875" style="189" customWidth="1"/>
    <col min="3848" max="3848" width="13.85546875" style="189" customWidth="1"/>
    <col min="3849" max="3852" width="3.85546875" style="189" customWidth="1"/>
    <col min="3853" max="3853" width="10" style="189" customWidth="1"/>
    <col min="3854" max="3854" width="4.5703125" style="189" customWidth="1"/>
    <col min="3855" max="3856" width="4.7109375" style="189" customWidth="1"/>
    <col min="3857" max="3857" width="4.5703125" style="189" customWidth="1"/>
    <col min="3858" max="3858" width="4.140625" style="189" customWidth="1"/>
    <col min="3859" max="3859" width="55.28515625" style="189" customWidth="1"/>
    <col min="3860" max="3860" width="18.7109375" style="189" customWidth="1"/>
    <col min="3861" max="3861" width="6.42578125" style="189" customWidth="1"/>
    <col min="3862" max="3862" width="13.5703125" style="189" customWidth="1"/>
    <col min="3863" max="3863" width="4.5703125" style="189" customWidth="1"/>
    <col min="3864" max="3864" width="10.5703125" style="189" customWidth="1"/>
    <col min="3865" max="3865" width="11" style="189" customWidth="1"/>
    <col min="3866" max="3866" width="19.85546875" style="189" customWidth="1"/>
    <col min="3867" max="3867" width="16.28515625" style="189" customWidth="1"/>
    <col min="3868" max="3868" width="25.28515625" style="189" customWidth="1"/>
    <col min="3869" max="4096" width="9.140625" style="189"/>
    <col min="4097" max="4097" width="8.28515625" style="189" customWidth="1"/>
    <col min="4098" max="4102" width="5" style="189" customWidth="1"/>
    <col min="4103" max="4103" width="11.85546875" style="189" customWidth="1"/>
    <col min="4104" max="4104" width="13.85546875" style="189" customWidth="1"/>
    <col min="4105" max="4108" width="3.85546875" style="189" customWidth="1"/>
    <col min="4109" max="4109" width="10" style="189" customWidth="1"/>
    <col min="4110" max="4110" width="4.5703125" style="189" customWidth="1"/>
    <col min="4111" max="4112" width="4.7109375" style="189" customWidth="1"/>
    <col min="4113" max="4113" width="4.5703125" style="189" customWidth="1"/>
    <col min="4114" max="4114" width="4.140625" style="189" customWidth="1"/>
    <col min="4115" max="4115" width="55.28515625" style="189" customWidth="1"/>
    <col min="4116" max="4116" width="18.7109375" style="189" customWidth="1"/>
    <col min="4117" max="4117" width="6.42578125" style="189" customWidth="1"/>
    <col min="4118" max="4118" width="13.5703125" style="189" customWidth="1"/>
    <col min="4119" max="4119" width="4.5703125" style="189" customWidth="1"/>
    <col min="4120" max="4120" width="10.5703125" style="189" customWidth="1"/>
    <col min="4121" max="4121" width="11" style="189" customWidth="1"/>
    <col min="4122" max="4122" width="19.85546875" style="189" customWidth="1"/>
    <col min="4123" max="4123" width="16.28515625" style="189" customWidth="1"/>
    <col min="4124" max="4124" width="25.28515625" style="189" customWidth="1"/>
    <col min="4125" max="4352" width="9.140625" style="189"/>
    <col min="4353" max="4353" width="8.28515625" style="189" customWidth="1"/>
    <col min="4354" max="4358" width="5" style="189" customWidth="1"/>
    <col min="4359" max="4359" width="11.85546875" style="189" customWidth="1"/>
    <col min="4360" max="4360" width="13.85546875" style="189" customWidth="1"/>
    <col min="4361" max="4364" width="3.85546875" style="189" customWidth="1"/>
    <col min="4365" max="4365" width="10" style="189" customWidth="1"/>
    <col min="4366" max="4366" width="4.5703125" style="189" customWidth="1"/>
    <col min="4367" max="4368" width="4.7109375" style="189" customWidth="1"/>
    <col min="4369" max="4369" width="4.5703125" style="189" customWidth="1"/>
    <col min="4370" max="4370" width="4.140625" style="189" customWidth="1"/>
    <col min="4371" max="4371" width="55.28515625" style="189" customWidth="1"/>
    <col min="4372" max="4372" width="18.7109375" style="189" customWidth="1"/>
    <col min="4373" max="4373" width="6.42578125" style="189" customWidth="1"/>
    <col min="4374" max="4374" width="13.5703125" style="189" customWidth="1"/>
    <col min="4375" max="4375" width="4.5703125" style="189" customWidth="1"/>
    <col min="4376" max="4376" width="10.5703125" style="189" customWidth="1"/>
    <col min="4377" max="4377" width="11" style="189" customWidth="1"/>
    <col min="4378" max="4378" width="19.85546875" style="189" customWidth="1"/>
    <col min="4379" max="4379" width="16.28515625" style="189" customWidth="1"/>
    <col min="4380" max="4380" width="25.28515625" style="189" customWidth="1"/>
    <col min="4381" max="4608" width="9.140625" style="189"/>
    <col min="4609" max="4609" width="8.28515625" style="189" customWidth="1"/>
    <col min="4610" max="4614" width="5" style="189" customWidth="1"/>
    <col min="4615" max="4615" width="11.85546875" style="189" customWidth="1"/>
    <col min="4616" max="4616" width="13.85546875" style="189" customWidth="1"/>
    <col min="4617" max="4620" width="3.85546875" style="189" customWidth="1"/>
    <col min="4621" max="4621" width="10" style="189" customWidth="1"/>
    <col min="4622" max="4622" width="4.5703125" style="189" customWidth="1"/>
    <col min="4623" max="4624" width="4.7109375" style="189" customWidth="1"/>
    <col min="4625" max="4625" width="4.5703125" style="189" customWidth="1"/>
    <col min="4626" max="4626" width="4.140625" style="189" customWidth="1"/>
    <col min="4627" max="4627" width="55.28515625" style="189" customWidth="1"/>
    <col min="4628" max="4628" width="18.7109375" style="189" customWidth="1"/>
    <col min="4629" max="4629" width="6.42578125" style="189" customWidth="1"/>
    <col min="4630" max="4630" width="13.5703125" style="189" customWidth="1"/>
    <col min="4631" max="4631" width="4.5703125" style="189" customWidth="1"/>
    <col min="4632" max="4632" width="10.5703125" style="189" customWidth="1"/>
    <col min="4633" max="4633" width="11" style="189" customWidth="1"/>
    <col min="4634" max="4634" width="19.85546875" style="189" customWidth="1"/>
    <col min="4635" max="4635" width="16.28515625" style="189" customWidth="1"/>
    <col min="4636" max="4636" width="25.28515625" style="189" customWidth="1"/>
    <col min="4637" max="4864" width="9.140625" style="189"/>
    <col min="4865" max="4865" width="8.28515625" style="189" customWidth="1"/>
    <col min="4866" max="4870" width="5" style="189" customWidth="1"/>
    <col min="4871" max="4871" width="11.85546875" style="189" customWidth="1"/>
    <col min="4872" max="4872" width="13.85546875" style="189" customWidth="1"/>
    <col min="4873" max="4876" width="3.85546875" style="189" customWidth="1"/>
    <col min="4877" max="4877" width="10" style="189" customWidth="1"/>
    <col min="4878" max="4878" width="4.5703125" style="189" customWidth="1"/>
    <col min="4879" max="4880" width="4.7109375" style="189" customWidth="1"/>
    <col min="4881" max="4881" width="4.5703125" style="189" customWidth="1"/>
    <col min="4882" max="4882" width="4.140625" style="189" customWidth="1"/>
    <col min="4883" max="4883" width="55.28515625" style="189" customWidth="1"/>
    <col min="4884" max="4884" width="18.7109375" style="189" customWidth="1"/>
    <col min="4885" max="4885" width="6.42578125" style="189" customWidth="1"/>
    <col min="4886" max="4886" width="13.5703125" style="189" customWidth="1"/>
    <col min="4887" max="4887" width="4.5703125" style="189" customWidth="1"/>
    <col min="4888" max="4888" width="10.5703125" style="189" customWidth="1"/>
    <col min="4889" max="4889" width="11" style="189" customWidth="1"/>
    <col min="4890" max="4890" width="19.85546875" style="189" customWidth="1"/>
    <col min="4891" max="4891" width="16.28515625" style="189" customWidth="1"/>
    <col min="4892" max="4892" width="25.28515625" style="189" customWidth="1"/>
    <col min="4893" max="5120" width="9.140625" style="189"/>
    <col min="5121" max="5121" width="8.28515625" style="189" customWidth="1"/>
    <col min="5122" max="5126" width="5" style="189" customWidth="1"/>
    <col min="5127" max="5127" width="11.85546875" style="189" customWidth="1"/>
    <col min="5128" max="5128" width="13.85546875" style="189" customWidth="1"/>
    <col min="5129" max="5132" width="3.85546875" style="189" customWidth="1"/>
    <col min="5133" max="5133" width="10" style="189" customWidth="1"/>
    <col min="5134" max="5134" width="4.5703125" style="189" customWidth="1"/>
    <col min="5135" max="5136" width="4.7109375" style="189" customWidth="1"/>
    <col min="5137" max="5137" width="4.5703125" style="189" customWidth="1"/>
    <col min="5138" max="5138" width="4.140625" style="189" customWidth="1"/>
    <col min="5139" max="5139" width="55.28515625" style="189" customWidth="1"/>
    <col min="5140" max="5140" width="18.7109375" style="189" customWidth="1"/>
    <col min="5141" max="5141" width="6.42578125" style="189" customWidth="1"/>
    <col min="5142" max="5142" width="13.5703125" style="189" customWidth="1"/>
    <col min="5143" max="5143" width="4.5703125" style="189" customWidth="1"/>
    <col min="5144" max="5144" width="10.5703125" style="189" customWidth="1"/>
    <col min="5145" max="5145" width="11" style="189" customWidth="1"/>
    <col min="5146" max="5146" width="19.85546875" style="189" customWidth="1"/>
    <col min="5147" max="5147" width="16.28515625" style="189" customWidth="1"/>
    <col min="5148" max="5148" width="25.28515625" style="189" customWidth="1"/>
    <col min="5149" max="5376" width="9.140625" style="189"/>
    <col min="5377" max="5377" width="8.28515625" style="189" customWidth="1"/>
    <col min="5378" max="5382" width="5" style="189" customWidth="1"/>
    <col min="5383" max="5383" width="11.85546875" style="189" customWidth="1"/>
    <col min="5384" max="5384" width="13.85546875" style="189" customWidth="1"/>
    <col min="5385" max="5388" width="3.85546875" style="189" customWidth="1"/>
    <col min="5389" max="5389" width="10" style="189" customWidth="1"/>
    <col min="5390" max="5390" width="4.5703125" style="189" customWidth="1"/>
    <col min="5391" max="5392" width="4.7109375" style="189" customWidth="1"/>
    <col min="5393" max="5393" width="4.5703125" style="189" customWidth="1"/>
    <col min="5394" max="5394" width="4.140625" style="189" customWidth="1"/>
    <col min="5395" max="5395" width="55.28515625" style="189" customWidth="1"/>
    <col min="5396" max="5396" width="18.7109375" style="189" customWidth="1"/>
    <col min="5397" max="5397" width="6.42578125" style="189" customWidth="1"/>
    <col min="5398" max="5398" width="13.5703125" style="189" customWidth="1"/>
    <col min="5399" max="5399" width="4.5703125" style="189" customWidth="1"/>
    <col min="5400" max="5400" width="10.5703125" style="189" customWidth="1"/>
    <col min="5401" max="5401" width="11" style="189" customWidth="1"/>
    <col min="5402" max="5402" width="19.85546875" style="189" customWidth="1"/>
    <col min="5403" max="5403" width="16.28515625" style="189" customWidth="1"/>
    <col min="5404" max="5404" width="25.28515625" style="189" customWidth="1"/>
    <col min="5405" max="5632" width="9.140625" style="189"/>
    <col min="5633" max="5633" width="8.28515625" style="189" customWidth="1"/>
    <col min="5634" max="5638" width="5" style="189" customWidth="1"/>
    <col min="5639" max="5639" width="11.85546875" style="189" customWidth="1"/>
    <col min="5640" max="5640" width="13.85546875" style="189" customWidth="1"/>
    <col min="5641" max="5644" width="3.85546875" style="189" customWidth="1"/>
    <col min="5645" max="5645" width="10" style="189" customWidth="1"/>
    <col min="5646" max="5646" width="4.5703125" style="189" customWidth="1"/>
    <col min="5647" max="5648" width="4.7109375" style="189" customWidth="1"/>
    <col min="5649" max="5649" width="4.5703125" style="189" customWidth="1"/>
    <col min="5650" max="5650" width="4.140625" style="189" customWidth="1"/>
    <col min="5651" max="5651" width="55.28515625" style="189" customWidth="1"/>
    <col min="5652" max="5652" width="18.7109375" style="189" customWidth="1"/>
    <col min="5653" max="5653" width="6.42578125" style="189" customWidth="1"/>
    <col min="5654" max="5654" width="13.5703125" style="189" customWidth="1"/>
    <col min="5655" max="5655" width="4.5703125" style="189" customWidth="1"/>
    <col min="5656" max="5656" width="10.5703125" style="189" customWidth="1"/>
    <col min="5657" max="5657" width="11" style="189" customWidth="1"/>
    <col min="5658" max="5658" width="19.85546875" style="189" customWidth="1"/>
    <col min="5659" max="5659" width="16.28515625" style="189" customWidth="1"/>
    <col min="5660" max="5660" width="25.28515625" style="189" customWidth="1"/>
    <col min="5661" max="5888" width="9.140625" style="189"/>
    <col min="5889" max="5889" width="8.28515625" style="189" customWidth="1"/>
    <col min="5890" max="5894" width="5" style="189" customWidth="1"/>
    <col min="5895" max="5895" width="11.85546875" style="189" customWidth="1"/>
    <col min="5896" max="5896" width="13.85546875" style="189" customWidth="1"/>
    <col min="5897" max="5900" width="3.85546875" style="189" customWidth="1"/>
    <col min="5901" max="5901" width="10" style="189" customWidth="1"/>
    <col min="5902" max="5902" width="4.5703125" style="189" customWidth="1"/>
    <col min="5903" max="5904" width="4.7109375" style="189" customWidth="1"/>
    <col min="5905" max="5905" width="4.5703125" style="189" customWidth="1"/>
    <col min="5906" max="5906" width="4.140625" style="189" customWidth="1"/>
    <col min="5907" max="5907" width="55.28515625" style="189" customWidth="1"/>
    <col min="5908" max="5908" width="18.7109375" style="189" customWidth="1"/>
    <col min="5909" max="5909" width="6.42578125" style="189" customWidth="1"/>
    <col min="5910" max="5910" width="13.5703125" style="189" customWidth="1"/>
    <col min="5911" max="5911" width="4.5703125" style="189" customWidth="1"/>
    <col min="5912" max="5912" width="10.5703125" style="189" customWidth="1"/>
    <col min="5913" max="5913" width="11" style="189" customWidth="1"/>
    <col min="5914" max="5914" width="19.85546875" style="189" customWidth="1"/>
    <col min="5915" max="5915" width="16.28515625" style="189" customWidth="1"/>
    <col min="5916" max="5916" width="25.28515625" style="189" customWidth="1"/>
    <col min="5917" max="6144" width="9.140625" style="189"/>
    <col min="6145" max="6145" width="8.28515625" style="189" customWidth="1"/>
    <col min="6146" max="6150" width="5" style="189" customWidth="1"/>
    <col min="6151" max="6151" width="11.85546875" style="189" customWidth="1"/>
    <col min="6152" max="6152" width="13.85546875" style="189" customWidth="1"/>
    <col min="6153" max="6156" width="3.85546875" style="189" customWidth="1"/>
    <col min="6157" max="6157" width="10" style="189" customWidth="1"/>
    <col min="6158" max="6158" width="4.5703125" style="189" customWidth="1"/>
    <col min="6159" max="6160" width="4.7109375" style="189" customWidth="1"/>
    <col min="6161" max="6161" width="4.5703125" style="189" customWidth="1"/>
    <col min="6162" max="6162" width="4.140625" style="189" customWidth="1"/>
    <col min="6163" max="6163" width="55.28515625" style="189" customWidth="1"/>
    <col min="6164" max="6164" width="18.7109375" style="189" customWidth="1"/>
    <col min="6165" max="6165" width="6.42578125" style="189" customWidth="1"/>
    <col min="6166" max="6166" width="13.5703125" style="189" customWidth="1"/>
    <col min="6167" max="6167" width="4.5703125" style="189" customWidth="1"/>
    <col min="6168" max="6168" width="10.5703125" style="189" customWidth="1"/>
    <col min="6169" max="6169" width="11" style="189" customWidth="1"/>
    <col min="6170" max="6170" width="19.85546875" style="189" customWidth="1"/>
    <col min="6171" max="6171" width="16.28515625" style="189" customWidth="1"/>
    <col min="6172" max="6172" width="25.28515625" style="189" customWidth="1"/>
    <col min="6173" max="6400" width="9.140625" style="189"/>
    <col min="6401" max="6401" width="8.28515625" style="189" customWidth="1"/>
    <col min="6402" max="6406" width="5" style="189" customWidth="1"/>
    <col min="6407" max="6407" width="11.85546875" style="189" customWidth="1"/>
    <col min="6408" max="6408" width="13.85546875" style="189" customWidth="1"/>
    <col min="6409" max="6412" width="3.85546875" style="189" customWidth="1"/>
    <col min="6413" max="6413" width="10" style="189" customWidth="1"/>
    <col min="6414" max="6414" width="4.5703125" style="189" customWidth="1"/>
    <col min="6415" max="6416" width="4.7109375" style="189" customWidth="1"/>
    <col min="6417" max="6417" width="4.5703125" style="189" customWidth="1"/>
    <col min="6418" max="6418" width="4.140625" style="189" customWidth="1"/>
    <col min="6419" max="6419" width="55.28515625" style="189" customWidth="1"/>
    <col min="6420" max="6420" width="18.7109375" style="189" customWidth="1"/>
    <col min="6421" max="6421" width="6.42578125" style="189" customWidth="1"/>
    <col min="6422" max="6422" width="13.5703125" style="189" customWidth="1"/>
    <col min="6423" max="6423" width="4.5703125" style="189" customWidth="1"/>
    <col min="6424" max="6424" width="10.5703125" style="189" customWidth="1"/>
    <col min="6425" max="6425" width="11" style="189" customWidth="1"/>
    <col min="6426" max="6426" width="19.85546875" style="189" customWidth="1"/>
    <col min="6427" max="6427" width="16.28515625" style="189" customWidth="1"/>
    <col min="6428" max="6428" width="25.28515625" style="189" customWidth="1"/>
    <col min="6429" max="6656" width="9.140625" style="189"/>
    <col min="6657" max="6657" width="8.28515625" style="189" customWidth="1"/>
    <col min="6658" max="6662" width="5" style="189" customWidth="1"/>
    <col min="6663" max="6663" width="11.85546875" style="189" customWidth="1"/>
    <col min="6664" max="6664" width="13.85546875" style="189" customWidth="1"/>
    <col min="6665" max="6668" width="3.85546875" style="189" customWidth="1"/>
    <col min="6669" max="6669" width="10" style="189" customWidth="1"/>
    <col min="6670" max="6670" width="4.5703125" style="189" customWidth="1"/>
    <col min="6671" max="6672" width="4.7109375" style="189" customWidth="1"/>
    <col min="6673" max="6673" width="4.5703125" style="189" customWidth="1"/>
    <col min="6674" max="6674" width="4.140625" style="189" customWidth="1"/>
    <col min="6675" max="6675" width="55.28515625" style="189" customWidth="1"/>
    <col min="6676" max="6676" width="18.7109375" style="189" customWidth="1"/>
    <col min="6677" max="6677" width="6.42578125" style="189" customWidth="1"/>
    <col min="6678" max="6678" width="13.5703125" style="189" customWidth="1"/>
    <col min="6679" max="6679" width="4.5703125" style="189" customWidth="1"/>
    <col min="6680" max="6680" width="10.5703125" style="189" customWidth="1"/>
    <col min="6681" max="6681" width="11" style="189" customWidth="1"/>
    <col min="6682" max="6682" width="19.85546875" style="189" customWidth="1"/>
    <col min="6683" max="6683" width="16.28515625" style="189" customWidth="1"/>
    <col min="6684" max="6684" width="25.28515625" style="189" customWidth="1"/>
    <col min="6685" max="6912" width="9.140625" style="189"/>
    <col min="6913" max="6913" width="8.28515625" style="189" customWidth="1"/>
    <col min="6914" max="6918" width="5" style="189" customWidth="1"/>
    <col min="6919" max="6919" width="11.85546875" style="189" customWidth="1"/>
    <col min="6920" max="6920" width="13.85546875" style="189" customWidth="1"/>
    <col min="6921" max="6924" width="3.85546875" style="189" customWidth="1"/>
    <col min="6925" max="6925" width="10" style="189" customWidth="1"/>
    <col min="6926" max="6926" width="4.5703125" style="189" customWidth="1"/>
    <col min="6927" max="6928" width="4.7109375" style="189" customWidth="1"/>
    <col min="6929" max="6929" width="4.5703125" style="189" customWidth="1"/>
    <col min="6930" max="6930" width="4.140625" style="189" customWidth="1"/>
    <col min="6931" max="6931" width="55.28515625" style="189" customWidth="1"/>
    <col min="6932" max="6932" width="18.7109375" style="189" customWidth="1"/>
    <col min="6933" max="6933" width="6.42578125" style="189" customWidth="1"/>
    <col min="6934" max="6934" width="13.5703125" style="189" customWidth="1"/>
    <col min="6935" max="6935" width="4.5703125" style="189" customWidth="1"/>
    <col min="6936" max="6936" width="10.5703125" style="189" customWidth="1"/>
    <col min="6937" max="6937" width="11" style="189" customWidth="1"/>
    <col min="6938" max="6938" width="19.85546875" style="189" customWidth="1"/>
    <col min="6939" max="6939" width="16.28515625" style="189" customWidth="1"/>
    <col min="6940" max="6940" width="25.28515625" style="189" customWidth="1"/>
    <col min="6941" max="7168" width="9.140625" style="189"/>
    <col min="7169" max="7169" width="8.28515625" style="189" customWidth="1"/>
    <col min="7170" max="7174" width="5" style="189" customWidth="1"/>
    <col min="7175" max="7175" width="11.85546875" style="189" customWidth="1"/>
    <col min="7176" max="7176" width="13.85546875" style="189" customWidth="1"/>
    <col min="7177" max="7180" width="3.85546875" style="189" customWidth="1"/>
    <col min="7181" max="7181" width="10" style="189" customWidth="1"/>
    <col min="7182" max="7182" width="4.5703125" style="189" customWidth="1"/>
    <col min="7183" max="7184" width="4.7109375" style="189" customWidth="1"/>
    <col min="7185" max="7185" width="4.5703125" style="189" customWidth="1"/>
    <col min="7186" max="7186" width="4.140625" style="189" customWidth="1"/>
    <col min="7187" max="7187" width="55.28515625" style="189" customWidth="1"/>
    <col min="7188" max="7188" width="18.7109375" style="189" customWidth="1"/>
    <col min="7189" max="7189" width="6.42578125" style="189" customWidth="1"/>
    <col min="7190" max="7190" width="13.5703125" style="189" customWidth="1"/>
    <col min="7191" max="7191" width="4.5703125" style="189" customWidth="1"/>
    <col min="7192" max="7192" width="10.5703125" style="189" customWidth="1"/>
    <col min="7193" max="7193" width="11" style="189" customWidth="1"/>
    <col min="7194" max="7194" width="19.85546875" style="189" customWidth="1"/>
    <col min="7195" max="7195" width="16.28515625" style="189" customWidth="1"/>
    <col min="7196" max="7196" width="25.28515625" style="189" customWidth="1"/>
    <col min="7197" max="7424" width="9.140625" style="189"/>
    <col min="7425" max="7425" width="8.28515625" style="189" customWidth="1"/>
    <col min="7426" max="7430" width="5" style="189" customWidth="1"/>
    <col min="7431" max="7431" width="11.85546875" style="189" customWidth="1"/>
    <col min="7432" max="7432" width="13.85546875" style="189" customWidth="1"/>
    <col min="7433" max="7436" width="3.85546875" style="189" customWidth="1"/>
    <col min="7437" max="7437" width="10" style="189" customWidth="1"/>
    <col min="7438" max="7438" width="4.5703125" style="189" customWidth="1"/>
    <col min="7439" max="7440" width="4.7109375" style="189" customWidth="1"/>
    <col min="7441" max="7441" width="4.5703125" style="189" customWidth="1"/>
    <col min="7442" max="7442" width="4.140625" style="189" customWidth="1"/>
    <col min="7443" max="7443" width="55.28515625" style="189" customWidth="1"/>
    <col min="7444" max="7444" width="18.7109375" style="189" customWidth="1"/>
    <col min="7445" max="7445" width="6.42578125" style="189" customWidth="1"/>
    <col min="7446" max="7446" width="13.5703125" style="189" customWidth="1"/>
    <col min="7447" max="7447" width="4.5703125" style="189" customWidth="1"/>
    <col min="7448" max="7448" width="10.5703125" style="189" customWidth="1"/>
    <col min="7449" max="7449" width="11" style="189" customWidth="1"/>
    <col min="7450" max="7450" width="19.85546875" style="189" customWidth="1"/>
    <col min="7451" max="7451" width="16.28515625" style="189" customWidth="1"/>
    <col min="7452" max="7452" width="25.28515625" style="189" customWidth="1"/>
    <col min="7453" max="7680" width="9.140625" style="189"/>
    <col min="7681" max="7681" width="8.28515625" style="189" customWidth="1"/>
    <col min="7682" max="7686" width="5" style="189" customWidth="1"/>
    <col min="7687" max="7687" width="11.85546875" style="189" customWidth="1"/>
    <col min="7688" max="7688" width="13.85546875" style="189" customWidth="1"/>
    <col min="7689" max="7692" width="3.85546875" style="189" customWidth="1"/>
    <col min="7693" max="7693" width="10" style="189" customWidth="1"/>
    <col min="7694" max="7694" width="4.5703125" style="189" customWidth="1"/>
    <col min="7695" max="7696" width="4.7109375" style="189" customWidth="1"/>
    <col min="7697" max="7697" width="4.5703125" style="189" customWidth="1"/>
    <col min="7698" max="7698" width="4.140625" style="189" customWidth="1"/>
    <col min="7699" max="7699" width="55.28515625" style="189" customWidth="1"/>
    <col min="7700" max="7700" width="18.7109375" style="189" customWidth="1"/>
    <col min="7701" max="7701" width="6.42578125" style="189" customWidth="1"/>
    <col min="7702" max="7702" width="13.5703125" style="189" customWidth="1"/>
    <col min="7703" max="7703" width="4.5703125" style="189" customWidth="1"/>
    <col min="7704" max="7704" width="10.5703125" style="189" customWidth="1"/>
    <col min="7705" max="7705" width="11" style="189" customWidth="1"/>
    <col min="7706" max="7706" width="19.85546875" style="189" customWidth="1"/>
    <col min="7707" max="7707" width="16.28515625" style="189" customWidth="1"/>
    <col min="7708" max="7708" width="25.28515625" style="189" customWidth="1"/>
    <col min="7709" max="7936" width="9.140625" style="189"/>
    <col min="7937" max="7937" width="8.28515625" style="189" customWidth="1"/>
    <col min="7938" max="7942" width="5" style="189" customWidth="1"/>
    <col min="7943" max="7943" width="11.85546875" style="189" customWidth="1"/>
    <col min="7944" max="7944" width="13.85546875" style="189" customWidth="1"/>
    <col min="7945" max="7948" width="3.85546875" style="189" customWidth="1"/>
    <col min="7949" max="7949" width="10" style="189" customWidth="1"/>
    <col min="7950" max="7950" width="4.5703125" style="189" customWidth="1"/>
    <col min="7951" max="7952" width="4.7109375" style="189" customWidth="1"/>
    <col min="7953" max="7953" width="4.5703125" style="189" customWidth="1"/>
    <col min="7954" max="7954" width="4.140625" style="189" customWidth="1"/>
    <col min="7955" max="7955" width="55.28515625" style="189" customWidth="1"/>
    <col min="7956" max="7956" width="18.7109375" style="189" customWidth="1"/>
    <col min="7957" max="7957" width="6.42578125" style="189" customWidth="1"/>
    <col min="7958" max="7958" width="13.5703125" style="189" customWidth="1"/>
    <col min="7959" max="7959" width="4.5703125" style="189" customWidth="1"/>
    <col min="7960" max="7960" width="10.5703125" style="189" customWidth="1"/>
    <col min="7961" max="7961" width="11" style="189" customWidth="1"/>
    <col min="7962" max="7962" width="19.85546875" style="189" customWidth="1"/>
    <col min="7963" max="7963" width="16.28515625" style="189" customWidth="1"/>
    <col min="7964" max="7964" width="25.28515625" style="189" customWidth="1"/>
    <col min="7965" max="8192" width="9.140625" style="189"/>
    <col min="8193" max="8193" width="8.28515625" style="189" customWidth="1"/>
    <col min="8194" max="8198" width="5" style="189" customWidth="1"/>
    <col min="8199" max="8199" width="11.85546875" style="189" customWidth="1"/>
    <col min="8200" max="8200" width="13.85546875" style="189" customWidth="1"/>
    <col min="8201" max="8204" width="3.85546875" style="189" customWidth="1"/>
    <col min="8205" max="8205" width="10" style="189" customWidth="1"/>
    <col min="8206" max="8206" width="4.5703125" style="189" customWidth="1"/>
    <col min="8207" max="8208" width="4.7109375" style="189" customWidth="1"/>
    <col min="8209" max="8209" width="4.5703125" style="189" customWidth="1"/>
    <col min="8210" max="8210" width="4.140625" style="189" customWidth="1"/>
    <col min="8211" max="8211" width="55.28515625" style="189" customWidth="1"/>
    <col min="8212" max="8212" width="18.7109375" style="189" customWidth="1"/>
    <col min="8213" max="8213" width="6.42578125" style="189" customWidth="1"/>
    <col min="8214" max="8214" width="13.5703125" style="189" customWidth="1"/>
    <col min="8215" max="8215" width="4.5703125" style="189" customWidth="1"/>
    <col min="8216" max="8216" width="10.5703125" style="189" customWidth="1"/>
    <col min="8217" max="8217" width="11" style="189" customWidth="1"/>
    <col min="8218" max="8218" width="19.85546875" style="189" customWidth="1"/>
    <col min="8219" max="8219" width="16.28515625" style="189" customWidth="1"/>
    <col min="8220" max="8220" width="25.28515625" style="189" customWidth="1"/>
    <col min="8221" max="8448" width="9.140625" style="189"/>
    <col min="8449" max="8449" width="8.28515625" style="189" customWidth="1"/>
    <col min="8450" max="8454" width="5" style="189" customWidth="1"/>
    <col min="8455" max="8455" width="11.85546875" style="189" customWidth="1"/>
    <col min="8456" max="8456" width="13.85546875" style="189" customWidth="1"/>
    <col min="8457" max="8460" width="3.85546875" style="189" customWidth="1"/>
    <col min="8461" max="8461" width="10" style="189" customWidth="1"/>
    <col min="8462" max="8462" width="4.5703125" style="189" customWidth="1"/>
    <col min="8463" max="8464" width="4.7109375" style="189" customWidth="1"/>
    <col min="8465" max="8465" width="4.5703125" style="189" customWidth="1"/>
    <col min="8466" max="8466" width="4.140625" style="189" customWidth="1"/>
    <col min="8467" max="8467" width="55.28515625" style="189" customWidth="1"/>
    <col min="8468" max="8468" width="18.7109375" style="189" customWidth="1"/>
    <col min="8469" max="8469" width="6.42578125" style="189" customWidth="1"/>
    <col min="8470" max="8470" width="13.5703125" style="189" customWidth="1"/>
    <col min="8471" max="8471" width="4.5703125" style="189" customWidth="1"/>
    <col min="8472" max="8472" width="10.5703125" style="189" customWidth="1"/>
    <col min="8473" max="8473" width="11" style="189" customWidth="1"/>
    <col min="8474" max="8474" width="19.85546875" style="189" customWidth="1"/>
    <col min="8475" max="8475" width="16.28515625" style="189" customWidth="1"/>
    <col min="8476" max="8476" width="25.28515625" style="189" customWidth="1"/>
    <col min="8477" max="8704" width="9.140625" style="189"/>
    <col min="8705" max="8705" width="8.28515625" style="189" customWidth="1"/>
    <col min="8706" max="8710" width="5" style="189" customWidth="1"/>
    <col min="8711" max="8711" width="11.85546875" style="189" customWidth="1"/>
    <col min="8712" max="8712" width="13.85546875" style="189" customWidth="1"/>
    <col min="8713" max="8716" width="3.85546875" style="189" customWidth="1"/>
    <col min="8717" max="8717" width="10" style="189" customWidth="1"/>
    <col min="8718" max="8718" width="4.5703125" style="189" customWidth="1"/>
    <col min="8719" max="8720" width="4.7109375" style="189" customWidth="1"/>
    <col min="8721" max="8721" width="4.5703125" style="189" customWidth="1"/>
    <col min="8722" max="8722" width="4.140625" style="189" customWidth="1"/>
    <col min="8723" max="8723" width="55.28515625" style="189" customWidth="1"/>
    <col min="8724" max="8724" width="18.7109375" style="189" customWidth="1"/>
    <col min="8725" max="8725" width="6.42578125" style="189" customWidth="1"/>
    <col min="8726" max="8726" width="13.5703125" style="189" customWidth="1"/>
    <col min="8727" max="8727" width="4.5703125" style="189" customWidth="1"/>
    <col min="8728" max="8728" width="10.5703125" style="189" customWidth="1"/>
    <col min="8729" max="8729" width="11" style="189" customWidth="1"/>
    <col min="8730" max="8730" width="19.85546875" style="189" customWidth="1"/>
    <col min="8731" max="8731" width="16.28515625" style="189" customWidth="1"/>
    <col min="8732" max="8732" width="25.28515625" style="189" customWidth="1"/>
    <col min="8733" max="8960" width="9.140625" style="189"/>
    <col min="8961" max="8961" width="8.28515625" style="189" customWidth="1"/>
    <col min="8962" max="8966" width="5" style="189" customWidth="1"/>
    <col min="8967" max="8967" width="11.85546875" style="189" customWidth="1"/>
    <col min="8968" max="8968" width="13.85546875" style="189" customWidth="1"/>
    <col min="8969" max="8972" width="3.85546875" style="189" customWidth="1"/>
    <col min="8973" max="8973" width="10" style="189" customWidth="1"/>
    <col min="8974" max="8974" width="4.5703125" style="189" customWidth="1"/>
    <col min="8975" max="8976" width="4.7109375" style="189" customWidth="1"/>
    <col min="8977" max="8977" width="4.5703125" style="189" customWidth="1"/>
    <col min="8978" max="8978" width="4.140625" style="189" customWidth="1"/>
    <col min="8979" max="8979" width="55.28515625" style="189" customWidth="1"/>
    <col min="8980" max="8980" width="18.7109375" style="189" customWidth="1"/>
    <col min="8981" max="8981" width="6.42578125" style="189" customWidth="1"/>
    <col min="8982" max="8982" width="13.5703125" style="189" customWidth="1"/>
    <col min="8983" max="8983" width="4.5703125" style="189" customWidth="1"/>
    <col min="8984" max="8984" width="10.5703125" style="189" customWidth="1"/>
    <col min="8985" max="8985" width="11" style="189" customWidth="1"/>
    <col min="8986" max="8986" width="19.85546875" style="189" customWidth="1"/>
    <col min="8987" max="8987" width="16.28515625" style="189" customWidth="1"/>
    <col min="8988" max="8988" width="25.28515625" style="189" customWidth="1"/>
    <col min="8989" max="9216" width="9.140625" style="189"/>
    <col min="9217" max="9217" width="8.28515625" style="189" customWidth="1"/>
    <col min="9218" max="9222" width="5" style="189" customWidth="1"/>
    <col min="9223" max="9223" width="11.85546875" style="189" customWidth="1"/>
    <col min="9224" max="9224" width="13.85546875" style="189" customWidth="1"/>
    <col min="9225" max="9228" width="3.85546875" style="189" customWidth="1"/>
    <col min="9229" max="9229" width="10" style="189" customWidth="1"/>
    <col min="9230" max="9230" width="4.5703125" style="189" customWidth="1"/>
    <col min="9231" max="9232" width="4.7109375" style="189" customWidth="1"/>
    <col min="9233" max="9233" width="4.5703125" style="189" customWidth="1"/>
    <col min="9234" max="9234" width="4.140625" style="189" customWidth="1"/>
    <col min="9235" max="9235" width="55.28515625" style="189" customWidth="1"/>
    <col min="9236" max="9236" width="18.7109375" style="189" customWidth="1"/>
    <col min="9237" max="9237" width="6.42578125" style="189" customWidth="1"/>
    <col min="9238" max="9238" width="13.5703125" style="189" customWidth="1"/>
    <col min="9239" max="9239" width="4.5703125" style="189" customWidth="1"/>
    <col min="9240" max="9240" width="10.5703125" style="189" customWidth="1"/>
    <col min="9241" max="9241" width="11" style="189" customWidth="1"/>
    <col min="9242" max="9242" width="19.85546875" style="189" customWidth="1"/>
    <col min="9243" max="9243" width="16.28515625" style="189" customWidth="1"/>
    <col min="9244" max="9244" width="25.28515625" style="189" customWidth="1"/>
    <col min="9245" max="9472" width="9.140625" style="189"/>
    <col min="9473" max="9473" width="8.28515625" style="189" customWidth="1"/>
    <col min="9474" max="9478" width="5" style="189" customWidth="1"/>
    <col min="9479" max="9479" width="11.85546875" style="189" customWidth="1"/>
    <col min="9480" max="9480" width="13.85546875" style="189" customWidth="1"/>
    <col min="9481" max="9484" width="3.85546875" style="189" customWidth="1"/>
    <col min="9485" max="9485" width="10" style="189" customWidth="1"/>
    <col min="9486" max="9486" width="4.5703125" style="189" customWidth="1"/>
    <col min="9487" max="9488" width="4.7109375" style="189" customWidth="1"/>
    <col min="9489" max="9489" width="4.5703125" style="189" customWidth="1"/>
    <col min="9490" max="9490" width="4.140625" style="189" customWidth="1"/>
    <col min="9491" max="9491" width="55.28515625" style="189" customWidth="1"/>
    <col min="9492" max="9492" width="18.7109375" style="189" customWidth="1"/>
    <col min="9493" max="9493" width="6.42578125" style="189" customWidth="1"/>
    <col min="9494" max="9494" width="13.5703125" style="189" customWidth="1"/>
    <col min="9495" max="9495" width="4.5703125" style="189" customWidth="1"/>
    <col min="9496" max="9496" width="10.5703125" style="189" customWidth="1"/>
    <col min="9497" max="9497" width="11" style="189" customWidth="1"/>
    <col min="9498" max="9498" width="19.85546875" style="189" customWidth="1"/>
    <col min="9499" max="9499" width="16.28515625" style="189" customWidth="1"/>
    <col min="9500" max="9500" width="25.28515625" style="189" customWidth="1"/>
    <col min="9501" max="9728" width="9.140625" style="189"/>
    <col min="9729" max="9729" width="8.28515625" style="189" customWidth="1"/>
    <col min="9730" max="9734" width="5" style="189" customWidth="1"/>
    <col min="9735" max="9735" width="11.85546875" style="189" customWidth="1"/>
    <col min="9736" max="9736" width="13.85546875" style="189" customWidth="1"/>
    <col min="9737" max="9740" width="3.85546875" style="189" customWidth="1"/>
    <col min="9741" max="9741" width="10" style="189" customWidth="1"/>
    <col min="9742" max="9742" width="4.5703125" style="189" customWidth="1"/>
    <col min="9743" max="9744" width="4.7109375" style="189" customWidth="1"/>
    <col min="9745" max="9745" width="4.5703125" style="189" customWidth="1"/>
    <col min="9746" max="9746" width="4.140625" style="189" customWidth="1"/>
    <col min="9747" max="9747" width="55.28515625" style="189" customWidth="1"/>
    <col min="9748" max="9748" width="18.7109375" style="189" customWidth="1"/>
    <col min="9749" max="9749" width="6.42578125" style="189" customWidth="1"/>
    <col min="9750" max="9750" width="13.5703125" style="189" customWidth="1"/>
    <col min="9751" max="9751" width="4.5703125" style="189" customWidth="1"/>
    <col min="9752" max="9752" width="10.5703125" style="189" customWidth="1"/>
    <col min="9753" max="9753" width="11" style="189" customWidth="1"/>
    <col min="9754" max="9754" width="19.85546875" style="189" customWidth="1"/>
    <col min="9755" max="9755" width="16.28515625" style="189" customWidth="1"/>
    <col min="9756" max="9756" width="25.28515625" style="189" customWidth="1"/>
    <col min="9757" max="9984" width="9.140625" style="189"/>
    <col min="9985" max="9985" width="8.28515625" style="189" customWidth="1"/>
    <col min="9986" max="9990" width="5" style="189" customWidth="1"/>
    <col min="9991" max="9991" width="11.85546875" style="189" customWidth="1"/>
    <col min="9992" max="9992" width="13.85546875" style="189" customWidth="1"/>
    <col min="9993" max="9996" width="3.85546875" style="189" customWidth="1"/>
    <col min="9997" max="9997" width="10" style="189" customWidth="1"/>
    <col min="9998" max="9998" width="4.5703125" style="189" customWidth="1"/>
    <col min="9999" max="10000" width="4.7109375" style="189" customWidth="1"/>
    <col min="10001" max="10001" width="4.5703125" style="189" customWidth="1"/>
    <col min="10002" max="10002" width="4.140625" style="189" customWidth="1"/>
    <col min="10003" max="10003" width="55.28515625" style="189" customWidth="1"/>
    <col min="10004" max="10004" width="18.7109375" style="189" customWidth="1"/>
    <col min="10005" max="10005" width="6.42578125" style="189" customWidth="1"/>
    <col min="10006" max="10006" width="13.5703125" style="189" customWidth="1"/>
    <col min="10007" max="10007" width="4.5703125" style="189" customWidth="1"/>
    <col min="10008" max="10008" width="10.5703125" style="189" customWidth="1"/>
    <col min="10009" max="10009" width="11" style="189" customWidth="1"/>
    <col min="10010" max="10010" width="19.85546875" style="189" customWidth="1"/>
    <col min="10011" max="10011" width="16.28515625" style="189" customWidth="1"/>
    <col min="10012" max="10012" width="25.28515625" style="189" customWidth="1"/>
    <col min="10013" max="10240" width="9.140625" style="189"/>
    <col min="10241" max="10241" width="8.28515625" style="189" customWidth="1"/>
    <col min="10242" max="10246" width="5" style="189" customWidth="1"/>
    <col min="10247" max="10247" width="11.85546875" style="189" customWidth="1"/>
    <col min="10248" max="10248" width="13.85546875" style="189" customWidth="1"/>
    <col min="10249" max="10252" width="3.85546875" style="189" customWidth="1"/>
    <col min="10253" max="10253" width="10" style="189" customWidth="1"/>
    <col min="10254" max="10254" width="4.5703125" style="189" customWidth="1"/>
    <col min="10255" max="10256" width="4.7109375" style="189" customWidth="1"/>
    <col min="10257" max="10257" width="4.5703125" style="189" customWidth="1"/>
    <col min="10258" max="10258" width="4.140625" style="189" customWidth="1"/>
    <col min="10259" max="10259" width="55.28515625" style="189" customWidth="1"/>
    <col min="10260" max="10260" width="18.7109375" style="189" customWidth="1"/>
    <col min="10261" max="10261" width="6.42578125" style="189" customWidth="1"/>
    <col min="10262" max="10262" width="13.5703125" style="189" customWidth="1"/>
    <col min="10263" max="10263" width="4.5703125" style="189" customWidth="1"/>
    <col min="10264" max="10264" width="10.5703125" style="189" customWidth="1"/>
    <col min="10265" max="10265" width="11" style="189" customWidth="1"/>
    <col min="10266" max="10266" width="19.85546875" style="189" customWidth="1"/>
    <col min="10267" max="10267" width="16.28515625" style="189" customWidth="1"/>
    <col min="10268" max="10268" width="25.28515625" style="189" customWidth="1"/>
    <col min="10269" max="10496" width="9.140625" style="189"/>
    <col min="10497" max="10497" width="8.28515625" style="189" customWidth="1"/>
    <col min="10498" max="10502" width="5" style="189" customWidth="1"/>
    <col min="10503" max="10503" width="11.85546875" style="189" customWidth="1"/>
    <col min="10504" max="10504" width="13.85546875" style="189" customWidth="1"/>
    <col min="10505" max="10508" width="3.85546875" style="189" customWidth="1"/>
    <col min="10509" max="10509" width="10" style="189" customWidth="1"/>
    <col min="10510" max="10510" width="4.5703125" style="189" customWidth="1"/>
    <col min="10511" max="10512" width="4.7109375" style="189" customWidth="1"/>
    <col min="10513" max="10513" width="4.5703125" style="189" customWidth="1"/>
    <col min="10514" max="10514" width="4.140625" style="189" customWidth="1"/>
    <col min="10515" max="10515" width="55.28515625" style="189" customWidth="1"/>
    <col min="10516" max="10516" width="18.7109375" style="189" customWidth="1"/>
    <col min="10517" max="10517" width="6.42578125" style="189" customWidth="1"/>
    <col min="10518" max="10518" width="13.5703125" style="189" customWidth="1"/>
    <col min="10519" max="10519" width="4.5703125" style="189" customWidth="1"/>
    <col min="10520" max="10520" width="10.5703125" style="189" customWidth="1"/>
    <col min="10521" max="10521" width="11" style="189" customWidth="1"/>
    <col min="10522" max="10522" width="19.85546875" style="189" customWidth="1"/>
    <col min="10523" max="10523" width="16.28515625" style="189" customWidth="1"/>
    <col min="10524" max="10524" width="25.28515625" style="189" customWidth="1"/>
    <col min="10525" max="10752" width="9.140625" style="189"/>
    <col min="10753" max="10753" width="8.28515625" style="189" customWidth="1"/>
    <col min="10754" max="10758" width="5" style="189" customWidth="1"/>
    <col min="10759" max="10759" width="11.85546875" style="189" customWidth="1"/>
    <col min="10760" max="10760" width="13.85546875" style="189" customWidth="1"/>
    <col min="10761" max="10764" width="3.85546875" style="189" customWidth="1"/>
    <col min="10765" max="10765" width="10" style="189" customWidth="1"/>
    <col min="10766" max="10766" width="4.5703125" style="189" customWidth="1"/>
    <col min="10767" max="10768" width="4.7109375" style="189" customWidth="1"/>
    <col min="10769" max="10769" width="4.5703125" style="189" customWidth="1"/>
    <col min="10770" max="10770" width="4.140625" style="189" customWidth="1"/>
    <col min="10771" max="10771" width="55.28515625" style="189" customWidth="1"/>
    <col min="10772" max="10772" width="18.7109375" style="189" customWidth="1"/>
    <col min="10773" max="10773" width="6.42578125" style="189" customWidth="1"/>
    <col min="10774" max="10774" width="13.5703125" style="189" customWidth="1"/>
    <col min="10775" max="10775" width="4.5703125" style="189" customWidth="1"/>
    <col min="10776" max="10776" width="10.5703125" style="189" customWidth="1"/>
    <col min="10777" max="10777" width="11" style="189" customWidth="1"/>
    <col min="10778" max="10778" width="19.85546875" style="189" customWidth="1"/>
    <col min="10779" max="10779" width="16.28515625" style="189" customWidth="1"/>
    <col min="10780" max="10780" width="25.28515625" style="189" customWidth="1"/>
    <col min="10781" max="11008" width="9.140625" style="189"/>
    <col min="11009" max="11009" width="8.28515625" style="189" customWidth="1"/>
    <col min="11010" max="11014" width="5" style="189" customWidth="1"/>
    <col min="11015" max="11015" width="11.85546875" style="189" customWidth="1"/>
    <col min="11016" max="11016" width="13.85546875" style="189" customWidth="1"/>
    <col min="11017" max="11020" width="3.85546875" style="189" customWidth="1"/>
    <col min="11021" max="11021" width="10" style="189" customWidth="1"/>
    <col min="11022" max="11022" width="4.5703125" style="189" customWidth="1"/>
    <col min="11023" max="11024" width="4.7109375" style="189" customWidth="1"/>
    <col min="11025" max="11025" width="4.5703125" style="189" customWidth="1"/>
    <col min="11026" max="11026" width="4.140625" style="189" customWidth="1"/>
    <col min="11027" max="11027" width="55.28515625" style="189" customWidth="1"/>
    <col min="11028" max="11028" width="18.7109375" style="189" customWidth="1"/>
    <col min="11029" max="11029" width="6.42578125" style="189" customWidth="1"/>
    <col min="11030" max="11030" width="13.5703125" style="189" customWidth="1"/>
    <col min="11031" max="11031" width="4.5703125" style="189" customWidth="1"/>
    <col min="11032" max="11032" width="10.5703125" style="189" customWidth="1"/>
    <col min="11033" max="11033" width="11" style="189" customWidth="1"/>
    <col min="11034" max="11034" width="19.85546875" style="189" customWidth="1"/>
    <col min="11035" max="11035" width="16.28515625" style="189" customWidth="1"/>
    <col min="11036" max="11036" width="25.28515625" style="189" customWidth="1"/>
    <col min="11037" max="11264" width="9.140625" style="189"/>
    <col min="11265" max="11265" width="8.28515625" style="189" customWidth="1"/>
    <col min="11266" max="11270" width="5" style="189" customWidth="1"/>
    <col min="11271" max="11271" width="11.85546875" style="189" customWidth="1"/>
    <col min="11272" max="11272" width="13.85546875" style="189" customWidth="1"/>
    <col min="11273" max="11276" width="3.85546875" style="189" customWidth="1"/>
    <col min="11277" max="11277" width="10" style="189" customWidth="1"/>
    <col min="11278" max="11278" width="4.5703125" style="189" customWidth="1"/>
    <col min="11279" max="11280" width="4.7109375" style="189" customWidth="1"/>
    <col min="11281" max="11281" width="4.5703125" style="189" customWidth="1"/>
    <col min="11282" max="11282" width="4.140625" style="189" customWidth="1"/>
    <col min="11283" max="11283" width="55.28515625" style="189" customWidth="1"/>
    <col min="11284" max="11284" width="18.7109375" style="189" customWidth="1"/>
    <col min="11285" max="11285" width="6.42578125" style="189" customWidth="1"/>
    <col min="11286" max="11286" width="13.5703125" style="189" customWidth="1"/>
    <col min="11287" max="11287" width="4.5703125" style="189" customWidth="1"/>
    <col min="11288" max="11288" width="10.5703125" style="189" customWidth="1"/>
    <col min="11289" max="11289" width="11" style="189" customWidth="1"/>
    <col min="11290" max="11290" width="19.85546875" style="189" customWidth="1"/>
    <col min="11291" max="11291" width="16.28515625" style="189" customWidth="1"/>
    <col min="11292" max="11292" width="25.28515625" style="189" customWidth="1"/>
    <col min="11293" max="11520" width="9.140625" style="189"/>
    <col min="11521" max="11521" width="8.28515625" style="189" customWidth="1"/>
    <col min="11522" max="11526" width="5" style="189" customWidth="1"/>
    <col min="11527" max="11527" width="11.85546875" style="189" customWidth="1"/>
    <col min="11528" max="11528" width="13.85546875" style="189" customWidth="1"/>
    <col min="11529" max="11532" width="3.85546875" style="189" customWidth="1"/>
    <col min="11533" max="11533" width="10" style="189" customWidth="1"/>
    <col min="11534" max="11534" width="4.5703125" style="189" customWidth="1"/>
    <col min="11535" max="11536" width="4.7109375" style="189" customWidth="1"/>
    <col min="11537" max="11537" width="4.5703125" style="189" customWidth="1"/>
    <col min="11538" max="11538" width="4.140625" style="189" customWidth="1"/>
    <col min="11539" max="11539" width="55.28515625" style="189" customWidth="1"/>
    <col min="11540" max="11540" width="18.7109375" style="189" customWidth="1"/>
    <col min="11541" max="11541" width="6.42578125" style="189" customWidth="1"/>
    <col min="11542" max="11542" width="13.5703125" style="189" customWidth="1"/>
    <col min="11543" max="11543" width="4.5703125" style="189" customWidth="1"/>
    <col min="11544" max="11544" width="10.5703125" style="189" customWidth="1"/>
    <col min="11545" max="11545" width="11" style="189" customWidth="1"/>
    <col min="11546" max="11546" width="19.85546875" style="189" customWidth="1"/>
    <col min="11547" max="11547" width="16.28515625" style="189" customWidth="1"/>
    <col min="11548" max="11548" width="25.28515625" style="189" customWidth="1"/>
    <col min="11549" max="11776" width="9.140625" style="189"/>
    <col min="11777" max="11777" width="8.28515625" style="189" customWidth="1"/>
    <col min="11778" max="11782" width="5" style="189" customWidth="1"/>
    <col min="11783" max="11783" width="11.85546875" style="189" customWidth="1"/>
    <col min="11784" max="11784" width="13.85546875" style="189" customWidth="1"/>
    <col min="11785" max="11788" width="3.85546875" style="189" customWidth="1"/>
    <col min="11789" max="11789" width="10" style="189" customWidth="1"/>
    <col min="11790" max="11790" width="4.5703125" style="189" customWidth="1"/>
    <col min="11791" max="11792" width="4.7109375" style="189" customWidth="1"/>
    <col min="11793" max="11793" width="4.5703125" style="189" customWidth="1"/>
    <col min="11794" max="11794" width="4.140625" style="189" customWidth="1"/>
    <col min="11795" max="11795" width="55.28515625" style="189" customWidth="1"/>
    <col min="11796" max="11796" width="18.7109375" style="189" customWidth="1"/>
    <col min="11797" max="11797" width="6.42578125" style="189" customWidth="1"/>
    <col min="11798" max="11798" width="13.5703125" style="189" customWidth="1"/>
    <col min="11799" max="11799" width="4.5703125" style="189" customWidth="1"/>
    <col min="11800" max="11800" width="10.5703125" style="189" customWidth="1"/>
    <col min="11801" max="11801" width="11" style="189" customWidth="1"/>
    <col min="11802" max="11802" width="19.85546875" style="189" customWidth="1"/>
    <col min="11803" max="11803" width="16.28515625" style="189" customWidth="1"/>
    <col min="11804" max="11804" width="25.28515625" style="189" customWidth="1"/>
    <col min="11805" max="12032" width="9.140625" style="189"/>
    <col min="12033" max="12033" width="8.28515625" style="189" customWidth="1"/>
    <col min="12034" max="12038" width="5" style="189" customWidth="1"/>
    <col min="12039" max="12039" width="11.85546875" style="189" customWidth="1"/>
    <col min="12040" max="12040" width="13.85546875" style="189" customWidth="1"/>
    <col min="12041" max="12044" width="3.85546875" style="189" customWidth="1"/>
    <col min="12045" max="12045" width="10" style="189" customWidth="1"/>
    <col min="12046" max="12046" width="4.5703125" style="189" customWidth="1"/>
    <col min="12047" max="12048" width="4.7109375" style="189" customWidth="1"/>
    <col min="12049" max="12049" width="4.5703125" style="189" customWidth="1"/>
    <col min="12050" max="12050" width="4.140625" style="189" customWidth="1"/>
    <col min="12051" max="12051" width="55.28515625" style="189" customWidth="1"/>
    <col min="12052" max="12052" width="18.7109375" style="189" customWidth="1"/>
    <col min="12053" max="12053" width="6.42578125" style="189" customWidth="1"/>
    <col min="12054" max="12054" width="13.5703125" style="189" customWidth="1"/>
    <col min="12055" max="12055" width="4.5703125" style="189" customWidth="1"/>
    <col min="12056" max="12056" width="10.5703125" style="189" customWidth="1"/>
    <col min="12057" max="12057" width="11" style="189" customWidth="1"/>
    <col min="12058" max="12058" width="19.85546875" style="189" customWidth="1"/>
    <col min="12059" max="12059" width="16.28515625" style="189" customWidth="1"/>
    <col min="12060" max="12060" width="25.28515625" style="189" customWidth="1"/>
    <col min="12061" max="12288" width="9.140625" style="189"/>
    <col min="12289" max="12289" width="8.28515625" style="189" customWidth="1"/>
    <col min="12290" max="12294" width="5" style="189" customWidth="1"/>
    <col min="12295" max="12295" width="11.85546875" style="189" customWidth="1"/>
    <col min="12296" max="12296" width="13.85546875" style="189" customWidth="1"/>
    <col min="12297" max="12300" width="3.85546875" style="189" customWidth="1"/>
    <col min="12301" max="12301" width="10" style="189" customWidth="1"/>
    <col min="12302" max="12302" width="4.5703125" style="189" customWidth="1"/>
    <col min="12303" max="12304" width="4.7109375" style="189" customWidth="1"/>
    <col min="12305" max="12305" width="4.5703125" style="189" customWidth="1"/>
    <col min="12306" max="12306" width="4.140625" style="189" customWidth="1"/>
    <col min="12307" max="12307" width="55.28515625" style="189" customWidth="1"/>
    <col min="12308" max="12308" width="18.7109375" style="189" customWidth="1"/>
    <col min="12309" max="12309" width="6.42578125" style="189" customWidth="1"/>
    <col min="12310" max="12310" width="13.5703125" style="189" customWidth="1"/>
    <col min="12311" max="12311" width="4.5703125" style="189" customWidth="1"/>
    <col min="12312" max="12312" width="10.5703125" style="189" customWidth="1"/>
    <col min="12313" max="12313" width="11" style="189" customWidth="1"/>
    <col min="12314" max="12314" width="19.85546875" style="189" customWidth="1"/>
    <col min="12315" max="12315" width="16.28515625" style="189" customWidth="1"/>
    <col min="12316" max="12316" width="25.28515625" style="189" customWidth="1"/>
    <col min="12317" max="12544" width="9.140625" style="189"/>
    <col min="12545" max="12545" width="8.28515625" style="189" customWidth="1"/>
    <col min="12546" max="12550" width="5" style="189" customWidth="1"/>
    <col min="12551" max="12551" width="11.85546875" style="189" customWidth="1"/>
    <col min="12552" max="12552" width="13.85546875" style="189" customWidth="1"/>
    <col min="12553" max="12556" width="3.85546875" style="189" customWidth="1"/>
    <col min="12557" max="12557" width="10" style="189" customWidth="1"/>
    <col min="12558" max="12558" width="4.5703125" style="189" customWidth="1"/>
    <col min="12559" max="12560" width="4.7109375" style="189" customWidth="1"/>
    <col min="12561" max="12561" width="4.5703125" style="189" customWidth="1"/>
    <col min="12562" max="12562" width="4.140625" style="189" customWidth="1"/>
    <col min="12563" max="12563" width="55.28515625" style="189" customWidth="1"/>
    <col min="12564" max="12564" width="18.7109375" style="189" customWidth="1"/>
    <col min="12565" max="12565" width="6.42578125" style="189" customWidth="1"/>
    <col min="12566" max="12566" width="13.5703125" style="189" customWidth="1"/>
    <col min="12567" max="12567" width="4.5703125" style="189" customWidth="1"/>
    <col min="12568" max="12568" width="10.5703125" style="189" customWidth="1"/>
    <col min="12569" max="12569" width="11" style="189" customWidth="1"/>
    <col min="12570" max="12570" width="19.85546875" style="189" customWidth="1"/>
    <col min="12571" max="12571" width="16.28515625" style="189" customWidth="1"/>
    <col min="12572" max="12572" width="25.28515625" style="189" customWidth="1"/>
    <col min="12573" max="12800" width="9.140625" style="189"/>
    <col min="12801" max="12801" width="8.28515625" style="189" customWidth="1"/>
    <col min="12802" max="12806" width="5" style="189" customWidth="1"/>
    <col min="12807" max="12807" width="11.85546875" style="189" customWidth="1"/>
    <col min="12808" max="12808" width="13.85546875" style="189" customWidth="1"/>
    <col min="12809" max="12812" width="3.85546875" style="189" customWidth="1"/>
    <col min="12813" max="12813" width="10" style="189" customWidth="1"/>
    <col min="12814" max="12814" width="4.5703125" style="189" customWidth="1"/>
    <col min="12815" max="12816" width="4.7109375" style="189" customWidth="1"/>
    <col min="12817" max="12817" width="4.5703125" style="189" customWidth="1"/>
    <col min="12818" max="12818" width="4.140625" style="189" customWidth="1"/>
    <col min="12819" max="12819" width="55.28515625" style="189" customWidth="1"/>
    <col min="12820" max="12820" width="18.7109375" style="189" customWidth="1"/>
    <col min="12821" max="12821" width="6.42578125" style="189" customWidth="1"/>
    <col min="12822" max="12822" width="13.5703125" style="189" customWidth="1"/>
    <col min="12823" max="12823" width="4.5703125" style="189" customWidth="1"/>
    <col min="12824" max="12824" width="10.5703125" style="189" customWidth="1"/>
    <col min="12825" max="12825" width="11" style="189" customWidth="1"/>
    <col min="12826" max="12826" width="19.85546875" style="189" customWidth="1"/>
    <col min="12827" max="12827" width="16.28515625" style="189" customWidth="1"/>
    <col min="12828" max="12828" width="25.28515625" style="189" customWidth="1"/>
    <col min="12829" max="13056" width="9.140625" style="189"/>
    <col min="13057" max="13057" width="8.28515625" style="189" customWidth="1"/>
    <col min="13058" max="13062" width="5" style="189" customWidth="1"/>
    <col min="13063" max="13063" width="11.85546875" style="189" customWidth="1"/>
    <col min="13064" max="13064" width="13.85546875" style="189" customWidth="1"/>
    <col min="13065" max="13068" width="3.85546875" style="189" customWidth="1"/>
    <col min="13069" max="13069" width="10" style="189" customWidth="1"/>
    <col min="13070" max="13070" width="4.5703125" style="189" customWidth="1"/>
    <col min="13071" max="13072" width="4.7109375" style="189" customWidth="1"/>
    <col min="13073" max="13073" width="4.5703125" style="189" customWidth="1"/>
    <col min="13074" max="13074" width="4.140625" style="189" customWidth="1"/>
    <col min="13075" max="13075" width="55.28515625" style="189" customWidth="1"/>
    <col min="13076" max="13076" width="18.7109375" style="189" customWidth="1"/>
    <col min="13077" max="13077" width="6.42578125" style="189" customWidth="1"/>
    <col min="13078" max="13078" width="13.5703125" style="189" customWidth="1"/>
    <col min="13079" max="13079" width="4.5703125" style="189" customWidth="1"/>
    <col min="13080" max="13080" width="10.5703125" style="189" customWidth="1"/>
    <col min="13081" max="13081" width="11" style="189" customWidth="1"/>
    <col min="13082" max="13082" width="19.85546875" style="189" customWidth="1"/>
    <col min="13083" max="13083" width="16.28515625" style="189" customWidth="1"/>
    <col min="13084" max="13084" width="25.28515625" style="189" customWidth="1"/>
    <col min="13085" max="13312" width="9.140625" style="189"/>
    <col min="13313" max="13313" width="8.28515625" style="189" customWidth="1"/>
    <col min="13314" max="13318" width="5" style="189" customWidth="1"/>
    <col min="13319" max="13319" width="11.85546875" style="189" customWidth="1"/>
    <col min="13320" max="13320" width="13.85546875" style="189" customWidth="1"/>
    <col min="13321" max="13324" width="3.85546875" style="189" customWidth="1"/>
    <col min="13325" max="13325" width="10" style="189" customWidth="1"/>
    <col min="13326" max="13326" width="4.5703125" style="189" customWidth="1"/>
    <col min="13327" max="13328" width="4.7109375" style="189" customWidth="1"/>
    <col min="13329" max="13329" width="4.5703125" style="189" customWidth="1"/>
    <col min="13330" max="13330" width="4.140625" style="189" customWidth="1"/>
    <col min="13331" max="13331" width="55.28515625" style="189" customWidth="1"/>
    <col min="13332" max="13332" width="18.7109375" style="189" customWidth="1"/>
    <col min="13333" max="13333" width="6.42578125" style="189" customWidth="1"/>
    <col min="13334" max="13334" width="13.5703125" style="189" customWidth="1"/>
    <col min="13335" max="13335" width="4.5703125" style="189" customWidth="1"/>
    <col min="13336" max="13336" width="10.5703125" style="189" customWidth="1"/>
    <col min="13337" max="13337" width="11" style="189" customWidth="1"/>
    <col min="13338" max="13338" width="19.85546875" style="189" customWidth="1"/>
    <col min="13339" max="13339" width="16.28515625" style="189" customWidth="1"/>
    <col min="13340" max="13340" width="25.28515625" style="189" customWidth="1"/>
    <col min="13341" max="13568" width="9.140625" style="189"/>
    <col min="13569" max="13569" width="8.28515625" style="189" customWidth="1"/>
    <col min="13570" max="13574" width="5" style="189" customWidth="1"/>
    <col min="13575" max="13575" width="11.85546875" style="189" customWidth="1"/>
    <col min="13576" max="13576" width="13.85546875" style="189" customWidth="1"/>
    <col min="13577" max="13580" width="3.85546875" style="189" customWidth="1"/>
    <col min="13581" max="13581" width="10" style="189" customWidth="1"/>
    <col min="13582" max="13582" width="4.5703125" style="189" customWidth="1"/>
    <col min="13583" max="13584" width="4.7109375" style="189" customWidth="1"/>
    <col min="13585" max="13585" width="4.5703125" style="189" customWidth="1"/>
    <col min="13586" max="13586" width="4.140625" style="189" customWidth="1"/>
    <col min="13587" max="13587" width="55.28515625" style="189" customWidth="1"/>
    <col min="13588" max="13588" width="18.7109375" style="189" customWidth="1"/>
    <col min="13589" max="13589" width="6.42578125" style="189" customWidth="1"/>
    <col min="13590" max="13590" width="13.5703125" style="189" customWidth="1"/>
    <col min="13591" max="13591" width="4.5703125" style="189" customWidth="1"/>
    <col min="13592" max="13592" width="10.5703125" style="189" customWidth="1"/>
    <col min="13593" max="13593" width="11" style="189" customWidth="1"/>
    <col min="13594" max="13594" width="19.85546875" style="189" customWidth="1"/>
    <col min="13595" max="13595" width="16.28515625" style="189" customWidth="1"/>
    <col min="13596" max="13596" width="25.28515625" style="189" customWidth="1"/>
    <col min="13597" max="13824" width="9.140625" style="189"/>
    <col min="13825" max="13825" width="8.28515625" style="189" customWidth="1"/>
    <col min="13826" max="13830" width="5" style="189" customWidth="1"/>
    <col min="13831" max="13831" width="11.85546875" style="189" customWidth="1"/>
    <col min="13832" max="13832" width="13.85546875" style="189" customWidth="1"/>
    <col min="13833" max="13836" width="3.85546875" style="189" customWidth="1"/>
    <col min="13837" max="13837" width="10" style="189" customWidth="1"/>
    <col min="13838" max="13838" width="4.5703125" style="189" customWidth="1"/>
    <col min="13839" max="13840" width="4.7109375" style="189" customWidth="1"/>
    <col min="13841" max="13841" width="4.5703125" style="189" customWidth="1"/>
    <col min="13842" max="13842" width="4.140625" style="189" customWidth="1"/>
    <col min="13843" max="13843" width="55.28515625" style="189" customWidth="1"/>
    <col min="13844" max="13844" width="18.7109375" style="189" customWidth="1"/>
    <col min="13845" max="13845" width="6.42578125" style="189" customWidth="1"/>
    <col min="13846" max="13846" width="13.5703125" style="189" customWidth="1"/>
    <col min="13847" max="13847" width="4.5703125" style="189" customWidth="1"/>
    <col min="13848" max="13848" width="10.5703125" style="189" customWidth="1"/>
    <col min="13849" max="13849" width="11" style="189" customWidth="1"/>
    <col min="13850" max="13850" width="19.85546875" style="189" customWidth="1"/>
    <col min="13851" max="13851" width="16.28515625" style="189" customWidth="1"/>
    <col min="13852" max="13852" width="25.28515625" style="189" customWidth="1"/>
    <col min="13853" max="14080" width="9.140625" style="189"/>
    <col min="14081" max="14081" width="8.28515625" style="189" customWidth="1"/>
    <col min="14082" max="14086" width="5" style="189" customWidth="1"/>
    <col min="14087" max="14087" width="11.85546875" style="189" customWidth="1"/>
    <col min="14088" max="14088" width="13.85546875" style="189" customWidth="1"/>
    <col min="14089" max="14092" width="3.85546875" style="189" customWidth="1"/>
    <col min="14093" max="14093" width="10" style="189" customWidth="1"/>
    <col min="14094" max="14094" width="4.5703125" style="189" customWidth="1"/>
    <col min="14095" max="14096" width="4.7109375" style="189" customWidth="1"/>
    <col min="14097" max="14097" width="4.5703125" style="189" customWidth="1"/>
    <col min="14098" max="14098" width="4.140625" style="189" customWidth="1"/>
    <col min="14099" max="14099" width="55.28515625" style="189" customWidth="1"/>
    <col min="14100" max="14100" width="18.7109375" style="189" customWidth="1"/>
    <col min="14101" max="14101" width="6.42578125" style="189" customWidth="1"/>
    <col min="14102" max="14102" width="13.5703125" style="189" customWidth="1"/>
    <col min="14103" max="14103" width="4.5703125" style="189" customWidth="1"/>
    <col min="14104" max="14104" width="10.5703125" style="189" customWidth="1"/>
    <col min="14105" max="14105" width="11" style="189" customWidth="1"/>
    <col min="14106" max="14106" width="19.85546875" style="189" customWidth="1"/>
    <col min="14107" max="14107" width="16.28515625" style="189" customWidth="1"/>
    <col min="14108" max="14108" width="25.28515625" style="189" customWidth="1"/>
    <col min="14109" max="14336" width="9.140625" style="189"/>
    <col min="14337" max="14337" width="8.28515625" style="189" customWidth="1"/>
    <col min="14338" max="14342" width="5" style="189" customWidth="1"/>
    <col min="14343" max="14343" width="11.85546875" style="189" customWidth="1"/>
    <col min="14344" max="14344" width="13.85546875" style="189" customWidth="1"/>
    <col min="14345" max="14348" width="3.85546875" style="189" customWidth="1"/>
    <col min="14349" max="14349" width="10" style="189" customWidth="1"/>
    <col min="14350" max="14350" width="4.5703125" style="189" customWidth="1"/>
    <col min="14351" max="14352" width="4.7109375" style="189" customWidth="1"/>
    <col min="14353" max="14353" width="4.5703125" style="189" customWidth="1"/>
    <col min="14354" max="14354" width="4.140625" style="189" customWidth="1"/>
    <col min="14355" max="14355" width="55.28515625" style="189" customWidth="1"/>
    <col min="14356" max="14356" width="18.7109375" style="189" customWidth="1"/>
    <col min="14357" max="14357" width="6.42578125" style="189" customWidth="1"/>
    <col min="14358" max="14358" width="13.5703125" style="189" customWidth="1"/>
    <col min="14359" max="14359" width="4.5703125" style="189" customWidth="1"/>
    <col min="14360" max="14360" width="10.5703125" style="189" customWidth="1"/>
    <col min="14361" max="14361" width="11" style="189" customWidth="1"/>
    <col min="14362" max="14362" width="19.85546875" style="189" customWidth="1"/>
    <col min="14363" max="14363" width="16.28515625" style="189" customWidth="1"/>
    <col min="14364" max="14364" width="25.28515625" style="189" customWidth="1"/>
    <col min="14365" max="14592" width="9.140625" style="189"/>
    <col min="14593" max="14593" width="8.28515625" style="189" customWidth="1"/>
    <col min="14594" max="14598" width="5" style="189" customWidth="1"/>
    <col min="14599" max="14599" width="11.85546875" style="189" customWidth="1"/>
    <col min="14600" max="14600" width="13.85546875" style="189" customWidth="1"/>
    <col min="14601" max="14604" width="3.85546875" style="189" customWidth="1"/>
    <col min="14605" max="14605" width="10" style="189" customWidth="1"/>
    <col min="14606" max="14606" width="4.5703125" style="189" customWidth="1"/>
    <col min="14607" max="14608" width="4.7109375" style="189" customWidth="1"/>
    <col min="14609" max="14609" width="4.5703125" style="189" customWidth="1"/>
    <col min="14610" max="14610" width="4.140625" style="189" customWidth="1"/>
    <col min="14611" max="14611" width="55.28515625" style="189" customWidth="1"/>
    <col min="14612" max="14612" width="18.7109375" style="189" customWidth="1"/>
    <col min="14613" max="14613" width="6.42578125" style="189" customWidth="1"/>
    <col min="14614" max="14614" width="13.5703125" style="189" customWidth="1"/>
    <col min="14615" max="14615" width="4.5703125" style="189" customWidth="1"/>
    <col min="14616" max="14616" width="10.5703125" style="189" customWidth="1"/>
    <col min="14617" max="14617" width="11" style="189" customWidth="1"/>
    <col min="14618" max="14618" width="19.85546875" style="189" customWidth="1"/>
    <col min="14619" max="14619" width="16.28515625" style="189" customWidth="1"/>
    <col min="14620" max="14620" width="25.28515625" style="189" customWidth="1"/>
    <col min="14621" max="14848" width="9.140625" style="189"/>
    <col min="14849" max="14849" width="8.28515625" style="189" customWidth="1"/>
    <col min="14850" max="14854" width="5" style="189" customWidth="1"/>
    <col min="14855" max="14855" width="11.85546875" style="189" customWidth="1"/>
    <col min="14856" max="14856" width="13.85546875" style="189" customWidth="1"/>
    <col min="14857" max="14860" width="3.85546875" style="189" customWidth="1"/>
    <col min="14861" max="14861" width="10" style="189" customWidth="1"/>
    <col min="14862" max="14862" width="4.5703125" style="189" customWidth="1"/>
    <col min="14863" max="14864" width="4.7109375" style="189" customWidth="1"/>
    <col min="14865" max="14865" width="4.5703125" style="189" customWidth="1"/>
    <col min="14866" max="14866" width="4.140625" style="189" customWidth="1"/>
    <col min="14867" max="14867" width="55.28515625" style="189" customWidth="1"/>
    <col min="14868" max="14868" width="18.7109375" style="189" customWidth="1"/>
    <col min="14869" max="14869" width="6.42578125" style="189" customWidth="1"/>
    <col min="14870" max="14870" width="13.5703125" style="189" customWidth="1"/>
    <col min="14871" max="14871" width="4.5703125" style="189" customWidth="1"/>
    <col min="14872" max="14872" width="10.5703125" style="189" customWidth="1"/>
    <col min="14873" max="14873" width="11" style="189" customWidth="1"/>
    <col min="14874" max="14874" width="19.85546875" style="189" customWidth="1"/>
    <col min="14875" max="14875" width="16.28515625" style="189" customWidth="1"/>
    <col min="14876" max="14876" width="25.28515625" style="189" customWidth="1"/>
    <col min="14877" max="15104" width="9.140625" style="189"/>
    <col min="15105" max="15105" width="8.28515625" style="189" customWidth="1"/>
    <col min="15106" max="15110" width="5" style="189" customWidth="1"/>
    <col min="15111" max="15111" width="11.85546875" style="189" customWidth="1"/>
    <col min="15112" max="15112" width="13.85546875" style="189" customWidth="1"/>
    <col min="15113" max="15116" width="3.85546875" style="189" customWidth="1"/>
    <col min="15117" max="15117" width="10" style="189" customWidth="1"/>
    <col min="15118" max="15118" width="4.5703125" style="189" customWidth="1"/>
    <col min="15119" max="15120" width="4.7109375" style="189" customWidth="1"/>
    <col min="15121" max="15121" width="4.5703125" style="189" customWidth="1"/>
    <col min="15122" max="15122" width="4.140625" style="189" customWidth="1"/>
    <col min="15123" max="15123" width="55.28515625" style="189" customWidth="1"/>
    <col min="15124" max="15124" width="18.7109375" style="189" customWidth="1"/>
    <col min="15125" max="15125" width="6.42578125" style="189" customWidth="1"/>
    <col min="15126" max="15126" width="13.5703125" style="189" customWidth="1"/>
    <col min="15127" max="15127" width="4.5703125" style="189" customWidth="1"/>
    <col min="15128" max="15128" width="10.5703125" style="189" customWidth="1"/>
    <col min="15129" max="15129" width="11" style="189" customWidth="1"/>
    <col min="15130" max="15130" width="19.85546875" style="189" customWidth="1"/>
    <col min="15131" max="15131" width="16.28515625" style="189" customWidth="1"/>
    <col min="15132" max="15132" width="25.28515625" style="189" customWidth="1"/>
    <col min="15133" max="15360" width="9.140625" style="189"/>
    <col min="15361" max="15361" width="8.28515625" style="189" customWidth="1"/>
    <col min="15362" max="15366" width="5" style="189" customWidth="1"/>
    <col min="15367" max="15367" width="11.85546875" style="189" customWidth="1"/>
    <col min="15368" max="15368" width="13.85546875" style="189" customWidth="1"/>
    <col min="15369" max="15372" width="3.85546875" style="189" customWidth="1"/>
    <col min="15373" max="15373" width="10" style="189" customWidth="1"/>
    <col min="15374" max="15374" width="4.5703125" style="189" customWidth="1"/>
    <col min="15375" max="15376" width="4.7109375" style="189" customWidth="1"/>
    <col min="15377" max="15377" width="4.5703125" style="189" customWidth="1"/>
    <col min="15378" max="15378" width="4.140625" style="189" customWidth="1"/>
    <col min="15379" max="15379" width="55.28515625" style="189" customWidth="1"/>
    <col min="15380" max="15380" width="18.7109375" style="189" customWidth="1"/>
    <col min="15381" max="15381" width="6.42578125" style="189" customWidth="1"/>
    <col min="15382" max="15382" width="13.5703125" style="189" customWidth="1"/>
    <col min="15383" max="15383" width="4.5703125" style="189" customWidth="1"/>
    <col min="15384" max="15384" width="10.5703125" style="189" customWidth="1"/>
    <col min="15385" max="15385" width="11" style="189" customWidth="1"/>
    <col min="15386" max="15386" width="19.85546875" style="189" customWidth="1"/>
    <col min="15387" max="15387" width="16.28515625" style="189" customWidth="1"/>
    <col min="15388" max="15388" width="25.28515625" style="189" customWidth="1"/>
    <col min="15389" max="15616" width="9.140625" style="189"/>
    <col min="15617" max="15617" width="8.28515625" style="189" customWidth="1"/>
    <col min="15618" max="15622" width="5" style="189" customWidth="1"/>
    <col min="15623" max="15623" width="11.85546875" style="189" customWidth="1"/>
    <col min="15624" max="15624" width="13.85546875" style="189" customWidth="1"/>
    <col min="15625" max="15628" width="3.85546875" style="189" customWidth="1"/>
    <col min="15629" max="15629" width="10" style="189" customWidth="1"/>
    <col min="15630" max="15630" width="4.5703125" style="189" customWidth="1"/>
    <col min="15631" max="15632" width="4.7109375" style="189" customWidth="1"/>
    <col min="15633" max="15633" width="4.5703125" style="189" customWidth="1"/>
    <col min="15634" max="15634" width="4.140625" style="189" customWidth="1"/>
    <col min="15635" max="15635" width="55.28515625" style="189" customWidth="1"/>
    <col min="15636" max="15636" width="18.7109375" style="189" customWidth="1"/>
    <col min="15637" max="15637" width="6.42578125" style="189" customWidth="1"/>
    <col min="15638" max="15638" width="13.5703125" style="189" customWidth="1"/>
    <col min="15639" max="15639" width="4.5703125" style="189" customWidth="1"/>
    <col min="15640" max="15640" width="10.5703125" style="189" customWidth="1"/>
    <col min="15641" max="15641" width="11" style="189" customWidth="1"/>
    <col min="15642" max="15642" width="19.85546875" style="189" customWidth="1"/>
    <col min="15643" max="15643" width="16.28515625" style="189" customWidth="1"/>
    <col min="15644" max="15644" width="25.28515625" style="189" customWidth="1"/>
    <col min="15645" max="15872" width="9.140625" style="189"/>
    <col min="15873" max="15873" width="8.28515625" style="189" customWidth="1"/>
    <col min="15874" max="15878" width="5" style="189" customWidth="1"/>
    <col min="15879" max="15879" width="11.85546875" style="189" customWidth="1"/>
    <col min="15880" max="15880" width="13.85546875" style="189" customWidth="1"/>
    <col min="15881" max="15884" width="3.85546875" style="189" customWidth="1"/>
    <col min="15885" max="15885" width="10" style="189" customWidth="1"/>
    <col min="15886" max="15886" width="4.5703125" style="189" customWidth="1"/>
    <col min="15887" max="15888" width="4.7109375" style="189" customWidth="1"/>
    <col min="15889" max="15889" width="4.5703125" style="189" customWidth="1"/>
    <col min="15890" max="15890" width="4.140625" style="189" customWidth="1"/>
    <col min="15891" max="15891" width="55.28515625" style="189" customWidth="1"/>
    <col min="15892" max="15892" width="18.7109375" style="189" customWidth="1"/>
    <col min="15893" max="15893" width="6.42578125" style="189" customWidth="1"/>
    <col min="15894" max="15894" width="13.5703125" style="189" customWidth="1"/>
    <col min="15895" max="15895" width="4.5703125" style="189" customWidth="1"/>
    <col min="15896" max="15896" width="10.5703125" style="189" customWidth="1"/>
    <col min="15897" max="15897" width="11" style="189" customWidth="1"/>
    <col min="15898" max="15898" width="19.85546875" style="189" customWidth="1"/>
    <col min="15899" max="15899" width="16.28515625" style="189" customWidth="1"/>
    <col min="15900" max="15900" width="25.28515625" style="189" customWidth="1"/>
    <col min="15901" max="16128" width="9.140625" style="189"/>
    <col min="16129" max="16129" width="8.28515625" style="189" customWidth="1"/>
    <col min="16130" max="16134" width="5" style="189" customWidth="1"/>
    <col min="16135" max="16135" width="11.85546875" style="189" customWidth="1"/>
    <col min="16136" max="16136" width="13.85546875" style="189" customWidth="1"/>
    <col min="16137" max="16140" width="3.85546875" style="189" customWidth="1"/>
    <col min="16141" max="16141" width="10" style="189" customWidth="1"/>
    <col min="16142" max="16142" width="4.5703125" style="189" customWidth="1"/>
    <col min="16143" max="16144" width="4.7109375" style="189" customWidth="1"/>
    <col min="16145" max="16145" width="4.5703125" style="189" customWidth="1"/>
    <col min="16146" max="16146" width="4.140625" style="189" customWidth="1"/>
    <col min="16147" max="16147" width="55.28515625" style="189" customWidth="1"/>
    <col min="16148" max="16148" width="18.7109375" style="189" customWidth="1"/>
    <col min="16149" max="16149" width="6.42578125" style="189" customWidth="1"/>
    <col min="16150" max="16150" width="13.5703125" style="189" customWidth="1"/>
    <col min="16151" max="16151" width="4.5703125" style="189" customWidth="1"/>
    <col min="16152" max="16152" width="10.5703125" style="189" customWidth="1"/>
    <col min="16153" max="16153" width="11" style="189" customWidth="1"/>
    <col min="16154" max="16154" width="19.85546875" style="189" customWidth="1"/>
    <col min="16155" max="16155" width="16.28515625" style="189" customWidth="1"/>
    <col min="16156" max="16156" width="25.28515625" style="189" customWidth="1"/>
    <col min="16157" max="16384" width="9.140625" style="189"/>
  </cols>
  <sheetData>
    <row r="1" spans="1:34" s="183" customFormat="1" hidden="1" x14ac:dyDescent="0.25">
      <c r="A1" s="180"/>
      <c r="B1" s="180"/>
      <c r="C1" s="180"/>
      <c r="D1" s="180"/>
      <c r="E1" s="180"/>
      <c r="F1" s="180"/>
      <c r="G1" s="180"/>
      <c r="H1" s="180"/>
      <c r="I1" s="181"/>
      <c r="J1" s="181"/>
      <c r="K1" s="181"/>
      <c r="L1" s="181"/>
      <c r="M1" s="182"/>
      <c r="N1" s="180"/>
      <c r="O1" s="180"/>
      <c r="P1" s="180"/>
      <c r="Q1" s="180"/>
      <c r="R1" s="180"/>
      <c r="S1" s="180"/>
      <c r="V1" s="180"/>
      <c r="AB1" s="184"/>
    </row>
    <row r="2" spans="1:34" s="183" customFormat="1" hidden="1" x14ac:dyDescent="0.25">
      <c r="A2" s="180"/>
      <c r="B2" s="180"/>
      <c r="C2" s="180"/>
      <c r="D2" s="180"/>
      <c r="E2" s="180"/>
      <c r="F2" s="180"/>
      <c r="G2" s="180"/>
      <c r="H2" s="180"/>
      <c r="I2" s="185"/>
      <c r="J2" s="185"/>
      <c r="K2" s="185"/>
      <c r="L2" s="185"/>
      <c r="M2" s="180"/>
      <c r="N2" s="180"/>
      <c r="O2" s="180"/>
      <c r="P2" s="180"/>
      <c r="Q2" s="180"/>
      <c r="R2" s="180"/>
      <c r="S2" s="180"/>
      <c r="V2" s="180"/>
      <c r="AB2" s="184"/>
    </row>
    <row r="3" spans="1:34" s="186" customFormat="1" ht="16.5" customHeight="1" x14ac:dyDescent="0.25">
      <c r="A3" s="449" t="s">
        <v>2385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  <c r="M3" s="449"/>
      <c r="N3" s="449"/>
      <c r="O3" s="449"/>
      <c r="P3" s="449"/>
      <c r="Q3" s="449"/>
      <c r="R3" s="449"/>
      <c r="S3" s="449"/>
      <c r="T3" s="451"/>
      <c r="U3" s="451"/>
      <c r="V3" s="451"/>
      <c r="W3" s="451"/>
      <c r="X3" s="451"/>
      <c r="Y3" s="451"/>
      <c r="Z3" s="451"/>
      <c r="AA3" s="451"/>
      <c r="AB3" s="451"/>
    </row>
    <row r="4" spans="1:34" s="182" customFormat="1" ht="16.5" customHeight="1" x14ac:dyDescent="0.25">
      <c r="A4" s="446" t="s">
        <v>599</v>
      </c>
      <c r="B4" s="450" t="s">
        <v>600</v>
      </c>
      <c r="C4" s="450"/>
      <c r="D4" s="446" t="s">
        <v>601</v>
      </c>
      <c r="E4" s="453" t="s">
        <v>602</v>
      </c>
      <c r="F4" s="446" t="s">
        <v>7</v>
      </c>
      <c r="G4" s="446" t="s">
        <v>603</v>
      </c>
      <c r="H4" s="446" t="s">
        <v>604</v>
      </c>
      <c r="I4" s="446" t="s">
        <v>605</v>
      </c>
      <c r="J4" s="446" t="s">
        <v>606</v>
      </c>
      <c r="K4" s="446" t="s">
        <v>607</v>
      </c>
      <c r="L4" s="446" t="s">
        <v>608</v>
      </c>
      <c r="M4" s="450" t="s">
        <v>609</v>
      </c>
      <c r="N4" s="450" t="s">
        <v>610</v>
      </c>
      <c r="O4" s="460"/>
      <c r="P4" s="460"/>
      <c r="Q4" s="460"/>
      <c r="R4" s="460"/>
      <c r="S4" s="460"/>
      <c r="T4" s="450" t="s">
        <v>611</v>
      </c>
      <c r="U4" s="446" t="s">
        <v>612</v>
      </c>
      <c r="V4" s="446" t="s">
        <v>613</v>
      </c>
      <c r="W4" s="447" t="s">
        <v>614</v>
      </c>
      <c r="X4" s="448"/>
      <c r="Y4" s="448"/>
      <c r="Z4" s="446" t="s">
        <v>615</v>
      </c>
      <c r="AA4" s="446" t="s">
        <v>616</v>
      </c>
      <c r="AB4" s="457" t="s">
        <v>15</v>
      </c>
    </row>
    <row r="5" spans="1:34" s="182" customFormat="1" ht="16.5" customHeight="1" x14ac:dyDescent="0.25">
      <c r="A5" s="452"/>
      <c r="B5" s="450"/>
      <c r="C5" s="450"/>
      <c r="D5" s="452"/>
      <c r="E5" s="454"/>
      <c r="F5" s="446"/>
      <c r="G5" s="456"/>
      <c r="H5" s="456"/>
      <c r="I5" s="452"/>
      <c r="J5" s="446"/>
      <c r="K5" s="446"/>
      <c r="L5" s="446"/>
      <c r="M5" s="450"/>
      <c r="N5" s="460"/>
      <c r="O5" s="460"/>
      <c r="P5" s="460"/>
      <c r="Q5" s="460"/>
      <c r="R5" s="460"/>
      <c r="S5" s="460"/>
      <c r="T5" s="460"/>
      <c r="U5" s="452"/>
      <c r="V5" s="452"/>
      <c r="W5" s="448"/>
      <c r="X5" s="448"/>
      <c r="Y5" s="448"/>
      <c r="Z5" s="452"/>
      <c r="AA5" s="452"/>
      <c r="AB5" s="458"/>
    </row>
    <row r="6" spans="1:34" s="182" customFormat="1" ht="26.25" customHeight="1" x14ac:dyDescent="0.25">
      <c r="A6" s="452"/>
      <c r="B6" s="450"/>
      <c r="C6" s="450"/>
      <c r="D6" s="452"/>
      <c r="E6" s="454"/>
      <c r="F6" s="446"/>
      <c r="G6" s="456"/>
      <c r="H6" s="456"/>
      <c r="I6" s="452"/>
      <c r="J6" s="446"/>
      <c r="K6" s="446"/>
      <c r="L6" s="446"/>
      <c r="M6" s="450"/>
      <c r="N6" s="447" t="s">
        <v>617</v>
      </c>
      <c r="O6" s="447"/>
      <c r="P6" s="447"/>
      <c r="Q6" s="447"/>
      <c r="R6" s="447"/>
      <c r="S6" s="447" t="s">
        <v>618</v>
      </c>
      <c r="T6" s="460"/>
      <c r="U6" s="452"/>
      <c r="V6" s="452"/>
      <c r="W6" s="448"/>
      <c r="X6" s="448"/>
      <c r="Y6" s="448"/>
      <c r="Z6" s="452"/>
      <c r="AA6" s="452"/>
      <c r="AB6" s="458"/>
    </row>
    <row r="7" spans="1:34" s="182" customFormat="1" ht="15.75" customHeight="1" x14ac:dyDescent="0.25">
      <c r="A7" s="452"/>
      <c r="B7" s="459" t="s">
        <v>619</v>
      </c>
      <c r="C7" s="459" t="s">
        <v>620</v>
      </c>
      <c r="D7" s="452"/>
      <c r="E7" s="454"/>
      <c r="F7" s="446"/>
      <c r="G7" s="456"/>
      <c r="H7" s="456"/>
      <c r="I7" s="452"/>
      <c r="J7" s="446"/>
      <c r="K7" s="446"/>
      <c r="L7" s="446"/>
      <c r="M7" s="450"/>
      <c r="N7" s="447"/>
      <c r="O7" s="447"/>
      <c r="P7" s="447"/>
      <c r="Q7" s="447"/>
      <c r="R7" s="447"/>
      <c r="S7" s="448"/>
      <c r="T7" s="460"/>
      <c r="U7" s="452"/>
      <c r="V7" s="452"/>
      <c r="W7" s="446" t="s">
        <v>617</v>
      </c>
      <c r="X7" s="446" t="s">
        <v>621</v>
      </c>
      <c r="Y7" s="446" t="s">
        <v>622</v>
      </c>
      <c r="Z7" s="452"/>
      <c r="AA7" s="452"/>
      <c r="AB7" s="458"/>
    </row>
    <row r="8" spans="1:34" s="182" customFormat="1" ht="16.5" customHeight="1" x14ac:dyDescent="0.25">
      <c r="A8" s="452"/>
      <c r="B8" s="459"/>
      <c r="C8" s="456"/>
      <c r="D8" s="452"/>
      <c r="E8" s="454"/>
      <c r="F8" s="446"/>
      <c r="G8" s="456"/>
      <c r="H8" s="456"/>
      <c r="I8" s="452"/>
      <c r="J8" s="446"/>
      <c r="K8" s="446"/>
      <c r="L8" s="446"/>
      <c r="M8" s="450"/>
      <c r="N8" s="459" t="s">
        <v>623</v>
      </c>
      <c r="O8" s="446" t="s">
        <v>624</v>
      </c>
      <c r="P8" s="446" t="s">
        <v>625</v>
      </c>
      <c r="Q8" s="453" t="s">
        <v>626</v>
      </c>
      <c r="R8" s="459" t="s">
        <v>627</v>
      </c>
      <c r="S8" s="448"/>
      <c r="T8" s="460"/>
      <c r="U8" s="452"/>
      <c r="V8" s="452"/>
      <c r="W8" s="452"/>
      <c r="X8" s="452"/>
      <c r="Y8" s="452"/>
      <c r="Z8" s="452"/>
      <c r="AA8" s="452"/>
      <c r="AB8" s="458"/>
    </row>
    <row r="9" spans="1:34" s="182" customFormat="1" ht="86.25" customHeight="1" x14ac:dyDescent="0.25">
      <c r="A9" s="452"/>
      <c r="B9" s="459"/>
      <c r="C9" s="456"/>
      <c r="D9" s="452"/>
      <c r="E9" s="455"/>
      <c r="F9" s="446"/>
      <c r="G9" s="456"/>
      <c r="H9" s="456"/>
      <c r="I9" s="452"/>
      <c r="J9" s="446"/>
      <c r="K9" s="446"/>
      <c r="L9" s="446"/>
      <c r="M9" s="450"/>
      <c r="N9" s="456"/>
      <c r="O9" s="452"/>
      <c r="P9" s="452"/>
      <c r="Q9" s="455"/>
      <c r="R9" s="456"/>
      <c r="S9" s="448"/>
      <c r="T9" s="460"/>
      <c r="U9" s="452"/>
      <c r="V9" s="452"/>
      <c r="W9" s="452"/>
      <c r="X9" s="452"/>
      <c r="Y9" s="452"/>
      <c r="Z9" s="452"/>
      <c r="AA9" s="452"/>
      <c r="AB9" s="458"/>
    </row>
    <row r="10" spans="1:34" ht="14.25" customHeight="1" x14ac:dyDescent="0.25">
      <c r="A10" s="187">
        <v>1</v>
      </c>
      <c r="B10" s="187">
        <v>2</v>
      </c>
      <c r="C10" s="187">
        <v>3</v>
      </c>
      <c r="D10" s="187" t="s">
        <v>628</v>
      </c>
      <c r="E10" s="187">
        <v>5</v>
      </c>
      <c r="F10" s="187">
        <v>6</v>
      </c>
      <c r="G10" s="187">
        <v>7</v>
      </c>
      <c r="H10" s="187">
        <v>8</v>
      </c>
      <c r="I10" s="187">
        <v>9</v>
      </c>
      <c r="J10" s="187">
        <v>10</v>
      </c>
      <c r="K10" s="187">
        <v>11</v>
      </c>
      <c r="L10" s="187">
        <v>12</v>
      </c>
      <c r="M10" s="187">
        <v>13</v>
      </c>
      <c r="N10" s="187">
        <v>14</v>
      </c>
      <c r="O10" s="187">
        <v>15</v>
      </c>
      <c r="P10" s="187">
        <v>16</v>
      </c>
      <c r="Q10" s="187">
        <v>17</v>
      </c>
      <c r="R10" s="187">
        <v>18</v>
      </c>
      <c r="S10" s="187">
        <v>19</v>
      </c>
      <c r="T10" s="187">
        <v>20</v>
      </c>
      <c r="U10" s="187">
        <v>21</v>
      </c>
      <c r="V10" s="187">
        <v>22</v>
      </c>
      <c r="W10" s="187">
        <v>23</v>
      </c>
      <c r="X10" s="187">
        <v>24</v>
      </c>
      <c r="Y10" s="187">
        <v>25</v>
      </c>
      <c r="Z10" s="187">
        <v>26</v>
      </c>
      <c r="AA10" s="187">
        <v>27</v>
      </c>
      <c r="AB10" s="188">
        <v>28</v>
      </c>
    </row>
    <row r="11" spans="1:34" ht="120.75" customHeight="1" x14ac:dyDescent="0.25">
      <c r="A11" s="190" t="s">
        <v>629</v>
      </c>
      <c r="B11" s="191" t="s">
        <v>566</v>
      </c>
      <c r="C11" s="191" t="s">
        <v>566</v>
      </c>
      <c r="D11" s="191" t="s">
        <v>566</v>
      </c>
      <c r="E11" s="192">
        <v>1134.7</v>
      </c>
      <c r="F11" s="193" t="s">
        <v>530</v>
      </c>
      <c r="G11" s="194" t="s">
        <v>630</v>
      </c>
      <c r="H11" s="194" t="s">
        <v>631</v>
      </c>
      <c r="I11" s="194" t="s">
        <v>632</v>
      </c>
      <c r="J11" s="194">
        <v>0.01</v>
      </c>
      <c r="K11" s="194">
        <v>0.2</v>
      </c>
      <c r="L11" s="194" t="s">
        <v>633</v>
      </c>
      <c r="M11" s="194" t="s">
        <v>634</v>
      </c>
      <c r="N11" s="194">
        <v>45</v>
      </c>
      <c r="O11" s="194">
        <v>35</v>
      </c>
      <c r="P11" s="194">
        <v>20</v>
      </c>
      <c r="Q11" s="194" t="s">
        <v>566</v>
      </c>
      <c r="R11" s="194" t="s">
        <v>629</v>
      </c>
      <c r="S11" s="190" t="s">
        <v>635</v>
      </c>
      <c r="T11" s="190" t="s">
        <v>636</v>
      </c>
      <c r="U11" s="195" t="s">
        <v>637</v>
      </c>
      <c r="V11" s="196" t="s">
        <v>638</v>
      </c>
      <c r="W11" s="197" t="s">
        <v>639</v>
      </c>
      <c r="X11" s="196" t="s">
        <v>640</v>
      </c>
      <c r="Y11" s="196" t="s">
        <v>641</v>
      </c>
      <c r="Z11" s="198" t="s">
        <v>642</v>
      </c>
      <c r="AA11" s="194" t="s">
        <v>566</v>
      </c>
      <c r="AB11" s="199" t="s">
        <v>643</v>
      </c>
      <c r="AC11" s="182"/>
      <c r="AD11" s="182"/>
      <c r="AE11" s="182"/>
      <c r="AF11" s="182"/>
      <c r="AG11" s="182"/>
      <c r="AH11" s="182"/>
    </row>
    <row r="12" spans="1:34" ht="88.5" customHeight="1" x14ac:dyDescent="0.25">
      <c r="A12" s="190" t="s">
        <v>644</v>
      </c>
      <c r="B12" s="191" t="s">
        <v>566</v>
      </c>
      <c r="C12" s="191" t="s">
        <v>566</v>
      </c>
      <c r="D12" s="191" t="s">
        <v>566</v>
      </c>
      <c r="E12" s="192">
        <v>1138.5</v>
      </c>
      <c r="F12" s="193" t="s">
        <v>530</v>
      </c>
      <c r="G12" s="194" t="s">
        <v>645</v>
      </c>
      <c r="H12" s="194" t="s">
        <v>646</v>
      </c>
      <c r="I12" s="200" t="s">
        <v>647</v>
      </c>
      <c r="J12" s="194">
        <v>0.01</v>
      </c>
      <c r="K12" s="194">
        <v>0.06</v>
      </c>
      <c r="L12" s="194">
        <v>0.02</v>
      </c>
      <c r="M12" s="194" t="s">
        <v>566</v>
      </c>
      <c r="N12" s="194" t="s">
        <v>566</v>
      </c>
      <c r="O12" s="200" t="s">
        <v>566</v>
      </c>
      <c r="P12" s="200" t="s">
        <v>566</v>
      </c>
      <c r="Q12" s="194" t="s">
        <v>566</v>
      </c>
      <c r="R12" s="200" t="s">
        <v>566</v>
      </c>
      <c r="S12" s="190" t="s">
        <v>648</v>
      </c>
      <c r="T12" s="190" t="s">
        <v>649</v>
      </c>
      <c r="U12" s="195" t="s">
        <v>566</v>
      </c>
      <c r="V12" s="196" t="s">
        <v>650</v>
      </c>
      <c r="W12" s="196" t="s">
        <v>651</v>
      </c>
      <c r="X12" s="196" t="s">
        <v>652</v>
      </c>
      <c r="Y12" s="196" t="s">
        <v>653</v>
      </c>
      <c r="Z12" s="198" t="s">
        <v>654</v>
      </c>
      <c r="AA12" s="194" t="s">
        <v>566</v>
      </c>
      <c r="AB12" s="199" t="s">
        <v>655</v>
      </c>
      <c r="AC12" s="201"/>
      <c r="AD12" s="201"/>
      <c r="AE12" s="182"/>
      <c r="AF12" s="182"/>
      <c r="AG12" s="182"/>
      <c r="AH12" s="182"/>
    </row>
    <row r="13" spans="1:34" ht="118.5" customHeight="1" x14ac:dyDescent="0.25">
      <c r="A13" s="190" t="s">
        <v>656</v>
      </c>
      <c r="B13" s="191" t="s">
        <v>566</v>
      </c>
      <c r="C13" s="191" t="s">
        <v>566</v>
      </c>
      <c r="D13" s="191" t="s">
        <v>566</v>
      </c>
      <c r="E13" s="202">
        <v>1145.8</v>
      </c>
      <c r="F13" s="193" t="s">
        <v>530</v>
      </c>
      <c r="G13" s="194" t="s">
        <v>657</v>
      </c>
      <c r="H13" s="194" t="s">
        <v>658</v>
      </c>
      <c r="I13" s="194">
        <v>90</v>
      </c>
      <c r="J13" s="194">
        <v>0.01</v>
      </c>
      <c r="K13" s="194">
        <v>0.15</v>
      </c>
      <c r="L13" s="194" t="s">
        <v>633</v>
      </c>
      <c r="M13" s="194" t="s">
        <v>659</v>
      </c>
      <c r="N13" s="194" t="s">
        <v>660</v>
      </c>
      <c r="O13" s="200" t="s">
        <v>661</v>
      </c>
      <c r="P13" s="200" t="s">
        <v>662</v>
      </c>
      <c r="Q13" s="194" t="s">
        <v>566</v>
      </c>
      <c r="R13" s="200" t="s">
        <v>644</v>
      </c>
      <c r="S13" s="190" t="s">
        <v>663</v>
      </c>
      <c r="T13" s="190" t="s">
        <v>664</v>
      </c>
      <c r="U13" s="195" t="s">
        <v>637</v>
      </c>
      <c r="V13" s="196" t="s">
        <v>665</v>
      </c>
      <c r="W13" s="196">
        <v>10</v>
      </c>
      <c r="X13" s="196" t="s">
        <v>666</v>
      </c>
      <c r="Y13" s="196" t="s">
        <v>667</v>
      </c>
      <c r="Z13" s="198" t="s">
        <v>642</v>
      </c>
      <c r="AA13" s="194" t="s">
        <v>668</v>
      </c>
      <c r="AB13" s="199" t="s">
        <v>669</v>
      </c>
      <c r="AC13" s="182"/>
      <c r="AD13" s="182"/>
      <c r="AE13" s="182"/>
      <c r="AF13" s="182"/>
      <c r="AG13" s="182"/>
      <c r="AH13" s="182"/>
    </row>
    <row r="14" spans="1:34" ht="125.25" customHeight="1" x14ac:dyDescent="0.25">
      <c r="A14" s="190" t="s">
        <v>670</v>
      </c>
      <c r="B14" s="191" t="s">
        <v>566</v>
      </c>
      <c r="C14" s="191" t="s">
        <v>566</v>
      </c>
      <c r="D14" s="191" t="s">
        <v>566</v>
      </c>
      <c r="E14" s="202">
        <v>1149.5</v>
      </c>
      <c r="F14" s="193" t="s">
        <v>530</v>
      </c>
      <c r="G14" s="194" t="s">
        <v>645</v>
      </c>
      <c r="H14" s="194" t="s">
        <v>658</v>
      </c>
      <c r="I14" s="200" t="s">
        <v>671</v>
      </c>
      <c r="J14" s="194">
        <v>0.01</v>
      </c>
      <c r="K14" s="194">
        <v>0.25</v>
      </c>
      <c r="L14" s="194" t="s">
        <v>633</v>
      </c>
      <c r="M14" s="194" t="s">
        <v>672</v>
      </c>
      <c r="N14" s="194" t="s">
        <v>660</v>
      </c>
      <c r="O14" s="200" t="s">
        <v>661</v>
      </c>
      <c r="P14" s="200" t="s">
        <v>662</v>
      </c>
      <c r="Q14" s="194" t="s">
        <v>566</v>
      </c>
      <c r="R14" s="200" t="s">
        <v>673</v>
      </c>
      <c r="S14" s="190" t="s">
        <v>674</v>
      </c>
      <c r="T14" s="190" t="s">
        <v>664</v>
      </c>
      <c r="U14" s="195" t="s">
        <v>675</v>
      </c>
      <c r="V14" s="196" t="s">
        <v>676</v>
      </c>
      <c r="W14" s="196" t="s">
        <v>662</v>
      </c>
      <c r="X14" s="196" t="s">
        <v>666</v>
      </c>
      <c r="Y14" s="196" t="s">
        <v>667</v>
      </c>
      <c r="Z14" s="198" t="s">
        <v>642</v>
      </c>
      <c r="AA14" s="194" t="s">
        <v>677</v>
      </c>
      <c r="AB14" s="199" t="s">
        <v>669</v>
      </c>
      <c r="AC14" s="201"/>
      <c r="AD14" s="201"/>
      <c r="AE14" s="182"/>
      <c r="AF14" s="182"/>
      <c r="AG14" s="182"/>
      <c r="AH14" s="182"/>
    </row>
    <row r="15" spans="1:34" ht="135.75" customHeight="1" x14ac:dyDescent="0.25">
      <c r="A15" s="190" t="s">
        <v>678</v>
      </c>
      <c r="B15" s="191" t="s">
        <v>566</v>
      </c>
      <c r="C15" s="191" t="s">
        <v>566</v>
      </c>
      <c r="D15" s="191" t="s">
        <v>566</v>
      </c>
      <c r="E15" s="192">
        <v>1157.5999999999999</v>
      </c>
      <c r="F15" s="193" t="s">
        <v>530</v>
      </c>
      <c r="G15" s="194" t="s">
        <v>679</v>
      </c>
      <c r="H15" s="194" t="s">
        <v>680</v>
      </c>
      <c r="I15" s="200" t="s">
        <v>681</v>
      </c>
      <c r="J15" s="194">
        <v>0.01</v>
      </c>
      <c r="K15" s="194">
        <v>0.2</v>
      </c>
      <c r="L15" s="194">
        <v>0.1</v>
      </c>
      <c r="M15" s="194" t="s">
        <v>682</v>
      </c>
      <c r="N15" s="194" t="s">
        <v>683</v>
      </c>
      <c r="O15" s="200">
        <v>30</v>
      </c>
      <c r="P15" s="200" t="s">
        <v>662</v>
      </c>
      <c r="Q15" s="194" t="s">
        <v>566</v>
      </c>
      <c r="R15" s="200" t="s">
        <v>644</v>
      </c>
      <c r="S15" s="190" t="s">
        <v>684</v>
      </c>
      <c r="T15" s="190" t="s">
        <v>685</v>
      </c>
      <c r="U15" s="195" t="s">
        <v>637</v>
      </c>
      <c r="V15" s="196" t="s">
        <v>686</v>
      </c>
      <c r="W15" s="197" t="s">
        <v>687</v>
      </c>
      <c r="X15" s="196" t="s">
        <v>666</v>
      </c>
      <c r="Y15" s="196" t="s">
        <v>667</v>
      </c>
      <c r="Z15" s="198" t="s">
        <v>642</v>
      </c>
      <c r="AA15" s="194" t="s">
        <v>688</v>
      </c>
      <c r="AB15" s="199" t="s">
        <v>689</v>
      </c>
      <c r="AC15" s="201"/>
      <c r="AD15" s="201"/>
      <c r="AE15" s="182"/>
      <c r="AF15" s="182"/>
      <c r="AG15" s="182"/>
      <c r="AH15" s="182"/>
    </row>
    <row r="16" spans="1:34" ht="136.5" customHeight="1" x14ac:dyDescent="0.25">
      <c r="A16" s="190" t="s">
        <v>690</v>
      </c>
      <c r="B16" s="191" t="s">
        <v>566</v>
      </c>
      <c r="C16" s="191" t="s">
        <v>566</v>
      </c>
      <c r="D16" s="191" t="s">
        <v>566</v>
      </c>
      <c r="E16" s="192">
        <v>1166</v>
      </c>
      <c r="F16" s="193" t="s">
        <v>530</v>
      </c>
      <c r="G16" s="194" t="s">
        <v>691</v>
      </c>
      <c r="H16" s="194" t="s">
        <v>631</v>
      </c>
      <c r="I16" s="200" t="s">
        <v>692</v>
      </c>
      <c r="J16" s="194">
        <v>0.02</v>
      </c>
      <c r="K16" s="194">
        <v>0.4</v>
      </c>
      <c r="L16" s="194" t="s">
        <v>693</v>
      </c>
      <c r="M16" s="194" t="s">
        <v>694</v>
      </c>
      <c r="N16" s="194">
        <v>50</v>
      </c>
      <c r="O16" s="200" t="s">
        <v>695</v>
      </c>
      <c r="P16" s="200" t="s">
        <v>696</v>
      </c>
      <c r="Q16" s="194" t="s">
        <v>566</v>
      </c>
      <c r="R16" s="200" t="s">
        <v>697</v>
      </c>
      <c r="S16" s="190" t="s">
        <v>698</v>
      </c>
      <c r="T16" s="190" t="s">
        <v>699</v>
      </c>
      <c r="U16" s="195" t="s">
        <v>637</v>
      </c>
      <c r="V16" s="196" t="s">
        <v>686</v>
      </c>
      <c r="W16" s="196">
        <v>5</v>
      </c>
      <c r="X16" s="196" t="s">
        <v>666</v>
      </c>
      <c r="Y16" s="196" t="s">
        <v>667</v>
      </c>
      <c r="Z16" s="198" t="s">
        <v>700</v>
      </c>
      <c r="AA16" s="194" t="s">
        <v>566</v>
      </c>
      <c r="AB16" s="199" t="s">
        <v>701</v>
      </c>
      <c r="AC16" s="201"/>
      <c r="AD16" s="201"/>
      <c r="AE16" s="182"/>
      <c r="AF16" s="182"/>
      <c r="AG16" s="182"/>
      <c r="AH16" s="182"/>
    </row>
    <row r="17" spans="1:34" ht="14.25" customHeight="1" x14ac:dyDescent="0.25">
      <c r="A17" s="187">
        <v>1</v>
      </c>
      <c r="B17" s="187">
        <v>2</v>
      </c>
      <c r="C17" s="187">
        <v>3</v>
      </c>
      <c r="D17" s="187" t="s">
        <v>628</v>
      </c>
      <c r="E17" s="187">
        <v>5</v>
      </c>
      <c r="F17" s="187">
        <v>6</v>
      </c>
      <c r="G17" s="187">
        <v>7</v>
      </c>
      <c r="H17" s="187">
        <v>8</v>
      </c>
      <c r="I17" s="187">
        <v>9</v>
      </c>
      <c r="J17" s="187">
        <v>10</v>
      </c>
      <c r="K17" s="187">
        <v>11</v>
      </c>
      <c r="L17" s="187">
        <v>12</v>
      </c>
      <c r="M17" s="187">
        <v>13</v>
      </c>
      <c r="N17" s="187">
        <v>14</v>
      </c>
      <c r="O17" s="187">
        <v>15</v>
      </c>
      <c r="P17" s="187">
        <v>16</v>
      </c>
      <c r="Q17" s="187">
        <v>17</v>
      </c>
      <c r="R17" s="187">
        <v>18</v>
      </c>
      <c r="S17" s="187">
        <v>19</v>
      </c>
      <c r="T17" s="187">
        <v>20</v>
      </c>
      <c r="U17" s="187">
        <v>21</v>
      </c>
      <c r="V17" s="187">
        <v>22</v>
      </c>
      <c r="W17" s="187">
        <v>23</v>
      </c>
      <c r="X17" s="187">
        <v>24</v>
      </c>
      <c r="Y17" s="187">
        <v>25</v>
      </c>
      <c r="Z17" s="187">
        <v>26</v>
      </c>
      <c r="AA17" s="187">
        <v>27</v>
      </c>
      <c r="AB17" s="188">
        <v>28</v>
      </c>
    </row>
    <row r="18" spans="1:34" ht="136.5" customHeight="1" x14ac:dyDescent="0.25">
      <c r="A18" s="190" t="s">
        <v>702</v>
      </c>
      <c r="B18" s="191" t="s">
        <v>566</v>
      </c>
      <c r="C18" s="191" t="s">
        <v>566</v>
      </c>
      <c r="D18" s="191" t="s">
        <v>566</v>
      </c>
      <c r="E18" s="192">
        <v>1172.5999999999999</v>
      </c>
      <c r="F18" s="193" t="s">
        <v>530</v>
      </c>
      <c r="G18" s="194" t="s">
        <v>703</v>
      </c>
      <c r="H18" s="194" t="s">
        <v>680</v>
      </c>
      <c r="I18" s="200" t="s">
        <v>692</v>
      </c>
      <c r="J18" s="194">
        <v>0.01</v>
      </c>
      <c r="K18" s="194">
        <v>0.2</v>
      </c>
      <c r="L18" s="194">
        <v>0.1</v>
      </c>
      <c r="M18" s="194" t="s">
        <v>704</v>
      </c>
      <c r="N18" s="194">
        <v>40</v>
      </c>
      <c r="O18" s="200" t="s">
        <v>705</v>
      </c>
      <c r="P18" s="200" t="s">
        <v>662</v>
      </c>
      <c r="Q18" s="194" t="s">
        <v>566</v>
      </c>
      <c r="R18" s="200" t="s">
        <v>644</v>
      </c>
      <c r="S18" s="190" t="s">
        <v>706</v>
      </c>
      <c r="T18" s="190" t="s">
        <v>707</v>
      </c>
      <c r="U18" s="195" t="s">
        <v>637</v>
      </c>
      <c r="V18" s="196" t="s">
        <v>686</v>
      </c>
      <c r="W18" s="196">
        <v>5</v>
      </c>
      <c r="X18" s="196" t="s">
        <v>666</v>
      </c>
      <c r="Y18" s="196" t="s">
        <v>667</v>
      </c>
      <c r="Z18" s="198" t="s">
        <v>700</v>
      </c>
      <c r="AA18" s="194" t="s">
        <v>566</v>
      </c>
      <c r="AB18" s="199" t="s">
        <v>708</v>
      </c>
      <c r="AC18" s="201"/>
      <c r="AD18" s="201"/>
      <c r="AE18" s="182"/>
      <c r="AF18" s="182"/>
      <c r="AG18" s="182"/>
      <c r="AH18" s="182"/>
    </row>
    <row r="19" spans="1:34" ht="137.25" customHeight="1" x14ac:dyDescent="0.25">
      <c r="A19" s="190" t="s">
        <v>709</v>
      </c>
      <c r="B19" s="191" t="s">
        <v>566</v>
      </c>
      <c r="C19" s="191" t="s">
        <v>566</v>
      </c>
      <c r="D19" s="191" t="s">
        <v>566</v>
      </c>
      <c r="E19" s="203">
        <v>1181</v>
      </c>
      <c r="F19" s="193" t="s">
        <v>530</v>
      </c>
      <c r="G19" s="194" t="s">
        <v>703</v>
      </c>
      <c r="H19" s="194" t="s">
        <v>710</v>
      </c>
      <c r="I19" s="200" t="s">
        <v>681</v>
      </c>
      <c r="J19" s="194">
        <v>0.01</v>
      </c>
      <c r="K19" s="194">
        <v>0.2</v>
      </c>
      <c r="L19" s="194">
        <v>0.1</v>
      </c>
      <c r="M19" s="194" t="s">
        <v>711</v>
      </c>
      <c r="N19" s="194">
        <v>40</v>
      </c>
      <c r="O19" s="200" t="s">
        <v>705</v>
      </c>
      <c r="P19" s="200" t="s">
        <v>712</v>
      </c>
      <c r="Q19" s="194" t="s">
        <v>566</v>
      </c>
      <c r="R19" s="200" t="s">
        <v>644</v>
      </c>
      <c r="S19" s="190" t="s">
        <v>684</v>
      </c>
      <c r="T19" s="190" t="s">
        <v>713</v>
      </c>
      <c r="U19" s="195" t="s">
        <v>566</v>
      </c>
      <c r="V19" s="196" t="s">
        <v>714</v>
      </c>
      <c r="W19" s="197" t="s">
        <v>687</v>
      </c>
      <c r="X19" s="196" t="s">
        <v>715</v>
      </c>
      <c r="Y19" s="196" t="s">
        <v>716</v>
      </c>
      <c r="Z19" s="198" t="s">
        <v>700</v>
      </c>
      <c r="AA19" s="194" t="s">
        <v>717</v>
      </c>
      <c r="AB19" s="199" t="s">
        <v>718</v>
      </c>
      <c r="AC19" s="201"/>
      <c r="AD19" s="201"/>
      <c r="AE19" s="182"/>
      <c r="AF19" s="182"/>
      <c r="AG19" s="182"/>
      <c r="AH19" s="182"/>
    </row>
    <row r="20" spans="1:34" ht="139.5" customHeight="1" x14ac:dyDescent="0.25">
      <c r="A20" s="190" t="s">
        <v>719</v>
      </c>
      <c r="B20" s="191" t="s">
        <v>566</v>
      </c>
      <c r="C20" s="191" t="s">
        <v>566</v>
      </c>
      <c r="D20" s="191" t="s">
        <v>566</v>
      </c>
      <c r="E20" s="203">
        <v>1184.3</v>
      </c>
      <c r="F20" s="193" t="s">
        <v>530</v>
      </c>
      <c r="G20" s="194" t="s">
        <v>720</v>
      </c>
      <c r="H20" s="194" t="s">
        <v>631</v>
      </c>
      <c r="I20" s="200" t="s">
        <v>692</v>
      </c>
      <c r="J20" s="194">
        <v>0.02</v>
      </c>
      <c r="K20" s="194">
        <v>0.5</v>
      </c>
      <c r="L20" s="194" t="s">
        <v>693</v>
      </c>
      <c r="M20" s="194" t="s">
        <v>721</v>
      </c>
      <c r="N20" s="194" t="s">
        <v>683</v>
      </c>
      <c r="O20" s="194">
        <v>30</v>
      </c>
      <c r="P20" s="194" t="s">
        <v>722</v>
      </c>
      <c r="Q20" s="194" t="s">
        <v>566</v>
      </c>
      <c r="R20" s="200" t="s">
        <v>629</v>
      </c>
      <c r="S20" s="190" t="s">
        <v>723</v>
      </c>
      <c r="T20" s="190" t="s">
        <v>724</v>
      </c>
      <c r="U20" s="195" t="s">
        <v>637</v>
      </c>
      <c r="V20" s="196" t="s">
        <v>725</v>
      </c>
      <c r="W20" s="196">
        <v>5</v>
      </c>
      <c r="X20" s="196" t="s">
        <v>666</v>
      </c>
      <c r="Y20" s="196" t="s">
        <v>653</v>
      </c>
      <c r="Z20" s="198" t="s">
        <v>700</v>
      </c>
      <c r="AA20" s="194" t="s">
        <v>566</v>
      </c>
      <c r="AB20" s="199" t="s">
        <v>726</v>
      </c>
      <c r="AC20" s="201"/>
      <c r="AD20" s="201"/>
      <c r="AE20" s="182"/>
      <c r="AF20" s="182"/>
      <c r="AG20" s="182"/>
      <c r="AH20" s="182"/>
    </row>
    <row r="21" spans="1:34" ht="131.25" customHeight="1" x14ac:dyDescent="0.25">
      <c r="A21" s="190" t="s">
        <v>727</v>
      </c>
      <c r="B21" s="191" t="s">
        <v>566</v>
      </c>
      <c r="C21" s="191" t="s">
        <v>566</v>
      </c>
      <c r="D21" s="191" t="s">
        <v>566</v>
      </c>
      <c r="E21" s="203">
        <v>1208.2</v>
      </c>
      <c r="F21" s="193" t="s">
        <v>530</v>
      </c>
      <c r="G21" s="194" t="s">
        <v>728</v>
      </c>
      <c r="H21" s="194" t="s">
        <v>631</v>
      </c>
      <c r="I21" s="194" t="s">
        <v>681</v>
      </c>
      <c r="J21" s="194">
        <v>0.01</v>
      </c>
      <c r="K21" s="204">
        <v>0.2</v>
      </c>
      <c r="L21" s="194">
        <v>0.1</v>
      </c>
      <c r="M21" s="194" t="s">
        <v>682</v>
      </c>
      <c r="N21" s="194">
        <v>40</v>
      </c>
      <c r="O21" s="200" t="s">
        <v>705</v>
      </c>
      <c r="P21" s="200" t="s">
        <v>712</v>
      </c>
      <c r="Q21" s="194" t="s">
        <v>566</v>
      </c>
      <c r="R21" s="200" t="s">
        <v>629</v>
      </c>
      <c r="S21" s="190" t="s">
        <v>729</v>
      </c>
      <c r="T21" s="190" t="s">
        <v>730</v>
      </c>
      <c r="U21" s="195" t="s">
        <v>637</v>
      </c>
      <c r="V21" s="196" t="s">
        <v>686</v>
      </c>
      <c r="W21" s="197" t="s">
        <v>687</v>
      </c>
      <c r="X21" s="196" t="s">
        <v>715</v>
      </c>
      <c r="Y21" s="196" t="s">
        <v>653</v>
      </c>
      <c r="Z21" s="198" t="s">
        <v>700</v>
      </c>
      <c r="AA21" s="194" t="s">
        <v>566</v>
      </c>
      <c r="AB21" s="199" t="s">
        <v>731</v>
      </c>
      <c r="AC21" s="201"/>
      <c r="AD21" s="201"/>
      <c r="AE21" s="182"/>
      <c r="AF21" s="182"/>
      <c r="AG21" s="182"/>
      <c r="AH21" s="182"/>
    </row>
    <row r="22" spans="1:34" ht="148.5" customHeight="1" x14ac:dyDescent="0.25">
      <c r="A22" s="190" t="s">
        <v>732</v>
      </c>
      <c r="B22" s="191" t="s">
        <v>566</v>
      </c>
      <c r="C22" s="191" t="s">
        <v>566</v>
      </c>
      <c r="D22" s="191" t="s">
        <v>566</v>
      </c>
      <c r="E22" s="203">
        <v>1680.2</v>
      </c>
      <c r="F22" s="193" t="s">
        <v>421</v>
      </c>
      <c r="G22" s="194" t="s">
        <v>733</v>
      </c>
      <c r="H22" s="194" t="s">
        <v>734</v>
      </c>
      <c r="I22" s="205" t="s">
        <v>735</v>
      </c>
      <c r="J22" s="194">
        <v>0.01</v>
      </c>
      <c r="K22" s="204">
        <v>0.25</v>
      </c>
      <c r="L22" s="194">
        <v>0.1</v>
      </c>
      <c r="M22" s="194" t="s">
        <v>711</v>
      </c>
      <c r="N22" s="194" t="s">
        <v>651</v>
      </c>
      <c r="O22" s="200" t="s">
        <v>736</v>
      </c>
      <c r="P22" s="200" t="s">
        <v>712</v>
      </c>
      <c r="Q22" s="194" t="s">
        <v>566</v>
      </c>
      <c r="R22" s="200" t="s">
        <v>629</v>
      </c>
      <c r="S22" s="190" t="s">
        <v>737</v>
      </c>
      <c r="T22" s="190" t="s">
        <v>738</v>
      </c>
      <c r="U22" s="206" t="s">
        <v>637</v>
      </c>
      <c r="V22" s="196" t="s">
        <v>725</v>
      </c>
      <c r="W22" s="207" t="s">
        <v>739</v>
      </c>
      <c r="X22" s="196" t="s">
        <v>715</v>
      </c>
      <c r="Y22" s="196" t="s">
        <v>667</v>
      </c>
      <c r="Z22" s="198" t="s">
        <v>700</v>
      </c>
      <c r="AA22" s="194" t="s">
        <v>566</v>
      </c>
      <c r="AB22" s="199" t="s">
        <v>740</v>
      </c>
      <c r="AC22" s="201"/>
      <c r="AD22" s="201"/>
      <c r="AE22" s="182"/>
      <c r="AF22" s="182"/>
      <c r="AG22" s="182"/>
      <c r="AH22" s="182"/>
    </row>
    <row r="23" spans="1:34" ht="131.25" customHeight="1" x14ac:dyDescent="0.25">
      <c r="A23" s="190" t="s">
        <v>741</v>
      </c>
      <c r="B23" s="191" t="s">
        <v>566</v>
      </c>
      <c r="C23" s="191" t="s">
        <v>566</v>
      </c>
      <c r="D23" s="191" t="s">
        <v>566</v>
      </c>
      <c r="E23" s="203">
        <v>1683.1</v>
      </c>
      <c r="F23" s="193" t="s">
        <v>421</v>
      </c>
      <c r="G23" s="194" t="s">
        <v>742</v>
      </c>
      <c r="H23" s="194" t="s">
        <v>631</v>
      </c>
      <c r="I23" s="194">
        <v>80</v>
      </c>
      <c r="J23" s="194">
        <v>0.01</v>
      </c>
      <c r="K23" s="204">
        <v>0.15</v>
      </c>
      <c r="L23" s="194" t="s">
        <v>633</v>
      </c>
      <c r="M23" s="194" t="s">
        <v>743</v>
      </c>
      <c r="N23" s="194" t="s">
        <v>651</v>
      </c>
      <c r="O23" s="200" t="s">
        <v>744</v>
      </c>
      <c r="P23" s="200" t="s">
        <v>696</v>
      </c>
      <c r="Q23" s="194" t="s">
        <v>566</v>
      </c>
      <c r="R23" s="200" t="s">
        <v>629</v>
      </c>
      <c r="S23" s="190" t="s">
        <v>745</v>
      </c>
      <c r="T23" s="190" t="s">
        <v>746</v>
      </c>
      <c r="U23" s="195" t="s">
        <v>675</v>
      </c>
      <c r="V23" s="196" t="s">
        <v>747</v>
      </c>
      <c r="W23" s="196">
        <v>20</v>
      </c>
      <c r="X23" s="196" t="s">
        <v>748</v>
      </c>
      <c r="Y23" s="196" t="s">
        <v>749</v>
      </c>
      <c r="Z23" s="198" t="s">
        <v>750</v>
      </c>
      <c r="AA23" s="194" t="s">
        <v>751</v>
      </c>
      <c r="AB23" s="199" t="s">
        <v>752</v>
      </c>
      <c r="AC23" s="201"/>
      <c r="AD23" s="201"/>
      <c r="AE23" s="182"/>
      <c r="AF23" s="182"/>
      <c r="AG23" s="182"/>
      <c r="AH23" s="182"/>
    </row>
    <row r="24" spans="1:34" ht="122.25" customHeight="1" x14ac:dyDescent="0.25">
      <c r="A24" s="190" t="s">
        <v>753</v>
      </c>
      <c r="B24" s="191" t="s">
        <v>566</v>
      </c>
      <c r="C24" s="191" t="s">
        <v>566</v>
      </c>
      <c r="D24" s="191" t="s">
        <v>566</v>
      </c>
      <c r="E24" s="203">
        <v>1686.5</v>
      </c>
      <c r="F24" s="193" t="s">
        <v>421</v>
      </c>
      <c r="G24" s="194" t="s">
        <v>754</v>
      </c>
      <c r="H24" s="194" t="s">
        <v>755</v>
      </c>
      <c r="I24" s="200" t="s">
        <v>756</v>
      </c>
      <c r="J24" s="194">
        <v>0.01</v>
      </c>
      <c r="K24" s="204">
        <v>0.15</v>
      </c>
      <c r="L24" s="194">
        <v>0.04</v>
      </c>
      <c r="M24" s="194" t="s">
        <v>757</v>
      </c>
      <c r="N24" s="194">
        <v>40</v>
      </c>
      <c r="O24" s="200" t="s">
        <v>705</v>
      </c>
      <c r="P24" s="200" t="s">
        <v>712</v>
      </c>
      <c r="Q24" s="194" t="s">
        <v>566</v>
      </c>
      <c r="R24" s="200" t="s">
        <v>629</v>
      </c>
      <c r="S24" s="190" t="s">
        <v>758</v>
      </c>
      <c r="T24" s="190" t="s">
        <v>759</v>
      </c>
      <c r="U24" s="195" t="s">
        <v>566</v>
      </c>
      <c r="V24" s="196" t="s">
        <v>760</v>
      </c>
      <c r="W24" s="196">
        <v>20</v>
      </c>
      <c r="X24" s="196" t="s">
        <v>761</v>
      </c>
      <c r="Y24" s="196" t="s">
        <v>762</v>
      </c>
      <c r="Z24" s="198" t="s">
        <v>700</v>
      </c>
      <c r="AA24" s="194" t="s">
        <v>763</v>
      </c>
      <c r="AB24" s="199" t="s">
        <v>764</v>
      </c>
      <c r="AC24" s="201"/>
      <c r="AD24" s="182"/>
      <c r="AE24" s="182"/>
      <c r="AF24" s="182"/>
      <c r="AG24" s="182"/>
      <c r="AH24" s="182"/>
    </row>
    <row r="25" spans="1:34" ht="14.25" customHeight="1" x14ac:dyDescent="0.25">
      <c r="A25" s="187">
        <v>1</v>
      </c>
      <c r="B25" s="187">
        <v>2</v>
      </c>
      <c r="C25" s="187">
        <v>3</v>
      </c>
      <c r="D25" s="187" t="s">
        <v>628</v>
      </c>
      <c r="E25" s="187">
        <v>5</v>
      </c>
      <c r="F25" s="187">
        <v>6</v>
      </c>
      <c r="G25" s="187">
        <v>7</v>
      </c>
      <c r="H25" s="187">
        <v>8</v>
      </c>
      <c r="I25" s="187">
        <v>9</v>
      </c>
      <c r="J25" s="187">
        <v>10</v>
      </c>
      <c r="K25" s="187">
        <v>11</v>
      </c>
      <c r="L25" s="187">
        <v>12</v>
      </c>
      <c r="M25" s="187">
        <v>13</v>
      </c>
      <c r="N25" s="187">
        <v>14</v>
      </c>
      <c r="O25" s="187">
        <v>15</v>
      </c>
      <c r="P25" s="187">
        <v>16</v>
      </c>
      <c r="Q25" s="187">
        <v>17</v>
      </c>
      <c r="R25" s="187">
        <v>18</v>
      </c>
      <c r="S25" s="187">
        <v>19</v>
      </c>
      <c r="T25" s="187">
        <v>20</v>
      </c>
      <c r="U25" s="187">
        <v>21</v>
      </c>
      <c r="V25" s="187">
        <v>22</v>
      </c>
      <c r="W25" s="187">
        <v>23</v>
      </c>
      <c r="X25" s="187">
        <v>24</v>
      </c>
      <c r="Y25" s="187">
        <v>25</v>
      </c>
      <c r="Z25" s="187">
        <v>26</v>
      </c>
      <c r="AA25" s="187">
        <v>27</v>
      </c>
      <c r="AB25" s="188">
        <v>28</v>
      </c>
    </row>
    <row r="26" spans="1:34" ht="140.25" customHeight="1" x14ac:dyDescent="0.25">
      <c r="A26" s="190" t="s">
        <v>765</v>
      </c>
      <c r="B26" s="191" t="s">
        <v>566</v>
      </c>
      <c r="C26" s="191" t="s">
        <v>566</v>
      </c>
      <c r="D26" s="191" t="s">
        <v>566</v>
      </c>
      <c r="E26" s="203">
        <v>1707.6</v>
      </c>
      <c r="F26" s="193" t="s">
        <v>421</v>
      </c>
      <c r="G26" s="194" t="s">
        <v>630</v>
      </c>
      <c r="H26" s="194" t="s">
        <v>766</v>
      </c>
      <c r="I26" s="194">
        <v>95</v>
      </c>
      <c r="J26" s="194">
        <v>0.01</v>
      </c>
      <c r="K26" s="204">
        <v>0.25</v>
      </c>
      <c r="L26" s="194">
        <v>0.1</v>
      </c>
      <c r="M26" s="194" t="s">
        <v>711</v>
      </c>
      <c r="N26" s="194" t="s">
        <v>661</v>
      </c>
      <c r="O26" s="200" t="s">
        <v>660</v>
      </c>
      <c r="P26" s="200" t="s">
        <v>696</v>
      </c>
      <c r="Q26" s="194" t="s">
        <v>566</v>
      </c>
      <c r="R26" s="200" t="s">
        <v>767</v>
      </c>
      <c r="S26" s="190" t="s">
        <v>768</v>
      </c>
      <c r="T26" s="190" t="s">
        <v>769</v>
      </c>
      <c r="U26" s="195" t="s">
        <v>637</v>
      </c>
      <c r="V26" s="196" t="s">
        <v>770</v>
      </c>
      <c r="W26" s="208">
        <v>5</v>
      </c>
      <c r="X26" s="196" t="s">
        <v>761</v>
      </c>
      <c r="Y26" s="196" t="s">
        <v>653</v>
      </c>
      <c r="Z26" s="198" t="s">
        <v>700</v>
      </c>
      <c r="AA26" s="194" t="s">
        <v>566</v>
      </c>
      <c r="AB26" s="199" t="s">
        <v>771</v>
      </c>
      <c r="AC26" s="201"/>
      <c r="AD26" s="201"/>
      <c r="AE26" s="182"/>
      <c r="AF26" s="182"/>
      <c r="AG26" s="182"/>
      <c r="AH26" s="182"/>
    </row>
    <row r="27" spans="1:34" ht="141.75" customHeight="1" x14ac:dyDescent="0.25">
      <c r="A27" s="190" t="s">
        <v>696</v>
      </c>
      <c r="B27" s="191" t="s">
        <v>566</v>
      </c>
      <c r="C27" s="191" t="s">
        <v>566</v>
      </c>
      <c r="D27" s="191" t="s">
        <v>566</v>
      </c>
      <c r="E27" s="203">
        <v>1725.6</v>
      </c>
      <c r="F27" s="193" t="s">
        <v>422</v>
      </c>
      <c r="G27" s="194" t="s">
        <v>772</v>
      </c>
      <c r="H27" s="194" t="s">
        <v>631</v>
      </c>
      <c r="I27" s="194">
        <v>98</v>
      </c>
      <c r="J27" s="194">
        <v>0.02</v>
      </c>
      <c r="K27" s="204">
        <v>0.3</v>
      </c>
      <c r="L27" s="194" t="s">
        <v>773</v>
      </c>
      <c r="M27" s="194" t="s">
        <v>774</v>
      </c>
      <c r="N27" s="194">
        <v>50</v>
      </c>
      <c r="O27" s="200" t="s">
        <v>775</v>
      </c>
      <c r="P27" s="200" t="s">
        <v>775</v>
      </c>
      <c r="Q27" s="194" t="s">
        <v>566</v>
      </c>
      <c r="R27" s="200" t="s">
        <v>644</v>
      </c>
      <c r="S27" s="190" t="s">
        <v>776</v>
      </c>
      <c r="T27" s="190" t="s">
        <v>777</v>
      </c>
      <c r="U27" s="195" t="s">
        <v>637</v>
      </c>
      <c r="V27" s="196" t="s">
        <v>770</v>
      </c>
      <c r="W27" s="208">
        <v>2</v>
      </c>
      <c r="X27" s="196" t="s">
        <v>640</v>
      </c>
      <c r="Y27" s="196" t="s">
        <v>653</v>
      </c>
      <c r="Z27" s="198" t="s">
        <v>700</v>
      </c>
      <c r="AA27" s="194" t="s">
        <v>566</v>
      </c>
      <c r="AB27" s="199" t="s">
        <v>778</v>
      </c>
      <c r="AC27" s="201"/>
      <c r="AD27" s="201"/>
      <c r="AE27" s="182"/>
      <c r="AF27" s="182"/>
      <c r="AG27" s="182"/>
      <c r="AH27" s="182"/>
    </row>
    <row r="28" spans="1:34" ht="150.75" customHeight="1" x14ac:dyDescent="0.25">
      <c r="A28" s="190" t="s">
        <v>39</v>
      </c>
      <c r="B28" s="191">
        <v>1725.5</v>
      </c>
      <c r="C28" s="191">
        <v>1743.5</v>
      </c>
      <c r="D28" s="204">
        <v>0.38000000000010914</v>
      </c>
      <c r="E28" s="203">
        <v>1725.88</v>
      </c>
      <c r="F28" s="193" t="s">
        <v>422</v>
      </c>
      <c r="G28" s="194" t="s">
        <v>691</v>
      </c>
      <c r="H28" s="194" t="s">
        <v>631</v>
      </c>
      <c r="I28" s="194">
        <v>90</v>
      </c>
      <c r="J28" s="194">
        <v>0.01</v>
      </c>
      <c r="K28" s="204">
        <v>0.25</v>
      </c>
      <c r="L28" s="194" t="s">
        <v>773</v>
      </c>
      <c r="M28" s="194" t="s">
        <v>779</v>
      </c>
      <c r="N28" s="194">
        <v>50</v>
      </c>
      <c r="O28" s="200" t="s">
        <v>780</v>
      </c>
      <c r="P28" s="200" t="s">
        <v>712</v>
      </c>
      <c r="Q28" s="209" t="s">
        <v>566</v>
      </c>
      <c r="R28" s="200" t="s">
        <v>673</v>
      </c>
      <c r="S28" s="190" t="s">
        <v>781</v>
      </c>
      <c r="T28" s="190" t="s">
        <v>782</v>
      </c>
      <c r="U28" s="195" t="s">
        <v>566</v>
      </c>
      <c r="V28" s="196" t="s">
        <v>783</v>
      </c>
      <c r="W28" s="196">
        <v>10</v>
      </c>
      <c r="X28" s="196" t="s">
        <v>784</v>
      </c>
      <c r="Y28" s="196" t="s">
        <v>785</v>
      </c>
      <c r="Z28" s="198" t="s">
        <v>786</v>
      </c>
      <c r="AA28" s="194" t="s">
        <v>566</v>
      </c>
      <c r="AB28" s="199" t="s">
        <v>787</v>
      </c>
      <c r="AC28" s="201"/>
      <c r="AD28" s="201"/>
      <c r="AE28" s="182"/>
      <c r="AF28" s="182"/>
      <c r="AG28" s="182"/>
      <c r="AH28" s="182"/>
    </row>
    <row r="29" spans="1:34" ht="146.25" customHeight="1" x14ac:dyDescent="0.25">
      <c r="A29" s="190" t="s">
        <v>50</v>
      </c>
      <c r="B29" s="191">
        <v>1725.5</v>
      </c>
      <c r="C29" s="191">
        <v>1743.5</v>
      </c>
      <c r="D29" s="204">
        <v>2.6400000000001</v>
      </c>
      <c r="E29" s="203">
        <v>1728.14</v>
      </c>
      <c r="F29" s="193" t="s">
        <v>422</v>
      </c>
      <c r="G29" s="194" t="s">
        <v>691</v>
      </c>
      <c r="H29" s="194" t="s">
        <v>631</v>
      </c>
      <c r="I29" s="194">
        <v>95</v>
      </c>
      <c r="J29" s="194">
        <v>0.01</v>
      </c>
      <c r="K29" s="204">
        <v>0.25</v>
      </c>
      <c r="L29" s="194" t="s">
        <v>773</v>
      </c>
      <c r="M29" s="194" t="s">
        <v>779</v>
      </c>
      <c r="N29" s="194">
        <v>50</v>
      </c>
      <c r="O29" s="200" t="s">
        <v>695</v>
      </c>
      <c r="P29" s="200" t="s">
        <v>696</v>
      </c>
      <c r="Q29" s="194" t="s">
        <v>566</v>
      </c>
      <c r="R29" s="200" t="s">
        <v>678</v>
      </c>
      <c r="S29" s="190" t="s">
        <v>788</v>
      </c>
      <c r="T29" s="190" t="s">
        <v>789</v>
      </c>
      <c r="U29" s="195" t="s">
        <v>566</v>
      </c>
      <c r="V29" s="196" t="s">
        <v>790</v>
      </c>
      <c r="W29" s="196">
        <v>5</v>
      </c>
      <c r="X29" s="196" t="s">
        <v>791</v>
      </c>
      <c r="Y29" s="196" t="s">
        <v>792</v>
      </c>
      <c r="Z29" s="198" t="s">
        <v>786</v>
      </c>
      <c r="AA29" s="194" t="s">
        <v>566</v>
      </c>
      <c r="AB29" s="199" t="s">
        <v>793</v>
      </c>
      <c r="AC29" s="201"/>
      <c r="AD29" s="201"/>
      <c r="AE29" s="182"/>
      <c r="AF29" s="182"/>
      <c r="AG29" s="182"/>
      <c r="AH29" s="182"/>
    </row>
    <row r="30" spans="1:34" ht="134.25" x14ac:dyDescent="0.25">
      <c r="A30" s="190" t="s">
        <v>425</v>
      </c>
      <c r="B30" s="191">
        <v>1725.5</v>
      </c>
      <c r="C30" s="191">
        <v>1743.5</v>
      </c>
      <c r="D30" s="204">
        <v>3</v>
      </c>
      <c r="E30" s="210">
        <v>1728.5</v>
      </c>
      <c r="F30" s="193" t="s">
        <v>422</v>
      </c>
      <c r="G30" s="194" t="s">
        <v>630</v>
      </c>
      <c r="H30" s="194" t="s">
        <v>631</v>
      </c>
      <c r="I30" s="194">
        <v>95</v>
      </c>
      <c r="J30" s="194">
        <v>0.01</v>
      </c>
      <c r="K30" s="204">
        <v>0.25</v>
      </c>
      <c r="L30" s="194">
        <v>0.1</v>
      </c>
      <c r="M30" s="194" t="s">
        <v>794</v>
      </c>
      <c r="N30" s="194">
        <v>50</v>
      </c>
      <c r="O30" s="200" t="s">
        <v>695</v>
      </c>
      <c r="P30" s="200" t="s">
        <v>696</v>
      </c>
      <c r="Q30" s="194" t="s">
        <v>566</v>
      </c>
      <c r="R30" s="200" t="s">
        <v>697</v>
      </c>
      <c r="S30" s="190" t="s">
        <v>795</v>
      </c>
      <c r="T30" s="190" t="s">
        <v>789</v>
      </c>
      <c r="U30" s="195" t="s">
        <v>566</v>
      </c>
      <c r="V30" s="196" t="s">
        <v>790</v>
      </c>
      <c r="W30" s="196">
        <v>5</v>
      </c>
      <c r="X30" s="196" t="s">
        <v>791</v>
      </c>
      <c r="Y30" s="196" t="s">
        <v>792</v>
      </c>
      <c r="Z30" s="198" t="s">
        <v>786</v>
      </c>
      <c r="AA30" s="194" t="s">
        <v>566</v>
      </c>
      <c r="AB30" s="199" t="s">
        <v>796</v>
      </c>
      <c r="AC30" s="201"/>
      <c r="AD30" s="201"/>
      <c r="AE30" s="182"/>
      <c r="AF30" s="182"/>
      <c r="AG30" s="182"/>
      <c r="AH30" s="182"/>
    </row>
    <row r="31" spans="1:34" ht="129.75" customHeight="1" x14ac:dyDescent="0.25">
      <c r="A31" s="190" t="s">
        <v>56</v>
      </c>
      <c r="B31" s="191">
        <v>1725.5</v>
      </c>
      <c r="C31" s="191">
        <v>1743.5</v>
      </c>
      <c r="D31" s="204">
        <v>4.0399999999999636</v>
      </c>
      <c r="E31" s="210">
        <v>1729.54</v>
      </c>
      <c r="F31" s="193" t="s">
        <v>422</v>
      </c>
      <c r="G31" s="194" t="s">
        <v>797</v>
      </c>
      <c r="H31" s="194" t="s">
        <v>798</v>
      </c>
      <c r="I31" s="194">
        <v>85</v>
      </c>
      <c r="J31" s="194">
        <v>0.01</v>
      </c>
      <c r="K31" s="204">
        <v>0.3</v>
      </c>
      <c r="L31" s="194" t="s">
        <v>773</v>
      </c>
      <c r="M31" s="194" t="s">
        <v>799</v>
      </c>
      <c r="N31" s="194">
        <v>50</v>
      </c>
      <c r="O31" s="200" t="s">
        <v>695</v>
      </c>
      <c r="P31" s="200" t="s">
        <v>696</v>
      </c>
      <c r="Q31" s="209" t="s">
        <v>566</v>
      </c>
      <c r="R31" s="200" t="s">
        <v>673</v>
      </c>
      <c r="S31" s="190" t="s">
        <v>800</v>
      </c>
      <c r="T31" s="190" t="s">
        <v>801</v>
      </c>
      <c r="U31" s="195" t="s">
        <v>566</v>
      </c>
      <c r="V31" s="196" t="s">
        <v>802</v>
      </c>
      <c r="W31" s="196">
        <v>15</v>
      </c>
      <c r="X31" s="196" t="s">
        <v>803</v>
      </c>
      <c r="Y31" s="196" t="s">
        <v>804</v>
      </c>
      <c r="Z31" s="198" t="s">
        <v>786</v>
      </c>
      <c r="AA31" s="194" t="s">
        <v>566</v>
      </c>
      <c r="AB31" s="199" t="s">
        <v>805</v>
      </c>
      <c r="AC31" s="201"/>
      <c r="AD31" s="201"/>
      <c r="AE31" s="182"/>
      <c r="AF31" s="182"/>
      <c r="AG31" s="182"/>
      <c r="AH31" s="182"/>
    </row>
    <row r="32" spans="1:34" ht="134.25" x14ac:dyDescent="0.25">
      <c r="A32" s="190" t="s">
        <v>806</v>
      </c>
      <c r="B32" s="191" t="s">
        <v>566</v>
      </c>
      <c r="C32" s="191" t="s">
        <v>566</v>
      </c>
      <c r="D32" s="204" t="s">
        <v>566</v>
      </c>
      <c r="E32" s="210">
        <v>1731.1</v>
      </c>
      <c r="F32" s="193" t="s">
        <v>422</v>
      </c>
      <c r="G32" s="194" t="s">
        <v>630</v>
      </c>
      <c r="H32" s="194" t="s">
        <v>631</v>
      </c>
      <c r="I32" s="194">
        <v>95</v>
      </c>
      <c r="J32" s="194">
        <v>0.01</v>
      </c>
      <c r="K32" s="204">
        <v>0.2</v>
      </c>
      <c r="L32" s="194">
        <v>0.1</v>
      </c>
      <c r="M32" s="194" t="s">
        <v>807</v>
      </c>
      <c r="N32" s="194">
        <v>50</v>
      </c>
      <c r="O32" s="200" t="s">
        <v>695</v>
      </c>
      <c r="P32" s="200" t="s">
        <v>696</v>
      </c>
      <c r="Q32" s="194" t="s">
        <v>566</v>
      </c>
      <c r="R32" s="200" t="s">
        <v>767</v>
      </c>
      <c r="S32" s="190" t="s">
        <v>808</v>
      </c>
      <c r="T32" s="190" t="s">
        <v>649</v>
      </c>
      <c r="U32" s="195" t="s">
        <v>566</v>
      </c>
      <c r="V32" s="196" t="s">
        <v>686</v>
      </c>
      <c r="W32" s="196">
        <v>5</v>
      </c>
      <c r="X32" s="196" t="s">
        <v>809</v>
      </c>
      <c r="Y32" s="196" t="s">
        <v>653</v>
      </c>
      <c r="Z32" s="198" t="s">
        <v>786</v>
      </c>
      <c r="AA32" s="194" t="s">
        <v>566</v>
      </c>
      <c r="AB32" s="199" t="s">
        <v>810</v>
      </c>
      <c r="AC32" s="201"/>
      <c r="AD32" s="201"/>
      <c r="AE32" s="182"/>
      <c r="AF32" s="182"/>
      <c r="AG32" s="182"/>
      <c r="AH32" s="182"/>
    </row>
    <row r="33" spans="1:34" ht="14.25" customHeight="1" x14ac:dyDescent="0.25">
      <c r="A33" s="187">
        <v>1</v>
      </c>
      <c r="B33" s="187">
        <v>2</v>
      </c>
      <c r="C33" s="187">
        <v>3</v>
      </c>
      <c r="D33" s="187" t="s">
        <v>628</v>
      </c>
      <c r="E33" s="187">
        <v>5</v>
      </c>
      <c r="F33" s="187">
        <v>6</v>
      </c>
      <c r="G33" s="187">
        <v>7</v>
      </c>
      <c r="H33" s="187">
        <v>8</v>
      </c>
      <c r="I33" s="187">
        <v>9</v>
      </c>
      <c r="J33" s="187">
        <v>10</v>
      </c>
      <c r="K33" s="187">
        <v>11</v>
      </c>
      <c r="L33" s="187">
        <v>12</v>
      </c>
      <c r="M33" s="187">
        <v>13</v>
      </c>
      <c r="N33" s="187">
        <v>14</v>
      </c>
      <c r="O33" s="187">
        <v>15</v>
      </c>
      <c r="P33" s="187">
        <v>16</v>
      </c>
      <c r="Q33" s="187">
        <v>17</v>
      </c>
      <c r="R33" s="187">
        <v>18</v>
      </c>
      <c r="S33" s="187">
        <v>19</v>
      </c>
      <c r="T33" s="187">
        <v>20</v>
      </c>
      <c r="U33" s="187">
        <v>21</v>
      </c>
      <c r="V33" s="187">
        <v>22</v>
      </c>
      <c r="W33" s="187">
        <v>23</v>
      </c>
      <c r="X33" s="187">
        <v>24</v>
      </c>
      <c r="Y33" s="187">
        <v>25</v>
      </c>
      <c r="Z33" s="187">
        <v>26</v>
      </c>
      <c r="AA33" s="187">
        <v>27</v>
      </c>
      <c r="AB33" s="188">
        <v>28</v>
      </c>
    </row>
    <row r="34" spans="1:34" ht="163.5" customHeight="1" x14ac:dyDescent="0.25">
      <c r="A34" s="190" t="s">
        <v>63</v>
      </c>
      <c r="B34" s="191">
        <v>1725.5</v>
      </c>
      <c r="C34" s="191">
        <v>1743.5</v>
      </c>
      <c r="D34" s="204">
        <v>5.6700000000000728</v>
      </c>
      <c r="E34" s="210">
        <v>1731.17</v>
      </c>
      <c r="F34" s="193" t="s">
        <v>422</v>
      </c>
      <c r="G34" s="194" t="s">
        <v>691</v>
      </c>
      <c r="H34" s="194" t="s">
        <v>811</v>
      </c>
      <c r="I34" s="200" t="s">
        <v>812</v>
      </c>
      <c r="J34" s="194">
        <v>0.01</v>
      </c>
      <c r="K34" s="204">
        <v>0.4</v>
      </c>
      <c r="L34" s="194" t="s">
        <v>773</v>
      </c>
      <c r="M34" s="194" t="s">
        <v>813</v>
      </c>
      <c r="N34" s="194">
        <v>50</v>
      </c>
      <c r="O34" s="200" t="s">
        <v>695</v>
      </c>
      <c r="P34" s="200" t="s">
        <v>696</v>
      </c>
      <c r="Q34" s="209" t="s">
        <v>566</v>
      </c>
      <c r="R34" s="200" t="s">
        <v>673</v>
      </c>
      <c r="S34" s="190" t="s">
        <v>814</v>
      </c>
      <c r="T34" s="190" t="s">
        <v>801</v>
      </c>
      <c r="U34" s="195" t="s">
        <v>566</v>
      </c>
      <c r="V34" s="196" t="s">
        <v>815</v>
      </c>
      <c r="W34" s="196">
        <v>10</v>
      </c>
      <c r="X34" s="196" t="s">
        <v>816</v>
      </c>
      <c r="Y34" s="196" t="s">
        <v>653</v>
      </c>
      <c r="Z34" s="198" t="s">
        <v>786</v>
      </c>
      <c r="AA34" s="194" t="s">
        <v>566</v>
      </c>
      <c r="AB34" s="199" t="s">
        <v>817</v>
      </c>
      <c r="AC34" s="201"/>
      <c r="AD34" s="201"/>
      <c r="AE34" s="182"/>
      <c r="AF34" s="182"/>
      <c r="AG34" s="182"/>
      <c r="AH34" s="182"/>
    </row>
    <row r="35" spans="1:34" ht="144" x14ac:dyDescent="0.25">
      <c r="A35" s="190" t="s">
        <v>66</v>
      </c>
      <c r="B35" s="191">
        <v>1725.5</v>
      </c>
      <c r="C35" s="191">
        <v>1743.5</v>
      </c>
      <c r="D35" s="204">
        <v>6.4000000000000909</v>
      </c>
      <c r="E35" s="210">
        <v>1731.9</v>
      </c>
      <c r="F35" s="193" t="s">
        <v>422</v>
      </c>
      <c r="G35" s="194" t="s">
        <v>691</v>
      </c>
      <c r="H35" s="194" t="s">
        <v>631</v>
      </c>
      <c r="I35" s="200" t="s">
        <v>692</v>
      </c>
      <c r="J35" s="194">
        <v>0.01</v>
      </c>
      <c r="K35" s="204">
        <v>0.2</v>
      </c>
      <c r="L35" s="194">
        <v>0.01</v>
      </c>
      <c r="M35" s="194" t="s">
        <v>818</v>
      </c>
      <c r="N35" s="194">
        <v>50</v>
      </c>
      <c r="O35" s="200">
        <v>30</v>
      </c>
      <c r="P35" s="200" t="s">
        <v>712</v>
      </c>
      <c r="Q35" s="209" t="s">
        <v>566</v>
      </c>
      <c r="R35" s="200" t="s">
        <v>673</v>
      </c>
      <c r="S35" s="190" t="s">
        <v>819</v>
      </c>
      <c r="T35" s="190" t="s">
        <v>820</v>
      </c>
      <c r="U35" s="195" t="s">
        <v>566</v>
      </c>
      <c r="V35" s="196" t="s">
        <v>815</v>
      </c>
      <c r="W35" s="196">
        <v>5</v>
      </c>
      <c r="X35" s="196" t="s">
        <v>816</v>
      </c>
      <c r="Y35" s="196" t="s">
        <v>653</v>
      </c>
      <c r="Z35" s="198" t="s">
        <v>786</v>
      </c>
      <c r="AA35" s="194" t="s">
        <v>566</v>
      </c>
      <c r="AB35" s="199" t="s">
        <v>821</v>
      </c>
      <c r="AC35" s="201"/>
      <c r="AD35" s="201"/>
      <c r="AE35" s="182"/>
      <c r="AF35" s="182"/>
      <c r="AG35" s="182"/>
      <c r="AH35" s="182"/>
    </row>
    <row r="36" spans="1:34" s="182" customFormat="1" ht="153" x14ac:dyDescent="0.25">
      <c r="A36" s="190" t="s">
        <v>426</v>
      </c>
      <c r="B36" s="191">
        <v>1725.5</v>
      </c>
      <c r="C36" s="191">
        <v>1743.5</v>
      </c>
      <c r="D36" s="204">
        <v>7</v>
      </c>
      <c r="E36" s="210">
        <v>1732.5</v>
      </c>
      <c r="F36" s="193" t="s">
        <v>422</v>
      </c>
      <c r="G36" s="194" t="s">
        <v>733</v>
      </c>
      <c r="H36" s="194" t="s">
        <v>822</v>
      </c>
      <c r="I36" s="194" t="s">
        <v>735</v>
      </c>
      <c r="J36" s="194">
        <v>0.01</v>
      </c>
      <c r="K36" s="204">
        <v>0.2</v>
      </c>
      <c r="L36" s="194">
        <v>0.1</v>
      </c>
      <c r="M36" s="194" t="s">
        <v>823</v>
      </c>
      <c r="N36" s="194" t="s">
        <v>661</v>
      </c>
      <c r="O36" s="200" t="s">
        <v>780</v>
      </c>
      <c r="P36" s="200" t="s">
        <v>824</v>
      </c>
      <c r="Q36" s="209" t="s">
        <v>566</v>
      </c>
      <c r="R36" s="200" t="s">
        <v>825</v>
      </c>
      <c r="S36" s="190" t="s">
        <v>826</v>
      </c>
      <c r="T36" s="190" t="s">
        <v>827</v>
      </c>
      <c r="U36" s="195" t="s">
        <v>566</v>
      </c>
      <c r="V36" s="196" t="s">
        <v>815</v>
      </c>
      <c r="W36" s="197" t="s">
        <v>739</v>
      </c>
      <c r="X36" s="196" t="s">
        <v>816</v>
      </c>
      <c r="Y36" s="196" t="s">
        <v>828</v>
      </c>
      <c r="Z36" s="198" t="s">
        <v>786</v>
      </c>
      <c r="AA36" s="194" t="s">
        <v>566</v>
      </c>
      <c r="AB36" s="199" t="s">
        <v>829</v>
      </c>
      <c r="AC36" s="201"/>
    </row>
    <row r="37" spans="1:34" s="182" customFormat="1" ht="144" x14ac:dyDescent="0.25">
      <c r="A37" s="190" t="s">
        <v>72</v>
      </c>
      <c r="B37" s="191">
        <v>1725.5</v>
      </c>
      <c r="C37" s="191">
        <v>1743.5</v>
      </c>
      <c r="D37" s="204">
        <v>7.9100000000000819</v>
      </c>
      <c r="E37" s="210">
        <v>1733.41</v>
      </c>
      <c r="F37" s="193" t="s">
        <v>422</v>
      </c>
      <c r="G37" s="194" t="s">
        <v>830</v>
      </c>
      <c r="H37" s="194" t="s">
        <v>822</v>
      </c>
      <c r="I37" s="200" t="s">
        <v>831</v>
      </c>
      <c r="J37" s="194">
        <v>0.01</v>
      </c>
      <c r="K37" s="204">
        <v>0.2</v>
      </c>
      <c r="L37" s="194" t="s">
        <v>773</v>
      </c>
      <c r="M37" s="194" t="s">
        <v>818</v>
      </c>
      <c r="N37" s="194" t="s">
        <v>661</v>
      </c>
      <c r="O37" s="200" t="s">
        <v>736</v>
      </c>
      <c r="P37" s="200" t="s">
        <v>662</v>
      </c>
      <c r="Q37" s="209" t="s">
        <v>566</v>
      </c>
      <c r="R37" s="200" t="s">
        <v>825</v>
      </c>
      <c r="S37" s="190" t="s">
        <v>832</v>
      </c>
      <c r="T37" s="190" t="s">
        <v>827</v>
      </c>
      <c r="U37" s="195" t="s">
        <v>566</v>
      </c>
      <c r="V37" s="196" t="s">
        <v>833</v>
      </c>
      <c r="W37" s="196">
        <v>15</v>
      </c>
      <c r="X37" s="196" t="s">
        <v>816</v>
      </c>
      <c r="Y37" s="196" t="s">
        <v>828</v>
      </c>
      <c r="Z37" s="198" t="s">
        <v>786</v>
      </c>
      <c r="AA37" s="194" t="s">
        <v>834</v>
      </c>
      <c r="AB37" s="199" t="s">
        <v>835</v>
      </c>
      <c r="AC37" s="201"/>
      <c r="AD37" s="201"/>
    </row>
    <row r="38" spans="1:34" ht="191.25" x14ac:dyDescent="0.25">
      <c r="A38" s="190" t="s">
        <v>77</v>
      </c>
      <c r="B38" s="191">
        <v>1725.5</v>
      </c>
      <c r="C38" s="191">
        <v>1743.5</v>
      </c>
      <c r="D38" s="204">
        <v>8.8299999999999272</v>
      </c>
      <c r="E38" s="210">
        <v>1734.33</v>
      </c>
      <c r="F38" s="193" t="s">
        <v>422</v>
      </c>
      <c r="G38" s="194" t="s">
        <v>733</v>
      </c>
      <c r="H38" s="194" t="s">
        <v>836</v>
      </c>
      <c r="I38" s="200" t="s">
        <v>735</v>
      </c>
      <c r="J38" s="194">
        <v>0.01</v>
      </c>
      <c r="K38" s="204">
        <v>0.2</v>
      </c>
      <c r="L38" s="194" t="s">
        <v>633</v>
      </c>
      <c r="M38" s="194" t="s">
        <v>823</v>
      </c>
      <c r="N38" s="194" t="s">
        <v>651</v>
      </c>
      <c r="O38" s="200" t="s">
        <v>837</v>
      </c>
      <c r="P38" s="200" t="s">
        <v>662</v>
      </c>
      <c r="Q38" s="209" t="s">
        <v>566</v>
      </c>
      <c r="R38" s="200" t="s">
        <v>727</v>
      </c>
      <c r="S38" s="190" t="s">
        <v>838</v>
      </c>
      <c r="T38" s="190" t="s">
        <v>839</v>
      </c>
      <c r="U38" s="195" t="s">
        <v>566</v>
      </c>
      <c r="V38" s="196" t="s">
        <v>840</v>
      </c>
      <c r="W38" s="211" t="s">
        <v>739</v>
      </c>
      <c r="X38" s="196" t="s">
        <v>841</v>
      </c>
      <c r="Y38" s="196" t="s">
        <v>842</v>
      </c>
      <c r="Z38" s="198" t="s">
        <v>786</v>
      </c>
      <c r="AA38" s="194" t="s">
        <v>843</v>
      </c>
      <c r="AB38" s="199" t="s">
        <v>844</v>
      </c>
      <c r="AC38" s="201"/>
      <c r="AD38" s="201"/>
      <c r="AE38" s="182"/>
      <c r="AF38" s="182"/>
      <c r="AG38" s="182"/>
      <c r="AH38" s="182"/>
    </row>
    <row r="39" spans="1:34" ht="156.75" customHeight="1" x14ac:dyDescent="0.25">
      <c r="A39" s="190" t="s">
        <v>845</v>
      </c>
      <c r="B39" s="191" t="s">
        <v>566</v>
      </c>
      <c r="C39" s="191" t="s">
        <v>566</v>
      </c>
      <c r="D39" s="204" t="s">
        <v>566</v>
      </c>
      <c r="E39" s="210">
        <v>1735.2</v>
      </c>
      <c r="F39" s="193" t="s">
        <v>422</v>
      </c>
      <c r="G39" s="194" t="s">
        <v>679</v>
      </c>
      <c r="H39" s="194" t="s">
        <v>631</v>
      </c>
      <c r="I39" s="200" t="s">
        <v>812</v>
      </c>
      <c r="J39" s="194">
        <v>0.01</v>
      </c>
      <c r="K39" s="204">
        <v>0.2</v>
      </c>
      <c r="L39" s="204" t="s">
        <v>633</v>
      </c>
      <c r="M39" s="194" t="s">
        <v>682</v>
      </c>
      <c r="N39" s="194">
        <v>45</v>
      </c>
      <c r="O39" s="200" t="s">
        <v>837</v>
      </c>
      <c r="P39" s="200" t="s">
        <v>739</v>
      </c>
      <c r="Q39" s="194" t="s">
        <v>566</v>
      </c>
      <c r="R39" s="200" t="s">
        <v>846</v>
      </c>
      <c r="S39" s="190" t="s">
        <v>847</v>
      </c>
      <c r="T39" s="190" t="s">
        <v>664</v>
      </c>
      <c r="U39" s="195" t="s">
        <v>566</v>
      </c>
      <c r="V39" s="196" t="s">
        <v>840</v>
      </c>
      <c r="W39" s="196">
        <v>10</v>
      </c>
      <c r="X39" s="196" t="s">
        <v>848</v>
      </c>
      <c r="Y39" s="196" t="s">
        <v>849</v>
      </c>
      <c r="Z39" s="198" t="s">
        <v>642</v>
      </c>
      <c r="AA39" s="194" t="s">
        <v>850</v>
      </c>
      <c r="AB39" s="199" t="s">
        <v>851</v>
      </c>
      <c r="AC39" s="201"/>
      <c r="AD39" s="201"/>
      <c r="AE39" s="182"/>
      <c r="AF39" s="182"/>
      <c r="AG39" s="182"/>
      <c r="AH39" s="182"/>
    </row>
    <row r="40" spans="1:34" ht="14.25" customHeight="1" x14ac:dyDescent="0.25">
      <c r="A40" s="187">
        <v>1</v>
      </c>
      <c r="B40" s="187">
        <v>2</v>
      </c>
      <c r="C40" s="187">
        <v>3</v>
      </c>
      <c r="D40" s="187" t="s">
        <v>628</v>
      </c>
      <c r="E40" s="187">
        <v>5</v>
      </c>
      <c r="F40" s="187">
        <v>6</v>
      </c>
      <c r="G40" s="187">
        <v>7</v>
      </c>
      <c r="H40" s="187">
        <v>8</v>
      </c>
      <c r="I40" s="187">
        <v>9</v>
      </c>
      <c r="J40" s="187">
        <v>10</v>
      </c>
      <c r="K40" s="187">
        <v>11</v>
      </c>
      <c r="L40" s="187">
        <v>12</v>
      </c>
      <c r="M40" s="187">
        <v>13</v>
      </c>
      <c r="N40" s="187">
        <v>14</v>
      </c>
      <c r="O40" s="187">
        <v>15</v>
      </c>
      <c r="P40" s="187">
        <v>16</v>
      </c>
      <c r="Q40" s="187">
        <v>17</v>
      </c>
      <c r="R40" s="187">
        <v>18</v>
      </c>
      <c r="S40" s="187">
        <v>19</v>
      </c>
      <c r="T40" s="187">
        <v>20</v>
      </c>
      <c r="U40" s="187">
        <v>21</v>
      </c>
      <c r="V40" s="187">
        <v>22</v>
      </c>
      <c r="W40" s="187">
        <v>23</v>
      </c>
      <c r="X40" s="187">
        <v>24</v>
      </c>
      <c r="Y40" s="187">
        <v>25</v>
      </c>
      <c r="Z40" s="187">
        <v>26</v>
      </c>
      <c r="AA40" s="187">
        <v>27</v>
      </c>
      <c r="AB40" s="188">
        <v>28</v>
      </c>
    </row>
    <row r="41" spans="1:34" ht="151.5" customHeight="1" x14ac:dyDescent="0.25">
      <c r="A41" s="190" t="s">
        <v>427</v>
      </c>
      <c r="B41" s="191">
        <v>1725.5</v>
      </c>
      <c r="C41" s="191">
        <v>1743.5</v>
      </c>
      <c r="D41" s="204">
        <v>10.25</v>
      </c>
      <c r="E41" s="210">
        <v>1735.75</v>
      </c>
      <c r="F41" s="193" t="s">
        <v>422</v>
      </c>
      <c r="G41" s="194" t="s">
        <v>852</v>
      </c>
      <c r="H41" s="194" t="s">
        <v>853</v>
      </c>
      <c r="I41" s="200" t="s">
        <v>831</v>
      </c>
      <c r="J41" s="194">
        <v>0.01</v>
      </c>
      <c r="K41" s="204">
        <v>0.15</v>
      </c>
      <c r="L41" s="204" t="s">
        <v>633</v>
      </c>
      <c r="M41" s="194" t="s">
        <v>854</v>
      </c>
      <c r="N41" s="194">
        <v>35</v>
      </c>
      <c r="O41" s="200" t="s">
        <v>744</v>
      </c>
      <c r="P41" s="200" t="s">
        <v>739</v>
      </c>
      <c r="Q41" s="209" t="s">
        <v>566</v>
      </c>
      <c r="R41" s="200" t="s">
        <v>846</v>
      </c>
      <c r="S41" s="190" t="s">
        <v>855</v>
      </c>
      <c r="T41" s="190" t="s">
        <v>856</v>
      </c>
      <c r="U41" s="195" t="s">
        <v>566</v>
      </c>
      <c r="V41" s="196" t="s">
        <v>833</v>
      </c>
      <c r="W41" s="196">
        <v>15</v>
      </c>
      <c r="X41" s="196" t="s">
        <v>816</v>
      </c>
      <c r="Y41" s="196" t="s">
        <v>828</v>
      </c>
      <c r="Z41" s="198" t="s">
        <v>786</v>
      </c>
      <c r="AA41" s="194" t="s">
        <v>857</v>
      </c>
      <c r="AB41" s="199" t="s">
        <v>858</v>
      </c>
      <c r="AC41" s="201"/>
      <c r="AD41" s="201"/>
      <c r="AE41" s="182"/>
      <c r="AF41" s="182"/>
      <c r="AG41" s="182"/>
      <c r="AH41" s="182"/>
    </row>
    <row r="42" spans="1:34" ht="154.5" x14ac:dyDescent="0.25">
      <c r="A42" s="190" t="s">
        <v>84</v>
      </c>
      <c r="B42" s="191">
        <v>1725.5</v>
      </c>
      <c r="C42" s="191">
        <v>1743.5</v>
      </c>
      <c r="D42" s="204">
        <v>10.6400000000001</v>
      </c>
      <c r="E42" s="210">
        <v>1736.14</v>
      </c>
      <c r="F42" s="193" t="s">
        <v>422</v>
      </c>
      <c r="G42" s="194" t="s">
        <v>852</v>
      </c>
      <c r="H42" s="194" t="s">
        <v>859</v>
      </c>
      <c r="I42" s="200" t="s">
        <v>831</v>
      </c>
      <c r="J42" s="194">
        <v>0.01</v>
      </c>
      <c r="K42" s="204">
        <v>0.2</v>
      </c>
      <c r="L42" s="194" t="s">
        <v>633</v>
      </c>
      <c r="M42" s="194" t="s">
        <v>860</v>
      </c>
      <c r="N42" s="194">
        <v>40</v>
      </c>
      <c r="O42" s="200" t="s">
        <v>705</v>
      </c>
      <c r="P42" s="200" t="s">
        <v>739</v>
      </c>
      <c r="Q42" s="212" t="s">
        <v>566</v>
      </c>
      <c r="R42" s="200" t="s">
        <v>846</v>
      </c>
      <c r="S42" s="190" t="s">
        <v>855</v>
      </c>
      <c r="T42" s="190" t="s">
        <v>861</v>
      </c>
      <c r="U42" s="195" t="s">
        <v>566</v>
      </c>
      <c r="V42" s="196" t="s">
        <v>833</v>
      </c>
      <c r="W42" s="196">
        <v>15</v>
      </c>
      <c r="X42" s="196" t="s">
        <v>816</v>
      </c>
      <c r="Y42" s="196" t="s">
        <v>828</v>
      </c>
      <c r="Z42" s="198" t="s">
        <v>786</v>
      </c>
      <c r="AA42" s="194" t="s">
        <v>862</v>
      </c>
      <c r="AB42" s="199" t="s">
        <v>863</v>
      </c>
      <c r="AC42" s="201"/>
      <c r="AD42" s="201"/>
      <c r="AE42" s="182"/>
      <c r="AF42" s="182"/>
      <c r="AG42" s="182"/>
      <c r="AH42" s="182"/>
    </row>
    <row r="43" spans="1:34" ht="139.5" customHeight="1" x14ac:dyDescent="0.25">
      <c r="A43" s="190" t="s">
        <v>95</v>
      </c>
      <c r="B43" s="191">
        <v>1725.5</v>
      </c>
      <c r="C43" s="204">
        <v>1743.5</v>
      </c>
      <c r="D43" s="204">
        <v>12.220000000000027</v>
      </c>
      <c r="E43" s="210">
        <v>1737.72</v>
      </c>
      <c r="F43" s="193" t="s">
        <v>422</v>
      </c>
      <c r="G43" s="194" t="s">
        <v>864</v>
      </c>
      <c r="H43" s="194" t="s">
        <v>865</v>
      </c>
      <c r="I43" s="200" t="s">
        <v>866</v>
      </c>
      <c r="J43" s="194">
        <v>0.01</v>
      </c>
      <c r="K43" s="204">
        <v>0.35</v>
      </c>
      <c r="L43" s="213" t="s">
        <v>867</v>
      </c>
      <c r="M43" s="194" t="s">
        <v>868</v>
      </c>
      <c r="N43" s="194">
        <v>55</v>
      </c>
      <c r="O43" s="200" t="s">
        <v>780</v>
      </c>
      <c r="P43" s="200" t="s">
        <v>739</v>
      </c>
      <c r="Q43" s="209" t="s">
        <v>566</v>
      </c>
      <c r="R43" s="200" t="s">
        <v>687</v>
      </c>
      <c r="S43" s="190" t="s">
        <v>869</v>
      </c>
      <c r="T43" s="190" t="s">
        <v>870</v>
      </c>
      <c r="U43" s="195" t="s">
        <v>566</v>
      </c>
      <c r="V43" s="196" t="s">
        <v>833</v>
      </c>
      <c r="W43" s="196">
        <v>40</v>
      </c>
      <c r="X43" s="196" t="s">
        <v>652</v>
      </c>
      <c r="Y43" s="196" t="s">
        <v>828</v>
      </c>
      <c r="Z43" s="198" t="s">
        <v>786</v>
      </c>
      <c r="AA43" s="194" t="s">
        <v>871</v>
      </c>
      <c r="AB43" s="199" t="s">
        <v>872</v>
      </c>
      <c r="AC43" s="201"/>
      <c r="AD43" s="201"/>
      <c r="AE43" s="182"/>
      <c r="AF43" s="182"/>
      <c r="AG43" s="182"/>
      <c r="AH43" s="182"/>
    </row>
    <row r="44" spans="1:34" ht="135" customHeight="1" x14ac:dyDescent="0.25">
      <c r="A44" s="190" t="s">
        <v>101</v>
      </c>
      <c r="B44" s="191">
        <v>1725.5</v>
      </c>
      <c r="C44" s="204">
        <v>1743.5</v>
      </c>
      <c r="D44" s="204">
        <v>13.230000000000018</v>
      </c>
      <c r="E44" s="210">
        <v>1738.73</v>
      </c>
      <c r="F44" s="193" t="s">
        <v>422</v>
      </c>
      <c r="G44" s="194" t="s">
        <v>772</v>
      </c>
      <c r="H44" s="194" t="s">
        <v>631</v>
      </c>
      <c r="I44" s="200" t="s">
        <v>873</v>
      </c>
      <c r="J44" s="194">
        <v>0.02</v>
      </c>
      <c r="K44" s="204">
        <v>0.4</v>
      </c>
      <c r="L44" s="213" t="s">
        <v>693</v>
      </c>
      <c r="M44" s="194" t="s">
        <v>874</v>
      </c>
      <c r="N44" s="194">
        <v>65</v>
      </c>
      <c r="O44" s="200" t="s">
        <v>824</v>
      </c>
      <c r="P44" s="200" t="s">
        <v>739</v>
      </c>
      <c r="Q44" s="205" t="s">
        <v>566</v>
      </c>
      <c r="R44" s="200" t="s">
        <v>697</v>
      </c>
      <c r="S44" s="190" t="s">
        <v>875</v>
      </c>
      <c r="T44" s="190" t="s">
        <v>876</v>
      </c>
      <c r="U44" s="195" t="s">
        <v>566</v>
      </c>
      <c r="V44" s="196" t="s">
        <v>877</v>
      </c>
      <c r="W44" s="196">
        <v>2</v>
      </c>
      <c r="X44" s="196" t="s">
        <v>878</v>
      </c>
      <c r="Y44" s="196" t="s">
        <v>879</v>
      </c>
      <c r="Z44" s="198" t="s">
        <v>880</v>
      </c>
      <c r="AA44" s="194" t="s">
        <v>566</v>
      </c>
      <c r="AB44" s="199" t="s">
        <v>881</v>
      </c>
      <c r="AC44" s="201"/>
      <c r="AD44" s="201"/>
      <c r="AE44" s="182"/>
      <c r="AF44" s="182"/>
      <c r="AG44" s="182"/>
      <c r="AH44" s="182"/>
    </row>
    <row r="45" spans="1:34" ht="126" customHeight="1" x14ac:dyDescent="0.25">
      <c r="A45" s="190" t="s">
        <v>882</v>
      </c>
      <c r="B45" s="191" t="s">
        <v>566</v>
      </c>
      <c r="C45" s="204" t="s">
        <v>566</v>
      </c>
      <c r="D45" s="204" t="s">
        <v>566</v>
      </c>
      <c r="E45" s="210">
        <v>1739.5</v>
      </c>
      <c r="F45" s="193" t="s">
        <v>422</v>
      </c>
      <c r="G45" s="194" t="s">
        <v>772</v>
      </c>
      <c r="H45" s="194" t="s">
        <v>631</v>
      </c>
      <c r="I45" s="200" t="s">
        <v>883</v>
      </c>
      <c r="J45" s="194">
        <v>0.03</v>
      </c>
      <c r="K45" s="204">
        <v>0.4</v>
      </c>
      <c r="L45" s="194" t="s">
        <v>693</v>
      </c>
      <c r="M45" s="194" t="s">
        <v>884</v>
      </c>
      <c r="N45" s="194" t="s">
        <v>885</v>
      </c>
      <c r="O45" s="200" t="s">
        <v>739</v>
      </c>
      <c r="P45" s="200" t="s">
        <v>696</v>
      </c>
      <c r="Q45" s="194" t="s">
        <v>566</v>
      </c>
      <c r="R45" s="200" t="s">
        <v>629</v>
      </c>
      <c r="S45" s="190" t="s">
        <v>886</v>
      </c>
      <c r="T45" s="190" t="s">
        <v>887</v>
      </c>
      <c r="U45" s="195" t="s">
        <v>888</v>
      </c>
      <c r="V45" s="196" t="s">
        <v>686</v>
      </c>
      <c r="W45" s="196">
        <v>1</v>
      </c>
      <c r="X45" s="196" t="s">
        <v>889</v>
      </c>
      <c r="Y45" s="196" t="s">
        <v>653</v>
      </c>
      <c r="Z45" s="198" t="s">
        <v>890</v>
      </c>
      <c r="AA45" s="194" t="s">
        <v>566</v>
      </c>
      <c r="AB45" s="199" t="s">
        <v>891</v>
      </c>
      <c r="AC45" s="201"/>
      <c r="AD45" s="201"/>
      <c r="AE45" s="182"/>
      <c r="AF45" s="182"/>
      <c r="AG45" s="182"/>
      <c r="AH45" s="182"/>
    </row>
    <row r="46" spans="1:34" ht="140.25" customHeight="1" x14ac:dyDescent="0.25">
      <c r="A46" s="190" t="s">
        <v>112</v>
      </c>
      <c r="B46" s="191">
        <v>1725.5</v>
      </c>
      <c r="C46" s="204">
        <v>1743.5</v>
      </c>
      <c r="D46" s="204">
        <v>15.930000000000064</v>
      </c>
      <c r="E46" s="210">
        <v>1741.43</v>
      </c>
      <c r="F46" s="193" t="s">
        <v>422</v>
      </c>
      <c r="G46" s="194" t="s">
        <v>772</v>
      </c>
      <c r="H46" s="194" t="s">
        <v>631</v>
      </c>
      <c r="I46" s="200" t="s">
        <v>892</v>
      </c>
      <c r="J46" s="194">
        <v>0.02</v>
      </c>
      <c r="K46" s="194">
        <v>0.35</v>
      </c>
      <c r="L46" s="194">
        <v>0.15</v>
      </c>
      <c r="M46" s="194" t="s">
        <v>874</v>
      </c>
      <c r="N46" s="194">
        <v>70</v>
      </c>
      <c r="O46" s="200" t="s">
        <v>662</v>
      </c>
      <c r="P46" s="200" t="s">
        <v>712</v>
      </c>
      <c r="Q46" s="194" t="s">
        <v>566</v>
      </c>
      <c r="R46" s="200" t="s">
        <v>697</v>
      </c>
      <c r="S46" s="190" t="s">
        <v>893</v>
      </c>
      <c r="T46" s="190" t="s">
        <v>876</v>
      </c>
      <c r="U46" s="195" t="s">
        <v>566</v>
      </c>
      <c r="V46" s="196" t="s">
        <v>894</v>
      </c>
      <c r="W46" s="196">
        <v>3</v>
      </c>
      <c r="X46" s="196" t="s">
        <v>895</v>
      </c>
      <c r="Y46" s="196" t="s">
        <v>641</v>
      </c>
      <c r="Z46" s="198" t="s">
        <v>896</v>
      </c>
      <c r="AA46" s="194" t="s">
        <v>566</v>
      </c>
      <c r="AB46" s="199" t="s">
        <v>897</v>
      </c>
      <c r="AC46" s="201"/>
      <c r="AD46" s="201"/>
      <c r="AE46" s="182"/>
      <c r="AF46" s="182"/>
      <c r="AG46" s="182"/>
      <c r="AH46" s="182"/>
    </row>
    <row r="47" spans="1:34" ht="14.25" customHeight="1" x14ac:dyDescent="0.25">
      <c r="A47" s="187">
        <v>1</v>
      </c>
      <c r="B47" s="187">
        <v>2</v>
      </c>
      <c r="C47" s="187">
        <v>3</v>
      </c>
      <c r="D47" s="187" t="s">
        <v>628</v>
      </c>
      <c r="E47" s="187">
        <v>5</v>
      </c>
      <c r="F47" s="187">
        <v>6</v>
      </c>
      <c r="G47" s="187">
        <v>7</v>
      </c>
      <c r="H47" s="187">
        <v>8</v>
      </c>
      <c r="I47" s="187">
        <v>9</v>
      </c>
      <c r="J47" s="187">
        <v>10</v>
      </c>
      <c r="K47" s="187">
        <v>11</v>
      </c>
      <c r="L47" s="187">
        <v>12</v>
      </c>
      <c r="M47" s="187">
        <v>13</v>
      </c>
      <c r="N47" s="187">
        <v>14</v>
      </c>
      <c r="O47" s="187">
        <v>15</v>
      </c>
      <c r="P47" s="187">
        <v>16</v>
      </c>
      <c r="Q47" s="187">
        <v>17</v>
      </c>
      <c r="R47" s="187">
        <v>18</v>
      </c>
      <c r="S47" s="187">
        <v>19</v>
      </c>
      <c r="T47" s="187">
        <v>20</v>
      </c>
      <c r="U47" s="187">
        <v>21</v>
      </c>
      <c r="V47" s="187">
        <v>22</v>
      </c>
      <c r="W47" s="187">
        <v>23</v>
      </c>
      <c r="X47" s="187">
        <v>24</v>
      </c>
      <c r="Y47" s="187">
        <v>25</v>
      </c>
      <c r="Z47" s="187">
        <v>26</v>
      </c>
      <c r="AA47" s="187">
        <v>27</v>
      </c>
      <c r="AB47" s="188">
        <v>28</v>
      </c>
    </row>
    <row r="48" spans="1:34" ht="128.25" customHeight="1" x14ac:dyDescent="0.25">
      <c r="A48" s="190" t="s">
        <v>117</v>
      </c>
      <c r="B48" s="191">
        <v>1725.5</v>
      </c>
      <c r="C48" s="204">
        <v>1743.5</v>
      </c>
      <c r="D48" s="204">
        <v>17.079999999999927</v>
      </c>
      <c r="E48" s="210">
        <v>1742.58</v>
      </c>
      <c r="F48" s="193" t="s">
        <v>422</v>
      </c>
      <c r="G48" s="194" t="s">
        <v>898</v>
      </c>
      <c r="H48" s="194" t="s">
        <v>631</v>
      </c>
      <c r="I48" s="200" t="s">
        <v>735</v>
      </c>
      <c r="J48" s="194">
        <v>0.02</v>
      </c>
      <c r="K48" s="194">
        <v>0.35</v>
      </c>
      <c r="L48" s="194" t="s">
        <v>773</v>
      </c>
      <c r="M48" s="194" t="s">
        <v>899</v>
      </c>
      <c r="N48" s="194">
        <v>65</v>
      </c>
      <c r="O48" s="200" t="s">
        <v>712</v>
      </c>
      <c r="P48" s="200" t="s">
        <v>696</v>
      </c>
      <c r="Q48" s="194" t="s">
        <v>566</v>
      </c>
      <c r="R48" s="200" t="s">
        <v>900</v>
      </c>
      <c r="S48" s="190" t="s">
        <v>901</v>
      </c>
      <c r="T48" s="190" t="s">
        <v>876</v>
      </c>
      <c r="U48" s="195" t="s">
        <v>566</v>
      </c>
      <c r="V48" s="196" t="s">
        <v>902</v>
      </c>
      <c r="W48" s="211" t="s">
        <v>739</v>
      </c>
      <c r="X48" s="196" t="s">
        <v>903</v>
      </c>
      <c r="Y48" s="196" t="s">
        <v>904</v>
      </c>
      <c r="Z48" s="198" t="s">
        <v>880</v>
      </c>
      <c r="AA48" s="194" t="s">
        <v>566</v>
      </c>
      <c r="AB48" s="199" t="s">
        <v>905</v>
      </c>
      <c r="AC48" s="201"/>
      <c r="AD48" s="201"/>
      <c r="AE48" s="182"/>
      <c r="AF48" s="182"/>
      <c r="AG48" s="182"/>
      <c r="AH48" s="182"/>
    </row>
    <row r="49" spans="1:34" ht="141.75" customHeight="1" x14ac:dyDescent="0.25">
      <c r="A49" s="190" t="s">
        <v>428</v>
      </c>
      <c r="B49" s="191">
        <v>1725.5</v>
      </c>
      <c r="C49" s="204">
        <v>1743.5</v>
      </c>
      <c r="D49" s="204">
        <v>17.289999999999964</v>
      </c>
      <c r="E49" s="210">
        <v>1742.79</v>
      </c>
      <c r="F49" s="193" t="s">
        <v>422</v>
      </c>
      <c r="G49" s="194" t="s">
        <v>772</v>
      </c>
      <c r="H49" s="194" t="s">
        <v>631</v>
      </c>
      <c r="I49" s="200" t="s">
        <v>883</v>
      </c>
      <c r="J49" s="194">
        <v>0.02</v>
      </c>
      <c r="K49" s="194">
        <v>0.35</v>
      </c>
      <c r="L49" s="194">
        <v>0.15</v>
      </c>
      <c r="M49" s="194" t="s">
        <v>874</v>
      </c>
      <c r="N49" s="194">
        <v>70</v>
      </c>
      <c r="O49" s="200" t="s">
        <v>696</v>
      </c>
      <c r="P49" s="200" t="s">
        <v>696</v>
      </c>
      <c r="Q49" s="194" t="s">
        <v>566</v>
      </c>
      <c r="R49" s="200" t="s">
        <v>697</v>
      </c>
      <c r="S49" s="190" t="s">
        <v>906</v>
      </c>
      <c r="T49" s="190" t="s">
        <v>907</v>
      </c>
      <c r="U49" s="195" t="s">
        <v>566</v>
      </c>
      <c r="V49" s="196" t="s">
        <v>908</v>
      </c>
      <c r="W49" s="196">
        <v>1</v>
      </c>
      <c r="X49" s="196" t="s">
        <v>889</v>
      </c>
      <c r="Y49" s="196" t="s">
        <v>653</v>
      </c>
      <c r="Z49" s="198" t="s">
        <v>896</v>
      </c>
      <c r="AA49" s="194" t="s">
        <v>566</v>
      </c>
      <c r="AB49" s="199" t="s">
        <v>909</v>
      </c>
      <c r="AC49" s="201"/>
      <c r="AD49" s="201"/>
      <c r="AE49" s="182"/>
      <c r="AF49" s="182"/>
      <c r="AG49" s="182"/>
      <c r="AH49" s="182"/>
    </row>
    <row r="50" spans="1:34" ht="163.5" customHeight="1" x14ac:dyDescent="0.25">
      <c r="A50" s="190" t="s">
        <v>129</v>
      </c>
      <c r="B50" s="191">
        <v>1743.5</v>
      </c>
      <c r="C50" s="204">
        <v>1761.5</v>
      </c>
      <c r="D50" s="204">
        <v>1.9200000000000728</v>
      </c>
      <c r="E50" s="210">
        <v>1745.42</v>
      </c>
      <c r="F50" s="193" t="s">
        <v>422</v>
      </c>
      <c r="G50" s="194" t="s">
        <v>691</v>
      </c>
      <c r="H50" s="194" t="s">
        <v>631</v>
      </c>
      <c r="I50" s="200" t="s">
        <v>910</v>
      </c>
      <c r="J50" s="194">
        <v>0.02</v>
      </c>
      <c r="K50" s="194">
        <v>0.35</v>
      </c>
      <c r="L50" s="194">
        <v>0.15</v>
      </c>
      <c r="M50" s="194" t="s">
        <v>884</v>
      </c>
      <c r="N50" s="194" t="s">
        <v>647</v>
      </c>
      <c r="O50" s="200" t="s">
        <v>837</v>
      </c>
      <c r="P50" s="200" t="s">
        <v>696</v>
      </c>
      <c r="Q50" s="194" t="s">
        <v>566</v>
      </c>
      <c r="R50" s="200" t="s">
        <v>697</v>
      </c>
      <c r="S50" s="190" t="s">
        <v>911</v>
      </c>
      <c r="T50" s="190" t="s">
        <v>907</v>
      </c>
      <c r="U50" s="195" t="s">
        <v>566</v>
      </c>
      <c r="V50" s="196" t="s">
        <v>908</v>
      </c>
      <c r="W50" s="197" t="s">
        <v>697</v>
      </c>
      <c r="X50" s="196" t="s">
        <v>889</v>
      </c>
      <c r="Y50" s="196" t="s">
        <v>653</v>
      </c>
      <c r="Z50" s="198" t="s">
        <v>896</v>
      </c>
      <c r="AA50" s="194" t="s">
        <v>566</v>
      </c>
      <c r="AB50" s="199" t="s">
        <v>912</v>
      </c>
      <c r="AC50" s="201"/>
      <c r="AD50" s="201"/>
      <c r="AE50" s="182"/>
      <c r="AF50" s="182"/>
      <c r="AG50" s="182"/>
      <c r="AH50" s="182"/>
    </row>
    <row r="51" spans="1:34" ht="153" customHeight="1" x14ac:dyDescent="0.25">
      <c r="A51" s="190" t="s">
        <v>133</v>
      </c>
      <c r="B51" s="191">
        <v>1743.5</v>
      </c>
      <c r="C51" s="204">
        <v>1761.5</v>
      </c>
      <c r="D51" s="204">
        <v>2.9300000000000637</v>
      </c>
      <c r="E51" s="210">
        <v>1746.43</v>
      </c>
      <c r="F51" s="193" t="s">
        <v>422</v>
      </c>
      <c r="G51" s="194" t="s">
        <v>691</v>
      </c>
      <c r="H51" s="194" t="s">
        <v>631</v>
      </c>
      <c r="I51" s="200" t="s">
        <v>692</v>
      </c>
      <c r="J51" s="194">
        <v>0.02</v>
      </c>
      <c r="K51" s="194">
        <v>0.3</v>
      </c>
      <c r="L51" s="194" t="s">
        <v>773</v>
      </c>
      <c r="M51" s="194" t="s">
        <v>913</v>
      </c>
      <c r="N51" s="194" t="s">
        <v>914</v>
      </c>
      <c r="O51" s="200">
        <v>30</v>
      </c>
      <c r="P51" s="200" t="s">
        <v>662</v>
      </c>
      <c r="Q51" s="194" t="s">
        <v>566</v>
      </c>
      <c r="R51" s="200" t="s">
        <v>697</v>
      </c>
      <c r="S51" s="190" t="s">
        <v>915</v>
      </c>
      <c r="T51" s="190" t="s">
        <v>907</v>
      </c>
      <c r="U51" s="195" t="s">
        <v>566</v>
      </c>
      <c r="V51" s="196" t="s">
        <v>916</v>
      </c>
      <c r="W51" s="196">
        <v>5</v>
      </c>
      <c r="X51" s="196" t="s">
        <v>917</v>
      </c>
      <c r="Y51" s="196" t="s">
        <v>653</v>
      </c>
      <c r="Z51" s="198" t="s">
        <v>896</v>
      </c>
      <c r="AA51" s="194" t="s">
        <v>566</v>
      </c>
      <c r="AB51" s="199" t="s">
        <v>918</v>
      </c>
      <c r="AC51" s="201"/>
      <c r="AD51" s="201"/>
      <c r="AE51" s="182"/>
      <c r="AF51" s="182"/>
      <c r="AG51" s="182"/>
      <c r="AH51" s="182"/>
    </row>
    <row r="52" spans="1:34" ht="153" x14ac:dyDescent="0.25">
      <c r="A52" s="190" t="s">
        <v>919</v>
      </c>
      <c r="B52" s="191" t="s">
        <v>566</v>
      </c>
      <c r="C52" s="204" t="s">
        <v>566</v>
      </c>
      <c r="D52" s="204" t="s">
        <v>566</v>
      </c>
      <c r="E52" s="210">
        <v>1747.6</v>
      </c>
      <c r="F52" s="193" t="s">
        <v>422</v>
      </c>
      <c r="G52" s="194" t="s">
        <v>630</v>
      </c>
      <c r="H52" s="194" t="s">
        <v>631</v>
      </c>
      <c r="I52" s="200" t="s">
        <v>812</v>
      </c>
      <c r="J52" s="194">
        <v>0.02</v>
      </c>
      <c r="K52" s="194">
        <v>0.25</v>
      </c>
      <c r="L52" s="194">
        <v>0.15</v>
      </c>
      <c r="M52" s="194" t="s">
        <v>634</v>
      </c>
      <c r="N52" s="194">
        <v>60</v>
      </c>
      <c r="O52" s="200" t="s">
        <v>775</v>
      </c>
      <c r="P52" s="200" t="s">
        <v>696</v>
      </c>
      <c r="Q52" s="194" t="s">
        <v>566</v>
      </c>
      <c r="R52" s="200" t="s">
        <v>697</v>
      </c>
      <c r="S52" s="190" t="s">
        <v>911</v>
      </c>
      <c r="T52" s="190" t="s">
        <v>907</v>
      </c>
      <c r="U52" s="195" t="s">
        <v>566</v>
      </c>
      <c r="V52" s="196" t="s">
        <v>920</v>
      </c>
      <c r="W52" s="196">
        <v>10</v>
      </c>
      <c r="X52" s="196" t="s">
        <v>921</v>
      </c>
      <c r="Y52" s="196" t="s">
        <v>922</v>
      </c>
      <c r="Z52" s="198" t="s">
        <v>896</v>
      </c>
      <c r="AA52" s="194" t="s">
        <v>566</v>
      </c>
      <c r="AB52" s="199" t="s">
        <v>923</v>
      </c>
      <c r="AC52" s="201"/>
      <c r="AD52" s="201"/>
      <c r="AE52" s="182"/>
      <c r="AF52" s="182"/>
      <c r="AG52" s="182"/>
      <c r="AH52" s="182"/>
    </row>
    <row r="53" spans="1:34" s="182" customFormat="1" ht="153" x14ac:dyDescent="0.25">
      <c r="A53" s="190" t="s">
        <v>139</v>
      </c>
      <c r="B53" s="191">
        <v>1743.5</v>
      </c>
      <c r="C53" s="204">
        <v>1761.5</v>
      </c>
      <c r="D53" s="204">
        <v>4.5099999999999909</v>
      </c>
      <c r="E53" s="210">
        <v>1748.01</v>
      </c>
      <c r="F53" s="193" t="s">
        <v>422</v>
      </c>
      <c r="G53" s="194" t="s">
        <v>924</v>
      </c>
      <c r="H53" s="194" t="s">
        <v>925</v>
      </c>
      <c r="I53" s="200" t="s">
        <v>831</v>
      </c>
      <c r="J53" s="194">
        <v>0.01</v>
      </c>
      <c r="K53" s="194">
        <v>0.2</v>
      </c>
      <c r="L53" s="194">
        <v>0.05</v>
      </c>
      <c r="M53" s="194" t="s">
        <v>926</v>
      </c>
      <c r="N53" s="194">
        <v>40</v>
      </c>
      <c r="O53" s="200" t="s">
        <v>744</v>
      </c>
      <c r="P53" s="200" t="s">
        <v>696</v>
      </c>
      <c r="Q53" s="194" t="s">
        <v>566</v>
      </c>
      <c r="R53" s="200" t="s">
        <v>687</v>
      </c>
      <c r="S53" s="190" t="s">
        <v>927</v>
      </c>
      <c r="T53" s="190" t="s">
        <v>928</v>
      </c>
      <c r="U53" s="195" t="s">
        <v>566</v>
      </c>
      <c r="V53" s="196" t="s">
        <v>929</v>
      </c>
      <c r="W53" s="196">
        <v>15</v>
      </c>
      <c r="X53" s="196" t="s">
        <v>930</v>
      </c>
      <c r="Y53" s="196" t="s">
        <v>653</v>
      </c>
      <c r="Z53" s="198" t="s">
        <v>896</v>
      </c>
      <c r="AA53" s="194" t="s">
        <v>566</v>
      </c>
      <c r="AB53" s="199" t="s">
        <v>931</v>
      </c>
      <c r="AC53" s="201"/>
      <c r="AD53" s="201"/>
    </row>
    <row r="54" spans="1:34" ht="14.25" customHeight="1" x14ac:dyDescent="0.25">
      <c r="A54" s="187">
        <v>1</v>
      </c>
      <c r="B54" s="187">
        <v>2</v>
      </c>
      <c r="C54" s="187">
        <v>3</v>
      </c>
      <c r="D54" s="187" t="s">
        <v>628</v>
      </c>
      <c r="E54" s="187">
        <v>5</v>
      </c>
      <c r="F54" s="187">
        <v>6</v>
      </c>
      <c r="G54" s="187">
        <v>7</v>
      </c>
      <c r="H54" s="187">
        <v>8</v>
      </c>
      <c r="I54" s="187">
        <v>9</v>
      </c>
      <c r="J54" s="187">
        <v>10</v>
      </c>
      <c r="K54" s="187">
        <v>11</v>
      </c>
      <c r="L54" s="187">
        <v>12</v>
      </c>
      <c r="M54" s="187">
        <v>13</v>
      </c>
      <c r="N54" s="187">
        <v>14</v>
      </c>
      <c r="O54" s="187">
        <v>15</v>
      </c>
      <c r="P54" s="187">
        <v>16</v>
      </c>
      <c r="Q54" s="187">
        <v>17</v>
      </c>
      <c r="R54" s="187">
        <v>18</v>
      </c>
      <c r="S54" s="187">
        <v>19</v>
      </c>
      <c r="T54" s="187">
        <v>20</v>
      </c>
      <c r="U54" s="187">
        <v>21</v>
      </c>
      <c r="V54" s="187">
        <v>22</v>
      </c>
      <c r="W54" s="187">
        <v>23</v>
      </c>
      <c r="X54" s="187">
        <v>24</v>
      </c>
      <c r="Y54" s="187">
        <v>25</v>
      </c>
      <c r="Z54" s="187">
        <v>26</v>
      </c>
      <c r="AA54" s="187">
        <v>27</v>
      </c>
      <c r="AB54" s="188">
        <v>28</v>
      </c>
    </row>
    <row r="55" spans="1:34" s="182" customFormat="1" ht="131.25" customHeight="1" x14ac:dyDescent="0.25">
      <c r="A55" s="190" t="s">
        <v>429</v>
      </c>
      <c r="B55" s="191">
        <v>1743.5</v>
      </c>
      <c r="C55" s="204">
        <v>1761.5</v>
      </c>
      <c r="D55" s="204">
        <v>5.1600000000000819</v>
      </c>
      <c r="E55" s="210">
        <v>1748.66</v>
      </c>
      <c r="F55" s="193" t="s">
        <v>422</v>
      </c>
      <c r="G55" s="194" t="s">
        <v>932</v>
      </c>
      <c r="H55" s="194" t="s">
        <v>933</v>
      </c>
      <c r="I55" s="200" t="s">
        <v>831</v>
      </c>
      <c r="J55" s="194">
        <v>0.01</v>
      </c>
      <c r="K55" s="194">
        <v>0.15</v>
      </c>
      <c r="L55" s="194" t="s">
        <v>934</v>
      </c>
      <c r="M55" s="194" t="s">
        <v>935</v>
      </c>
      <c r="N55" s="194">
        <v>45</v>
      </c>
      <c r="O55" s="200" t="s">
        <v>695</v>
      </c>
      <c r="P55" s="200" t="s">
        <v>696</v>
      </c>
      <c r="Q55" s="194" t="s">
        <v>566</v>
      </c>
      <c r="R55" s="200" t="s">
        <v>687</v>
      </c>
      <c r="S55" s="190" t="s">
        <v>936</v>
      </c>
      <c r="T55" s="190" t="s">
        <v>928</v>
      </c>
      <c r="U55" s="195" t="s">
        <v>566</v>
      </c>
      <c r="V55" s="196" t="s">
        <v>937</v>
      </c>
      <c r="W55" s="196">
        <v>15</v>
      </c>
      <c r="X55" s="196" t="s">
        <v>930</v>
      </c>
      <c r="Y55" s="196" t="s">
        <v>653</v>
      </c>
      <c r="Z55" s="198" t="s">
        <v>896</v>
      </c>
      <c r="AA55" s="194" t="s">
        <v>566</v>
      </c>
      <c r="AB55" s="199" t="s">
        <v>938</v>
      </c>
      <c r="AC55" s="201"/>
      <c r="AD55" s="201"/>
    </row>
    <row r="56" spans="1:34" ht="140.25" customHeight="1" x14ac:dyDescent="0.25">
      <c r="A56" s="190" t="s">
        <v>144</v>
      </c>
      <c r="B56" s="191">
        <v>1743.5</v>
      </c>
      <c r="C56" s="204">
        <v>1761.5</v>
      </c>
      <c r="D56" s="204">
        <v>5.4700000000000273</v>
      </c>
      <c r="E56" s="210">
        <v>1748.97</v>
      </c>
      <c r="F56" s="193" t="s">
        <v>422</v>
      </c>
      <c r="G56" s="194" t="s">
        <v>645</v>
      </c>
      <c r="H56" s="194" t="s">
        <v>933</v>
      </c>
      <c r="I56" s="194">
        <v>75</v>
      </c>
      <c r="J56" s="194">
        <v>0.01</v>
      </c>
      <c r="K56" s="194">
        <v>0.1</v>
      </c>
      <c r="L56" s="194" t="s">
        <v>939</v>
      </c>
      <c r="M56" s="194" t="s">
        <v>868</v>
      </c>
      <c r="N56" s="194">
        <v>35</v>
      </c>
      <c r="O56" s="200" t="s">
        <v>940</v>
      </c>
      <c r="P56" s="200" t="s">
        <v>696</v>
      </c>
      <c r="Q56" s="194" t="s">
        <v>566</v>
      </c>
      <c r="R56" s="200" t="s">
        <v>687</v>
      </c>
      <c r="S56" s="190" t="s">
        <v>941</v>
      </c>
      <c r="T56" s="190" t="s">
        <v>928</v>
      </c>
      <c r="U56" s="195" t="s">
        <v>888</v>
      </c>
      <c r="V56" s="196" t="s">
        <v>942</v>
      </c>
      <c r="W56" s="196">
        <v>25</v>
      </c>
      <c r="X56" s="196" t="s">
        <v>930</v>
      </c>
      <c r="Y56" s="196" t="s">
        <v>653</v>
      </c>
      <c r="Z56" s="198" t="s">
        <v>896</v>
      </c>
      <c r="AA56" s="194" t="s">
        <v>943</v>
      </c>
      <c r="AB56" s="199" t="s">
        <v>938</v>
      </c>
      <c r="AC56" s="201"/>
      <c r="AD56" s="201"/>
      <c r="AE56" s="182"/>
      <c r="AF56" s="182"/>
      <c r="AG56" s="182"/>
      <c r="AH56" s="182"/>
    </row>
    <row r="57" spans="1:34" ht="210.75" customHeight="1" x14ac:dyDescent="0.25">
      <c r="A57" s="190" t="s">
        <v>148</v>
      </c>
      <c r="B57" s="191">
        <v>1743.5</v>
      </c>
      <c r="C57" s="204">
        <v>1761.5</v>
      </c>
      <c r="D57" s="204">
        <v>6.1500000000000909</v>
      </c>
      <c r="E57" s="210">
        <v>1749.65</v>
      </c>
      <c r="F57" s="193" t="s">
        <v>422</v>
      </c>
      <c r="G57" s="194" t="s">
        <v>645</v>
      </c>
      <c r="H57" s="194" t="s">
        <v>944</v>
      </c>
      <c r="I57" s="200" t="s">
        <v>647</v>
      </c>
      <c r="J57" s="194">
        <v>0.01</v>
      </c>
      <c r="K57" s="194">
        <v>0.2</v>
      </c>
      <c r="L57" s="194">
        <v>0.01</v>
      </c>
      <c r="M57" s="194" t="s">
        <v>868</v>
      </c>
      <c r="N57" s="194" t="s">
        <v>660</v>
      </c>
      <c r="O57" s="200" t="s">
        <v>914</v>
      </c>
      <c r="P57" s="200" t="s">
        <v>696</v>
      </c>
      <c r="Q57" s="209" t="s">
        <v>566</v>
      </c>
      <c r="R57" s="200" t="s">
        <v>825</v>
      </c>
      <c r="S57" s="190" t="s">
        <v>945</v>
      </c>
      <c r="T57" s="190" t="s">
        <v>946</v>
      </c>
      <c r="U57" s="195" t="s">
        <v>888</v>
      </c>
      <c r="V57" s="196" t="s">
        <v>947</v>
      </c>
      <c r="W57" s="196" t="s">
        <v>651</v>
      </c>
      <c r="X57" s="196" t="s">
        <v>948</v>
      </c>
      <c r="Y57" s="196" t="s">
        <v>653</v>
      </c>
      <c r="Z57" s="198" t="s">
        <v>896</v>
      </c>
      <c r="AA57" s="194" t="s">
        <v>949</v>
      </c>
      <c r="AB57" s="199" t="s">
        <v>950</v>
      </c>
      <c r="AC57" s="201"/>
      <c r="AD57" s="201"/>
      <c r="AE57" s="182"/>
      <c r="AF57" s="182"/>
      <c r="AG57" s="182"/>
      <c r="AH57" s="182"/>
    </row>
    <row r="58" spans="1:34" ht="128.25" customHeight="1" x14ac:dyDescent="0.25">
      <c r="A58" s="190" t="s">
        <v>152</v>
      </c>
      <c r="B58" s="191">
        <v>1743.5</v>
      </c>
      <c r="C58" s="204">
        <v>1761.5</v>
      </c>
      <c r="D58" s="204">
        <v>7.1800000000000637</v>
      </c>
      <c r="E58" s="210">
        <v>1750.68</v>
      </c>
      <c r="F58" s="193" t="s">
        <v>422</v>
      </c>
      <c r="G58" s="194" t="s">
        <v>728</v>
      </c>
      <c r="H58" s="194" t="s">
        <v>925</v>
      </c>
      <c r="I58" s="200" t="s">
        <v>812</v>
      </c>
      <c r="J58" s="194">
        <v>0.01</v>
      </c>
      <c r="K58" s="194">
        <v>0.2</v>
      </c>
      <c r="L58" s="194" t="s">
        <v>951</v>
      </c>
      <c r="M58" s="194" t="s">
        <v>952</v>
      </c>
      <c r="N58" s="194">
        <v>40</v>
      </c>
      <c r="O58" s="200" t="s">
        <v>744</v>
      </c>
      <c r="P58" s="200" t="s">
        <v>696</v>
      </c>
      <c r="Q58" s="194" t="s">
        <v>566</v>
      </c>
      <c r="R58" s="200" t="s">
        <v>825</v>
      </c>
      <c r="S58" s="190" t="s">
        <v>953</v>
      </c>
      <c r="T58" s="190" t="s">
        <v>738</v>
      </c>
      <c r="U58" s="195" t="s">
        <v>888</v>
      </c>
      <c r="V58" s="196" t="s">
        <v>954</v>
      </c>
      <c r="W58" s="196">
        <v>10</v>
      </c>
      <c r="X58" s="196" t="s">
        <v>930</v>
      </c>
      <c r="Y58" s="196" t="s">
        <v>653</v>
      </c>
      <c r="Z58" s="198" t="s">
        <v>750</v>
      </c>
      <c r="AA58" s="194" t="s">
        <v>566</v>
      </c>
      <c r="AB58" s="199" t="s">
        <v>955</v>
      </c>
      <c r="AC58" s="201"/>
      <c r="AD58" s="182"/>
      <c r="AE58" s="182"/>
      <c r="AF58" s="182"/>
      <c r="AG58" s="182"/>
      <c r="AH58" s="182"/>
    </row>
    <row r="59" spans="1:34" ht="156.75" customHeight="1" x14ac:dyDescent="0.25">
      <c r="A59" s="190" t="s">
        <v>155</v>
      </c>
      <c r="B59" s="191">
        <v>1743.5</v>
      </c>
      <c r="C59" s="204">
        <v>1761.5</v>
      </c>
      <c r="D59" s="204">
        <v>7.9200000000000728</v>
      </c>
      <c r="E59" s="210">
        <v>1751.42</v>
      </c>
      <c r="F59" s="193" t="s">
        <v>422</v>
      </c>
      <c r="G59" s="194" t="s">
        <v>630</v>
      </c>
      <c r="H59" s="194" t="s">
        <v>925</v>
      </c>
      <c r="I59" s="200" t="s">
        <v>812</v>
      </c>
      <c r="J59" s="194">
        <v>0.01</v>
      </c>
      <c r="K59" s="194">
        <v>0.2</v>
      </c>
      <c r="L59" s="194">
        <v>0.1</v>
      </c>
      <c r="M59" s="194" t="s">
        <v>956</v>
      </c>
      <c r="N59" s="194">
        <v>55</v>
      </c>
      <c r="O59" s="200" t="s">
        <v>695</v>
      </c>
      <c r="P59" s="200" t="s">
        <v>696</v>
      </c>
      <c r="Q59" s="194" t="s">
        <v>566</v>
      </c>
      <c r="R59" s="200" t="s">
        <v>678</v>
      </c>
      <c r="S59" s="190" t="s">
        <v>957</v>
      </c>
      <c r="T59" s="190" t="s">
        <v>958</v>
      </c>
      <c r="U59" s="195" t="s">
        <v>888</v>
      </c>
      <c r="V59" s="196" t="s">
        <v>959</v>
      </c>
      <c r="W59" s="196">
        <v>10</v>
      </c>
      <c r="X59" s="196" t="s">
        <v>930</v>
      </c>
      <c r="Y59" s="196" t="s">
        <v>653</v>
      </c>
      <c r="Z59" s="198" t="s">
        <v>960</v>
      </c>
      <c r="AA59" s="194" t="s">
        <v>566</v>
      </c>
      <c r="AB59" s="199" t="s">
        <v>961</v>
      </c>
      <c r="AC59" s="201"/>
      <c r="AD59" s="182"/>
      <c r="AE59" s="182"/>
      <c r="AF59" s="182"/>
      <c r="AG59" s="182"/>
      <c r="AH59" s="182"/>
    </row>
    <row r="60" spans="1:34" s="182" customFormat="1" ht="156" customHeight="1" x14ac:dyDescent="0.25">
      <c r="A60" s="190" t="s">
        <v>430</v>
      </c>
      <c r="B60" s="191">
        <v>1743.5</v>
      </c>
      <c r="C60" s="204">
        <v>1761.5</v>
      </c>
      <c r="D60" s="204">
        <v>8.0899999999999181</v>
      </c>
      <c r="E60" s="210">
        <v>1751.6</v>
      </c>
      <c r="F60" s="193" t="s">
        <v>422</v>
      </c>
      <c r="G60" s="194" t="s">
        <v>733</v>
      </c>
      <c r="H60" s="194" t="s">
        <v>962</v>
      </c>
      <c r="I60" s="194" t="s">
        <v>735</v>
      </c>
      <c r="J60" s="194">
        <v>0.01</v>
      </c>
      <c r="K60" s="204">
        <v>0.2</v>
      </c>
      <c r="L60" s="194">
        <v>0.1</v>
      </c>
      <c r="M60" s="194" t="s">
        <v>963</v>
      </c>
      <c r="N60" s="194">
        <v>40</v>
      </c>
      <c r="O60" s="200" t="s">
        <v>695</v>
      </c>
      <c r="P60" s="200" t="s">
        <v>696</v>
      </c>
      <c r="Q60" s="209" t="s">
        <v>566</v>
      </c>
      <c r="R60" s="200" t="s">
        <v>687</v>
      </c>
      <c r="S60" s="190" t="s">
        <v>957</v>
      </c>
      <c r="T60" s="190" t="s">
        <v>964</v>
      </c>
      <c r="U60" s="195" t="s">
        <v>965</v>
      </c>
      <c r="V60" s="196" t="s">
        <v>959</v>
      </c>
      <c r="W60" s="211" t="s">
        <v>739</v>
      </c>
      <c r="X60" s="196" t="s">
        <v>966</v>
      </c>
      <c r="Y60" s="196" t="s">
        <v>653</v>
      </c>
      <c r="Z60" s="198" t="s">
        <v>750</v>
      </c>
      <c r="AA60" s="194" t="s">
        <v>566</v>
      </c>
      <c r="AB60" s="199" t="s">
        <v>967</v>
      </c>
      <c r="AC60" s="201"/>
      <c r="AD60" s="201"/>
    </row>
    <row r="61" spans="1:34" ht="14.25" customHeight="1" x14ac:dyDescent="0.25">
      <c r="A61" s="187">
        <v>1</v>
      </c>
      <c r="B61" s="187">
        <v>2</v>
      </c>
      <c r="C61" s="187">
        <v>3</v>
      </c>
      <c r="D61" s="187" t="s">
        <v>628</v>
      </c>
      <c r="E61" s="187">
        <v>5</v>
      </c>
      <c r="F61" s="187">
        <v>6</v>
      </c>
      <c r="G61" s="187">
        <v>7</v>
      </c>
      <c r="H61" s="187">
        <v>8</v>
      </c>
      <c r="I61" s="187">
        <v>9</v>
      </c>
      <c r="J61" s="187">
        <v>10</v>
      </c>
      <c r="K61" s="187">
        <v>11</v>
      </c>
      <c r="L61" s="187">
        <v>12</v>
      </c>
      <c r="M61" s="187">
        <v>13</v>
      </c>
      <c r="N61" s="187">
        <v>14</v>
      </c>
      <c r="O61" s="187">
        <v>15</v>
      </c>
      <c r="P61" s="187">
        <v>16</v>
      </c>
      <c r="Q61" s="187">
        <v>17</v>
      </c>
      <c r="R61" s="187">
        <v>18</v>
      </c>
      <c r="S61" s="187">
        <v>19</v>
      </c>
      <c r="T61" s="187">
        <v>20</v>
      </c>
      <c r="U61" s="187">
        <v>21</v>
      </c>
      <c r="V61" s="187">
        <v>22</v>
      </c>
      <c r="W61" s="187">
        <v>23</v>
      </c>
      <c r="X61" s="187">
        <v>24</v>
      </c>
      <c r="Y61" s="187">
        <v>25</v>
      </c>
      <c r="Z61" s="187">
        <v>26</v>
      </c>
      <c r="AA61" s="187">
        <v>27</v>
      </c>
      <c r="AB61" s="188">
        <v>28</v>
      </c>
    </row>
    <row r="62" spans="1:34" ht="139.5" customHeight="1" x14ac:dyDescent="0.25">
      <c r="A62" s="190" t="s">
        <v>163</v>
      </c>
      <c r="B62" s="191">
        <v>1743.5</v>
      </c>
      <c r="C62" s="204">
        <v>1761.5</v>
      </c>
      <c r="D62" s="204">
        <v>9.9500000000000455</v>
      </c>
      <c r="E62" s="210">
        <v>1753.45</v>
      </c>
      <c r="F62" s="193" t="s">
        <v>422</v>
      </c>
      <c r="G62" s="194" t="s">
        <v>968</v>
      </c>
      <c r="H62" s="194" t="s">
        <v>969</v>
      </c>
      <c r="I62" s="194">
        <v>75</v>
      </c>
      <c r="J62" s="194">
        <v>0.01</v>
      </c>
      <c r="K62" s="204">
        <v>0.4</v>
      </c>
      <c r="L62" s="194">
        <v>0.03</v>
      </c>
      <c r="M62" s="194" t="s">
        <v>970</v>
      </c>
      <c r="N62" s="194" t="s">
        <v>661</v>
      </c>
      <c r="O62" s="200" t="s">
        <v>780</v>
      </c>
      <c r="P62" s="200" t="s">
        <v>696</v>
      </c>
      <c r="Q62" s="194" t="s">
        <v>566</v>
      </c>
      <c r="R62" s="200" t="s">
        <v>727</v>
      </c>
      <c r="S62" s="190" t="s">
        <v>971</v>
      </c>
      <c r="T62" s="190" t="s">
        <v>972</v>
      </c>
      <c r="U62" s="195" t="s">
        <v>888</v>
      </c>
      <c r="V62" s="196" t="s">
        <v>929</v>
      </c>
      <c r="W62" s="196">
        <v>25</v>
      </c>
      <c r="X62" s="196" t="s">
        <v>973</v>
      </c>
      <c r="Y62" s="196" t="s">
        <v>974</v>
      </c>
      <c r="Z62" s="198" t="s">
        <v>750</v>
      </c>
      <c r="AA62" s="194" t="s">
        <v>566</v>
      </c>
      <c r="AB62" s="199" t="s">
        <v>975</v>
      </c>
      <c r="AC62" s="201"/>
      <c r="AD62" s="201"/>
      <c r="AE62" s="182"/>
      <c r="AF62" s="182"/>
      <c r="AG62" s="182"/>
      <c r="AH62" s="182"/>
    </row>
    <row r="63" spans="1:34" ht="129.75" customHeight="1" x14ac:dyDescent="0.25">
      <c r="A63" s="190" t="s">
        <v>712</v>
      </c>
      <c r="B63" s="191" t="s">
        <v>566</v>
      </c>
      <c r="C63" s="204" t="s">
        <v>566</v>
      </c>
      <c r="D63" s="204" t="s">
        <v>566</v>
      </c>
      <c r="E63" s="210">
        <v>1753.9</v>
      </c>
      <c r="F63" s="193" t="s">
        <v>422</v>
      </c>
      <c r="G63" s="194" t="s">
        <v>96</v>
      </c>
      <c r="H63" s="194" t="s">
        <v>969</v>
      </c>
      <c r="I63" s="194" t="s">
        <v>661</v>
      </c>
      <c r="J63" s="194">
        <v>0.01</v>
      </c>
      <c r="K63" s="194">
        <v>0.15</v>
      </c>
      <c r="L63" s="194">
        <v>0.05</v>
      </c>
      <c r="M63" s="194" t="s">
        <v>976</v>
      </c>
      <c r="N63" s="194" t="s">
        <v>651</v>
      </c>
      <c r="O63" s="200" t="s">
        <v>695</v>
      </c>
      <c r="P63" s="200" t="s">
        <v>712</v>
      </c>
      <c r="Q63" s="194" t="s">
        <v>566</v>
      </c>
      <c r="R63" s="200" t="s">
        <v>846</v>
      </c>
      <c r="S63" s="190" t="s">
        <v>971</v>
      </c>
      <c r="T63" s="190" t="s">
        <v>977</v>
      </c>
      <c r="U63" s="195" t="s">
        <v>566</v>
      </c>
      <c r="V63" s="196" t="s">
        <v>978</v>
      </c>
      <c r="W63" s="196" t="s">
        <v>914</v>
      </c>
      <c r="X63" s="196" t="s">
        <v>566</v>
      </c>
      <c r="Y63" s="196" t="s">
        <v>979</v>
      </c>
      <c r="Z63" s="198" t="s">
        <v>750</v>
      </c>
      <c r="AA63" s="194" t="s">
        <v>980</v>
      </c>
      <c r="AB63" s="199" t="s">
        <v>981</v>
      </c>
      <c r="AC63" s="201"/>
      <c r="AD63" s="201"/>
      <c r="AE63" s="182"/>
      <c r="AF63" s="182"/>
      <c r="AG63" s="182"/>
      <c r="AH63" s="182"/>
    </row>
    <row r="64" spans="1:34" ht="160.5" customHeight="1" x14ac:dyDescent="0.25">
      <c r="A64" s="190" t="s">
        <v>166</v>
      </c>
      <c r="B64" s="191">
        <v>1743.5</v>
      </c>
      <c r="C64" s="204">
        <v>1761.5</v>
      </c>
      <c r="D64" s="204">
        <v>10.650000000000091</v>
      </c>
      <c r="E64" s="192">
        <v>1754.15</v>
      </c>
      <c r="F64" s="193" t="s">
        <v>422</v>
      </c>
      <c r="G64" s="194" t="s">
        <v>703</v>
      </c>
      <c r="H64" s="194" t="s">
        <v>982</v>
      </c>
      <c r="I64" s="194">
        <v>90</v>
      </c>
      <c r="J64" s="194">
        <v>0.02</v>
      </c>
      <c r="K64" s="204">
        <v>0.25</v>
      </c>
      <c r="L64" s="194">
        <v>0.1</v>
      </c>
      <c r="M64" s="194" t="s">
        <v>634</v>
      </c>
      <c r="N64" s="194">
        <v>45</v>
      </c>
      <c r="O64" s="200" t="s">
        <v>695</v>
      </c>
      <c r="P64" s="200" t="s">
        <v>696</v>
      </c>
      <c r="Q64" s="194" t="s">
        <v>566</v>
      </c>
      <c r="R64" s="200" t="s">
        <v>678</v>
      </c>
      <c r="S64" s="190" t="s">
        <v>983</v>
      </c>
      <c r="T64" s="190" t="s">
        <v>984</v>
      </c>
      <c r="U64" s="195" t="s">
        <v>888</v>
      </c>
      <c r="V64" s="196" t="s">
        <v>985</v>
      </c>
      <c r="W64" s="196">
        <v>10</v>
      </c>
      <c r="X64" s="196" t="s">
        <v>666</v>
      </c>
      <c r="Y64" s="196" t="s">
        <v>653</v>
      </c>
      <c r="Z64" s="198" t="s">
        <v>986</v>
      </c>
      <c r="AA64" s="194" t="s">
        <v>566</v>
      </c>
      <c r="AB64" s="199" t="s">
        <v>987</v>
      </c>
      <c r="AC64" s="201"/>
      <c r="AD64" s="201"/>
      <c r="AE64" s="182"/>
      <c r="AF64" s="182"/>
      <c r="AG64" s="182"/>
      <c r="AH64" s="182"/>
    </row>
    <row r="65" spans="1:246" ht="156.75" customHeight="1" x14ac:dyDescent="0.25">
      <c r="A65" s="190" t="s">
        <v>431</v>
      </c>
      <c r="B65" s="191">
        <v>1743.5</v>
      </c>
      <c r="C65" s="204">
        <v>1761.5</v>
      </c>
      <c r="D65" s="204">
        <v>11</v>
      </c>
      <c r="E65" s="192">
        <v>1754.5</v>
      </c>
      <c r="F65" s="193" t="s">
        <v>422</v>
      </c>
      <c r="G65" s="194" t="s">
        <v>703</v>
      </c>
      <c r="H65" s="194" t="s">
        <v>988</v>
      </c>
      <c r="I65" s="194" t="s">
        <v>681</v>
      </c>
      <c r="J65" s="194">
        <v>0.01</v>
      </c>
      <c r="K65" s="194">
        <v>0.25</v>
      </c>
      <c r="L65" s="194">
        <v>0.1</v>
      </c>
      <c r="M65" s="194" t="s">
        <v>634</v>
      </c>
      <c r="N65" s="194">
        <v>40</v>
      </c>
      <c r="O65" s="200" t="s">
        <v>660</v>
      </c>
      <c r="P65" s="200" t="s">
        <v>662</v>
      </c>
      <c r="Q65" s="205" t="s">
        <v>566</v>
      </c>
      <c r="R65" s="200" t="s">
        <v>825</v>
      </c>
      <c r="S65" s="190" t="s">
        <v>989</v>
      </c>
      <c r="T65" s="190" t="s">
        <v>990</v>
      </c>
      <c r="U65" s="195" t="s">
        <v>965</v>
      </c>
      <c r="V65" s="196" t="s">
        <v>985</v>
      </c>
      <c r="W65" s="196">
        <v>10</v>
      </c>
      <c r="X65" s="196" t="s">
        <v>715</v>
      </c>
      <c r="Y65" s="196" t="s">
        <v>653</v>
      </c>
      <c r="Z65" s="198" t="s">
        <v>986</v>
      </c>
      <c r="AA65" s="194" t="s">
        <v>566</v>
      </c>
      <c r="AB65" s="199" t="s">
        <v>991</v>
      </c>
      <c r="AC65" s="201"/>
      <c r="AD65" s="201"/>
      <c r="AE65" s="182"/>
      <c r="AF65" s="182"/>
      <c r="AG65" s="182"/>
      <c r="AH65" s="182"/>
    </row>
    <row r="66" spans="1:246" ht="153.75" customHeight="1" x14ac:dyDescent="0.25">
      <c r="A66" s="190" t="s">
        <v>169</v>
      </c>
      <c r="B66" s="191">
        <v>1743.5</v>
      </c>
      <c r="C66" s="204">
        <v>1761.5</v>
      </c>
      <c r="D66" s="204">
        <v>11.430000000000064</v>
      </c>
      <c r="E66" s="192">
        <v>1754.93</v>
      </c>
      <c r="F66" s="193" t="s">
        <v>422</v>
      </c>
      <c r="G66" s="194" t="s">
        <v>728</v>
      </c>
      <c r="H66" s="194" t="s">
        <v>992</v>
      </c>
      <c r="I66" s="194">
        <v>90</v>
      </c>
      <c r="J66" s="194">
        <v>0.01</v>
      </c>
      <c r="K66" s="194">
        <v>0.2</v>
      </c>
      <c r="L66" s="194">
        <v>0.05</v>
      </c>
      <c r="M66" s="194" t="s">
        <v>993</v>
      </c>
      <c r="N66" s="194">
        <v>40</v>
      </c>
      <c r="O66" s="200" t="s">
        <v>705</v>
      </c>
      <c r="P66" s="200" t="s">
        <v>696</v>
      </c>
      <c r="Q66" s="194" t="s">
        <v>566</v>
      </c>
      <c r="R66" s="200" t="s">
        <v>678</v>
      </c>
      <c r="S66" s="190" t="s">
        <v>994</v>
      </c>
      <c r="T66" s="190" t="s">
        <v>995</v>
      </c>
      <c r="U66" s="195" t="s">
        <v>888</v>
      </c>
      <c r="V66" s="196" t="s">
        <v>985</v>
      </c>
      <c r="W66" s="196">
        <v>10</v>
      </c>
      <c r="X66" s="196" t="s">
        <v>715</v>
      </c>
      <c r="Y66" s="196" t="s">
        <v>653</v>
      </c>
      <c r="Z66" s="198" t="s">
        <v>986</v>
      </c>
      <c r="AA66" s="194" t="s">
        <v>566</v>
      </c>
      <c r="AB66" s="199" t="s">
        <v>996</v>
      </c>
      <c r="AC66" s="201"/>
      <c r="AD66" s="182"/>
      <c r="AE66" s="182"/>
      <c r="AF66" s="182"/>
      <c r="AG66" s="182"/>
      <c r="AH66" s="182"/>
    </row>
    <row r="67" spans="1:246" ht="181.5" customHeight="1" x14ac:dyDescent="0.25">
      <c r="A67" s="190" t="s">
        <v>173</v>
      </c>
      <c r="B67" s="191">
        <v>1743.5</v>
      </c>
      <c r="C67" s="204">
        <v>1761.5</v>
      </c>
      <c r="D67" s="204">
        <v>12.5</v>
      </c>
      <c r="E67" s="192">
        <v>1756</v>
      </c>
      <c r="F67" s="193" t="s">
        <v>422</v>
      </c>
      <c r="G67" s="194" t="s">
        <v>924</v>
      </c>
      <c r="H67" s="194" t="s">
        <v>997</v>
      </c>
      <c r="I67" s="200" t="s">
        <v>756</v>
      </c>
      <c r="J67" s="194">
        <v>0.01</v>
      </c>
      <c r="K67" s="194">
        <v>0.15</v>
      </c>
      <c r="L67" s="194">
        <v>0.04</v>
      </c>
      <c r="M67" s="194" t="s">
        <v>998</v>
      </c>
      <c r="N67" s="194" t="s">
        <v>660</v>
      </c>
      <c r="O67" s="200" t="s">
        <v>744</v>
      </c>
      <c r="P67" s="200" t="s">
        <v>696</v>
      </c>
      <c r="Q67" s="194" t="s">
        <v>566</v>
      </c>
      <c r="R67" s="200" t="s">
        <v>846</v>
      </c>
      <c r="S67" s="190" t="s">
        <v>989</v>
      </c>
      <c r="T67" s="190" t="s">
        <v>999</v>
      </c>
      <c r="U67" s="195" t="s">
        <v>888</v>
      </c>
      <c r="V67" s="196" t="s">
        <v>985</v>
      </c>
      <c r="W67" s="196">
        <v>10</v>
      </c>
      <c r="X67" s="196" t="s">
        <v>715</v>
      </c>
      <c r="Y67" s="196" t="s">
        <v>653</v>
      </c>
      <c r="Z67" s="198" t="s">
        <v>986</v>
      </c>
      <c r="AA67" s="194" t="s">
        <v>566</v>
      </c>
      <c r="AB67" s="199" t="s">
        <v>1000</v>
      </c>
      <c r="AC67" s="201"/>
      <c r="AD67" s="201"/>
      <c r="AE67" s="182"/>
      <c r="AF67" s="182"/>
      <c r="AG67" s="182"/>
      <c r="AH67" s="182"/>
    </row>
    <row r="68" spans="1:246" ht="14.25" customHeight="1" x14ac:dyDescent="0.25">
      <c r="A68" s="187">
        <v>1</v>
      </c>
      <c r="B68" s="187">
        <v>2</v>
      </c>
      <c r="C68" s="187">
        <v>3</v>
      </c>
      <c r="D68" s="187" t="s">
        <v>628</v>
      </c>
      <c r="E68" s="187">
        <v>5</v>
      </c>
      <c r="F68" s="187">
        <v>6</v>
      </c>
      <c r="G68" s="187">
        <v>7</v>
      </c>
      <c r="H68" s="187">
        <v>8</v>
      </c>
      <c r="I68" s="187">
        <v>9</v>
      </c>
      <c r="J68" s="187">
        <v>10</v>
      </c>
      <c r="K68" s="187">
        <v>11</v>
      </c>
      <c r="L68" s="187">
        <v>12</v>
      </c>
      <c r="M68" s="187">
        <v>13</v>
      </c>
      <c r="N68" s="187">
        <v>14</v>
      </c>
      <c r="O68" s="187">
        <v>15</v>
      </c>
      <c r="P68" s="187">
        <v>16</v>
      </c>
      <c r="Q68" s="187">
        <v>17</v>
      </c>
      <c r="R68" s="187">
        <v>18</v>
      </c>
      <c r="S68" s="187">
        <v>19</v>
      </c>
      <c r="T68" s="187">
        <v>20</v>
      </c>
      <c r="U68" s="187">
        <v>21</v>
      </c>
      <c r="V68" s="187">
        <v>22</v>
      </c>
      <c r="W68" s="187">
        <v>23</v>
      </c>
      <c r="X68" s="187">
        <v>24</v>
      </c>
      <c r="Y68" s="187">
        <v>25</v>
      </c>
      <c r="Z68" s="187">
        <v>26</v>
      </c>
      <c r="AA68" s="187">
        <v>27</v>
      </c>
      <c r="AB68" s="188">
        <v>28</v>
      </c>
    </row>
    <row r="69" spans="1:246" s="215" customFormat="1" ht="156.75" customHeight="1" x14ac:dyDescent="0.25">
      <c r="A69" s="190" t="s">
        <v>175</v>
      </c>
      <c r="B69" s="191">
        <v>1743.5</v>
      </c>
      <c r="C69" s="204">
        <v>1761.5</v>
      </c>
      <c r="D69" s="204">
        <v>12.940000000000055</v>
      </c>
      <c r="E69" s="192">
        <v>1756.44</v>
      </c>
      <c r="F69" s="193" t="s">
        <v>422</v>
      </c>
      <c r="G69" s="194" t="s">
        <v>703</v>
      </c>
      <c r="H69" s="194" t="s">
        <v>631</v>
      </c>
      <c r="I69" s="194">
        <v>90</v>
      </c>
      <c r="J69" s="194">
        <v>0.01</v>
      </c>
      <c r="K69" s="194">
        <v>0.2</v>
      </c>
      <c r="L69" s="194">
        <v>0.1</v>
      </c>
      <c r="M69" s="194" t="s">
        <v>807</v>
      </c>
      <c r="N69" s="194">
        <v>40</v>
      </c>
      <c r="O69" s="200" t="s">
        <v>705</v>
      </c>
      <c r="P69" s="200" t="s">
        <v>696</v>
      </c>
      <c r="Q69" s="194" t="s">
        <v>566</v>
      </c>
      <c r="R69" s="200" t="s">
        <v>678</v>
      </c>
      <c r="S69" s="190" t="s">
        <v>1001</v>
      </c>
      <c r="T69" s="190" t="s">
        <v>1002</v>
      </c>
      <c r="U69" s="195" t="s">
        <v>888</v>
      </c>
      <c r="V69" s="196" t="s">
        <v>985</v>
      </c>
      <c r="W69" s="196">
        <v>10</v>
      </c>
      <c r="X69" s="196" t="s">
        <v>715</v>
      </c>
      <c r="Y69" s="196" t="s">
        <v>653</v>
      </c>
      <c r="Z69" s="198" t="s">
        <v>986</v>
      </c>
      <c r="AA69" s="194" t="s">
        <v>566</v>
      </c>
      <c r="AB69" s="199" t="s">
        <v>987</v>
      </c>
      <c r="AC69" s="201"/>
      <c r="AD69" s="201"/>
      <c r="AE69" s="201"/>
      <c r="AF69" s="201"/>
      <c r="AG69" s="201"/>
      <c r="AH69" s="201"/>
      <c r="AI69" s="214"/>
      <c r="AJ69" s="214"/>
      <c r="AK69" s="214"/>
      <c r="AL69" s="214"/>
      <c r="AM69" s="214"/>
      <c r="AN69" s="214"/>
      <c r="AO69" s="214"/>
      <c r="AP69" s="214"/>
      <c r="AQ69" s="214"/>
      <c r="AR69" s="214"/>
      <c r="AS69" s="214"/>
      <c r="AT69" s="214"/>
      <c r="AU69" s="214"/>
      <c r="AV69" s="214"/>
      <c r="AW69" s="214"/>
      <c r="AX69" s="214"/>
      <c r="AY69" s="214"/>
      <c r="AZ69" s="214"/>
      <c r="BA69" s="214"/>
      <c r="BB69" s="214"/>
      <c r="BC69" s="214"/>
      <c r="BD69" s="214"/>
      <c r="BE69" s="214"/>
      <c r="BF69" s="214"/>
      <c r="BG69" s="214"/>
      <c r="BH69" s="214"/>
      <c r="BI69" s="214"/>
      <c r="BJ69" s="214"/>
      <c r="BK69" s="214"/>
      <c r="BL69" s="214"/>
      <c r="BM69" s="214"/>
      <c r="BN69" s="214"/>
      <c r="BO69" s="214"/>
      <c r="BP69" s="214"/>
      <c r="BQ69" s="214"/>
      <c r="BR69" s="214"/>
      <c r="BS69" s="214"/>
      <c r="BT69" s="214"/>
      <c r="BU69" s="214"/>
      <c r="BV69" s="214"/>
      <c r="BW69" s="214"/>
      <c r="BX69" s="214"/>
      <c r="BY69" s="214"/>
      <c r="BZ69" s="214"/>
      <c r="CA69" s="214"/>
      <c r="CB69" s="214"/>
      <c r="CC69" s="214"/>
      <c r="CD69" s="214"/>
      <c r="CE69" s="214"/>
      <c r="CF69" s="214"/>
      <c r="CG69" s="214"/>
      <c r="CH69" s="214"/>
      <c r="CI69" s="214"/>
      <c r="CJ69" s="214"/>
      <c r="CK69" s="214"/>
      <c r="CL69" s="214"/>
      <c r="CM69" s="214"/>
      <c r="CN69" s="214"/>
      <c r="CO69" s="214"/>
      <c r="CP69" s="214"/>
      <c r="CQ69" s="214"/>
      <c r="CR69" s="214"/>
      <c r="CS69" s="214"/>
      <c r="CT69" s="214"/>
      <c r="CU69" s="214"/>
      <c r="CV69" s="214"/>
      <c r="CW69" s="214"/>
      <c r="CX69" s="214"/>
      <c r="CY69" s="214"/>
      <c r="CZ69" s="214"/>
      <c r="DA69" s="214"/>
      <c r="DB69" s="214"/>
      <c r="DC69" s="214"/>
      <c r="DD69" s="214"/>
      <c r="DE69" s="214"/>
      <c r="DF69" s="214"/>
      <c r="DG69" s="214"/>
      <c r="DH69" s="214"/>
      <c r="DI69" s="214"/>
      <c r="DJ69" s="214"/>
      <c r="DK69" s="214"/>
      <c r="DL69" s="214"/>
      <c r="DM69" s="214"/>
      <c r="DN69" s="214"/>
      <c r="DO69" s="214"/>
      <c r="DP69" s="214"/>
      <c r="DQ69" s="214"/>
      <c r="DR69" s="214"/>
      <c r="DS69" s="214"/>
      <c r="DT69" s="214"/>
      <c r="DU69" s="214"/>
      <c r="DV69" s="214"/>
      <c r="DW69" s="214"/>
      <c r="DX69" s="214"/>
      <c r="DY69" s="214"/>
      <c r="DZ69" s="214"/>
      <c r="EA69" s="214"/>
      <c r="EB69" s="214"/>
      <c r="EC69" s="214"/>
      <c r="ED69" s="214"/>
      <c r="EE69" s="214"/>
      <c r="EF69" s="214"/>
      <c r="EG69" s="214"/>
      <c r="EH69" s="214"/>
      <c r="EI69" s="214"/>
      <c r="EJ69" s="214"/>
      <c r="EK69" s="214"/>
      <c r="EL69" s="214"/>
      <c r="EM69" s="214"/>
      <c r="EN69" s="214"/>
      <c r="EO69" s="214"/>
      <c r="EP69" s="214"/>
      <c r="EQ69" s="214"/>
      <c r="ER69" s="214"/>
      <c r="ES69" s="214"/>
      <c r="ET69" s="214"/>
      <c r="EU69" s="214"/>
      <c r="EV69" s="214"/>
      <c r="EW69" s="214"/>
      <c r="EX69" s="214"/>
      <c r="EY69" s="214"/>
      <c r="EZ69" s="214"/>
      <c r="FA69" s="214"/>
      <c r="FB69" s="214"/>
      <c r="FC69" s="214"/>
      <c r="FD69" s="214"/>
      <c r="FE69" s="214"/>
      <c r="FF69" s="214"/>
      <c r="FG69" s="214"/>
      <c r="FH69" s="214"/>
      <c r="FI69" s="214"/>
      <c r="FJ69" s="214"/>
      <c r="FK69" s="214"/>
      <c r="FL69" s="214"/>
      <c r="FM69" s="214"/>
      <c r="FN69" s="214"/>
      <c r="FO69" s="214"/>
      <c r="FP69" s="214"/>
      <c r="FQ69" s="214"/>
      <c r="FR69" s="214"/>
      <c r="FS69" s="214"/>
      <c r="FT69" s="214"/>
      <c r="FU69" s="214"/>
      <c r="FV69" s="214"/>
      <c r="FW69" s="214"/>
      <c r="FX69" s="214"/>
      <c r="FY69" s="214"/>
      <c r="FZ69" s="214"/>
      <c r="GA69" s="214"/>
      <c r="GB69" s="214"/>
      <c r="GC69" s="214"/>
      <c r="GD69" s="214"/>
      <c r="GE69" s="214"/>
      <c r="GF69" s="214"/>
      <c r="GG69" s="214"/>
      <c r="GH69" s="214"/>
      <c r="GI69" s="214"/>
      <c r="GJ69" s="214"/>
      <c r="GK69" s="214"/>
      <c r="GL69" s="214"/>
      <c r="GM69" s="214"/>
      <c r="GN69" s="214"/>
      <c r="GO69" s="214"/>
      <c r="GP69" s="214"/>
      <c r="GQ69" s="214"/>
      <c r="GR69" s="214"/>
      <c r="GS69" s="214"/>
      <c r="GT69" s="214"/>
      <c r="GU69" s="214"/>
      <c r="GV69" s="214"/>
      <c r="GW69" s="214"/>
      <c r="GX69" s="214"/>
      <c r="GY69" s="214"/>
      <c r="GZ69" s="214"/>
      <c r="HA69" s="214"/>
      <c r="HB69" s="214"/>
      <c r="HC69" s="214"/>
      <c r="HD69" s="214"/>
      <c r="HE69" s="214"/>
      <c r="HF69" s="214"/>
      <c r="HG69" s="214"/>
      <c r="HH69" s="214"/>
      <c r="HI69" s="214"/>
      <c r="HJ69" s="214"/>
      <c r="HK69" s="214"/>
      <c r="HL69" s="214"/>
      <c r="HM69" s="214"/>
      <c r="HN69" s="214"/>
      <c r="HO69" s="214"/>
      <c r="HP69" s="214"/>
      <c r="HQ69" s="214"/>
      <c r="HR69" s="214"/>
      <c r="HS69" s="214"/>
      <c r="HT69" s="214"/>
      <c r="HU69" s="214"/>
      <c r="HV69" s="214"/>
      <c r="HW69" s="214"/>
      <c r="HX69" s="214"/>
      <c r="HY69" s="214"/>
      <c r="HZ69" s="214"/>
      <c r="IA69" s="214"/>
      <c r="IB69" s="214"/>
      <c r="IC69" s="214"/>
      <c r="ID69" s="214"/>
      <c r="IE69" s="214"/>
      <c r="IF69" s="214"/>
      <c r="IG69" s="214"/>
      <c r="IH69" s="214"/>
      <c r="II69" s="214"/>
      <c r="IJ69" s="214"/>
      <c r="IK69" s="214"/>
      <c r="IL69" s="214"/>
    </row>
    <row r="70" spans="1:246" ht="140.25" x14ac:dyDescent="0.25">
      <c r="A70" s="190" t="s">
        <v>177</v>
      </c>
      <c r="B70" s="191">
        <v>1743.5</v>
      </c>
      <c r="C70" s="204">
        <v>1761.5</v>
      </c>
      <c r="D70" s="204">
        <v>13.410000000000082</v>
      </c>
      <c r="E70" s="192">
        <v>1756.91</v>
      </c>
      <c r="F70" s="193" t="s">
        <v>422</v>
      </c>
      <c r="G70" s="194" t="s">
        <v>645</v>
      </c>
      <c r="H70" s="194" t="s">
        <v>1003</v>
      </c>
      <c r="I70" s="194" t="s">
        <v>1004</v>
      </c>
      <c r="J70" s="194">
        <v>0.01</v>
      </c>
      <c r="K70" s="204">
        <v>7.0000000000000007E-2</v>
      </c>
      <c r="L70" s="194">
        <v>0.02</v>
      </c>
      <c r="M70" s="194" t="s">
        <v>566</v>
      </c>
      <c r="N70" s="194" t="s">
        <v>660</v>
      </c>
      <c r="O70" s="200" t="s">
        <v>705</v>
      </c>
      <c r="P70" s="200" t="s">
        <v>727</v>
      </c>
      <c r="Q70" s="205" t="s">
        <v>566</v>
      </c>
      <c r="R70" s="200" t="s">
        <v>696</v>
      </c>
      <c r="S70" s="190" t="s">
        <v>1005</v>
      </c>
      <c r="T70" s="190" t="s">
        <v>946</v>
      </c>
      <c r="U70" s="195" t="s">
        <v>888</v>
      </c>
      <c r="V70" s="196" t="s">
        <v>1006</v>
      </c>
      <c r="W70" s="196" t="s">
        <v>660</v>
      </c>
      <c r="X70" s="196" t="s">
        <v>652</v>
      </c>
      <c r="Y70" s="196" t="s">
        <v>653</v>
      </c>
      <c r="Z70" s="198" t="s">
        <v>1007</v>
      </c>
      <c r="AA70" s="194" t="s">
        <v>888</v>
      </c>
      <c r="AB70" s="199" t="s">
        <v>1008</v>
      </c>
      <c r="AC70" s="201"/>
      <c r="AD70" s="201"/>
      <c r="AE70" s="182"/>
      <c r="AF70" s="182"/>
      <c r="AG70" s="182"/>
      <c r="AH70" s="182"/>
    </row>
    <row r="71" spans="1:246" ht="142.5" x14ac:dyDescent="0.25">
      <c r="A71" s="190" t="s">
        <v>179</v>
      </c>
      <c r="B71" s="191">
        <v>1743.5</v>
      </c>
      <c r="C71" s="204">
        <v>1761.5</v>
      </c>
      <c r="D71" s="204">
        <v>14.259999999999991</v>
      </c>
      <c r="E71" s="192">
        <v>1757.76</v>
      </c>
      <c r="F71" s="193" t="s">
        <v>422</v>
      </c>
      <c r="G71" s="194" t="s">
        <v>733</v>
      </c>
      <c r="H71" s="194" t="s">
        <v>1009</v>
      </c>
      <c r="I71" s="194">
        <v>85</v>
      </c>
      <c r="J71" s="194">
        <v>0.01</v>
      </c>
      <c r="K71" s="204">
        <v>0.3</v>
      </c>
      <c r="L71" s="194">
        <v>0.08</v>
      </c>
      <c r="M71" s="194" t="s">
        <v>711</v>
      </c>
      <c r="N71" s="194">
        <v>45</v>
      </c>
      <c r="O71" s="200" t="s">
        <v>780</v>
      </c>
      <c r="P71" s="200" t="s">
        <v>696</v>
      </c>
      <c r="Q71" s="194" t="s">
        <v>566</v>
      </c>
      <c r="R71" s="200" t="s">
        <v>846</v>
      </c>
      <c r="S71" s="190" t="s">
        <v>1010</v>
      </c>
      <c r="T71" s="190" t="s">
        <v>1011</v>
      </c>
      <c r="U71" s="195" t="s">
        <v>888</v>
      </c>
      <c r="V71" s="196" t="s">
        <v>1012</v>
      </c>
      <c r="W71" s="196">
        <v>15</v>
      </c>
      <c r="X71" s="196" t="s">
        <v>1013</v>
      </c>
      <c r="Y71" s="196" t="s">
        <v>653</v>
      </c>
      <c r="Z71" s="198" t="s">
        <v>986</v>
      </c>
      <c r="AA71" s="194" t="s">
        <v>888</v>
      </c>
      <c r="AB71" s="199" t="s">
        <v>1014</v>
      </c>
      <c r="AC71" s="201"/>
      <c r="AD71" s="201"/>
      <c r="AE71" s="182"/>
      <c r="AF71" s="182"/>
      <c r="AG71" s="182"/>
      <c r="AH71" s="182"/>
    </row>
    <row r="72" spans="1:246" s="216" customFormat="1" ht="125.25" customHeight="1" x14ac:dyDescent="0.25">
      <c r="A72" s="190" t="s">
        <v>432</v>
      </c>
      <c r="B72" s="191">
        <v>1743.5</v>
      </c>
      <c r="C72" s="204">
        <v>1761.5</v>
      </c>
      <c r="D72" s="204">
        <v>15.279999999999973</v>
      </c>
      <c r="E72" s="192">
        <v>1758.78</v>
      </c>
      <c r="F72" s="193" t="s">
        <v>422</v>
      </c>
      <c r="G72" s="194" t="s">
        <v>691</v>
      </c>
      <c r="H72" s="194" t="s">
        <v>1015</v>
      </c>
      <c r="I72" s="194">
        <v>90</v>
      </c>
      <c r="J72" s="194">
        <v>0.01</v>
      </c>
      <c r="K72" s="204">
        <v>0.4</v>
      </c>
      <c r="L72" s="194" t="s">
        <v>1016</v>
      </c>
      <c r="M72" s="194" t="s">
        <v>1017</v>
      </c>
      <c r="N72" s="194">
        <v>55</v>
      </c>
      <c r="O72" s="200" t="s">
        <v>780</v>
      </c>
      <c r="P72" s="200" t="s">
        <v>739</v>
      </c>
      <c r="Q72" s="194" t="s">
        <v>566</v>
      </c>
      <c r="R72" s="200" t="s">
        <v>673</v>
      </c>
      <c r="S72" s="190" t="s">
        <v>1018</v>
      </c>
      <c r="T72" s="190" t="s">
        <v>1019</v>
      </c>
      <c r="U72" s="195" t="s">
        <v>888</v>
      </c>
      <c r="V72" s="196" t="s">
        <v>985</v>
      </c>
      <c r="W72" s="196">
        <v>10</v>
      </c>
      <c r="X72" s="196" t="s">
        <v>1020</v>
      </c>
      <c r="Y72" s="196" t="s">
        <v>653</v>
      </c>
      <c r="Z72" s="198" t="s">
        <v>986</v>
      </c>
      <c r="AA72" s="194" t="s">
        <v>965</v>
      </c>
      <c r="AB72" s="199" t="s">
        <v>1021</v>
      </c>
      <c r="AC72" s="201"/>
      <c r="AD72" s="201"/>
      <c r="AE72" s="182"/>
      <c r="AF72" s="182"/>
      <c r="AG72" s="182"/>
      <c r="AH72" s="182"/>
      <c r="AI72" s="182"/>
      <c r="AJ72" s="182"/>
      <c r="AK72" s="182"/>
      <c r="AL72" s="182"/>
      <c r="AM72" s="182"/>
      <c r="AN72" s="182"/>
      <c r="AO72" s="182"/>
      <c r="AP72" s="182"/>
      <c r="AQ72" s="182"/>
      <c r="AR72" s="182"/>
      <c r="AS72" s="182"/>
      <c r="AT72" s="182"/>
      <c r="AU72" s="182"/>
      <c r="AV72" s="182"/>
      <c r="AW72" s="182"/>
      <c r="AX72" s="182"/>
      <c r="AY72" s="182"/>
      <c r="AZ72" s="182"/>
      <c r="BA72" s="182"/>
      <c r="BB72" s="182"/>
      <c r="BC72" s="182"/>
      <c r="BD72" s="182"/>
      <c r="BE72" s="182"/>
      <c r="BF72" s="182"/>
      <c r="BG72" s="182"/>
      <c r="BH72" s="182"/>
      <c r="BI72" s="182"/>
      <c r="BJ72" s="182"/>
      <c r="BK72" s="182"/>
      <c r="BL72" s="182"/>
      <c r="BM72" s="182"/>
      <c r="BN72" s="182"/>
      <c r="BO72" s="182"/>
      <c r="BP72" s="182"/>
      <c r="BQ72" s="182"/>
      <c r="BR72" s="182"/>
      <c r="BS72" s="182"/>
      <c r="BT72" s="182"/>
      <c r="BU72" s="182"/>
      <c r="BV72" s="182"/>
      <c r="BW72" s="182"/>
      <c r="BX72" s="182"/>
      <c r="BY72" s="182"/>
      <c r="BZ72" s="182"/>
      <c r="CA72" s="182"/>
      <c r="CB72" s="182"/>
      <c r="CC72" s="182"/>
      <c r="CD72" s="182"/>
      <c r="CE72" s="182"/>
      <c r="CF72" s="182"/>
      <c r="CG72" s="182"/>
      <c r="CH72" s="182"/>
      <c r="CI72" s="182"/>
      <c r="CJ72" s="182"/>
      <c r="CK72" s="182"/>
      <c r="CL72" s="182"/>
      <c r="CM72" s="182"/>
      <c r="CN72" s="182"/>
      <c r="CO72" s="182"/>
      <c r="CP72" s="182"/>
      <c r="CQ72" s="182"/>
      <c r="CR72" s="182"/>
      <c r="CS72" s="182"/>
      <c r="CT72" s="182"/>
      <c r="CU72" s="182"/>
      <c r="CV72" s="182"/>
      <c r="CW72" s="182"/>
      <c r="CX72" s="182"/>
      <c r="CY72" s="182"/>
      <c r="CZ72" s="182"/>
      <c r="DA72" s="182"/>
      <c r="DB72" s="182"/>
      <c r="DC72" s="182"/>
      <c r="DD72" s="182"/>
      <c r="DE72" s="182"/>
      <c r="DF72" s="182"/>
      <c r="DG72" s="182"/>
      <c r="DH72" s="182"/>
      <c r="DI72" s="182"/>
      <c r="DJ72" s="182"/>
      <c r="DK72" s="182"/>
      <c r="DL72" s="182"/>
      <c r="DM72" s="182"/>
      <c r="DN72" s="182"/>
      <c r="DO72" s="182"/>
      <c r="DP72" s="182"/>
      <c r="DQ72" s="182"/>
      <c r="DR72" s="182"/>
      <c r="DS72" s="182"/>
      <c r="DT72" s="182"/>
      <c r="DU72" s="182"/>
      <c r="DV72" s="182"/>
      <c r="DW72" s="182"/>
      <c r="DX72" s="182"/>
      <c r="DY72" s="182"/>
      <c r="DZ72" s="182"/>
      <c r="EA72" s="182"/>
      <c r="EB72" s="182"/>
      <c r="EC72" s="182"/>
      <c r="ED72" s="182"/>
      <c r="EE72" s="182"/>
      <c r="EF72" s="182"/>
      <c r="EG72" s="182"/>
      <c r="EH72" s="182"/>
      <c r="EI72" s="182"/>
      <c r="EJ72" s="182"/>
      <c r="EK72" s="182"/>
      <c r="EL72" s="182"/>
      <c r="EM72" s="182"/>
      <c r="EN72" s="182"/>
      <c r="EO72" s="182"/>
      <c r="EP72" s="182"/>
      <c r="EQ72" s="182"/>
      <c r="ER72" s="182"/>
      <c r="ES72" s="182"/>
      <c r="ET72" s="182"/>
      <c r="EU72" s="182"/>
      <c r="EV72" s="182"/>
      <c r="EW72" s="182"/>
      <c r="EX72" s="182"/>
      <c r="EY72" s="182"/>
      <c r="EZ72" s="182"/>
      <c r="FA72" s="182"/>
      <c r="FB72" s="182"/>
      <c r="FC72" s="182"/>
    </row>
    <row r="73" spans="1:246" s="182" customFormat="1" ht="140.25" x14ac:dyDescent="0.25">
      <c r="A73" s="190" t="s">
        <v>190</v>
      </c>
      <c r="B73" s="191">
        <v>1743.5</v>
      </c>
      <c r="C73" s="204">
        <v>1761.5</v>
      </c>
      <c r="D73" s="204">
        <v>16.369999999999891</v>
      </c>
      <c r="E73" s="192">
        <v>1759.87</v>
      </c>
      <c r="F73" s="193" t="s">
        <v>422</v>
      </c>
      <c r="G73" s="194" t="s">
        <v>1022</v>
      </c>
      <c r="H73" s="194" t="s">
        <v>1023</v>
      </c>
      <c r="I73" s="194">
        <v>80</v>
      </c>
      <c r="J73" s="194">
        <v>0.01</v>
      </c>
      <c r="K73" s="204">
        <v>0.2</v>
      </c>
      <c r="L73" s="194" t="s">
        <v>1024</v>
      </c>
      <c r="M73" s="194" t="s">
        <v>682</v>
      </c>
      <c r="N73" s="194" t="s">
        <v>651</v>
      </c>
      <c r="O73" s="200" t="s">
        <v>660</v>
      </c>
      <c r="P73" s="200" t="s">
        <v>696</v>
      </c>
      <c r="Q73" s="194" t="s">
        <v>566</v>
      </c>
      <c r="R73" s="200" t="s">
        <v>673</v>
      </c>
      <c r="S73" s="190" t="s">
        <v>1025</v>
      </c>
      <c r="T73" s="190" t="s">
        <v>1026</v>
      </c>
      <c r="U73" s="195" t="s">
        <v>566</v>
      </c>
      <c r="V73" s="196" t="s">
        <v>1027</v>
      </c>
      <c r="W73" s="196">
        <v>20</v>
      </c>
      <c r="X73" s="196" t="s">
        <v>1028</v>
      </c>
      <c r="Y73" s="196" t="s">
        <v>1029</v>
      </c>
      <c r="Z73" s="198" t="s">
        <v>986</v>
      </c>
      <c r="AA73" s="194" t="s">
        <v>1030</v>
      </c>
      <c r="AB73" s="199" t="s">
        <v>1031</v>
      </c>
      <c r="AC73" s="201"/>
      <c r="AD73" s="201"/>
    </row>
    <row r="74" spans="1:246" ht="178.5" x14ac:dyDescent="0.25">
      <c r="A74" s="190" t="s">
        <v>195</v>
      </c>
      <c r="B74" s="191">
        <v>1743.5</v>
      </c>
      <c r="C74" s="204">
        <v>1761.5</v>
      </c>
      <c r="D74" s="204">
        <v>17.6400000000001</v>
      </c>
      <c r="E74" s="192">
        <v>1761.14</v>
      </c>
      <c r="F74" s="193" t="s">
        <v>422</v>
      </c>
      <c r="G74" s="194" t="s">
        <v>703</v>
      </c>
      <c r="H74" s="194" t="s">
        <v>1032</v>
      </c>
      <c r="I74" s="200" t="s">
        <v>681</v>
      </c>
      <c r="J74" s="194">
        <v>0.01</v>
      </c>
      <c r="K74" s="204">
        <v>0.2</v>
      </c>
      <c r="L74" s="194">
        <v>0.1</v>
      </c>
      <c r="M74" s="194" t="s">
        <v>634</v>
      </c>
      <c r="N74" s="194">
        <v>40</v>
      </c>
      <c r="O74" s="200" t="s">
        <v>744</v>
      </c>
      <c r="P74" s="200" t="s">
        <v>662</v>
      </c>
      <c r="Q74" s="205" t="s">
        <v>566</v>
      </c>
      <c r="R74" s="200" t="s">
        <v>1033</v>
      </c>
      <c r="S74" s="190" t="s">
        <v>1034</v>
      </c>
      <c r="T74" s="190" t="s">
        <v>1035</v>
      </c>
      <c r="U74" s="195" t="s">
        <v>888</v>
      </c>
      <c r="V74" s="196" t="s">
        <v>985</v>
      </c>
      <c r="W74" s="197" t="s">
        <v>687</v>
      </c>
      <c r="X74" s="196" t="s">
        <v>1020</v>
      </c>
      <c r="Y74" s="196" t="s">
        <v>653</v>
      </c>
      <c r="Z74" s="198" t="s">
        <v>986</v>
      </c>
      <c r="AA74" s="194" t="s">
        <v>888</v>
      </c>
      <c r="AB74" s="199" t="s">
        <v>1036</v>
      </c>
      <c r="AC74" s="201"/>
      <c r="AD74" s="201"/>
      <c r="AE74" s="182"/>
      <c r="AF74" s="182"/>
      <c r="AG74" s="182"/>
      <c r="AH74" s="182"/>
    </row>
    <row r="75" spans="1:246" ht="14.25" customHeight="1" x14ac:dyDescent="0.25">
      <c r="A75" s="187">
        <v>1</v>
      </c>
      <c r="B75" s="187">
        <v>2</v>
      </c>
      <c r="C75" s="187">
        <v>3</v>
      </c>
      <c r="D75" s="187" t="s">
        <v>628</v>
      </c>
      <c r="E75" s="187">
        <v>5</v>
      </c>
      <c r="F75" s="187">
        <v>6</v>
      </c>
      <c r="G75" s="187">
        <v>7</v>
      </c>
      <c r="H75" s="187">
        <v>8</v>
      </c>
      <c r="I75" s="187">
        <v>9</v>
      </c>
      <c r="J75" s="187">
        <v>10</v>
      </c>
      <c r="K75" s="187">
        <v>11</v>
      </c>
      <c r="L75" s="187">
        <v>12</v>
      </c>
      <c r="M75" s="187">
        <v>13</v>
      </c>
      <c r="N75" s="187">
        <v>14</v>
      </c>
      <c r="O75" s="187">
        <v>15</v>
      </c>
      <c r="P75" s="187">
        <v>16</v>
      </c>
      <c r="Q75" s="187">
        <v>17</v>
      </c>
      <c r="R75" s="187">
        <v>18</v>
      </c>
      <c r="S75" s="187">
        <v>19</v>
      </c>
      <c r="T75" s="187">
        <v>20</v>
      </c>
      <c r="U75" s="187">
        <v>21</v>
      </c>
      <c r="V75" s="187">
        <v>22</v>
      </c>
      <c r="W75" s="187">
        <v>23</v>
      </c>
      <c r="X75" s="187">
        <v>24</v>
      </c>
      <c r="Y75" s="187">
        <v>25</v>
      </c>
      <c r="Z75" s="187">
        <v>26</v>
      </c>
      <c r="AA75" s="187">
        <v>27</v>
      </c>
      <c r="AB75" s="188">
        <v>28</v>
      </c>
    </row>
    <row r="76" spans="1:246" s="219" customFormat="1" ht="114" customHeight="1" x14ac:dyDescent="0.25">
      <c r="A76" s="190" t="s">
        <v>1037</v>
      </c>
      <c r="B76" s="191" t="s">
        <v>566</v>
      </c>
      <c r="C76" s="204" t="s">
        <v>566</v>
      </c>
      <c r="D76" s="191" t="s">
        <v>566</v>
      </c>
      <c r="E76" s="210">
        <v>1773.7</v>
      </c>
      <c r="F76" s="193" t="s">
        <v>423</v>
      </c>
      <c r="G76" s="194" t="s">
        <v>96</v>
      </c>
      <c r="H76" s="194" t="s">
        <v>1038</v>
      </c>
      <c r="I76" s="200" t="s">
        <v>660</v>
      </c>
      <c r="J76" s="194">
        <v>0.01</v>
      </c>
      <c r="K76" s="204">
        <v>0.3</v>
      </c>
      <c r="L76" s="194" t="s">
        <v>1039</v>
      </c>
      <c r="M76" s="194" t="s">
        <v>1040</v>
      </c>
      <c r="N76" s="194">
        <v>30</v>
      </c>
      <c r="O76" s="200" t="s">
        <v>1041</v>
      </c>
      <c r="P76" s="200" t="s">
        <v>696</v>
      </c>
      <c r="Q76" s="194" t="s">
        <v>566</v>
      </c>
      <c r="R76" s="200" t="s">
        <v>697</v>
      </c>
      <c r="S76" s="190" t="s">
        <v>971</v>
      </c>
      <c r="T76" s="190" t="s">
        <v>1042</v>
      </c>
      <c r="U76" s="195" t="s">
        <v>888</v>
      </c>
      <c r="V76" s="196" t="s">
        <v>985</v>
      </c>
      <c r="W76" s="196" t="s">
        <v>1004</v>
      </c>
      <c r="X76" s="196" t="s">
        <v>566</v>
      </c>
      <c r="Y76" s="196" t="s">
        <v>1043</v>
      </c>
      <c r="Z76" s="198" t="s">
        <v>1044</v>
      </c>
      <c r="AA76" s="194" t="s">
        <v>888</v>
      </c>
      <c r="AB76" s="199" t="s">
        <v>1045</v>
      </c>
      <c r="AC76" s="201"/>
      <c r="AD76" s="201"/>
      <c r="AE76" s="201"/>
      <c r="AF76" s="201"/>
      <c r="AG76" s="201"/>
      <c r="AH76" s="201"/>
      <c r="AI76" s="214"/>
      <c r="AJ76" s="214"/>
      <c r="AK76" s="214"/>
      <c r="AL76" s="214"/>
      <c r="AM76" s="214"/>
      <c r="AN76" s="214"/>
      <c r="AO76" s="214"/>
      <c r="AP76" s="214"/>
      <c r="AQ76" s="214"/>
      <c r="AR76" s="214"/>
      <c r="AS76" s="214"/>
      <c r="AT76" s="214"/>
      <c r="AU76" s="214"/>
      <c r="AV76" s="214"/>
      <c r="AW76" s="214"/>
      <c r="AX76" s="214"/>
      <c r="AY76" s="214"/>
      <c r="AZ76" s="214"/>
      <c r="BA76" s="214"/>
      <c r="BB76" s="214"/>
      <c r="BC76" s="214"/>
      <c r="BD76" s="214"/>
      <c r="BE76" s="214"/>
      <c r="BF76" s="214"/>
      <c r="BG76" s="214"/>
      <c r="BH76" s="214"/>
      <c r="BI76" s="214"/>
      <c r="BJ76" s="214"/>
      <c r="BK76" s="214"/>
      <c r="BL76" s="214"/>
      <c r="BM76" s="214"/>
      <c r="BN76" s="214"/>
      <c r="BO76" s="214"/>
      <c r="BP76" s="214"/>
      <c r="BQ76" s="214"/>
      <c r="BR76" s="214"/>
      <c r="BS76" s="214"/>
      <c r="BT76" s="214"/>
      <c r="BU76" s="214"/>
      <c r="BV76" s="214"/>
      <c r="BW76" s="214"/>
      <c r="BX76" s="214"/>
      <c r="BY76" s="214"/>
      <c r="BZ76" s="214"/>
      <c r="CA76" s="214"/>
      <c r="CB76" s="214"/>
      <c r="CC76" s="214"/>
      <c r="CD76" s="214"/>
      <c r="CE76" s="214"/>
      <c r="CF76" s="214"/>
      <c r="CG76" s="214"/>
      <c r="CH76" s="214"/>
      <c r="CI76" s="214"/>
      <c r="CJ76" s="214"/>
      <c r="CK76" s="214"/>
      <c r="CL76" s="214"/>
      <c r="CM76" s="214"/>
      <c r="CN76" s="214"/>
      <c r="CO76" s="214"/>
      <c r="CP76" s="214"/>
      <c r="CQ76" s="214"/>
      <c r="CR76" s="214"/>
      <c r="CS76" s="214"/>
      <c r="CT76" s="214"/>
      <c r="CU76" s="214"/>
      <c r="CV76" s="214"/>
      <c r="CW76" s="214"/>
      <c r="CX76" s="214"/>
      <c r="CY76" s="214"/>
      <c r="CZ76" s="214"/>
      <c r="DA76" s="214"/>
      <c r="DB76" s="214"/>
      <c r="DC76" s="214"/>
      <c r="DD76" s="214"/>
      <c r="DE76" s="214"/>
      <c r="DF76" s="214"/>
      <c r="DG76" s="214"/>
      <c r="DH76" s="214"/>
      <c r="DI76" s="214"/>
      <c r="DJ76" s="214"/>
      <c r="DK76" s="214"/>
      <c r="DL76" s="214"/>
      <c r="DM76" s="214"/>
      <c r="DN76" s="214"/>
      <c r="DO76" s="214"/>
      <c r="DP76" s="214"/>
      <c r="DQ76" s="214"/>
      <c r="DR76" s="214"/>
      <c r="DS76" s="214"/>
      <c r="DT76" s="214"/>
      <c r="DU76" s="214"/>
      <c r="DV76" s="214"/>
      <c r="DW76" s="214"/>
      <c r="DX76" s="214"/>
      <c r="DY76" s="214"/>
      <c r="DZ76" s="214"/>
      <c r="EA76" s="214"/>
      <c r="EB76" s="214"/>
      <c r="EC76" s="214"/>
      <c r="ED76" s="214"/>
      <c r="EE76" s="214"/>
      <c r="EF76" s="214"/>
      <c r="EG76" s="214"/>
      <c r="EH76" s="214"/>
      <c r="EI76" s="214"/>
      <c r="EJ76" s="214"/>
      <c r="EK76" s="214"/>
      <c r="EL76" s="214"/>
      <c r="EM76" s="214"/>
      <c r="EN76" s="214"/>
      <c r="EO76" s="214"/>
      <c r="EP76" s="214"/>
      <c r="EQ76" s="214"/>
      <c r="ER76" s="214"/>
      <c r="ES76" s="214"/>
      <c r="ET76" s="214"/>
      <c r="EU76" s="214"/>
      <c r="EV76" s="214"/>
      <c r="EW76" s="214"/>
      <c r="EX76" s="214"/>
      <c r="EY76" s="214"/>
      <c r="EZ76" s="214"/>
      <c r="FA76" s="214"/>
      <c r="FB76" s="214"/>
      <c r="FC76" s="214"/>
      <c r="FD76" s="214"/>
      <c r="FE76" s="214"/>
      <c r="FF76" s="214"/>
      <c r="FG76" s="214"/>
      <c r="FH76" s="214"/>
      <c r="FI76" s="214"/>
      <c r="FJ76" s="214"/>
      <c r="FK76" s="214"/>
      <c r="FL76" s="214"/>
      <c r="FM76" s="214"/>
      <c r="FN76" s="214"/>
      <c r="FO76" s="214"/>
      <c r="FP76" s="214"/>
      <c r="FQ76" s="214"/>
      <c r="FR76" s="214"/>
      <c r="FS76" s="214"/>
      <c r="FT76" s="214"/>
      <c r="FU76" s="214"/>
      <c r="FV76" s="214"/>
      <c r="FW76" s="214"/>
      <c r="FX76" s="214"/>
      <c r="FY76" s="214"/>
      <c r="FZ76" s="214"/>
      <c r="GA76" s="214"/>
      <c r="GB76" s="214"/>
      <c r="GC76" s="214"/>
      <c r="GD76" s="214"/>
      <c r="GE76" s="214"/>
      <c r="GF76" s="214"/>
      <c r="GG76" s="214"/>
      <c r="GH76" s="214"/>
      <c r="GI76" s="214"/>
      <c r="GJ76" s="214"/>
      <c r="GK76" s="214"/>
      <c r="GL76" s="214"/>
      <c r="GM76" s="214"/>
      <c r="GN76" s="214"/>
      <c r="GO76" s="214"/>
      <c r="GP76" s="214"/>
      <c r="GQ76" s="214"/>
      <c r="GR76" s="214"/>
      <c r="GS76" s="214"/>
      <c r="GT76" s="214"/>
      <c r="GU76" s="214"/>
      <c r="GV76" s="214"/>
      <c r="GW76" s="214"/>
      <c r="GX76" s="214"/>
      <c r="GY76" s="214"/>
      <c r="GZ76" s="214"/>
      <c r="HA76" s="214"/>
      <c r="HB76" s="214"/>
      <c r="HC76" s="214"/>
      <c r="HD76" s="214"/>
      <c r="HE76" s="214"/>
      <c r="HF76" s="214"/>
      <c r="HG76" s="214"/>
      <c r="HH76" s="214"/>
      <c r="HI76" s="214"/>
      <c r="HJ76" s="214"/>
      <c r="HK76" s="214"/>
      <c r="HL76" s="214"/>
      <c r="HM76" s="214"/>
      <c r="HN76" s="214"/>
      <c r="HO76" s="214"/>
      <c r="HP76" s="214"/>
      <c r="HQ76" s="214"/>
      <c r="HR76" s="217"/>
      <c r="HS76" s="218"/>
      <c r="HT76" s="218"/>
      <c r="HU76" s="218"/>
      <c r="HV76" s="218"/>
      <c r="HW76" s="218"/>
      <c r="HX76" s="218"/>
      <c r="HY76" s="218"/>
      <c r="HZ76" s="218"/>
      <c r="IA76" s="218"/>
      <c r="IB76" s="218"/>
      <c r="IC76" s="218"/>
      <c r="ID76" s="218"/>
      <c r="IE76" s="218"/>
      <c r="IF76" s="218"/>
      <c r="IG76" s="218"/>
      <c r="IH76" s="218"/>
      <c r="II76" s="218"/>
      <c r="IJ76" s="218"/>
      <c r="IK76" s="218"/>
      <c r="IL76" s="218"/>
    </row>
    <row r="77" spans="1:246" ht="127.5" x14ac:dyDescent="0.25">
      <c r="A77" s="190" t="s">
        <v>1046</v>
      </c>
      <c r="B77" s="191" t="s">
        <v>566</v>
      </c>
      <c r="C77" s="204" t="s">
        <v>566</v>
      </c>
      <c r="D77" s="191" t="s">
        <v>566</v>
      </c>
      <c r="E77" s="210">
        <v>1775.5</v>
      </c>
      <c r="F77" s="193" t="s">
        <v>423</v>
      </c>
      <c r="G77" s="194" t="s">
        <v>728</v>
      </c>
      <c r="H77" s="194" t="s">
        <v>631</v>
      </c>
      <c r="I77" s="200" t="s">
        <v>812</v>
      </c>
      <c r="J77" s="194">
        <v>0.01</v>
      </c>
      <c r="K77" s="204">
        <v>0.15</v>
      </c>
      <c r="L77" s="194">
        <v>0.1</v>
      </c>
      <c r="M77" s="194" t="s">
        <v>1047</v>
      </c>
      <c r="N77" s="194">
        <v>55</v>
      </c>
      <c r="O77" s="200" t="s">
        <v>695</v>
      </c>
      <c r="P77" s="200" t="s">
        <v>696</v>
      </c>
      <c r="Q77" s="194" t="s">
        <v>566</v>
      </c>
      <c r="R77" s="200" t="s">
        <v>644</v>
      </c>
      <c r="S77" s="190" t="s">
        <v>1048</v>
      </c>
      <c r="T77" s="190" t="s">
        <v>1049</v>
      </c>
      <c r="U77" s="195" t="s">
        <v>888</v>
      </c>
      <c r="V77" s="196" t="s">
        <v>686</v>
      </c>
      <c r="W77" s="196">
        <v>10</v>
      </c>
      <c r="X77" s="196" t="s">
        <v>640</v>
      </c>
      <c r="Y77" s="196" t="s">
        <v>653</v>
      </c>
      <c r="Z77" s="198" t="s">
        <v>1050</v>
      </c>
      <c r="AA77" s="194" t="s">
        <v>566</v>
      </c>
      <c r="AB77" s="199" t="s">
        <v>1051</v>
      </c>
      <c r="AC77" s="201"/>
      <c r="AD77" s="201"/>
      <c r="AE77" s="182"/>
      <c r="AF77" s="182"/>
      <c r="AG77" s="182"/>
      <c r="AH77" s="182"/>
    </row>
    <row r="78" spans="1:246" ht="129.75" x14ac:dyDescent="0.25">
      <c r="A78" s="190" t="s">
        <v>1052</v>
      </c>
      <c r="B78" s="191" t="s">
        <v>566</v>
      </c>
      <c r="C78" s="204" t="s">
        <v>566</v>
      </c>
      <c r="D78" s="191" t="s">
        <v>566</v>
      </c>
      <c r="E78" s="210">
        <v>1794.2</v>
      </c>
      <c r="F78" s="193" t="s">
        <v>423</v>
      </c>
      <c r="G78" s="194" t="s">
        <v>1053</v>
      </c>
      <c r="H78" s="194" t="s">
        <v>631</v>
      </c>
      <c r="I78" s="194">
        <v>95</v>
      </c>
      <c r="J78" s="194">
        <v>0.03</v>
      </c>
      <c r="K78" s="204">
        <v>0.55000000000000004</v>
      </c>
      <c r="L78" s="194">
        <v>0.2</v>
      </c>
      <c r="M78" s="194" t="s">
        <v>1054</v>
      </c>
      <c r="N78" s="194">
        <v>60</v>
      </c>
      <c r="O78" s="200" t="s">
        <v>824</v>
      </c>
      <c r="P78" s="200" t="s">
        <v>696</v>
      </c>
      <c r="Q78" s="205" t="s">
        <v>566</v>
      </c>
      <c r="R78" s="200" t="s">
        <v>629</v>
      </c>
      <c r="S78" s="190" t="s">
        <v>1055</v>
      </c>
      <c r="T78" s="190" t="s">
        <v>1056</v>
      </c>
      <c r="U78" s="195" t="s">
        <v>637</v>
      </c>
      <c r="V78" s="196" t="s">
        <v>1057</v>
      </c>
      <c r="W78" s="196">
        <v>5</v>
      </c>
      <c r="X78" s="196" t="s">
        <v>1058</v>
      </c>
      <c r="Y78" s="196" t="s">
        <v>1059</v>
      </c>
      <c r="Z78" s="198" t="s">
        <v>1050</v>
      </c>
      <c r="AA78" s="194" t="s">
        <v>566</v>
      </c>
      <c r="AB78" s="199" t="s">
        <v>1060</v>
      </c>
      <c r="AC78" s="201"/>
      <c r="AD78" s="201"/>
      <c r="AE78" s="182"/>
      <c r="AF78" s="182"/>
      <c r="AG78" s="182"/>
      <c r="AH78" s="182"/>
    </row>
    <row r="79" spans="1:246" ht="129" customHeight="1" x14ac:dyDescent="0.25">
      <c r="A79" s="190" t="s">
        <v>1061</v>
      </c>
      <c r="B79" s="191" t="s">
        <v>566</v>
      </c>
      <c r="C79" s="204" t="s">
        <v>566</v>
      </c>
      <c r="D79" s="191" t="s">
        <v>566</v>
      </c>
      <c r="E79" s="192">
        <v>1809.3</v>
      </c>
      <c r="F79" s="193" t="s">
        <v>423</v>
      </c>
      <c r="G79" s="194" t="s">
        <v>852</v>
      </c>
      <c r="H79" s="194" t="s">
        <v>631</v>
      </c>
      <c r="I79" s="220" t="s">
        <v>735</v>
      </c>
      <c r="J79" s="194">
        <v>0.01</v>
      </c>
      <c r="K79" s="204">
        <v>0.15</v>
      </c>
      <c r="L79" s="194">
        <v>0.05</v>
      </c>
      <c r="M79" s="194" t="s">
        <v>1047</v>
      </c>
      <c r="N79" s="194" t="s">
        <v>651</v>
      </c>
      <c r="O79" s="200" t="s">
        <v>744</v>
      </c>
      <c r="P79" s="200" t="s">
        <v>696</v>
      </c>
      <c r="Q79" s="194" t="s">
        <v>566</v>
      </c>
      <c r="R79" s="200" t="s">
        <v>629</v>
      </c>
      <c r="S79" s="190" t="s">
        <v>1062</v>
      </c>
      <c r="T79" s="190" t="s">
        <v>1063</v>
      </c>
      <c r="U79" s="195" t="s">
        <v>637</v>
      </c>
      <c r="V79" s="196" t="s">
        <v>1064</v>
      </c>
      <c r="W79" s="211" t="s">
        <v>739</v>
      </c>
      <c r="X79" s="196" t="s">
        <v>640</v>
      </c>
      <c r="Y79" s="196" t="s">
        <v>653</v>
      </c>
      <c r="Z79" s="198" t="s">
        <v>1050</v>
      </c>
      <c r="AA79" s="194" t="s">
        <v>566</v>
      </c>
      <c r="AB79" s="199" t="s">
        <v>1065</v>
      </c>
      <c r="AC79" s="201"/>
      <c r="AD79" s="201"/>
      <c r="AE79" s="182"/>
      <c r="AF79" s="182"/>
      <c r="AG79" s="182"/>
      <c r="AH79" s="182"/>
    </row>
    <row r="80" spans="1:246" s="182" customFormat="1" ht="129.75" x14ac:dyDescent="0.25">
      <c r="A80" s="190" t="s">
        <v>775</v>
      </c>
      <c r="B80" s="191" t="s">
        <v>566</v>
      </c>
      <c r="C80" s="204" t="s">
        <v>566</v>
      </c>
      <c r="D80" s="191" t="s">
        <v>566</v>
      </c>
      <c r="E80" s="210">
        <v>1817.4</v>
      </c>
      <c r="F80" s="193" t="s">
        <v>423</v>
      </c>
      <c r="G80" s="194" t="s">
        <v>1066</v>
      </c>
      <c r="H80" s="194" t="s">
        <v>1067</v>
      </c>
      <c r="I80" s="200" t="s">
        <v>812</v>
      </c>
      <c r="J80" s="194">
        <v>0.01</v>
      </c>
      <c r="K80" s="204">
        <v>0.15</v>
      </c>
      <c r="L80" s="194">
        <v>0.05</v>
      </c>
      <c r="M80" s="194" t="s">
        <v>1047</v>
      </c>
      <c r="N80" s="194">
        <v>40</v>
      </c>
      <c r="O80" s="200" t="s">
        <v>744</v>
      </c>
      <c r="P80" s="200" t="s">
        <v>696</v>
      </c>
      <c r="Q80" s="194" t="s">
        <v>566</v>
      </c>
      <c r="R80" s="200" t="s">
        <v>629</v>
      </c>
      <c r="S80" s="190" t="s">
        <v>1062</v>
      </c>
      <c r="T80" s="190" t="s">
        <v>1068</v>
      </c>
      <c r="U80" s="195" t="s">
        <v>566</v>
      </c>
      <c r="V80" s="196" t="s">
        <v>686</v>
      </c>
      <c r="W80" s="196">
        <v>10</v>
      </c>
      <c r="X80" s="196" t="s">
        <v>640</v>
      </c>
      <c r="Y80" s="196" t="s">
        <v>653</v>
      </c>
      <c r="Z80" s="198" t="s">
        <v>1050</v>
      </c>
      <c r="AA80" s="194" t="s">
        <v>566</v>
      </c>
      <c r="AB80" s="199" t="s">
        <v>1069</v>
      </c>
      <c r="AC80" s="201"/>
      <c r="AD80" s="201"/>
    </row>
    <row r="81" spans="1:34" ht="135.75" customHeight="1" x14ac:dyDescent="0.25">
      <c r="A81" s="190" t="s">
        <v>198</v>
      </c>
      <c r="B81" s="191">
        <v>1928.5</v>
      </c>
      <c r="C81" s="204">
        <v>1946.5</v>
      </c>
      <c r="D81" s="204">
        <v>0.35999999999989996</v>
      </c>
      <c r="E81" s="192">
        <v>1928.86</v>
      </c>
      <c r="F81" s="221" t="s">
        <v>566</v>
      </c>
      <c r="G81" s="194" t="s">
        <v>733</v>
      </c>
      <c r="H81" s="194" t="s">
        <v>1070</v>
      </c>
      <c r="I81" s="200" t="s">
        <v>1071</v>
      </c>
      <c r="J81" s="194">
        <v>0.01</v>
      </c>
      <c r="K81" s="194">
        <v>0.3</v>
      </c>
      <c r="L81" s="194">
        <v>0.1</v>
      </c>
      <c r="M81" s="194" t="s">
        <v>1072</v>
      </c>
      <c r="N81" s="194">
        <v>55</v>
      </c>
      <c r="O81" s="200" t="s">
        <v>780</v>
      </c>
      <c r="P81" s="200" t="s">
        <v>739</v>
      </c>
      <c r="Q81" s="194" t="s">
        <v>566</v>
      </c>
      <c r="R81" s="200" t="s">
        <v>673</v>
      </c>
      <c r="S81" s="190" t="s">
        <v>1073</v>
      </c>
      <c r="T81" s="190" t="s">
        <v>1074</v>
      </c>
      <c r="U81" s="195" t="s">
        <v>965</v>
      </c>
      <c r="V81" s="196" t="s">
        <v>1075</v>
      </c>
      <c r="W81" s="196">
        <v>25</v>
      </c>
      <c r="X81" s="196" t="s">
        <v>1076</v>
      </c>
      <c r="Y81" s="196" t="s">
        <v>653</v>
      </c>
      <c r="Z81" s="198" t="s">
        <v>750</v>
      </c>
      <c r="AA81" s="194" t="s">
        <v>1077</v>
      </c>
      <c r="AB81" s="199" t="s">
        <v>1078</v>
      </c>
      <c r="AC81" s="201"/>
      <c r="AD81" s="201"/>
      <c r="AE81" s="182"/>
      <c r="AF81" s="182"/>
      <c r="AG81" s="182"/>
      <c r="AH81" s="182"/>
    </row>
    <row r="82" spans="1:34" ht="142.5" x14ac:dyDescent="0.25">
      <c r="A82" s="190" t="s">
        <v>433</v>
      </c>
      <c r="B82" s="191">
        <v>1928.5</v>
      </c>
      <c r="C82" s="204">
        <v>1946.5</v>
      </c>
      <c r="D82" s="204">
        <v>2</v>
      </c>
      <c r="E82" s="192">
        <v>1930.5</v>
      </c>
      <c r="F82" s="221" t="s">
        <v>566</v>
      </c>
      <c r="G82" s="194" t="s">
        <v>1079</v>
      </c>
      <c r="H82" s="194" t="s">
        <v>1003</v>
      </c>
      <c r="I82" s="200" t="s">
        <v>756</v>
      </c>
      <c r="J82" s="194">
        <v>0.01</v>
      </c>
      <c r="K82" s="204">
        <v>0.7</v>
      </c>
      <c r="L82" s="194" t="s">
        <v>1016</v>
      </c>
      <c r="M82" s="194" t="s">
        <v>1080</v>
      </c>
      <c r="N82" s="194" t="s">
        <v>660</v>
      </c>
      <c r="O82" s="200" t="s">
        <v>651</v>
      </c>
      <c r="P82" s="200" t="s">
        <v>696</v>
      </c>
      <c r="Q82" s="194" t="s">
        <v>566</v>
      </c>
      <c r="R82" s="200" t="s">
        <v>673</v>
      </c>
      <c r="S82" s="190" t="s">
        <v>1081</v>
      </c>
      <c r="T82" s="190" t="s">
        <v>1082</v>
      </c>
      <c r="U82" s="195" t="s">
        <v>637</v>
      </c>
      <c r="V82" s="196" t="s">
        <v>1075</v>
      </c>
      <c r="W82" s="196">
        <v>20</v>
      </c>
      <c r="X82" s="196" t="s">
        <v>1083</v>
      </c>
      <c r="Y82" s="196" t="s">
        <v>653</v>
      </c>
      <c r="Z82" s="198" t="s">
        <v>750</v>
      </c>
      <c r="AA82" s="194" t="s">
        <v>566</v>
      </c>
      <c r="AB82" s="199" t="s">
        <v>1084</v>
      </c>
      <c r="AC82" s="201"/>
      <c r="AD82" s="201"/>
      <c r="AE82" s="182"/>
      <c r="AF82" s="182"/>
      <c r="AG82" s="182"/>
      <c r="AH82" s="182"/>
    </row>
    <row r="83" spans="1:34" ht="14.25" customHeight="1" x14ac:dyDescent="0.25">
      <c r="A83" s="187">
        <v>1</v>
      </c>
      <c r="B83" s="187">
        <v>2</v>
      </c>
      <c r="C83" s="187">
        <v>3</v>
      </c>
      <c r="D83" s="187" t="s">
        <v>628</v>
      </c>
      <c r="E83" s="187">
        <v>5</v>
      </c>
      <c r="F83" s="187">
        <v>6</v>
      </c>
      <c r="G83" s="187">
        <v>7</v>
      </c>
      <c r="H83" s="187">
        <v>8</v>
      </c>
      <c r="I83" s="187">
        <v>9</v>
      </c>
      <c r="J83" s="187">
        <v>10</v>
      </c>
      <c r="K83" s="187">
        <v>11</v>
      </c>
      <c r="L83" s="187">
        <v>12</v>
      </c>
      <c r="M83" s="187">
        <v>13</v>
      </c>
      <c r="N83" s="187">
        <v>14</v>
      </c>
      <c r="O83" s="187">
        <v>15</v>
      </c>
      <c r="P83" s="187">
        <v>16</v>
      </c>
      <c r="Q83" s="187">
        <v>17</v>
      </c>
      <c r="R83" s="187">
        <v>18</v>
      </c>
      <c r="S83" s="187">
        <v>19</v>
      </c>
      <c r="T83" s="187">
        <v>20</v>
      </c>
      <c r="U83" s="187">
        <v>21</v>
      </c>
      <c r="V83" s="187">
        <v>22</v>
      </c>
      <c r="W83" s="187">
        <v>23</v>
      </c>
      <c r="X83" s="187">
        <v>24</v>
      </c>
      <c r="Y83" s="187">
        <v>25</v>
      </c>
      <c r="Z83" s="187">
        <v>26</v>
      </c>
      <c r="AA83" s="187">
        <v>27</v>
      </c>
      <c r="AB83" s="188">
        <v>28</v>
      </c>
    </row>
    <row r="84" spans="1:34" ht="156" customHeight="1" x14ac:dyDescent="0.25">
      <c r="A84" s="190" t="s">
        <v>207</v>
      </c>
      <c r="B84" s="191">
        <v>1928.5</v>
      </c>
      <c r="C84" s="204">
        <v>1946.5</v>
      </c>
      <c r="D84" s="204">
        <v>2.5899999999999181</v>
      </c>
      <c r="E84" s="192">
        <v>1931.09</v>
      </c>
      <c r="F84" s="221" t="s">
        <v>203</v>
      </c>
      <c r="G84" s="194" t="s">
        <v>1079</v>
      </c>
      <c r="H84" s="194" t="s">
        <v>1023</v>
      </c>
      <c r="I84" s="200" t="s">
        <v>831</v>
      </c>
      <c r="J84" s="194">
        <v>0.01</v>
      </c>
      <c r="K84" s="194" t="s">
        <v>1085</v>
      </c>
      <c r="L84" s="194">
        <v>0.15</v>
      </c>
      <c r="M84" s="194" t="s">
        <v>1086</v>
      </c>
      <c r="N84" s="194">
        <v>45</v>
      </c>
      <c r="O84" s="200" t="s">
        <v>705</v>
      </c>
      <c r="P84" s="200" t="s">
        <v>739</v>
      </c>
      <c r="Q84" s="194" t="s">
        <v>566</v>
      </c>
      <c r="R84" s="200" t="s">
        <v>767</v>
      </c>
      <c r="S84" s="190" t="s">
        <v>1087</v>
      </c>
      <c r="T84" s="190" t="s">
        <v>1088</v>
      </c>
      <c r="U84" s="195" t="s">
        <v>637</v>
      </c>
      <c r="V84" s="196" t="s">
        <v>1075</v>
      </c>
      <c r="W84" s="196">
        <v>15</v>
      </c>
      <c r="X84" s="196" t="s">
        <v>1089</v>
      </c>
      <c r="Y84" s="196" t="s">
        <v>653</v>
      </c>
      <c r="Z84" s="198" t="s">
        <v>750</v>
      </c>
      <c r="AA84" s="194" t="s">
        <v>566</v>
      </c>
      <c r="AB84" s="199" t="s">
        <v>1090</v>
      </c>
      <c r="AC84" s="201"/>
      <c r="AD84" s="201"/>
      <c r="AE84" s="182"/>
      <c r="AF84" s="182"/>
      <c r="AG84" s="182"/>
      <c r="AH84" s="182"/>
    </row>
    <row r="85" spans="1:34" s="182" customFormat="1" ht="158.25" customHeight="1" x14ac:dyDescent="0.25">
      <c r="A85" s="190" t="s">
        <v>209</v>
      </c>
      <c r="B85" s="191">
        <v>1928.5</v>
      </c>
      <c r="C85" s="204">
        <v>1946.5</v>
      </c>
      <c r="D85" s="204">
        <v>3.1700000000000728</v>
      </c>
      <c r="E85" s="192">
        <v>1931.67</v>
      </c>
      <c r="F85" s="221" t="s">
        <v>203</v>
      </c>
      <c r="G85" s="194" t="s">
        <v>1091</v>
      </c>
      <c r="H85" s="194" t="s">
        <v>1023</v>
      </c>
      <c r="I85" s="194">
        <v>85</v>
      </c>
      <c r="J85" s="194">
        <v>0.01</v>
      </c>
      <c r="K85" s="194" t="s">
        <v>1092</v>
      </c>
      <c r="L85" s="194" t="s">
        <v>693</v>
      </c>
      <c r="M85" s="194" t="s">
        <v>1093</v>
      </c>
      <c r="N85" s="194">
        <v>45</v>
      </c>
      <c r="O85" s="200" t="s">
        <v>695</v>
      </c>
      <c r="P85" s="200" t="s">
        <v>696</v>
      </c>
      <c r="Q85" s="194" t="s">
        <v>566</v>
      </c>
      <c r="R85" s="200" t="s">
        <v>697</v>
      </c>
      <c r="S85" s="190" t="s">
        <v>1094</v>
      </c>
      <c r="T85" s="190" t="s">
        <v>1095</v>
      </c>
      <c r="U85" s="195" t="s">
        <v>675</v>
      </c>
      <c r="V85" s="196" t="s">
        <v>1096</v>
      </c>
      <c r="W85" s="196">
        <v>15</v>
      </c>
      <c r="X85" s="196" t="s">
        <v>1089</v>
      </c>
      <c r="Y85" s="196" t="s">
        <v>1097</v>
      </c>
      <c r="Z85" s="198" t="s">
        <v>750</v>
      </c>
      <c r="AA85" s="194" t="s">
        <v>566</v>
      </c>
      <c r="AB85" s="199" t="s">
        <v>1098</v>
      </c>
      <c r="AC85" s="201"/>
      <c r="AD85" s="201"/>
    </row>
    <row r="86" spans="1:34" ht="148.5" customHeight="1" x14ac:dyDescent="0.25">
      <c r="A86" s="190" t="s">
        <v>213</v>
      </c>
      <c r="B86" s="191">
        <v>1928.5</v>
      </c>
      <c r="C86" s="204">
        <v>1946.5</v>
      </c>
      <c r="D86" s="204">
        <v>4.2100000000000364</v>
      </c>
      <c r="E86" s="192">
        <v>1932.71</v>
      </c>
      <c r="F86" s="221" t="s">
        <v>203</v>
      </c>
      <c r="G86" s="194" t="s">
        <v>1099</v>
      </c>
      <c r="H86" s="194" t="s">
        <v>631</v>
      </c>
      <c r="I86" s="194">
        <v>80</v>
      </c>
      <c r="J86" s="194">
        <v>0.02</v>
      </c>
      <c r="K86" s="194">
        <v>2.5</v>
      </c>
      <c r="L86" s="194" t="s">
        <v>693</v>
      </c>
      <c r="M86" s="194" t="s">
        <v>1100</v>
      </c>
      <c r="N86" s="194">
        <v>55</v>
      </c>
      <c r="O86" s="200" t="s">
        <v>780</v>
      </c>
      <c r="P86" s="200" t="s">
        <v>696</v>
      </c>
      <c r="Q86" s="194" t="s">
        <v>566</v>
      </c>
      <c r="R86" s="200" t="s">
        <v>697</v>
      </c>
      <c r="S86" s="190" t="s">
        <v>1101</v>
      </c>
      <c r="T86" s="190" t="s">
        <v>1102</v>
      </c>
      <c r="U86" s="195" t="s">
        <v>637</v>
      </c>
      <c r="V86" s="196" t="s">
        <v>1103</v>
      </c>
      <c r="W86" s="196">
        <v>20</v>
      </c>
      <c r="X86" s="196" t="s">
        <v>1104</v>
      </c>
      <c r="Y86" s="196" t="s">
        <v>1105</v>
      </c>
      <c r="Z86" s="198" t="s">
        <v>1106</v>
      </c>
      <c r="AA86" s="194" t="s">
        <v>566</v>
      </c>
      <c r="AB86" s="199" t="s">
        <v>1107</v>
      </c>
      <c r="AC86" s="201"/>
      <c r="AD86" s="201"/>
      <c r="AE86" s="182"/>
      <c r="AF86" s="182"/>
      <c r="AG86" s="182"/>
      <c r="AH86" s="182"/>
    </row>
    <row r="87" spans="1:34" ht="145.5" customHeight="1" x14ac:dyDescent="0.25">
      <c r="A87" s="190" t="s">
        <v>217</v>
      </c>
      <c r="B87" s="191">
        <v>1928.5</v>
      </c>
      <c r="C87" s="204">
        <v>1946.5</v>
      </c>
      <c r="D87" s="204">
        <v>4.8800000000001091</v>
      </c>
      <c r="E87" s="192">
        <v>1933.38</v>
      </c>
      <c r="F87" s="221" t="s">
        <v>203</v>
      </c>
      <c r="G87" s="194" t="s">
        <v>691</v>
      </c>
      <c r="H87" s="194" t="s">
        <v>631</v>
      </c>
      <c r="I87" s="200" t="s">
        <v>692</v>
      </c>
      <c r="J87" s="194">
        <v>0.02</v>
      </c>
      <c r="K87" s="204">
        <v>0.5</v>
      </c>
      <c r="L87" s="194">
        <v>0.15</v>
      </c>
      <c r="M87" s="194" t="s">
        <v>1108</v>
      </c>
      <c r="N87" s="194">
        <v>50</v>
      </c>
      <c r="O87" s="200" t="s">
        <v>695</v>
      </c>
      <c r="P87" s="200" t="s">
        <v>696</v>
      </c>
      <c r="Q87" s="205" t="s">
        <v>566</v>
      </c>
      <c r="R87" s="200" t="s">
        <v>697</v>
      </c>
      <c r="S87" s="190" t="s">
        <v>1109</v>
      </c>
      <c r="T87" s="190" t="s">
        <v>1110</v>
      </c>
      <c r="U87" s="195" t="s">
        <v>637</v>
      </c>
      <c r="V87" s="196" t="s">
        <v>1111</v>
      </c>
      <c r="W87" s="196">
        <v>5</v>
      </c>
      <c r="X87" s="196" t="s">
        <v>1112</v>
      </c>
      <c r="Y87" s="196" t="s">
        <v>653</v>
      </c>
      <c r="Z87" s="198" t="s">
        <v>1113</v>
      </c>
      <c r="AA87" s="194" t="s">
        <v>566</v>
      </c>
      <c r="AB87" s="199" t="s">
        <v>1114</v>
      </c>
      <c r="AC87" s="201"/>
      <c r="AD87" s="201"/>
      <c r="AE87" s="182"/>
      <c r="AF87" s="182"/>
      <c r="AG87" s="182"/>
      <c r="AH87" s="182"/>
    </row>
    <row r="88" spans="1:34" s="182" customFormat="1" ht="149.25" customHeight="1" x14ac:dyDescent="0.25">
      <c r="A88" s="190" t="s">
        <v>572</v>
      </c>
      <c r="B88" s="191" t="s">
        <v>566</v>
      </c>
      <c r="C88" s="204" t="s">
        <v>566</v>
      </c>
      <c r="D88" s="204" t="s">
        <v>566</v>
      </c>
      <c r="E88" s="192">
        <v>1933.5</v>
      </c>
      <c r="F88" s="221" t="s">
        <v>203</v>
      </c>
      <c r="G88" s="194" t="s">
        <v>1115</v>
      </c>
      <c r="H88" s="194" t="s">
        <v>631</v>
      </c>
      <c r="I88" s="200" t="s">
        <v>735</v>
      </c>
      <c r="J88" s="194">
        <v>0.02</v>
      </c>
      <c r="K88" s="204">
        <v>0.5</v>
      </c>
      <c r="L88" s="194">
        <v>0.15</v>
      </c>
      <c r="M88" s="194" t="s">
        <v>1116</v>
      </c>
      <c r="N88" s="194">
        <v>40</v>
      </c>
      <c r="O88" s="194" t="s">
        <v>651</v>
      </c>
      <c r="P88" s="200" t="s">
        <v>696</v>
      </c>
      <c r="Q88" s="205" t="s">
        <v>566</v>
      </c>
      <c r="R88" s="200" t="s">
        <v>644</v>
      </c>
      <c r="S88" s="190" t="s">
        <v>1117</v>
      </c>
      <c r="T88" s="190" t="s">
        <v>1110</v>
      </c>
      <c r="U88" s="195" t="s">
        <v>637</v>
      </c>
      <c r="V88" s="196" t="s">
        <v>1118</v>
      </c>
      <c r="W88" s="211" t="s">
        <v>739</v>
      </c>
      <c r="X88" s="196" t="s">
        <v>1112</v>
      </c>
      <c r="Y88" s="196" t="s">
        <v>1119</v>
      </c>
      <c r="Z88" s="198" t="s">
        <v>1113</v>
      </c>
      <c r="AA88" s="194" t="s">
        <v>888</v>
      </c>
      <c r="AB88" s="199" t="s">
        <v>1120</v>
      </c>
      <c r="AC88" s="201"/>
      <c r="AD88" s="201"/>
    </row>
    <row r="89" spans="1:34" ht="156.75" customHeight="1" x14ac:dyDescent="0.25">
      <c r="A89" s="190" t="s">
        <v>221</v>
      </c>
      <c r="B89" s="191">
        <v>1928.5</v>
      </c>
      <c r="C89" s="204">
        <v>1946.5</v>
      </c>
      <c r="D89" s="204">
        <v>5.6700000000000728</v>
      </c>
      <c r="E89" s="192">
        <v>1934.17</v>
      </c>
      <c r="F89" s="221" t="s">
        <v>203</v>
      </c>
      <c r="G89" s="194" t="s">
        <v>1121</v>
      </c>
      <c r="H89" s="194" t="s">
        <v>1015</v>
      </c>
      <c r="I89" s="200" t="s">
        <v>812</v>
      </c>
      <c r="J89" s="194">
        <v>0.01</v>
      </c>
      <c r="K89" s="204">
        <v>0.5</v>
      </c>
      <c r="L89" s="194">
        <v>0.15</v>
      </c>
      <c r="M89" s="194" t="s">
        <v>1122</v>
      </c>
      <c r="N89" s="194">
        <v>40</v>
      </c>
      <c r="O89" s="194" t="s">
        <v>651</v>
      </c>
      <c r="P89" s="200" t="s">
        <v>696</v>
      </c>
      <c r="Q89" s="205" t="s">
        <v>566</v>
      </c>
      <c r="R89" s="200" t="s">
        <v>644</v>
      </c>
      <c r="S89" s="190" t="s">
        <v>1123</v>
      </c>
      <c r="T89" s="190" t="s">
        <v>1124</v>
      </c>
      <c r="U89" s="195" t="s">
        <v>637</v>
      </c>
      <c r="V89" s="196" t="s">
        <v>1111</v>
      </c>
      <c r="W89" s="196">
        <v>10</v>
      </c>
      <c r="X89" s="196" t="s">
        <v>1125</v>
      </c>
      <c r="Y89" s="196" t="s">
        <v>1097</v>
      </c>
      <c r="Z89" s="198" t="s">
        <v>1113</v>
      </c>
      <c r="AA89" s="194" t="s">
        <v>566</v>
      </c>
      <c r="AB89" s="199" t="s">
        <v>1126</v>
      </c>
      <c r="AC89" s="201"/>
      <c r="AD89" s="201"/>
      <c r="AE89" s="182"/>
      <c r="AF89" s="182"/>
      <c r="AG89" s="182"/>
      <c r="AH89" s="182"/>
    </row>
    <row r="90" spans="1:34" ht="14.25" customHeight="1" x14ac:dyDescent="0.25">
      <c r="A90" s="187">
        <v>1</v>
      </c>
      <c r="B90" s="187">
        <v>2</v>
      </c>
      <c r="C90" s="187">
        <v>3</v>
      </c>
      <c r="D90" s="187" t="s">
        <v>628</v>
      </c>
      <c r="E90" s="187">
        <v>5</v>
      </c>
      <c r="F90" s="187">
        <v>6</v>
      </c>
      <c r="G90" s="187">
        <v>7</v>
      </c>
      <c r="H90" s="187">
        <v>8</v>
      </c>
      <c r="I90" s="187">
        <v>9</v>
      </c>
      <c r="J90" s="187">
        <v>10</v>
      </c>
      <c r="K90" s="187">
        <v>11</v>
      </c>
      <c r="L90" s="187">
        <v>12</v>
      </c>
      <c r="M90" s="187">
        <v>13</v>
      </c>
      <c r="N90" s="187">
        <v>14</v>
      </c>
      <c r="O90" s="187">
        <v>15</v>
      </c>
      <c r="P90" s="187">
        <v>16</v>
      </c>
      <c r="Q90" s="187">
        <v>17</v>
      </c>
      <c r="R90" s="187">
        <v>18</v>
      </c>
      <c r="S90" s="187">
        <v>19</v>
      </c>
      <c r="T90" s="187">
        <v>20</v>
      </c>
      <c r="U90" s="187">
        <v>21</v>
      </c>
      <c r="V90" s="187">
        <v>22</v>
      </c>
      <c r="W90" s="187">
        <v>23</v>
      </c>
      <c r="X90" s="187">
        <v>24</v>
      </c>
      <c r="Y90" s="187">
        <v>25</v>
      </c>
      <c r="Z90" s="187">
        <v>26</v>
      </c>
      <c r="AA90" s="187">
        <v>27</v>
      </c>
      <c r="AB90" s="188">
        <v>28</v>
      </c>
    </row>
    <row r="91" spans="1:34" ht="162.75" customHeight="1" x14ac:dyDescent="0.25">
      <c r="A91" s="190" t="s">
        <v>224</v>
      </c>
      <c r="B91" s="191">
        <v>1928.5</v>
      </c>
      <c r="C91" s="204">
        <v>1946.5</v>
      </c>
      <c r="D91" s="204">
        <v>6.3499999999999091</v>
      </c>
      <c r="E91" s="192">
        <v>1934.85</v>
      </c>
      <c r="F91" s="221" t="s">
        <v>203</v>
      </c>
      <c r="G91" s="194" t="s">
        <v>1121</v>
      </c>
      <c r="H91" s="194" t="s">
        <v>631</v>
      </c>
      <c r="I91" s="194">
        <v>95</v>
      </c>
      <c r="J91" s="194">
        <v>0.02</v>
      </c>
      <c r="K91" s="204">
        <v>0.3</v>
      </c>
      <c r="L91" s="194">
        <v>0.15</v>
      </c>
      <c r="M91" s="194" t="s">
        <v>1122</v>
      </c>
      <c r="N91" s="194">
        <v>40</v>
      </c>
      <c r="O91" s="194" t="s">
        <v>651</v>
      </c>
      <c r="P91" s="200" t="s">
        <v>696</v>
      </c>
      <c r="Q91" s="205" t="s">
        <v>566</v>
      </c>
      <c r="R91" s="200" t="s">
        <v>644</v>
      </c>
      <c r="S91" s="190" t="s">
        <v>1127</v>
      </c>
      <c r="T91" s="190" t="s">
        <v>1110</v>
      </c>
      <c r="U91" s="195" t="s">
        <v>637</v>
      </c>
      <c r="V91" s="196" t="s">
        <v>1128</v>
      </c>
      <c r="W91" s="196">
        <v>5</v>
      </c>
      <c r="X91" s="196" t="s">
        <v>1112</v>
      </c>
      <c r="Y91" s="196" t="s">
        <v>653</v>
      </c>
      <c r="Z91" s="198" t="s">
        <v>1113</v>
      </c>
      <c r="AA91" s="194" t="s">
        <v>566</v>
      </c>
      <c r="AB91" s="199" t="s">
        <v>1114</v>
      </c>
      <c r="AC91" s="201"/>
      <c r="AD91" s="201"/>
      <c r="AE91" s="182"/>
      <c r="AF91" s="182"/>
      <c r="AG91" s="182"/>
      <c r="AH91" s="182"/>
    </row>
    <row r="92" spans="1:34" ht="159" customHeight="1" x14ac:dyDescent="0.25">
      <c r="A92" s="190" t="s">
        <v>574</v>
      </c>
      <c r="B92" s="204" t="s">
        <v>566</v>
      </c>
      <c r="C92" s="204" t="s">
        <v>566</v>
      </c>
      <c r="D92" s="204" t="s">
        <v>566</v>
      </c>
      <c r="E92" s="192">
        <v>1935.5</v>
      </c>
      <c r="F92" s="221" t="s">
        <v>203</v>
      </c>
      <c r="G92" s="194" t="s">
        <v>691</v>
      </c>
      <c r="H92" s="194" t="s">
        <v>631</v>
      </c>
      <c r="I92" s="200" t="s">
        <v>632</v>
      </c>
      <c r="J92" s="194">
        <v>0.01</v>
      </c>
      <c r="K92" s="204">
        <v>0.3</v>
      </c>
      <c r="L92" s="194">
        <v>0.1</v>
      </c>
      <c r="M92" s="194" t="s">
        <v>1129</v>
      </c>
      <c r="N92" s="194">
        <v>55</v>
      </c>
      <c r="O92" s="200" t="s">
        <v>695</v>
      </c>
      <c r="P92" s="200" t="s">
        <v>696</v>
      </c>
      <c r="Q92" s="194" t="s">
        <v>566</v>
      </c>
      <c r="R92" s="200" t="s">
        <v>697</v>
      </c>
      <c r="S92" s="190" t="s">
        <v>1127</v>
      </c>
      <c r="T92" s="190" t="s">
        <v>1130</v>
      </c>
      <c r="U92" s="195" t="s">
        <v>637</v>
      </c>
      <c r="V92" s="196" t="s">
        <v>1131</v>
      </c>
      <c r="W92" s="197" t="s">
        <v>639</v>
      </c>
      <c r="X92" s="196" t="s">
        <v>1112</v>
      </c>
      <c r="Y92" s="196" t="s">
        <v>653</v>
      </c>
      <c r="Z92" s="198" t="s">
        <v>1113</v>
      </c>
      <c r="AA92" s="194" t="s">
        <v>566</v>
      </c>
      <c r="AB92" s="199" t="s">
        <v>1114</v>
      </c>
      <c r="AC92" s="201"/>
      <c r="AD92" s="201"/>
      <c r="AE92" s="182"/>
      <c r="AF92" s="182"/>
      <c r="AG92" s="182"/>
      <c r="AH92" s="182"/>
    </row>
    <row r="93" spans="1:34" ht="178.5" customHeight="1" x14ac:dyDescent="0.25">
      <c r="A93" s="190" t="s">
        <v>434</v>
      </c>
      <c r="B93" s="204">
        <v>1928.5</v>
      </c>
      <c r="C93" s="204">
        <v>1946.5</v>
      </c>
      <c r="D93" s="204">
        <v>8</v>
      </c>
      <c r="E93" s="192">
        <v>1936.5</v>
      </c>
      <c r="F93" s="221" t="s">
        <v>203</v>
      </c>
      <c r="G93" s="194" t="s">
        <v>691</v>
      </c>
      <c r="H93" s="194" t="s">
        <v>631</v>
      </c>
      <c r="I93" s="194">
        <v>98</v>
      </c>
      <c r="J93" s="194">
        <v>0.02</v>
      </c>
      <c r="K93" s="204">
        <v>1</v>
      </c>
      <c r="L93" s="194">
        <v>0.15</v>
      </c>
      <c r="M93" s="194" t="s">
        <v>1132</v>
      </c>
      <c r="N93" s="194">
        <v>50</v>
      </c>
      <c r="O93" s="194">
        <v>35</v>
      </c>
      <c r="P93" s="200" t="s">
        <v>696</v>
      </c>
      <c r="Q93" s="194" t="s">
        <v>566</v>
      </c>
      <c r="R93" s="200" t="s">
        <v>673</v>
      </c>
      <c r="S93" s="190" t="s">
        <v>1133</v>
      </c>
      <c r="T93" s="190" t="s">
        <v>1110</v>
      </c>
      <c r="U93" s="195" t="s">
        <v>637</v>
      </c>
      <c r="V93" s="196" t="s">
        <v>1131</v>
      </c>
      <c r="W93" s="196">
        <v>5</v>
      </c>
      <c r="X93" s="196" t="s">
        <v>1112</v>
      </c>
      <c r="Y93" s="196" t="s">
        <v>653</v>
      </c>
      <c r="Z93" s="198" t="s">
        <v>1113</v>
      </c>
      <c r="AA93" s="194" t="s">
        <v>566</v>
      </c>
      <c r="AB93" s="199" t="s">
        <v>1134</v>
      </c>
      <c r="AC93" s="201"/>
      <c r="AD93" s="201"/>
      <c r="AE93" s="182"/>
      <c r="AF93" s="182"/>
      <c r="AG93" s="182"/>
      <c r="AH93" s="182"/>
    </row>
    <row r="94" spans="1:34" ht="141" customHeight="1" x14ac:dyDescent="0.25">
      <c r="A94" s="190" t="s">
        <v>240</v>
      </c>
      <c r="B94" s="204">
        <v>1928.5</v>
      </c>
      <c r="C94" s="204">
        <v>1946.5</v>
      </c>
      <c r="D94" s="204">
        <v>9.5299999999999727</v>
      </c>
      <c r="E94" s="192">
        <v>1938.03</v>
      </c>
      <c r="F94" s="221" t="s">
        <v>203</v>
      </c>
      <c r="G94" s="194" t="s">
        <v>1135</v>
      </c>
      <c r="H94" s="194" t="s">
        <v>631</v>
      </c>
      <c r="I94" s="194" t="s">
        <v>671</v>
      </c>
      <c r="J94" s="194">
        <v>0.02</v>
      </c>
      <c r="K94" s="204">
        <v>0.4</v>
      </c>
      <c r="L94" s="194" t="s">
        <v>773</v>
      </c>
      <c r="M94" s="194" t="s">
        <v>1072</v>
      </c>
      <c r="N94" s="194">
        <v>40</v>
      </c>
      <c r="O94" s="194" t="s">
        <v>651</v>
      </c>
      <c r="P94" s="200" t="s">
        <v>696</v>
      </c>
      <c r="Q94" s="194" t="s">
        <v>566</v>
      </c>
      <c r="R94" s="200" t="s">
        <v>697</v>
      </c>
      <c r="S94" s="190" t="s">
        <v>1136</v>
      </c>
      <c r="T94" s="190" t="s">
        <v>1110</v>
      </c>
      <c r="U94" s="195" t="s">
        <v>637</v>
      </c>
      <c r="V94" s="196" t="s">
        <v>1137</v>
      </c>
      <c r="W94" s="196" t="s">
        <v>662</v>
      </c>
      <c r="X94" s="196" t="s">
        <v>1138</v>
      </c>
      <c r="Y94" s="196" t="s">
        <v>1139</v>
      </c>
      <c r="Z94" s="198" t="s">
        <v>1113</v>
      </c>
      <c r="AA94" s="194" t="s">
        <v>566</v>
      </c>
      <c r="AB94" s="199" t="s">
        <v>1140</v>
      </c>
      <c r="AC94" s="201"/>
      <c r="AD94" s="201"/>
      <c r="AE94" s="182"/>
      <c r="AF94" s="182"/>
      <c r="AG94" s="182"/>
      <c r="AH94" s="182"/>
    </row>
    <row r="95" spans="1:34" s="182" customFormat="1" ht="145.5" customHeight="1" x14ac:dyDescent="0.25">
      <c r="A95" s="190" t="s">
        <v>575</v>
      </c>
      <c r="B95" s="204" t="s">
        <v>566</v>
      </c>
      <c r="C95" s="204" t="s">
        <v>566</v>
      </c>
      <c r="D95" s="204" t="s">
        <v>566</v>
      </c>
      <c r="E95" s="192">
        <v>1938.5</v>
      </c>
      <c r="F95" s="221" t="s">
        <v>203</v>
      </c>
      <c r="G95" s="194" t="s">
        <v>691</v>
      </c>
      <c r="H95" s="194" t="s">
        <v>631</v>
      </c>
      <c r="I95" s="194">
        <v>90</v>
      </c>
      <c r="J95" s="194">
        <v>0.01</v>
      </c>
      <c r="K95" s="204">
        <v>0.5</v>
      </c>
      <c r="L95" s="194">
        <v>0.15</v>
      </c>
      <c r="M95" s="194" t="s">
        <v>1141</v>
      </c>
      <c r="N95" s="194">
        <v>50</v>
      </c>
      <c r="O95" s="194">
        <v>35</v>
      </c>
      <c r="P95" s="200" t="s">
        <v>696</v>
      </c>
      <c r="Q95" s="194" t="s">
        <v>566</v>
      </c>
      <c r="R95" s="200" t="s">
        <v>697</v>
      </c>
      <c r="S95" s="190" t="s">
        <v>1136</v>
      </c>
      <c r="T95" s="190" t="s">
        <v>1142</v>
      </c>
      <c r="U95" s="195" t="s">
        <v>637</v>
      </c>
      <c r="V95" s="196" t="s">
        <v>1131</v>
      </c>
      <c r="W95" s="196">
        <v>10</v>
      </c>
      <c r="X95" s="196" t="s">
        <v>1143</v>
      </c>
      <c r="Y95" s="196" t="s">
        <v>1144</v>
      </c>
      <c r="Z95" s="198" t="s">
        <v>1113</v>
      </c>
      <c r="AA95" s="194" t="s">
        <v>566</v>
      </c>
      <c r="AB95" s="199" t="s">
        <v>1145</v>
      </c>
      <c r="AC95" s="201"/>
      <c r="AD95" s="201"/>
    </row>
    <row r="96" spans="1:34" ht="14.25" customHeight="1" x14ac:dyDescent="0.25">
      <c r="A96" s="187">
        <v>1</v>
      </c>
      <c r="B96" s="187">
        <v>2</v>
      </c>
      <c r="C96" s="187">
        <v>3</v>
      </c>
      <c r="D96" s="187" t="s">
        <v>628</v>
      </c>
      <c r="E96" s="187">
        <v>5</v>
      </c>
      <c r="F96" s="187">
        <v>6</v>
      </c>
      <c r="G96" s="187">
        <v>7</v>
      </c>
      <c r="H96" s="187">
        <v>8</v>
      </c>
      <c r="I96" s="187">
        <v>9</v>
      </c>
      <c r="J96" s="187">
        <v>10</v>
      </c>
      <c r="K96" s="187">
        <v>11</v>
      </c>
      <c r="L96" s="187">
        <v>12</v>
      </c>
      <c r="M96" s="187">
        <v>13</v>
      </c>
      <c r="N96" s="187">
        <v>14</v>
      </c>
      <c r="O96" s="187">
        <v>15</v>
      </c>
      <c r="P96" s="187">
        <v>16</v>
      </c>
      <c r="Q96" s="187">
        <v>17</v>
      </c>
      <c r="R96" s="187">
        <v>18</v>
      </c>
      <c r="S96" s="187">
        <v>19</v>
      </c>
      <c r="T96" s="187">
        <v>20</v>
      </c>
      <c r="U96" s="187">
        <v>21</v>
      </c>
      <c r="V96" s="187">
        <v>22</v>
      </c>
      <c r="W96" s="187">
        <v>23</v>
      </c>
      <c r="X96" s="187">
        <v>24</v>
      </c>
      <c r="Y96" s="187">
        <v>25</v>
      </c>
      <c r="Z96" s="187">
        <v>26</v>
      </c>
      <c r="AA96" s="187">
        <v>27</v>
      </c>
      <c r="AB96" s="188">
        <v>28</v>
      </c>
    </row>
    <row r="97" spans="1:34" ht="148.5" customHeight="1" x14ac:dyDescent="0.25">
      <c r="A97" s="190" t="s">
        <v>246</v>
      </c>
      <c r="B97" s="204">
        <v>1928.5</v>
      </c>
      <c r="C97" s="204">
        <v>1946.5</v>
      </c>
      <c r="D97" s="204">
        <v>10.910000000000082</v>
      </c>
      <c r="E97" s="192">
        <v>1939.41</v>
      </c>
      <c r="F97" s="221" t="s">
        <v>203</v>
      </c>
      <c r="G97" s="194" t="s">
        <v>1121</v>
      </c>
      <c r="H97" s="194" t="s">
        <v>631</v>
      </c>
      <c r="I97" s="194">
        <v>90</v>
      </c>
      <c r="J97" s="194">
        <v>0.01</v>
      </c>
      <c r="K97" s="204">
        <v>0.5</v>
      </c>
      <c r="L97" s="194">
        <v>0.15</v>
      </c>
      <c r="M97" s="194" t="s">
        <v>1122</v>
      </c>
      <c r="N97" s="194">
        <v>40</v>
      </c>
      <c r="O97" s="194">
        <v>40</v>
      </c>
      <c r="P97" s="200" t="s">
        <v>696</v>
      </c>
      <c r="Q97" s="194" t="s">
        <v>566</v>
      </c>
      <c r="R97" s="200" t="s">
        <v>678</v>
      </c>
      <c r="S97" s="190" t="s">
        <v>1146</v>
      </c>
      <c r="T97" s="190" t="s">
        <v>1110</v>
      </c>
      <c r="U97" s="195" t="s">
        <v>637</v>
      </c>
      <c r="V97" s="196" t="s">
        <v>1131</v>
      </c>
      <c r="W97" s="196">
        <v>10</v>
      </c>
      <c r="X97" s="196" t="s">
        <v>1112</v>
      </c>
      <c r="Y97" s="196" t="s">
        <v>1097</v>
      </c>
      <c r="Z97" s="198" t="s">
        <v>1113</v>
      </c>
      <c r="AA97" s="194" t="s">
        <v>888</v>
      </c>
      <c r="AB97" s="199" t="s">
        <v>1147</v>
      </c>
      <c r="AC97" s="201"/>
      <c r="AD97" s="201"/>
      <c r="AE97" s="182"/>
      <c r="AF97" s="182"/>
      <c r="AG97" s="182"/>
      <c r="AH97" s="182"/>
    </row>
    <row r="98" spans="1:34" ht="162" customHeight="1" x14ac:dyDescent="0.25">
      <c r="A98" s="190" t="s">
        <v>576</v>
      </c>
      <c r="B98" s="204" t="s">
        <v>566</v>
      </c>
      <c r="C98" s="204" t="s">
        <v>566</v>
      </c>
      <c r="D98" s="204" t="s">
        <v>566</v>
      </c>
      <c r="E98" s="192">
        <v>1940</v>
      </c>
      <c r="F98" s="221" t="s">
        <v>203</v>
      </c>
      <c r="G98" s="194" t="s">
        <v>720</v>
      </c>
      <c r="H98" s="194" t="s">
        <v>658</v>
      </c>
      <c r="I98" s="194" t="s">
        <v>681</v>
      </c>
      <c r="J98" s="194">
        <v>0.01</v>
      </c>
      <c r="K98" s="204">
        <v>0.4</v>
      </c>
      <c r="L98" s="194" t="s">
        <v>693</v>
      </c>
      <c r="M98" s="194" t="s">
        <v>1148</v>
      </c>
      <c r="N98" s="194" t="s">
        <v>661</v>
      </c>
      <c r="O98" s="194" t="s">
        <v>660</v>
      </c>
      <c r="P98" s="200" t="s">
        <v>696</v>
      </c>
      <c r="Q98" s="205" t="s">
        <v>566</v>
      </c>
      <c r="R98" s="200" t="s">
        <v>678</v>
      </c>
      <c r="S98" s="190" t="s">
        <v>1149</v>
      </c>
      <c r="T98" s="190" t="s">
        <v>1110</v>
      </c>
      <c r="U98" s="195" t="s">
        <v>637</v>
      </c>
      <c r="V98" s="196" t="s">
        <v>1131</v>
      </c>
      <c r="W98" s="211">
        <v>44109</v>
      </c>
      <c r="X98" s="196" t="s">
        <v>640</v>
      </c>
      <c r="Y98" s="196" t="s">
        <v>653</v>
      </c>
      <c r="Z98" s="198" t="s">
        <v>1113</v>
      </c>
      <c r="AA98" s="194" t="s">
        <v>566</v>
      </c>
      <c r="AB98" s="199" t="s">
        <v>1150</v>
      </c>
      <c r="AC98" s="201"/>
      <c r="AD98" s="201"/>
      <c r="AE98" s="182"/>
      <c r="AF98" s="182"/>
      <c r="AG98" s="182"/>
      <c r="AH98" s="182"/>
    </row>
    <row r="99" spans="1:34" ht="154.5" customHeight="1" x14ac:dyDescent="0.25">
      <c r="A99" s="190" t="s">
        <v>577</v>
      </c>
      <c r="B99" s="204" t="s">
        <v>566</v>
      </c>
      <c r="C99" s="204" t="s">
        <v>566</v>
      </c>
      <c r="D99" s="204" t="s">
        <v>566</v>
      </c>
      <c r="E99" s="192">
        <v>1941.8</v>
      </c>
      <c r="F99" s="221" t="s">
        <v>203</v>
      </c>
      <c r="G99" s="194" t="s">
        <v>1151</v>
      </c>
      <c r="H99" s="194" t="s">
        <v>631</v>
      </c>
      <c r="I99" s="194" t="s">
        <v>735</v>
      </c>
      <c r="J99" s="194">
        <v>0.02</v>
      </c>
      <c r="K99" s="204">
        <v>0.45</v>
      </c>
      <c r="L99" s="194" t="s">
        <v>1152</v>
      </c>
      <c r="M99" s="194" t="s">
        <v>1153</v>
      </c>
      <c r="N99" s="194">
        <v>40</v>
      </c>
      <c r="O99" s="194">
        <v>40</v>
      </c>
      <c r="P99" s="200" t="s">
        <v>696</v>
      </c>
      <c r="Q99" s="205" t="s">
        <v>566</v>
      </c>
      <c r="R99" s="200" t="s">
        <v>678</v>
      </c>
      <c r="S99" s="190" t="s">
        <v>1149</v>
      </c>
      <c r="T99" s="190" t="s">
        <v>1154</v>
      </c>
      <c r="U99" s="195" t="s">
        <v>637</v>
      </c>
      <c r="V99" s="196" t="s">
        <v>1155</v>
      </c>
      <c r="W99" s="211" t="s">
        <v>739</v>
      </c>
      <c r="X99" s="196" t="s">
        <v>1156</v>
      </c>
      <c r="Y99" s="196" t="s">
        <v>1157</v>
      </c>
      <c r="Z99" s="198" t="s">
        <v>1113</v>
      </c>
      <c r="AA99" s="194" t="s">
        <v>566</v>
      </c>
      <c r="AB99" s="199" t="s">
        <v>1158</v>
      </c>
      <c r="AC99" s="201"/>
      <c r="AD99" s="201"/>
      <c r="AE99" s="182"/>
      <c r="AF99" s="182"/>
      <c r="AG99" s="182"/>
      <c r="AH99" s="182"/>
    </row>
    <row r="100" spans="1:34" ht="142.5" customHeight="1" x14ac:dyDescent="0.25">
      <c r="A100" s="190" t="s">
        <v>262</v>
      </c>
      <c r="B100" s="204">
        <v>1928.5</v>
      </c>
      <c r="C100" s="204">
        <v>1946.5</v>
      </c>
      <c r="D100" s="204">
        <v>14.3900000000001</v>
      </c>
      <c r="E100" s="192">
        <v>1942.89</v>
      </c>
      <c r="F100" s="221" t="s">
        <v>203</v>
      </c>
      <c r="G100" s="194" t="s">
        <v>1159</v>
      </c>
      <c r="H100" s="194" t="s">
        <v>1160</v>
      </c>
      <c r="I100" s="194">
        <v>75</v>
      </c>
      <c r="J100" s="194">
        <v>0.01</v>
      </c>
      <c r="K100" s="204">
        <v>0.4</v>
      </c>
      <c r="L100" s="194">
        <v>0.1</v>
      </c>
      <c r="M100" s="194" t="s">
        <v>1161</v>
      </c>
      <c r="N100" s="194">
        <v>40</v>
      </c>
      <c r="O100" s="194">
        <v>40</v>
      </c>
      <c r="P100" s="200" t="s">
        <v>696</v>
      </c>
      <c r="Q100" s="205" t="s">
        <v>566</v>
      </c>
      <c r="R100" s="200" t="s">
        <v>678</v>
      </c>
      <c r="S100" s="190" t="s">
        <v>1162</v>
      </c>
      <c r="T100" s="190" t="s">
        <v>1163</v>
      </c>
      <c r="U100" s="195" t="s">
        <v>637</v>
      </c>
      <c r="V100" s="196" t="s">
        <v>1131</v>
      </c>
      <c r="W100" s="196">
        <v>25</v>
      </c>
      <c r="X100" s="196" t="s">
        <v>1164</v>
      </c>
      <c r="Y100" s="196" t="s">
        <v>653</v>
      </c>
      <c r="Z100" s="198" t="s">
        <v>1113</v>
      </c>
      <c r="AA100" s="194" t="s">
        <v>888</v>
      </c>
      <c r="AB100" s="199" t="s">
        <v>1165</v>
      </c>
      <c r="AC100" s="201"/>
      <c r="AD100" s="201"/>
      <c r="AE100" s="182"/>
      <c r="AF100" s="182"/>
      <c r="AG100" s="182"/>
      <c r="AH100" s="182"/>
    </row>
    <row r="101" spans="1:34" ht="153.75" customHeight="1" x14ac:dyDescent="0.25">
      <c r="A101" s="190" t="s">
        <v>266</v>
      </c>
      <c r="B101" s="204">
        <v>1928.5</v>
      </c>
      <c r="C101" s="204">
        <v>1946.5</v>
      </c>
      <c r="D101" s="204">
        <v>15.430000000000064</v>
      </c>
      <c r="E101" s="192">
        <v>1943.93</v>
      </c>
      <c r="F101" s="221" t="s">
        <v>203</v>
      </c>
      <c r="G101" s="194" t="s">
        <v>1121</v>
      </c>
      <c r="H101" s="194" t="s">
        <v>1166</v>
      </c>
      <c r="I101" s="194">
        <v>95</v>
      </c>
      <c r="J101" s="194">
        <v>0.01</v>
      </c>
      <c r="K101" s="204">
        <v>0.3</v>
      </c>
      <c r="L101" s="194" t="s">
        <v>773</v>
      </c>
      <c r="M101" s="194" t="s">
        <v>1167</v>
      </c>
      <c r="N101" s="194">
        <v>40</v>
      </c>
      <c r="O101" s="194">
        <v>45</v>
      </c>
      <c r="P101" s="200" t="s">
        <v>739</v>
      </c>
      <c r="Q101" s="194" t="s">
        <v>566</v>
      </c>
      <c r="R101" s="200" t="s">
        <v>678</v>
      </c>
      <c r="S101" s="190" t="s">
        <v>1168</v>
      </c>
      <c r="T101" s="190" t="s">
        <v>1169</v>
      </c>
      <c r="U101" s="195" t="s">
        <v>637</v>
      </c>
      <c r="V101" s="196" t="s">
        <v>1131</v>
      </c>
      <c r="W101" s="196">
        <v>5</v>
      </c>
      <c r="X101" s="196" t="s">
        <v>652</v>
      </c>
      <c r="Y101" s="196" t="s">
        <v>653</v>
      </c>
      <c r="Z101" s="198" t="s">
        <v>1113</v>
      </c>
      <c r="AA101" s="194" t="s">
        <v>965</v>
      </c>
      <c r="AB101" s="199" t="s">
        <v>1170</v>
      </c>
      <c r="AC101" s="201"/>
      <c r="AD101" s="201"/>
      <c r="AE101" s="182"/>
      <c r="AF101" s="182"/>
      <c r="AG101" s="182"/>
      <c r="AH101" s="182"/>
    </row>
    <row r="102" spans="1:34" ht="159.75" customHeight="1" x14ac:dyDescent="0.25">
      <c r="A102" s="190" t="s">
        <v>435</v>
      </c>
      <c r="B102" s="204">
        <v>1928.5</v>
      </c>
      <c r="C102" s="204">
        <v>1946.5</v>
      </c>
      <c r="D102" s="204">
        <v>16</v>
      </c>
      <c r="E102" s="192">
        <v>1944.5</v>
      </c>
      <c r="F102" s="221" t="s">
        <v>203</v>
      </c>
      <c r="G102" s="194" t="s">
        <v>630</v>
      </c>
      <c r="H102" s="194" t="s">
        <v>1171</v>
      </c>
      <c r="I102" s="194">
        <v>90</v>
      </c>
      <c r="J102" s="194">
        <v>0.01</v>
      </c>
      <c r="K102" s="204">
        <v>0.35</v>
      </c>
      <c r="L102" s="194">
        <v>0.1</v>
      </c>
      <c r="M102" s="194" t="s">
        <v>1172</v>
      </c>
      <c r="N102" s="194">
        <v>45</v>
      </c>
      <c r="O102" s="194">
        <v>35</v>
      </c>
      <c r="P102" s="200" t="s">
        <v>696</v>
      </c>
      <c r="Q102" s="194" t="s">
        <v>566</v>
      </c>
      <c r="R102" s="200" t="s">
        <v>678</v>
      </c>
      <c r="S102" s="190" t="s">
        <v>1173</v>
      </c>
      <c r="T102" s="190" t="s">
        <v>1174</v>
      </c>
      <c r="U102" s="195" t="s">
        <v>637</v>
      </c>
      <c r="V102" s="196" t="s">
        <v>1175</v>
      </c>
      <c r="W102" s="196">
        <v>10</v>
      </c>
      <c r="X102" s="196" t="s">
        <v>1176</v>
      </c>
      <c r="Y102" s="196" t="s">
        <v>1177</v>
      </c>
      <c r="Z102" s="198" t="s">
        <v>1113</v>
      </c>
      <c r="AA102" s="194" t="s">
        <v>888</v>
      </c>
      <c r="AB102" s="199" t="s">
        <v>1178</v>
      </c>
      <c r="AC102" s="201"/>
      <c r="AD102" s="201"/>
      <c r="AE102" s="182"/>
      <c r="AF102" s="182"/>
      <c r="AG102" s="182"/>
      <c r="AH102" s="182"/>
    </row>
    <row r="103" spans="1:34" ht="14.25" customHeight="1" x14ac:dyDescent="0.25">
      <c r="A103" s="187">
        <v>1</v>
      </c>
      <c r="B103" s="187">
        <v>2</v>
      </c>
      <c r="C103" s="187">
        <v>3</v>
      </c>
      <c r="D103" s="187" t="s">
        <v>628</v>
      </c>
      <c r="E103" s="187">
        <v>5</v>
      </c>
      <c r="F103" s="187">
        <v>6</v>
      </c>
      <c r="G103" s="187">
        <v>7</v>
      </c>
      <c r="H103" s="187">
        <v>8</v>
      </c>
      <c r="I103" s="187">
        <v>9</v>
      </c>
      <c r="J103" s="187">
        <v>10</v>
      </c>
      <c r="K103" s="187">
        <v>11</v>
      </c>
      <c r="L103" s="187">
        <v>12</v>
      </c>
      <c r="M103" s="187">
        <v>13</v>
      </c>
      <c r="N103" s="187">
        <v>14</v>
      </c>
      <c r="O103" s="187">
        <v>15</v>
      </c>
      <c r="P103" s="187">
        <v>16</v>
      </c>
      <c r="Q103" s="187">
        <v>17</v>
      </c>
      <c r="R103" s="187">
        <v>18</v>
      </c>
      <c r="S103" s="187">
        <v>19</v>
      </c>
      <c r="T103" s="187">
        <v>20</v>
      </c>
      <c r="U103" s="187">
        <v>21</v>
      </c>
      <c r="V103" s="187">
        <v>22</v>
      </c>
      <c r="W103" s="187">
        <v>23</v>
      </c>
      <c r="X103" s="187">
        <v>24</v>
      </c>
      <c r="Y103" s="187">
        <v>25</v>
      </c>
      <c r="Z103" s="187">
        <v>26</v>
      </c>
      <c r="AA103" s="187">
        <v>27</v>
      </c>
      <c r="AB103" s="188">
        <v>28</v>
      </c>
    </row>
    <row r="104" spans="1:34" s="182" customFormat="1" ht="129" x14ac:dyDescent="0.25">
      <c r="A104" s="190" t="s">
        <v>274</v>
      </c>
      <c r="B104" s="204">
        <v>1928.5</v>
      </c>
      <c r="C104" s="204">
        <v>1946.5</v>
      </c>
      <c r="D104" s="204">
        <v>17.410000000000082</v>
      </c>
      <c r="E104" s="192">
        <v>1945.91</v>
      </c>
      <c r="F104" s="221" t="s">
        <v>203</v>
      </c>
      <c r="G104" s="194" t="s">
        <v>1179</v>
      </c>
      <c r="H104" s="194" t="s">
        <v>1180</v>
      </c>
      <c r="I104" s="194" t="s">
        <v>671</v>
      </c>
      <c r="J104" s="194">
        <v>0.01</v>
      </c>
      <c r="K104" s="204">
        <v>0.25</v>
      </c>
      <c r="L104" s="194">
        <v>0.05</v>
      </c>
      <c r="M104" s="194" t="s">
        <v>1181</v>
      </c>
      <c r="N104" s="194">
        <v>40</v>
      </c>
      <c r="O104" s="194">
        <v>40</v>
      </c>
      <c r="P104" s="200" t="s">
        <v>727</v>
      </c>
      <c r="Q104" s="200" t="s">
        <v>846</v>
      </c>
      <c r="R104" s="200" t="s">
        <v>629</v>
      </c>
      <c r="S104" s="190" t="s">
        <v>1182</v>
      </c>
      <c r="T104" s="190" t="s">
        <v>1183</v>
      </c>
      <c r="U104" s="195" t="s">
        <v>637</v>
      </c>
      <c r="V104" s="196" t="s">
        <v>1184</v>
      </c>
      <c r="W104" s="196" t="s">
        <v>662</v>
      </c>
      <c r="X104" s="196" t="s">
        <v>652</v>
      </c>
      <c r="Y104" s="196" t="s">
        <v>653</v>
      </c>
      <c r="Z104" s="198" t="s">
        <v>1185</v>
      </c>
      <c r="AA104" s="194" t="s">
        <v>888</v>
      </c>
      <c r="AB104" s="199" t="s">
        <v>1186</v>
      </c>
      <c r="AC104" s="201"/>
      <c r="AD104" s="201"/>
    </row>
    <row r="105" spans="1:34" s="182" customFormat="1" ht="128.25" x14ac:dyDescent="0.25">
      <c r="A105" s="190" t="s">
        <v>278</v>
      </c>
      <c r="B105" s="204">
        <v>1946.5</v>
      </c>
      <c r="C105" s="204">
        <v>1964.5</v>
      </c>
      <c r="D105" s="204">
        <v>0.49000000000000909</v>
      </c>
      <c r="E105" s="192">
        <v>1946.99</v>
      </c>
      <c r="F105" s="221" t="s">
        <v>203</v>
      </c>
      <c r="G105" s="194" t="s">
        <v>1187</v>
      </c>
      <c r="H105" s="194" t="s">
        <v>1188</v>
      </c>
      <c r="I105" s="194">
        <v>90</v>
      </c>
      <c r="J105" s="194">
        <v>0.01</v>
      </c>
      <c r="K105" s="194">
        <v>0.7</v>
      </c>
      <c r="L105" s="194">
        <v>0.1</v>
      </c>
      <c r="M105" s="194" t="s">
        <v>1189</v>
      </c>
      <c r="N105" s="194" t="s">
        <v>660</v>
      </c>
      <c r="O105" s="194" t="s">
        <v>660</v>
      </c>
      <c r="P105" s="200" t="s">
        <v>727</v>
      </c>
      <c r="Q105" s="200" t="s">
        <v>662</v>
      </c>
      <c r="R105" s="200" t="s">
        <v>629</v>
      </c>
      <c r="S105" s="190" t="s">
        <v>1190</v>
      </c>
      <c r="T105" s="190" t="s">
        <v>946</v>
      </c>
      <c r="U105" s="195" t="s">
        <v>965</v>
      </c>
      <c r="V105" s="196" t="s">
        <v>1191</v>
      </c>
      <c r="W105" s="196">
        <v>10</v>
      </c>
      <c r="X105" s="196" t="s">
        <v>1192</v>
      </c>
      <c r="Y105" s="196" t="s">
        <v>653</v>
      </c>
      <c r="Z105" s="198" t="s">
        <v>1185</v>
      </c>
      <c r="AA105" s="194" t="s">
        <v>888</v>
      </c>
      <c r="AB105" s="199" t="s">
        <v>1186</v>
      </c>
      <c r="AC105" s="201"/>
      <c r="AD105" s="201"/>
    </row>
    <row r="106" spans="1:34" ht="129.75" x14ac:dyDescent="0.25">
      <c r="A106" s="190" t="s">
        <v>282</v>
      </c>
      <c r="B106" s="204">
        <v>1946.5</v>
      </c>
      <c r="C106" s="204">
        <v>1964.5</v>
      </c>
      <c r="D106" s="204">
        <v>1.4700000000000273</v>
      </c>
      <c r="E106" s="192">
        <v>1947.97</v>
      </c>
      <c r="F106" s="221" t="s">
        <v>203</v>
      </c>
      <c r="G106" s="194" t="s">
        <v>1187</v>
      </c>
      <c r="H106" s="194" t="s">
        <v>1188</v>
      </c>
      <c r="I106" s="194">
        <v>90</v>
      </c>
      <c r="J106" s="194">
        <v>0.01</v>
      </c>
      <c r="K106" s="194">
        <v>0.25</v>
      </c>
      <c r="L106" s="194">
        <v>0.1</v>
      </c>
      <c r="M106" s="194" t="s">
        <v>794</v>
      </c>
      <c r="N106" s="194" t="s">
        <v>660</v>
      </c>
      <c r="O106" s="194" t="s">
        <v>1193</v>
      </c>
      <c r="P106" s="200" t="s">
        <v>727</v>
      </c>
      <c r="Q106" s="200" t="s">
        <v>824</v>
      </c>
      <c r="R106" s="200" t="s">
        <v>629</v>
      </c>
      <c r="S106" s="190" t="s">
        <v>1190</v>
      </c>
      <c r="T106" s="190" t="s">
        <v>649</v>
      </c>
      <c r="U106" s="195" t="s">
        <v>965</v>
      </c>
      <c r="V106" s="196" t="s">
        <v>1194</v>
      </c>
      <c r="W106" s="196">
        <v>10</v>
      </c>
      <c r="X106" s="196" t="s">
        <v>666</v>
      </c>
      <c r="Y106" s="196" t="s">
        <v>653</v>
      </c>
      <c r="Z106" s="198" t="s">
        <v>1185</v>
      </c>
      <c r="AA106" s="194" t="s">
        <v>888</v>
      </c>
      <c r="AB106" s="199" t="s">
        <v>1195</v>
      </c>
      <c r="AC106" s="201"/>
      <c r="AD106" s="201"/>
      <c r="AE106" s="182"/>
      <c r="AF106" s="182"/>
      <c r="AG106" s="182"/>
      <c r="AH106" s="182"/>
    </row>
    <row r="107" spans="1:34" ht="144" customHeight="1" x14ac:dyDescent="0.25">
      <c r="A107" s="190" t="s">
        <v>285</v>
      </c>
      <c r="B107" s="204">
        <v>1946.5</v>
      </c>
      <c r="C107" s="204">
        <v>1964.5</v>
      </c>
      <c r="D107" s="204">
        <v>2.3800000000001091</v>
      </c>
      <c r="E107" s="192">
        <v>1948.88</v>
      </c>
      <c r="F107" s="221" t="s">
        <v>203</v>
      </c>
      <c r="G107" s="194" t="s">
        <v>1187</v>
      </c>
      <c r="H107" s="194" t="s">
        <v>1171</v>
      </c>
      <c r="I107" s="194">
        <v>90</v>
      </c>
      <c r="J107" s="194">
        <v>0.01</v>
      </c>
      <c r="K107" s="194">
        <v>0.3</v>
      </c>
      <c r="L107" s="194">
        <v>0.1</v>
      </c>
      <c r="M107" s="194" t="s">
        <v>1196</v>
      </c>
      <c r="N107" s="194">
        <v>30</v>
      </c>
      <c r="O107" s="194">
        <v>30</v>
      </c>
      <c r="P107" s="200" t="s">
        <v>727</v>
      </c>
      <c r="Q107" s="200" t="s">
        <v>736</v>
      </c>
      <c r="R107" s="200" t="s">
        <v>629</v>
      </c>
      <c r="S107" s="190" t="s">
        <v>1190</v>
      </c>
      <c r="T107" s="190" t="s">
        <v>649</v>
      </c>
      <c r="U107" s="195" t="s">
        <v>965</v>
      </c>
      <c r="V107" s="196" t="s">
        <v>1197</v>
      </c>
      <c r="W107" s="196">
        <v>10</v>
      </c>
      <c r="X107" s="196" t="s">
        <v>666</v>
      </c>
      <c r="Y107" s="196" t="s">
        <v>653</v>
      </c>
      <c r="Z107" s="198" t="s">
        <v>1185</v>
      </c>
      <c r="AA107" s="194" t="s">
        <v>1198</v>
      </c>
      <c r="AB107" s="199" t="s">
        <v>1186</v>
      </c>
      <c r="AC107" s="201"/>
      <c r="AD107" s="201"/>
      <c r="AE107" s="182"/>
      <c r="AF107" s="182"/>
      <c r="AG107" s="182"/>
      <c r="AH107" s="182"/>
    </row>
    <row r="108" spans="1:34" ht="141" customHeight="1" x14ac:dyDescent="0.25">
      <c r="A108" s="190" t="s">
        <v>288</v>
      </c>
      <c r="B108" s="204">
        <v>1946.5</v>
      </c>
      <c r="C108" s="204">
        <v>1964.5</v>
      </c>
      <c r="D108" s="204">
        <v>3.2100000000000364</v>
      </c>
      <c r="E108" s="192">
        <v>1949.71</v>
      </c>
      <c r="F108" s="221" t="s">
        <v>203</v>
      </c>
      <c r="G108" s="194" t="s">
        <v>1199</v>
      </c>
      <c r="H108" s="194" t="s">
        <v>1200</v>
      </c>
      <c r="I108" s="194">
        <v>75</v>
      </c>
      <c r="J108" s="194">
        <v>0.01</v>
      </c>
      <c r="K108" s="194">
        <v>0.3</v>
      </c>
      <c r="L108" s="194">
        <v>0.1</v>
      </c>
      <c r="M108" s="194" t="s">
        <v>1201</v>
      </c>
      <c r="N108" s="200" t="s">
        <v>695</v>
      </c>
      <c r="O108" s="200" t="s">
        <v>744</v>
      </c>
      <c r="P108" s="200" t="s">
        <v>727</v>
      </c>
      <c r="Q108" s="200" t="s">
        <v>727</v>
      </c>
      <c r="R108" s="200" t="s">
        <v>629</v>
      </c>
      <c r="S108" s="190" t="s">
        <v>1190</v>
      </c>
      <c r="T108" s="190" t="s">
        <v>1202</v>
      </c>
      <c r="U108" s="195" t="s">
        <v>965</v>
      </c>
      <c r="V108" s="196" t="s">
        <v>1203</v>
      </c>
      <c r="W108" s="196">
        <v>25</v>
      </c>
      <c r="X108" s="196" t="s">
        <v>1204</v>
      </c>
      <c r="Y108" s="196" t="s">
        <v>1205</v>
      </c>
      <c r="Z108" s="198" t="s">
        <v>1185</v>
      </c>
      <c r="AA108" s="194" t="s">
        <v>888</v>
      </c>
      <c r="AB108" s="199" t="s">
        <v>1206</v>
      </c>
      <c r="AC108" s="201"/>
      <c r="AD108" s="201"/>
      <c r="AE108" s="182"/>
      <c r="AF108" s="182"/>
      <c r="AG108" s="182"/>
      <c r="AH108" s="182"/>
    </row>
    <row r="109" spans="1:34" ht="129" x14ac:dyDescent="0.25">
      <c r="A109" s="190" t="s">
        <v>292</v>
      </c>
      <c r="B109" s="204">
        <v>1946.5</v>
      </c>
      <c r="C109" s="204">
        <v>1964.5</v>
      </c>
      <c r="D109" s="204">
        <v>4.7999999999999545</v>
      </c>
      <c r="E109" s="192">
        <v>1951.3</v>
      </c>
      <c r="F109" s="221" t="s">
        <v>203</v>
      </c>
      <c r="G109" s="194" t="s">
        <v>1207</v>
      </c>
      <c r="H109" s="194" t="s">
        <v>1171</v>
      </c>
      <c r="I109" s="194" t="s">
        <v>1208</v>
      </c>
      <c r="J109" s="194">
        <v>0.01</v>
      </c>
      <c r="K109" s="194">
        <v>0.2</v>
      </c>
      <c r="L109" s="194">
        <v>0.05</v>
      </c>
      <c r="M109" s="194" t="s">
        <v>1209</v>
      </c>
      <c r="N109" s="194">
        <v>35</v>
      </c>
      <c r="O109" s="194">
        <v>45</v>
      </c>
      <c r="P109" s="200" t="s">
        <v>727</v>
      </c>
      <c r="Q109" s="200" t="s">
        <v>727</v>
      </c>
      <c r="R109" s="200" t="s">
        <v>629</v>
      </c>
      <c r="S109" s="190" t="s">
        <v>1190</v>
      </c>
      <c r="T109" s="190" t="s">
        <v>1210</v>
      </c>
      <c r="U109" s="195" t="s">
        <v>566</v>
      </c>
      <c r="V109" s="196" t="s">
        <v>1211</v>
      </c>
      <c r="W109" s="196" t="s">
        <v>824</v>
      </c>
      <c r="X109" s="196" t="s">
        <v>1212</v>
      </c>
      <c r="Y109" s="196" t="s">
        <v>653</v>
      </c>
      <c r="Z109" s="198" t="s">
        <v>1185</v>
      </c>
      <c r="AA109" s="194" t="s">
        <v>888</v>
      </c>
      <c r="AB109" s="199" t="s">
        <v>1186</v>
      </c>
      <c r="AC109" s="201"/>
      <c r="AD109" s="201"/>
      <c r="AE109" s="182"/>
      <c r="AF109" s="182"/>
      <c r="AG109" s="182"/>
      <c r="AH109" s="182"/>
    </row>
    <row r="110" spans="1:34" ht="14.25" customHeight="1" x14ac:dyDescent="0.25">
      <c r="A110" s="187">
        <v>1</v>
      </c>
      <c r="B110" s="187">
        <v>2</v>
      </c>
      <c r="C110" s="187">
        <v>3</v>
      </c>
      <c r="D110" s="187" t="s">
        <v>628</v>
      </c>
      <c r="E110" s="187">
        <v>5</v>
      </c>
      <c r="F110" s="187">
        <v>6</v>
      </c>
      <c r="G110" s="187">
        <v>7</v>
      </c>
      <c r="H110" s="187">
        <v>8</v>
      </c>
      <c r="I110" s="187">
        <v>9</v>
      </c>
      <c r="J110" s="187">
        <v>10</v>
      </c>
      <c r="K110" s="187">
        <v>11</v>
      </c>
      <c r="L110" s="187">
        <v>12</v>
      </c>
      <c r="M110" s="187">
        <v>13</v>
      </c>
      <c r="N110" s="187">
        <v>14</v>
      </c>
      <c r="O110" s="187">
        <v>15</v>
      </c>
      <c r="P110" s="187">
        <v>16</v>
      </c>
      <c r="Q110" s="187">
        <v>17</v>
      </c>
      <c r="R110" s="187">
        <v>18</v>
      </c>
      <c r="S110" s="187">
        <v>19</v>
      </c>
      <c r="T110" s="187">
        <v>20</v>
      </c>
      <c r="U110" s="187">
        <v>21</v>
      </c>
      <c r="V110" s="187">
        <v>22</v>
      </c>
      <c r="W110" s="187">
        <v>23</v>
      </c>
      <c r="X110" s="187">
        <v>24</v>
      </c>
      <c r="Y110" s="187">
        <v>25</v>
      </c>
      <c r="Z110" s="187">
        <v>26</v>
      </c>
      <c r="AA110" s="187">
        <v>27</v>
      </c>
      <c r="AB110" s="188">
        <v>28</v>
      </c>
    </row>
    <row r="111" spans="1:34" ht="141" customHeight="1" x14ac:dyDescent="0.25">
      <c r="A111" s="190" t="s">
        <v>294</v>
      </c>
      <c r="B111" s="204">
        <v>1946.5</v>
      </c>
      <c r="C111" s="204">
        <v>1964.5</v>
      </c>
      <c r="D111" s="204">
        <v>5.3900000000001</v>
      </c>
      <c r="E111" s="192">
        <v>1951.89</v>
      </c>
      <c r="F111" s="221" t="s">
        <v>203</v>
      </c>
      <c r="G111" s="194" t="s">
        <v>1213</v>
      </c>
      <c r="H111" s="194" t="s">
        <v>1171</v>
      </c>
      <c r="I111" s="194">
        <v>80</v>
      </c>
      <c r="J111" s="194">
        <v>0.01</v>
      </c>
      <c r="K111" s="194">
        <v>0.5</v>
      </c>
      <c r="L111" s="194">
        <v>0.05</v>
      </c>
      <c r="M111" s="194" t="s">
        <v>1214</v>
      </c>
      <c r="N111" s="200" t="s">
        <v>705</v>
      </c>
      <c r="O111" s="200" t="s">
        <v>660</v>
      </c>
      <c r="P111" s="200" t="s">
        <v>727</v>
      </c>
      <c r="Q111" s="200" t="s">
        <v>727</v>
      </c>
      <c r="R111" s="200" t="s">
        <v>697</v>
      </c>
      <c r="S111" s="190" t="s">
        <v>1190</v>
      </c>
      <c r="T111" s="190" t="s">
        <v>1215</v>
      </c>
      <c r="U111" s="195" t="s">
        <v>637</v>
      </c>
      <c r="V111" s="196" t="s">
        <v>1211</v>
      </c>
      <c r="W111" s="196">
        <v>20</v>
      </c>
      <c r="X111" s="196" t="s">
        <v>1212</v>
      </c>
      <c r="Y111" s="196" t="s">
        <v>1216</v>
      </c>
      <c r="Z111" s="198" t="s">
        <v>1185</v>
      </c>
      <c r="AA111" s="194" t="s">
        <v>888</v>
      </c>
      <c r="AB111" s="199" t="s">
        <v>1217</v>
      </c>
      <c r="AC111" s="201"/>
      <c r="AD111" s="201"/>
      <c r="AE111" s="182"/>
      <c r="AF111" s="182"/>
      <c r="AG111" s="182"/>
      <c r="AH111" s="182"/>
    </row>
    <row r="112" spans="1:34" ht="131.25" customHeight="1" x14ac:dyDescent="0.25">
      <c r="A112" s="190" t="s">
        <v>301</v>
      </c>
      <c r="B112" s="204">
        <v>1946.5</v>
      </c>
      <c r="C112" s="204">
        <v>1964.5</v>
      </c>
      <c r="D112" s="204">
        <v>7.1800000000000637</v>
      </c>
      <c r="E112" s="192">
        <v>1953.68</v>
      </c>
      <c r="F112" s="221" t="s">
        <v>203</v>
      </c>
      <c r="G112" s="194" t="s">
        <v>1218</v>
      </c>
      <c r="H112" s="194" t="s">
        <v>1171</v>
      </c>
      <c r="I112" s="194">
        <v>90</v>
      </c>
      <c r="J112" s="194">
        <v>0.01</v>
      </c>
      <c r="K112" s="194">
        <v>0.4</v>
      </c>
      <c r="L112" s="194">
        <v>0.05</v>
      </c>
      <c r="M112" s="194" t="s">
        <v>1219</v>
      </c>
      <c r="N112" s="200" t="s">
        <v>705</v>
      </c>
      <c r="O112" s="200" t="s">
        <v>695</v>
      </c>
      <c r="P112" s="200" t="s">
        <v>727</v>
      </c>
      <c r="Q112" s="200" t="s">
        <v>662</v>
      </c>
      <c r="R112" s="200" t="s">
        <v>697</v>
      </c>
      <c r="S112" s="190" t="s">
        <v>1182</v>
      </c>
      <c r="T112" s="190" t="s">
        <v>1220</v>
      </c>
      <c r="U112" s="195" t="s">
        <v>566</v>
      </c>
      <c r="V112" s="196" t="s">
        <v>1221</v>
      </c>
      <c r="W112" s="196">
        <v>10</v>
      </c>
      <c r="X112" s="196" t="s">
        <v>1222</v>
      </c>
      <c r="Y112" s="196" t="s">
        <v>1223</v>
      </c>
      <c r="Z112" s="198" t="s">
        <v>1185</v>
      </c>
      <c r="AA112" s="194" t="s">
        <v>1224</v>
      </c>
      <c r="AB112" s="199" t="s">
        <v>1225</v>
      </c>
      <c r="AC112" s="201"/>
      <c r="AD112" s="201"/>
      <c r="AE112" s="182"/>
      <c r="AF112" s="182"/>
      <c r="AG112" s="182"/>
      <c r="AH112" s="182"/>
    </row>
    <row r="113" spans="1:34" ht="127.5" x14ac:dyDescent="0.25">
      <c r="A113" s="190" t="s">
        <v>304</v>
      </c>
      <c r="B113" s="204">
        <v>1946.5</v>
      </c>
      <c r="C113" s="204">
        <v>1964.5</v>
      </c>
      <c r="D113" s="204">
        <v>7.9500000000000455</v>
      </c>
      <c r="E113" s="192">
        <v>1954.45</v>
      </c>
      <c r="F113" s="221" t="s">
        <v>566</v>
      </c>
      <c r="G113" s="194" t="s">
        <v>1226</v>
      </c>
      <c r="H113" s="194" t="s">
        <v>1227</v>
      </c>
      <c r="I113" s="194">
        <v>70</v>
      </c>
      <c r="J113" s="194">
        <v>0.01</v>
      </c>
      <c r="K113" s="194">
        <v>0.25</v>
      </c>
      <c r="L113" s="194">
        <v>0.08</v>
      </c>
      <c r="M113" s="194" t="s">
        <v>1228</v>
      </c>
      <c r="N113" s="200" t="s">
        <v>695</v>
      </c>
      <c r="O113" s="200" t="s">
        <v>660</v>
      </c>
      <c r="P113" s="200" t="s">
        <v>727</v>
      </c>
      <c r="Q113" s="200" t="s">
        <v>696</v>
      </c>
      <c r="R113" s="200" t="s">
        <v>629</v>
      </c>
      <c r="S113" s="190" t="s">
        <v>1182</v>
      </c>
      <c r="T113" s="190" t="s">
        <v>1229</v>
      </c>
      <c r="U113" s="195" t="s">
        <v>965</v>
      </c>
      <c r="V113" s="196" t="s">
        <v>1230</v>
      </c>
      <c r="W113" s="196">
        <v>30</v>
      </c>
      <c r="X113" s="196" t="s">
        <v>1231</v>
      </c>
      <c r="Y113" s="196" t="s">
        <v>653</v>
      </c>
      <c r="Z113" s="198" t="s">
        <v>1185</v>
      </c>
      <c r="AA113" s="194" t="s">
        <v>1224</v>
      </c>
      <c r="AB113" s="199" t="s">
        <v>1232</v>
      </c>
      <c r="AC113" s="201"/>
      <c r="AD113" s="201"/>
      <c r="AE113" s="182"/>
      <c r="AF113" s="182"/>
      <c r="AG113" s="182"/>
      <c r="AH113" s="182"/>
    </row>
    <row r="114" spans="1:34" ht="144" x14ac:dyDescent="0.25">
      <c r="A114" s="190" t="s">
        <v>304</v>
      </c>
      <c r="B114" s="204">
        <v>1946.5</v>
      </c>
      <c r="C114" s="204">
        <v>1964.5</v>
      </c>
      <c r="D114" s="204">
        <v>9.4700000000000273</v>
      </c>
      <c r="E114" s="192">
        <v>1955.97</v>
      </c>
      <c r="F114" s="221" t="s">
        <v>566</v>
      </c>
      <c r="G114" s="194" t="s">
        <v>1233</v>
      </c>
      <c r="H114" s="194" t="s">
        <v>1227</v>
      </c>
      <c r="I114" s="194">
        <v>70</v>
      </c>
      <c r="J114" s="194">
        <v>0.01</v>
      </c>
      <c r="K114" s="194">
        <v>0.2</v>
      </c>
      <c r="L114" s="194">
        <v>0.05</v>
      </c>
      <c r="M114" s="194" t="s">
        <v>1234</v>
      </c>
      <c r="N114" s="200" t="s">
        <v>695</v>
      </c>
      <c r="O114" s="200" t="s">
        <v>660</v>
      </c>
      <c r="P114" s="200" t="s">
        <v>727</v>
      </c>
      <c r="Q114" s="200" t="s">
        <v>696</v>
      </c>
      <c r="R114" s="200" t="s">
        <v>629</v>
      </c>
      <c r="S114" s="190" t="s">
        <v>1182</v>
      </c>
      <c r="T114" s="190" t="s">
        <v>1229</v>
      </c>
      <c r="U114" s="195" t="s">
        <v>965</v>
      </c>
      <c r="V114" s="196" t="s">
        <v>1235</v>
      </c>
      <c r="W114" s="196">
        <v>30</v>
      </c>
      <c r="X114" s="196" t="s">
        <v>1231</v>
      </c>
      <c r="Y114" s="196" t="s">
        <v>1236</v>
      </c>
      <c r="Z114" s="198" t="s">
        <v>1185</v>
      </c>
      <c r="AA114" s="194" t="s">
        <v>1237</v>
      </c>
      <c r="AB114" s="199" t="s">
        <v>1232</v>
      </c>
      <c r="AC114" s="201" t="s">
        <v>712</v>
      </c>
      <c r="AD114" s="201"/>
      <c r="AE114" s="182"/>
      <c r="AF114" s="182"/>
      <c r="AG114" s="182"/>
      <c r="AH114" s="182"/>
    </row>
    <row r="115" spans="1:34" ht="129.75" customHeight="1" x14ac:dyDescent="0.25">
      <c r="A115" s="190" t="s">
        <v>310</v>
      </c>
      <c r="B115" s="204">
        <v>1946.5</v>
      </c>
      <c r="C115" s="204">
        <v>1964.5</v>
      </c>
      <c r="D115" s="204">
        <v>10.420000000000073</v>
      </c>
      <c r="E115" s="192">
        <v>1956.92</v>
      </c>
      <c r="F115" s="221" t="s">
        <v>566</v>
      </c>
      <c r="G115" s="194" t="s">
        <v>1233</v>
      </c>
      <c r="H115" s="194" t="s">
        <v>1238</v>
      </c>
      <c r="I115" s="194" t="s">
        <v>1208</v>
      </c>
      <c r="J115" s="194">
        <v>0.01</v>
      </c>
      <c r="K115" s="194">
        <v>0.2</v>
      </c>
      <c r="L115" s="194" t="s">
        <v>1024</v>
      </c>
      <c r="M115" s="194" t="s">
        <v>1239</v>
      </c>
      <c r="N115" s="200" t="s">
        <v>705</v>
      </c>
      <c r="O115" s="200" t="s">
        <v>660</v>
      </c>
      <c r="P115" s="200" t="s">
        <v>739</v>
      </c>
      <c r="Q115" s="200" t="s">
        <v>739</v>
      </c>
      <c r="R115" s="200" t="s">
        <v>629</v>
      </c>
      <c r="S115" s="190" t="s">
        <v>1182</v>
      </c>
      <c r="T115" s="190" t="s">
        <v>1240</v>
      </c>
      <c r="U115" s="195" t="s">
        <v>965</v>
      </c>
      <c r="V115" s="196" t="s">
        <v>1241</v>
      </c>
      <c r="W115" s="196" t="s">
        <v>824</v>
      </c>
      <c r="X115" s="196" t="s">
        <v>640</v>
      </c>
      <c r="Y115" s="196" t="s">
        <v>1236</v>
      </c>
      <c r="Z115" s="198" t="s">
        <v>1185</v>
      </c>
      <c r="AA115" s="194" t="s">
        <v>1242</v>
      </c>
      <c r="AB115" s="199" t="s">
        <v>1243</v>
      </c>
      <c r="AC115" s="201"/>
      <c r="AD115" s="201"/>
      <c r="AE115" s="182"/>
      <c r="AF115" s="182"/>
      <c r="AG115" s="182"/>
      <c r="AH115" s="182"/>
    </row>
    <row r="116" spans="1:34" ht="127.5" x14ac:dyDescent="0.25">
      <c r="A116" s="190" t="s">
        <v>320</v>
      </c>
      <c r="B116" s="204">
        <v>1946.5</v>
      </c>
      <c r="C116" s="204">
        <v>1964.5</v>
      </c>
      <c r="D116" s="204">
        <v>12.369999999999891</v>
      </c>
      <c r="E116" s="192">
        <v>1958.87</v>
      </c>
      <c r="F116" s="221" t="s">
        <v>566</v>
      </c>
      <c r="G116" s="194" t="s">
        <v>1244</v>
      </c>
      <c r="H116" s="194" t="s">
        <v>969</v>
      </c>
      <c r="I116" s="194">
        <v>75</v>
      </c>
      <c r="J116" s="194">
        <v>0.03</v>
      </c>
      <c r="K116" s="194">
        <v>0.5</v>
      </c>
      <c r="L116" s="194">
        <v>0.1</v>
      </c>
      <c r="M116" s="194" t="s">
        <v>956</v>
      </c>
      <c r="N116" s="200" t="s">
        <v>744</v>
      </c>
      <c r="O116" s="200" t="s">
        <v>705</v>
      </c>
      <c r="P116" s="200" t="s">
        <v>727</v>
      </c>
      <c r="Q116" s="220" t="s">
        <v>1245</v>
      </c>
      <c r="R116" s="200" t="s">
        <v>629</v>
      </c>
      <c r="S116" s="190" t="s">
        <v>1182</v>
      </c>
      <c r="T116" s="190" t="s">
        <v>1246</v>
      </c>
      <c r="U116" s="195" t="s">
        <v>637</v>
      </c>
      <c r="V116" s="196" t="s">
        <v>1247</v>
      </c>
      <c r="W116" s="196">
        <v>25</v>
      </c>
      <c r="X116" s="196" t="s">
        <v>1248</v>
      </c>
      <c r="Y116" s="196" t="s">
        <v>1236</v>
      </c>
      <c r="Z116" s="198" t="s">
        <v>1185</v>
      </c>
      <c r="AA116" s="194" t="s">
        <v>1242</v>
      </c>
      <c r="AB116" s="199" t="s">
        <v>1249</v>
      </c>
      <c r="AC116" s="201"/>
      <c r="AD116" s="201"/>
      <c r="AE116" s="182"/>
      <c r="AF116" s="182"/>
      <c r="AG116" s="182"/>
      <c r="AH116" s="182"/>
    </row>
    <row r="117" spans="1:34" ht="117" customHeight="1" x14ac:dyDescent="0.25">
      <c r="A117" s="190" t="s">
        <v>332</v>
      </c>
      <c r="B117" s="204">
        <v>1946.5</v>
      </c>
      <c r="C117" s="204">
        <v>1964.5</v>
      </c>
      <c r="D117" s="204">
        <v>15.369999999999891</v>
      </c>
      <c r="E117" s="192">
        <v>1961.87</v>
      </c>
      <c r="F117" s="221" t="s">
        <v>566</v>
      </c>
      <c r="G117" s="194" t="s">
        <v>1244</v>
      </c>
      <c r="H117" s="194" t="s">
        <v>1171</v>
      </c>
      <c r="I117" s="194">
        <v>75</v>
      </c>
      <c r="J117" s="194">
        <v>0.01</v>
      </c>
      <c r="K117" s="204">
        <v>0.2</v>
      </c>
      <c r="L117" s="194">
        <v>0.1</v>
      </c>
      <c r="M117" s="194" t="s">
        <v>794</v>
      </c>
      <c r="N117" s="194">
        <v>35</v>
      </c>
      <c r="O117" s="194">
        <v>45</v>
      </c>
      <c r="P117" s="200" t="s">
        <v>739</v>
      </c>
      <c r="Q117" s="220" t="s">
        <v>1245</v>
      </c>
      <c r="R117" s="200" t="s">
        <v>629</v>
      </c>
      <c r="S117" s="190" t="s">
        <v>1182</v>
      </c>
      <c r="T117" s="190" t="s">
        <v>907</v>
      </c>
      <c r="U117" s="195" t="s">
        <v>637</v>
      </c>
      <c r="V117" s="196" t="s">
        <v>1247</v>
      </c>
      <c r="W117" s="196">
        <v>25</v>
      </c>
      <c r="X117" s="196" t="s">
        <v>1248</v>
      </c>
      <c r="Y117" s="196" t="s">
        <v>1236</v>
      </c>
      <c r="Z117" s="198" t="s">
        <v>1185</v>
      </c>
      <c r="AA117" s="194" t="s">
        <v>566</v>
      </c>
      <c r="AB117" s="199" t="s">
        <v>1249</v>
      </c>
      <c r="AC117" s="201"/>
      <c r="AD117" s="201"/>
      <c r="AE117" s="182"/>
      <c r="AF117" s="182"/>
      <c r="AG117" s="182"/>
      <c r="AH117" s="182"/>
    </row>
    <row r="118" spans="1:34" ht="14.25" customHeight="1" x14ac:dyDescent="0.25">
      <c r="A118" s="187">
        <v>1</v>
      </c>
      <c r="B118" s="187">
        <v>2</v>
      </c>
      <c r="C118" s="187">
        <v>3</v>
      </c>
      <c r="D118" s="187" t="s">
        <v>628</v>
      </c>
      <c r="E118" s="187">
        <v>5</v>
      </c>
      <c r="F118" s="187">
        <v>6</v>
      </c>
      <c r="G118" s="187">
        <v>7</v>
      </c>
      <c r="H118" s="187">
        <v>8</v>
      </c>
      <c r="I118" s="187">
        <v>9</v>
      </c>
      <c r="J118" s="187">
        <v>10</v>
      </c>
      <c r="K118" s="187">
        <v>11</v>
      </c>
      <c r="L118" s="187">
        <v>12</v>
      </c>
      <c r="M118" s="187">
        <v>13</v>
      </c>
      <c r="N118" s="187">
        <v>14</v>
      </c>
      <c r="O118" s="187">
        <v>15</v>
      </c>
      <c r="P118" s="187">
        <v>16</v>
      </c>
      <c r="Q118" s="187">
        <v>17</v>
      </c>
      <c r="R118" s="187">
        <v>18</v>
      </c>
      <c r="S118" s="187">
        <v>19</v>
      </c>
      <c r="T118" s="187">
        <v>20</v>
      </c>
      <c r="U118" s="187">
        <v>21</v>
      </c>
      <c r="V118" s="187">
        <v>22</v>
      </c>
      <c r="W118" s="187">
        <v>23</v>
      </c>
      <c r="X118" s="187">
        <v>24</v>
      </c>
      <c r="Y118" s="187">
        <v>25</v>
      </c>
      <c r="Z118" s="187">
        <v>26</v>
      </c>
      <c r="AA118" s="187">
        <v>27</v>
      </c>
      <c r="AB118" s="188">
        <v>28</v>
      </c>
    </row>
    <row r="119" spans="1:34" ht="142.5" customHeight="1" x14ac:dyDescent="0.25">
      <c r="A119" s="190" t="s">
        <v>580</v>
      </c>
      <c r="B119" s="204" t="s">
        <v>566</v>
      </c>
      <c r="C119" s="204" t="s">
        <v>566</v>
      </c>
      <c r="D119" s="204" t="s">
        <v>566</v>
      </c>
      <c r="E119" s="192">
        <v>1975.3</v>
      </c>
      <c r="F119" s="193" t="s">
        <v>416</v>
      </c>
      <c r="G119" s="194" t="s">
        <v>1250</v>
      </c>
      <c r="H119" s="194" t="s">
        <v>1251</v>
      </c>
      <c r="I119" s="194" t="s">
        <v>1252</v>
      </c>
      <c r="J119" s="194">
        <v>0.01</v>
      </c>
      <c r="K119" s="204">
        <v>0.4</v>
      </c>
      <c r="L119" s="194">
        <v>0.05</v>
      </c>
      <c r="M119" s="194" t="s">
        <v>1253</v>
      </c>
      <c r="N119" s="194">
        <v>35</v>
      </c>
      <c r="O119" s="194">
        <v>40</v>
      </c>
      <c r="P119" s="200" t="s">
        <v>696</v>
      </c>
      <c r="Q119" s="200" t="s">
        <v>566</v>
      </c>
      <c r="R119" s="200" t="s">
        <v>697</v>
      </c>
      <c r="S119" s="190" t="s">
        <v>1254</v>
      </c>
      <c r="T119" s="190" t="s">
        <v>1255</v>
      </c>
      <c r="U119" s="195" t="s">
        <v>566</v>
      </c>
      <c r="V119" s="196" t="s">
        <v>1256</v>
      </c>
      <c r="W119" s="196" t="s">
        <v>837</v>
      </c>
      <c r="X119" s="196" t="s">
        <v>973</v>
      </c>
      <c r="Y119" s="196" t="s">
        <v>667</v>
      </c>
      <c r="Z119" s="198" t="s">
        <v>1185</v>
      </c>
      <c r="AA119" s="194" t="s">
        <v>1257</v>
      </c>
      <c r="AB119" s="199" t="s">
        <v>752</v>
      </c>
      <c r="AC119" s="201"/>
      <c r="AD119" s="201"/>
      <c r="AE119" s="182"/>
      <c r="AF119" s="182"/>
      <c r="AG119" s="182"/>
      <c r="AH119" s="182"/>
    </row>
    <row r="120" spans="1:34" ht="142.5" x14ac:dyDescent="0.25">
      <c r="A120" s="190" t="s">
        <v>581</v>
      </c>
      <c r="B120" s="204" t="s">
        <v>566</v>
      </c>
      <c r="C120" s="204" t="s">
        <v>566</v>
      </c>
      <c r="D120" s="204" t="s">
        <v>566</v>
      </c>
      <c r="E120" s="192">
        <v>1975.7</v>
      </c>
      <c r="F120" s="193" t="s">
        <v>416</v>
      </c>
      <c r="G120" s="194" t="s">
        <v>703</v>
      </c>
      <c r="H120" s="194" t="s">
        <v>631</v>
      </c>
      <c r="I120" s="194">
        <v>90</v>
      </c>
      <c r="J120" s="194">
        <v>0.01</v>
      </c>
      <c r="K120" s="204">
        <v>0.4</v>
      </c>
      <c r="L120" s="194">
        <v>0.15</v>
      </c>
      <c r="M120" s="194" t="s">
        <v>1258</v>
      </c>
      <c r="N120" s="194">
        <v>40</v>
      </c>
      <c r="O120" s="194">
        <v>45</v>
      </c>
      <c r="P120" s="200" t="s">
        <v>696</v>
      </c>
      <c r="Q120" s="200" t="s">
        <v>566</v>
      </c>
      <c r="R120" s="200" t="s">
        <v>697</v>
      </c>
      <c r="S120" s="190" t="s">
        <v>1259</v>
      </c>
      <c r="T120" s="190" t="s">
        <v>907</v>
      </c>
      <c r="U120" s="195" t="s">
        <v>675</v>
      </c>
      <c r="V120" s="196" t="s">
        <v>1260</v>
      </c>
      <c r="W120" s="196">
        <v>10</v>
      </c>
      <c r="X120" s="196" t="s">
        <v>1261</v>
      </c>
      <c r="Y120" s="196" t="s">
        <v>1262</v>
      </c>
      <c r="Z120" s="198" t="s">
        <v>1185</v>
      </c>
      <c r="AA120" s="194" t="s">
        <v>566</v>
      </c>
      <c r="AB120" s="199" t="s">
        <v>1263</v>
      </c>
      <c r="AC120" s="201"/>
      <c r="AD120" s="201"/>
      <c r="AE120" s="182"/>
      <c r="AF120" s="182"/>
      <c r="AG120" s="182"/>
      <c r="AH120" s="182"/>
    </row>
    <row r="121" spans="1:34" ht="163.5" customHeight="1" x14ac:dyDescent="0.25">
      <c r="A121" s="190" t="s">
        <v>582</v>
      </c>
      <c r="B121" s="204" t="s">
        <v>566</v>
      </c>
      <c r="C121" s="204" t="s">
        <v>566</v>
      </c>
      <c r="D121" s="204" t="s">
        <v>566</v>
      </c>
      <c r="E121" s="192">
        <v>1980</v>
      </c>
      <c r="F121" s="193" t="s">
        <v>416</v>
      </c>
      <c r="G121" s="194" t="s">
        <v>1264</v>
      </c>
      <c r="H121" s="194" t="s">
        <v>631</v>
      </c>
      <c r="I121" s="194" t="s">
        <v>735</v>
      </c>
      <c r="J121" s="194">
        <v>0.01</v>
      </c>
      <c r="K121" s="204">
        <v>0.4</v>
      </c>
      <c r="L121" s="194">
        <v>0.15</v>
      </c>
      <c r="M121" s="194" t="s">
        <v>1265</v>
      </c>
      <c r="N121" s="194">
        <v>40</v>
      </c>
      <c r="O121" s="194">
        <v>45</v>
      </c>
      <c r="P121" s="200" t="s">
        <v>696</v>
      </c>
      <c r="Q121" s="200" t="s">
        <v>566</v>
      </c>
      <c r="R121" s="200" t="s">
        <v>697</v>
      </c>
      <c r="S121" s="190" t="s">
        <v>1266</v>
      </c>
      <c r="T121" s="190" t="s">
        <v>1267</v>
      </c>
      <c r="U121" s="195" t="s">
        <v>637</v>
      </c>
      <c r="V121" s="196" t="s">
        <v>1268</v>
      </c>
      <c r="W121" s="211" t="s">
        <v>739</v>
      </c>
      <c r="X121" s="196" t="s">
        <v>1269</v>
      </c>
      <c r="Y121" s="196" t="s">
        <v>1270</v>
      </c>
      <c r="Z121" s="198" t="s">
        <v>1185</v>
      </c>
      <c r="AA121" s="194" t="s">
        <v>566</v>
      </c>
      <c r="AB121" s="199" t="s">
        <v>1271</v>
      </c>
      <c r="AC121" s="201"/>
      <c r="AD121" s="201"/>
      <c r="AE121" s="182"/>
      <c r="AF121" s="182"/>
      <c r="AG121" s="182"/>
      <c r="AH121" s="182"/>
    </row>
    <row r="122" spans="1:34" s="182" customFormat="1" ht="103.5" x14ac:dyDescent="0.25">
      <c r="A122" s="190" t="s">
        <v>1272</v>
      </c>
      <c r="B122" s="204" t="s">
        <v>566</v>
      </c>
      <c r="C122" s="204" t="s">
        <v>566</v>
      </c>
      <c r="D122" s="204" t="s">
        <v>566</v>
      </c>
      <c r="E122" s="192">
        <v>1990.6</v>
      </c>
      <c r="F122" s="193" t="s">
        <v>416</v>
      </c>
      <c r="G122" s="194" t="s">
        <v>1273</v>
      </c>
      <c r="H122" s="194" t="s">
        <v>631</v>
      </c>
      <c r="I122" s="194">
        <v>10</v>
      </c>
      <c r="J122" s="194">
        <v>0.01</v>
      </c>
      <c r="K122" s="204">
        <v>0.05</v>
      </c>
      <c r="L122" s="194">
        <v>0.02</v>
      </c>
      <c r="M122" s="194" t="s">
        <v>566</v>
      </c>
      <c r="N122" s="194" t="s">
        <v>566</v>
      </c>
      <c r="O122" s="194" t="s">
        <v>566</v>
      </c>
      <c r="P122" s="200" t="s">
        <v>566</v>
      </c>
      <c r="Q122" s="200" t="s">
        <v>566</v>
      </c>
      <c r="R122" s="200" t="s">
        <v>566</v>
      </c>
      <c r="S122" s="190" t="s">
        <v>1274</v>
      </c>
      <c r="T122" s="190" t="s">
        <v>1275</v>
      </c>
      <c r="U122" s="195" t="s">
        <v>566</v>
      </c>
      <c r="V122" s="196" t="s">
        <v>566</v>
      </c>
      <c r="W122" s="196">
        <v>90</v>
      </c>
      <c r="X122" s="196" t="s">
        <v>566</v>
      </c>
      <c r="Y122" s="196" t="s">
        <v>1276</v>
      </c>
      <c r="Z122" s="198" t="s">
        <v>1277</v>
      </c>
      <c r="AA122" s="194" t="s">
        <v>566</v>
      </c>
      <c r="AB122" s="199" t="s">
        <v>1278</v>
      </c>
      <c r="AC122" s="201"/>
      <c r="AD122" s="201"/>
    </row>
    <row r="123" spans="1:34" s="214" customFormat="1" ht="153" x14ac:dyDescent="0.25">
      <c r="A123" s="190" t="s">
        <v>583</v>
      </c>
      <c r="B123" s="204" t="s">
        <v>566</v>
      </c>
      <c r="C123" s="204" t="s">
        <v>566</v>
      </c>
      <c r="D123" s="204" t="s">
        <v>566</v>
      </c>
      <c r="E123" s="192">
        <v>2021.7</v>
      </c>
      <c r="F123" s="193" t="s">
        <v>417</v>
      </c>
      <c r="G123" s="194" t="s">
        <v>1279</v>
      </c>
      <c r="H123" s="194" t="s">
        <v>631</v>
      </c>
      <c r="I123" s="194">
        <v>90</v>
      </c>
      <c r="J123" s="194">
        <v>0.01</v>
      </c>
      <c r="K123" s="194">
        <v>0.3</v>
      </c>
      <c r="L123" s="194">
        <v>0.15</v>
      </c>
      <c r="M123" s="194" t="s">
        <v>1280</v>
      </c>
      <c r="N123" s="200" t="s">
        <v>744</v>
      </c>
      <c r="O123" s="200" t="s">
        <v>705</v>
      </c>
      <c r="P123" s="200" t="s">
        <v>696</v>
      </c>
      <c r="Q123" s="200" t="s">
        <v>566</v>
      </c>
      <c r="R123" s="200" t="s">
        <v>697</v>
      </c>
      <c r="S123" s="190" t="s">
        <v>1281</v>
      </c>
      <c r="T123" s="190" t="s">
        <v>1282</v>
      </c>
      <c r="U123" s="195" t="s">
        <v>566</v>
      </c>
      <c r="V123" s="196" t="s">
        <v>1283</v>
      </c>
      <c r="W123" s="196">
        <v>10</v>
      </c>
      <c r="X123" s="196" t="s">
        <v>1284</v>
      </c>
      <c r="Y123" s="196" t="s">
        <v>1285</v>
      </c>
      <c r="Z123" s="198" t="s">
        <v>1185</v>
      </c>
      <c r="AA123" s="194" t="s">
        <v>566</v>
      </c>
      <c r="AB123" s="199" t="s">
        <v>1286</v>
      </c>
      <c r="AC123" s="201"/>
      <c r="AD123" s="201"/>
      <c r="AE123" s="201"/>
      <c r="AF123" s="201"/>
      <c r="AG123" s="201"/>
      <c r="AH123" s="201"/>
    </row>
    <row r="124" spans="1:34" s="182" customFormat="1" ht="153" x14ac:dyDescent="0.25">
      <c r="A124" s="190" t="s">
        <v>584</v>
      </c>
      <c r="B124" s="204" t="s">
        <v>566</v>
      </c>
      <c r="C124" s="204" t="s">
        <v>566</v>
      </c>
      <c r="D124" s="204" t="s">
        <v>566</v>
      </c>
      <c r="E124" s="192">
        <v>2022.7</v>
      </c>
      <c r="F124" s="193" t="s">
        <v>417</v>
      </c>
      <c r="G124" s="194" t="s">
        <v>1264</v>
      </c>
      <c r="H124" s="194" t="s">
        <v>631</v>
      </c>
      <c r="I124" s="194" t="s">
        <v>735</v>
      </c>
      <c r="J124" s="194">
        <v>0.01</v>
      </c>
      <c r="K124" s="204">
        <v>0.25</v>
      </c>
      <c r="L124" s="194">
        <v>0.1</v>
      </c>
      <c r="M124" s="194" t="s">
        <v>634</v>
      </c>
      <c r="N124" s="194">
        <v>40</v>
      </c>
      <c r="O124" s="194">
        <v>45</v>
      </c>
      <c r="P124" s="200" t="s">
        <v>696</v>
      </c>
      <c r="Q124" s="200" t="s">
        <v>566</v>
      </c>
      <c r="R124" s="200" t="s">
        <v>697</v>
      </c>
      <c r="S124" s="190" t="s">
        <v>1287</v>
      </c>
      <c r="T124" s="190" t="s">
        <v>1282</v>
      </c>
      <c r="U124" s="195" t="s">
        <v>637</v>
      </c>
      <c r="V124" s="196" t="s">
        <v>1288</v>
      </c>
      <c r="W124" s="211" t="s">
        <v>739</v>
      </c>
      <c r="X124" s="196" t="s">
        <v>1284</v>
      </c>
      <c r="Y124" s="196" t="s">
        <v>1289</v>
      </c>
      <c r="Z124" s="198" t="s">
        <v>1185</v>
      </c>
      <c r="AA124" s="194" t="s">
        <v>566</v>
      </c>
      <c r="AB124" s="199" t="s">
        <v>1290</v>
      </c>
      <c r="AC124" s="201"/>
      <c r="AD124" s="201"/>
    </row>
    <row r="125" spans="1:34" ht="14.25" customHeight="1" x14ac:dyDescent="0.25">
      <c r="A125" s="187">
        <v>1</v>
      </c>
      <c r="B125" s="187">
        <v>2</v>
      </c>
      <c r="C125" s="187">
        <v>3</v>
      </c>
      <c r="D125" s="187" t="s">
        <v>628</v>
      </c>
      <c r="E125" s="187">
        <v>5</v>
      </c>
      <c r="F125" s="187">
        <v>6</v>
      </c>
      <c r="G125" s="187">
        <v>7</v>
      </c>
      <c r="H125" s="187">
        <v>8</v>
      </c>
      <c r="I125" s="187">
        <v>9</v>
      </c>
      <c r="J125" s="187">
        <v>10</v>
      </c>
      <c r="K125" s="187">
        <v>11</v>
      </c>
      <c r="L125" s="187">
        <v>12</v>
      </c>
      <c r="M125" s="187">
        <v>13</v>
      </c>
      <c r="N125" s="187">
        <v>14</v>
      </c>
      <c r="O125" s="187">
        <v>15</v>
      </c>
      <c r="P125" s="187">
        <v>16</v>
      </c>
      <c r="Q125" s="187">
        <v>17</v>
      </c>
      <c r="R125" s="187">
        <v>18</v>
      </c>
      <c r="S125" s="187">
        <v>19</v>
      </c>
      <c r="T125" s="187">
        <v>20</v>
      </c>
      <c r="U125" s="187">
        <v>21</v>
      </c>
      <c r="V125" s="187">
        <v>22</v>
      </c>
      <c r="W125" s="187">
        <v>23</v>
      </c>
      <c r="X125" s="187">
        <v>24</v>
      </c>
      <c r="Y125" s="187">
        <v>25</v>
      </c>
      <c r="Z125" s="187">
        <v>26</v>
      </c>
      <c r="AA125" s="187">
        <v>27</v>
      </c>
      <c r="AB125" s="188">
        <v>28</v>
      </c>
    </row>
    <row r="126" spans="1:34" s="214" customFormat="1" ht="153" x14ac:dyDescent="0.25">
      <c r="A126" s="190" t="s">
        <v>585</v>
      </c>
      <c r="B126" s="204" t="s">
        <v>566</v>
      </c>
      <c r="C126" s="204" t="s">
        <v>566</v>
      </c>
      <c r="D126" s="204" t="s">
        <v>566</v>
      </c>
      <c r="E126" s="192">
        <v>2024.1</v>
      </c>
      <c r="F126" s="193" t="s">
        <v>417</v>
      </c>
      <c r="G126" s="194" t="s">
        <v>1264</v>
      </c>
      <c r="H126" s="194" t="s">
        <v>1291</v>
      </c>
      <c r="I126" s="194" t="s">
        <v>735</v>
      </c>
      <c r="J126" s="194">
        <v>0.01</v>
      </c>
      <c r="K126" s="194">
        <v>0.25</v>
      </c>
      <c r="L126" s="194" t="s">
        <v>773</v>
      </c>
      <c r="M126" s="194" t="s">
        <v>807</v>
      </c>
      <c r="N126" s="200" t="s">
        <v>705</v>
      </c>
      <c r="O126" s="200" t="s">
        <v>744</v>
      </c>
      <c r="P126" s="200" t="s">
        <v>696</v>
      </c>
      <c r="Q126" s="200" t="s">
        <v>566</v>
      </c>
      <c r="R126" s="200" t="s">
        <v>697</v>
      </c>
      <c r="S126" s="190" t="s">
        <v>1287</v>
      </c>
      <c r="T126" s="190" t="s">
        <v>1282</v>
      </c>
      <c r="U126" s="195" t="s">
        <v>637</v>
      </c>
      <c r="V126" s="196" t="s">
        <v>1292</v>
      </c>
      <c r="W126" s="211" t="s">
        <v>739</v>
      </c>
      <c r="X126" s="196" t="s">
        <v>1284</v>
      </c>
      <c r="Y126" s="196" t="s">
        <v>1289</v>
      </c>
      <c r="Z126" s="198" t="s">
        <v>1185</v>
      </c>
      <c r="AA126" s="194" t="s">
        <v>1293</v>
      </c>
      <c r="AB126" s="199" t="s">
        <v>1290</v>
      </c>
      <c r="AC126" s="201"/>
      <c r="AD126" s="201"/>
      <c r="AE126" s="201"/>
      <c r="AF126" s="201"/>
      <c r="AG126" s="201"/>
      <c r="AH126" s="201"/>
    </row>
    <row r="127" spans="1:34" s="214" customFormat="1" ht="153" x14ac:dyDescent="0.25">
      <c r="A127" s="190" t="s">
        <v>586</v>
      </c>
      <c r="B127" s="204" t="s">
        <v>566</v>
      </c>
      <c r="C127" s="204" t="s">
        <v>566</v>
      </c>
      <c r="D127" s="204" t="s">
        <v>566</v>
      </c>
      <c r="E127" s="192">
        <v>2106.6999999999998</v>
      </c>
      <c r="F127" s="193" t="s">
        <v>418</v>
      </c>
      <c r="G127" s="194" t="s">
        <v>1121</v>
      </c>
      <c r="H127" s="194" t="s">
        <v>631</v>
      </c>
      <c r="I127" s="194">
        <v>90</v>
      </c>
      <c r="J127" s="194">
        <v>0.01</v>
      </c>
      <c r="K127" s="194">
        <v>0.25</v>
      </c>
      <c r="L127" s="194">
        <v>0.1</v>
      </c>
      <c r="M127" s="194" t="s">
        <v>1294</v>
      </c>
      <c r="N127" s="200" t="s">
        <v>705</v>
      </c>
      <c r="O127" s="200" t="s">
        <v>744</v>
      </c>
      <c r="P127" s="200" t="s">
        <v>696</v>
      </c>
      <c r="Q127" s="200" t="s">
        <v>566</v>
      </c>
      <c r="R127" s="200" t="s">
        <v>697</v>
      </c>
      <c r="S127" s="190" t="s">
        <v>1287</v>
      </c>
      <c r="T127" s="190" t="s">
        <v>1295</v>
      </c>
      <c r="U127" s="195" t="s">
        <v>637</v>
      </c>
      <c r="V127" s="196" t="s">
        <v>1296</v>
      </c>
      <c r="W127" s="196">
        <v>10</v>
      </c>
      <c r="X127" s="196" t="s">
        <v>1284</v>
      </c>
      <c r="Y127" s="196" t="s">
        <v>1297</v>
      </c>
      <c r="Z127" s="198" t="s">
        <v>1185</v>
      </c>
      <c r="AA127" s="194" t="s">
        <v>566</v>
      </c>
      <c r="AB127" s="199" t="s">
        <v>1298</v>
      </c>
      <c r="AC127" s="201"/>
      <c r="AD127" s="201"/>
      <c r="AE127" s="201"/>
      <c r="AF127" s="201"/>
      <c r="AG127" s="201"/>
      <c r="AH127" s="201"/>
    </row>
    <row r="128" spans="1:34" s="214" customFormat="1" ht="153" x14ac:dyDescent="0.25">
      <c r="A128" s="190" t="s">
        <v>587</v>
      </c>
      <c r="B128" s="204" t="s">
        <v>566</v>
      </c>
      <c r="C128" s="204" t="s">
        <v>566</v>
      </c>
      <c r="D128" s="204" t="s">
        <v>566</v>
      </c>
      <c r="E128" s="192">
        <v>2110.8000000000002</v>
      </c>
      <c r="F128" s="193" t="s">
        <v>418</v>
      </c>
      <c r="G128" s="194" t="s">
        <v>703</v>
      </c>
      <c r="H128" s="194" t="s">
        <v>631</v>
      </c>
      <c r="I128" s="194">
        <v>90</v>
      </c>
      <c r="J128" s="194">
        <v>0.01</v>
      </c>
      <c r="K128" s="194">
        <v>0.25</v>
      </c>
      <c r="L128" s="194">
        <v>0.1</v>
      </c>
      <c r="M128" s="194" t="s">
        <v>634</v>
      </c>
      <c r="N128" s="200" t="s">
        <v>705</v>
      </c>
      <c r="O128" s="200" t="s">
        <v>744</v>
      </c>
      <c r="P128" s="200" t="s">
        <v>696</v>
      </c>
      <c r="Q128" s="200" t="s">
        <v>566</v>
      </c>
      <c r="R128" s="200" t="s">
        <v>697</v>
      </c>
      <c r="S128" s="190" t="s">
        <v>1287</v>
      </c>
      <c r="T128" s="190" t="s">
        <v>1295</v>
      </c>
      <c r="U128" s="195" t="s">
        <v>637</v>
      </c>
      <c r="V128" s="196" t="s">
        <v>1299</v>
      </c>
      <c r="W128" s="196">
        <v>10</v>
      </c>
      <c r="X128" s="196" t="s">
        <v>1300</v>
      </c>
      <c r="Y128" s="196" t="s">
        <v>1301</v>
      </c>
      <c r="Z128" s="198" t="s">
        <v>1113</v>
      </c>
      <c r="AA128" s="194" t="s">
        <v>566</v>
      </c>
      <c r="AB128" s="199" t="s">
        <v>1302</v>
      </c>
      <c r="AC128" s="201"/>
      <c r="AD128" s="201"/>
      <c r="AE128" s="201"/>
      <c r="AF128" s="201"/>
      <c r="AG128" s="201"/>
      <c r="AH128" s="201"/>
    </row>
    <row r="129" spans="1:34" s="214" customFormat="1" ht="142.5" x14ac:dyDescent="0.25">
      <c r="A129" s="190" t="s">
        <v>588</v>
      </c>
      <c r="B129" s="204" t="s">
        <v>566</v>
      </c>
      <c r="C129" s="204" t="s">
        <v>566</v>
      </c>
      <c r="D129" s="204" t="s">
        <v>566</v>
      </c>
      <c r="E129" s="192">
        <v>2113.5</v>
      </c>
      <c r="F129" s="193" t="s">
        <v>418</v>
      </c>
      <c r="G129" s="194" t="s">
        <v>1264</v>
      </c>
      <c r="H129" s="194" t="s">
        <v>1032</v>
      </c>
      <c r="I129" s="194" t="s">
        <v>735</v>
      </c>
      <c r="J129" s="194">
        <v>0.01</v>
      </c>
      <c r="K129" s="204">
        <v>0.2</v>
      </c>
      <c r="L129" s="194" t="s">
        <v>633</v>
      </c>
      <c r="M129" s="194" t="s">
        <v>807</v>
      </c>
      <c r="N129" s="200" t="s">
        <v>705</v>
      </c>
      <c r="O129" s="200" t="s">
        <v>744</v>
      </c>
      <c r="P129" s="200" t="s">
        <v>696</v>
      </c>
      <c r="Q129" s="200" t="s">
        <v>566</v>
      </c>
      <c r="R129" s="200" t="s">
        <v>697</v>
      </c>
      <c r="S129" s="190" t="s">
        <v>1303</v>
      </c>
      <c r="T129" s="190" t="s">
        <v>1304</v>
      </c>
      <c r="U129" s="195" t="s">
        <v>637</v>
      </c>
      <c r="V129" s="196" t="s">
        <v>1299</v>
      </c>
      <c r="W129" s="211" t="s">
        <v>739</v>
      </c>
      <c r="X129" s="196" t="s">
        <v>1300</v>
      </c>
      <c r="Y129" s="196" t="s">
        <v>1301</v>
      </c>
      <c r="Z129" s="198" t="s">
        <v>1113</v>
      </c>
      <c r="AA129" s="194" t="s">
        <v>566</v>
      </c>
      <c r="AB129" s="199" t="s">
        <v>1305</v>
      </c>
      <c r="AC129" s="201"/>
      <c r="AD129" s="201"/>
      <c r="AE129" s="201"/>
      <c r="AF129" s="201"/>
      <c r="AG129" s="201"/>
      <c r="AH129" s="201"/>
    </row>
    <row r="130" spans="1:34" s="214" customFormat="1" ht="140.25" x14ac:dyDescent="0.25">
      <c r="A130" s="190" t="s">
        <v>589</v>
      </c>
      <c r="B130" s="204" t="s">
        <v>566</v>
      </c>
      <c r="C130" s="204" t="s">
        <v>566</v>
      </c>
      <c r="D130" s="204" t="s">
        <v>566</v>
      </c>
      <c r="E130" s="192">
        <v>2117.1</v>
      </c>
      <c r="F130" s="193" t="s">
        <v>418</v>
      </c>
      <c r="G130" s="194" t="s">
        <v>1306</v>
      </c>
      <c r="H130" s="194" t="s">
        <v>1032</v>
      </c>
      <c r="I130" s="194" t="s">
        <v>735</v>
      </c>
      <c r="J130" s="194">
        <v>0.01</v>
      </c>
      <c r="K130" s="194">
        <v>0.25</v>
      </c>
      <c r="L130" s="194">
        <v>0.1</v>
      </c>
      <c r="M130" s="194" t="s">
        <v>860</v>
      </c>
      <c r="N130" s="200" t="s">
        <v>705</v>
      </c>
      <c r="O130" s="200" t="s">
        <v>661</v>
      </c>
      <c r="P130" s="200" t="s">
        <v>739</v>
      </c>
      <c r="Q130" s="200" t="s">
        <v>566</v>
      </c>
      <c r="R130" s="200" t="s">
        <v>697</v>
      </c>
      <c r="S130" s="190" t="s">
        <v>1307</v>
      </c>
      <c r="T130" s="190" t="s">
        <v>1304</v>
      </c>
      <c r="U130" s="195" t="s">
        <v>637</v>
      </c>
      <c r="V130" s="196" t="s">
        <v>1308</v>
      </c>
      <c r="W130" s="211" t="s">
        <v>739</v>
      </c>
      <c r="X130" s="196" t="s">
        <v>1300</v>
      </c>
      <c r="Y130" s="196" t="s">
        <v>1301</v>
      </c>
      <c r="Z130" s="198" t="s">
        <v>1113</v>
      </c>
      <c r="AA130" s="194" t="s">
        <v>566</v>
      </c>
      <c r="AB130" s="199" t="s">
        <v>1309</v>
      </c>
      <c r="AC130" s="201"/>
      <c r="AD130" s="201"/>
      <c r="AE130" s="201"/>
      <c r="AF130" s="201"/>
      <c r="AG130" s="201"/>
      <c r="AH130" s="201"/>
    </row>
    <row r="131" spans="1:34" s="214" customFormat="1" ht="142.5" x14ac:dyDescent="0.25">
      <c r="A131" s="190" t="s">
        <v>590</v>
      </c>
      <c r="B131" s="204" t="s">
        <v>566</v>
      </c>
      <c r="C131" s="204" t="s">
        <v>566</v>
      </c>
      <c r="D131" s="204" t="s">
        <v>566</v>
      </c>
      <c r="E131" s="192">
        <v>2118</v>
      </c>
      <c r="F131" s="193" t="s">
        <v>418</v>
      </c>
      <c r="G131" s="194" t="s">
        <v>1306</v>
      </c>
      <c r="H131" s="194" t="s">
        <v>631</v>
      </c>
      <c r="I131" s="194" t="s">
        <v>735</v>
      </c>
      <c r="J131" s="194">
        <v>0.01</v>
      </c>
      <c r="K131" s="204">
        <v>0.25</v>
      </c>
      <c r="L131" s="194">
        <v>0.1</v>
      </c>
      <c r="M131" s="194" t="s">
        <v>1047</v>
      </c>
      <c r="N131" s="200" t="s">
        <v>705</v>
      </c>
      <c r="O131" s="200" t="s">
        <v>661</v>
      </c>
      <c r="P131" s="200" t="s">
        <v>739</v>
      </c>
      <c r="Q131" s="200" t="s">
        <v>566</v>
      </c>
      <c r="R131" s="200" t="s">
        <v>697</v>
      </c>
      <c r="S131" s="190" t="s">
        <v>1310</v>
      </c>
      <c r="T131" s="190" t="s">
        <v>1304</v>
      </c>
      <c r="U131" s="195" t="s">
        <v>566</v>
      </c>
      <c r="V131" s="196" t="s">
        <v>1299</v>
      </c>
      <c r="W131" s="211" t="s">
        <v>739</v>
      </c>
      <c r="X131" s="196" t="s">
        <v>1300</v>
      </c>
      <c r="Y131" s="196" t="s">
        <v>1301</v>
      </c>
      <c r="Z131" s="198" t="s">
        <v>1113</v>
      </c>
      <c r="AA131" s="194" t="s">
        <v>566</v>
      </c>
      <c r="AB131" s="199" t="s">
        <v>1311</v>
      </c>
      <c r="AC131" s="201"/>
      <c r="AD131" s="201"/>
      <c r="AE131" s="201"/>
      <c r="AF131" s="201"/>
      <c r="AG131" s="201"/>
      <c r="AH131" s="201"/>
    </row>
    <row r="132" spans="1:34" ht="14.25" customHeight="1" x14ac:dyDescent="0.25">
      <c r="A132" s="187">
        <v>1</v>
      </c>
      <c r="B132" s="187">
        <v>2</v>
      </c>
      <c r="C132" s="187">
        <v>3</v>
      </c>
      <c r="D132" s="187" t="s">
        <v>628</v>
      </c>
      <c r="E132" s="187">
        <v>5</v>
      </c>
      <c r="F132" s="187">
        <v>6</v>
      </c>
      <c r="G132" s="187">
        <v>7</v>
      </c>
      <c r="H132" s="187">
        <v>8</v>
      </c>
      <c r="I132" s="187">
        <v>9</v>
      </c>
      <c r="J132" s="187">
        <v>10</v>
      </c>
      <c r="K132" s="187">
        <v>11</v>
      </c>
      <c r="L132" s="187">
        <v>12</v>
      </c>
      <c r="M132" s="187">
        <v>13</v>
      </c>
      <c r="N132" s="187">
        <v>14</v>
      </c>
      <c r="O132" s="187">
        <v>15</v>
      </c>
      <c r="P132" s="187">
        <v>16</v>
      </c>
      <c r="Q132" s="187">
        <v>17</v>
      </c>
      <c r="R132" s="187">
        <v>18</v>
      </c>
      <c r="S132" s="187">
        <v>19</v>
      </c>
      <c r="T132" s="187">
        <v>20</v>
      </c>
      <c r="U132" s="187">
        <v>21</v>
      </c>
      <c r="V132" s="187">
        <v>22</v>
      </c>
      <c r="W132" s="187">
        <v>23</v>
      </c>
      <c r="X132" s="187">
        <v>24</v>
      </c>
      <c r="Y132" s="187">
        <v>25</v>
      </c>
      <c r="Z132" s="187">
        <v>26</v>
      </c>
      <c r="AA132" s="187">
        <v>27</v>
      </c>
      <c r="AB132" s="188">
        <v>28</v>
      </c>
    </row>
    <row r="133" spans="1:34" s="214" customFormat="1" ht="144" customHeight="1" x14ac:dyDescent="0.25">
      <c r="A133" s="190" t="s">
        <v>591</v>
      </c>
      <c r="B133" s="204" t="s">
        <v>566</v>
      </c>
      <c r="C133" s="204" t="s">
        <v>566</v>
      </c>
      <c r="D133" s="204" t="s">
        <v>566</v>
      </c>
      <c r="E133" s="192">
        <v>2119.8000000000002</v>
      </c>
      <c r="F133" s="193" t="s">
        <v>418</v>
      </c>
      <c r="G133" s="194" t="s">
        <v>1306</v>
      </c>
      <c r="H133" s="194" t="s">
        <v>1312</v>
      </c>
      <c r="I133" s="205" t="s">
        <v>671</v>
      </c>
      <c r="J133" s="194">
        <v>0.01</v>
      </c>
      <c r="K133" s="194">
        <v>0.2</v>
      </c>
      <c r="L133" s="194" t="s">
        <v>633</v>
      </c>
      <c r="M133" s="194" t="s">
        <v>1047</v>
      </c>
      <c r="N133" s="194">
        <v>35</v>
      </c>
      <c r="O133" s="194" t="s">
        <v>661</v>
      </c>
      <c r="P133" s="200" t="s">
        <v>739</v>
      </c>
      <c r="Q133" s="200" t="s">
        <v>566</v>
      </c>
      <c r="R133" s="200" t="s">
        <v>697</v>
      </c>
      <c r="S133" s="190" t="s">
        <v>1310</v>
      </c>
      <c r="T133" s="190" t="s">
        <v>1304</v>
      </c>
      <c r="U133" s="195" t="s">
        <v>637</v>
      </c>
      <c r="V133" s="196" t="s">
        <v>1313</v>
      </c>
      <c r="W133" s="207" t="s">
        <v>662</v>
      </c>
      <c r="X133" s="196" t="s">
        <v>1300</v>
      </c>
      <c r="Y133" s="196" t="s">
        <v>1301</v>
      </c>
      <c r="Z133" s="198" t="s">
        <v>1113</v>
      </c>
      <c r="AA133" s="194" t="s">
        <v>1314</v>
      </c>
      <c r="AB133" s="199" t="s">
        <v>1315</v>
      </c>
      <c r="AC133" s="201"/>
      <c r="AD133" s="201"/>
      <c r="AE133" s="201"/>
      <c r="AF133" s="201"/>
      <c r="AG133" s="201"/>
      <c r="AH133" s="201"/>
    </row>
    <row r="134" spans="1:34" s="214" customFormat="1" ht="137.25" customHeight="1" x14ac:dyDescent="0.25">
      <c r="A134" s="190" t="s">
        <v>592</v>
      </c>
      <c r="B134" s="204" t="s">
        <v>566</v>
      </c>
      <c r="C134" s="204" t="s">
        <v>566</v>
      </c>
      <c r="D134" s="204" t="s">
        <v>566</v>
      </c>
      <c r="E134" s="192">
        <v>2121.6</v>
      </c>
      <c r="F134" s="193" t="s">
        <v>418</v>
      </c>
      <c r="G134" s="194" t="s">
        <v>1135</v>
      </c>
      <c r="H134" s="194" t="s">
        <v>1312</v>
      </c>
      <c r="I134" s="205" t="s">
        <v>671</v>
      </c>
      <c r="J134" s="194">
        <v>0.01</v>
      </c>
      <c r="K134" s="194">
        <v>0.3</v>
      </c>
      <c r="L134" s="194" t="s">
        <v>633</v>
      </c>
      <c r="M134" s="194" t="s">
        <v>1316</v>
      </c>
      <c r="N134" s="194">
        <v>35</v>
      </c>
      <c r="O134" s="194" t="s">
        <v>661</v>
      </c>
      <c r="P134" s="200" t="s">
        <v>696</v>
      </c>
      <c r="Q134" s="200" t="s">
        <v>566</v>
      </c>
      <c r="R134" s="200" t="s">
        <v>697</v>
      </c>
      <c r="S134" s="190" t="s">
        <v>1317</v>
      </c>
      <c r="T134" s="190" t="s">
        <v>1318</v>
      </c>
      <c r="U134" s="195" t="s">
        <v>566</v>
      </c>
      <c r="V134" s="196" t="s">
        <v>1319</v>
      </c>
      <c r="W134" s="207" t="s">
        <v>662</v>
      </c>
      <c r="X134" s="196" t="s">
        <v>1320</v>
      </c>
      <c r="Y134" s="196" t="s">
        <v>1301</v>
      </c>
      <c r="Z134" s="198" t="s">
        <v>1113</v>
      </c>
      <c r="AA134" s="194" t="s">
        <v>566</v>
      </c>
      <c r="AB134" s="199" t="s">
        <v>1321</v>
      </c>
      <c r="AC134" s="201"/>
      <c r="AD134" s="201"/>
      <c r="AE134" s="201"/>
      <c r="AF134" s="201"/>
      <c r="AG134" s="201"/>
      <c r="AH134" s="201"/>
    </row>
    <row r="135" spans="1:34" s="214" customFormat="1" ht="162.75" customHeight="1" x14ac:dyDescent="0.25">
      <c r="A135" s="190" t="s">
        <v>593</v>
      </c>
      <c r="B135" s="204" t="s">
        <v>566</v>
      </c>
      <c r="C135" s="204" t="s">
        <v>566</v>
      </c>
      <c r="D135" s="204" t="s">
        <v>566</v>
      </c>
      <c r="E135" s="192">
        <v>2124.4</v>
      </c>
      <c r="F135" s="193" t="s">
        <v>418</v>
      </c>
      <c r="G135" s="194" t="s">
        <v>1135</v>
      </c>
      <c r="H135" s="194" t="s">
        <v>631</v>
      </c>
      <c r="I135" s="194">
        <v>85</v>
      </c>
      <c r="J135" s="194">
        <v>0.01</v>
      </c>
      <c r="K135" s="194">
        <v>0.3</v>
      </c>
      <c r="L135" s="194">
        <v>0.15</v>
      </c>
      <c r="M135" s="194" t="s">
        <v>1196</v>
      </c>
      <c r="N135" s="194">
        <v>40</v>
      </c>
      <c r="O135" s="194">
        <v>40</v>
      </c>
      <c r="P135" s="200" t="s">
        <v>696</v>
      </c>
      <c r="Q135" s="200" t="s">
        <v>566</v>
      </c>
      <c r="R135" s="200" t="s">
        <v>697</v>
      </c>
      <c r="S135" s="190" t="s">
        <v>1322</v>
      </c>
      <c r="T135" s="190" t="s">
        <v>1323</v>
      </c>
      <c r="U135" s="195" t="s">
        <v>637</v>
      </c>
      <c r="V135" s="196" t="s">
        <v>1324</v>
      </c>
      <c r="W135" s="196">
        <v>15</v>
      </c>
      <c r="X135" s="196" t="s">
        <v>1325</v>
      </c>
      <c r="Y135" s="196" t="s">
        <v>1326</v>
      </c>
      <c r="Z135" s="198" t="s">
        <v>1185</v>
      </c>
      <c r="AA135" s="194" t="s">
        <v>566</v>
      </c>
      <c r="AB135" s="199" t="s">
        <v>752</v>
      </c>
      <c r="AC135" s="201"/>
      <c r="AD135" s="201"/>
      <c r="AE135" s="201"/>
      <c r="AF135" s="201"/>
      <c r="AG135" s="201"/>
      <c r="AH135" s="201"/>
    </row>
    <row r="136" spans="1:34" s="214" customFormat="1" ht="140.25" x14ac:dyDescent="0.25">
      <c r="A136" s="190" t="s">
        <v>594</v>
      </c>
      <c r="B136" s="204" t="s">
        <v>566</v>
      </c>
      <c r="C136" s="204" t="s">
        <v>566</v>
      </c>
      <c r="D136" s="204" t="s">
        <v>566</v>
      </c>
      <c r="E136" s="192">
        <v>2460.6</v>
      </c>
      <c r="F136" s="193" t="s">
        <v>419</v>
      </c>
      <c r="G136" s="194" t="s">
        <v>1327</v>
      </c>
      <c r="H136" s="194" t="s">
        <v>969</v>
      </c>
      <c r="I136" s="194" t="s">
        <v>1004</v>
      </c>
      <c r="J136" s="194">
        <v>0.01</v>
      </c>
      <c r="K136" s="194">
        <v>0.15</v>
      </c>
      <c r="L136" s="194">
        <v>0.01</v>
      </c>
      <c r="M136" s="194" t="s">
        <v>868</v>
      </c>
      <c r="N136" s="194">
        <v>30</v>
      </c>
      <c r="O136" s="194" t="s">
        <v>914</v>
      </c>
      <c r="P136" s="200" t="s">
        <v>696</v>
      </c>
      <c r="Q136" s="200" t="s">
        <v>566</v>
      </c>
      <c r="R136" s="200" t="s">
        <v>678</v>
      </c>
      <c r="S136" s="190" t="s">
        <v>1328</v>
      </c>
      <c r="T136" s="190" t="s">
        <v>1323</v>
      </c>
      <c r="U136" s="195" t="s">
        <v>637</v>
      </c>
      <c r="V136" s="196" t="s">
        <v>1329</v>
      </c>
      <c r="W136" s="196" t="s">
        <v>660</v>
      </c>
      <c r="X136" s="196" t="s">
        <v>1164</v>
      </c>
      <c r="Y136" s="196" t="s">
        <v>1330</v>
      </c>
      <c r="Z136" s="198" t="s">
        <v>1185</v>
      </c>
      <c r="AA136" s="194" t="s">
        <v>1331</v>
      </c>
      <c r="AB136" s="199" t="s">
        <v>752</v>
      </c>
      <c r="AC136" s="201"/>
      <c r="AD136" s="201"/>
      <c r="AE136" s="201"/>
      <c r="AF136" s="201"/>
      <c r="AG136" s="201"/>
      <c r="AH136" s="201"/>
    </row>
    <row r="137" spans="1:34" s="214" customFormat="1" ht="142.5" x14ac:dyDescent="0.25">
      <c r="A137" s="190" t="s">
        <v>595</v>
      </c>
      <c r="B137" s="204" t="s">
        <v>566</v>
      </c>
      <c r="C137" s="204" t="s">
        <v>566</v>
      </c>
      <c r="D137" s="204" t="s">
        <v>566</v>
      </c>
      <c r="E137" s="192">
        <v>2461</v>
      </c>
      <c r="F137" s="193" t="s">
        <v>419</v>
      </c>
      <c r="G137" s="194" t="s">
        <v>1264</v>
      </c>
      <c r="H137" s="194" t="s">
        <v>631</v>
      </c>
      <c r="I137" s="194" t="s">
        <v>735</v>
      </c>
      <c r="J137" s="194">
        <v>0.01</v>
      </c>
      <c r="K137" s="194">
        <v>0.25</v>
      </c>
      <c r="L137" s="194">
        <v>0.15</v>
      </c>
      <c r="M137" s="194" t="s">
        <v>807</v>
      </c>
      <c r="N137" s="194">
        <v>35</v>
      </c>
      <c r="O137" s="194" t="s">
        <v>661</v>
      </c>
      <c r="P137" s="200" t="s">
        <v>696</v>
      </c>
      <c r="Q137" s="200" t="s">
        <v>566</v>
      </c>
      <c r="R137" s="200" t="s">
        <v>629</v>
      </c>
      <c r="S137" s="190" t="s">
        <v>1332</v>
      </c>
      <c r="T137" s="190" t="s">
        <v>1323</v>
      </c>
      <c r="U137" s="195" t="s">
        <v>566</v>
      </c>
      <c r="V137" s="196" t="s">
        <v>1333</v>
      </c>
      <c r="W137" s="211" t="s">
        <v>739</v>
      </c>
      <c r="X137" s="196" t="s">
        <v>1334</v>
      </c>
      <c r="Y137" s="196" t="s">
        <v>1335</v>
      </c>
      <c r="Z137" s="198" t="s">
        <v>1185</v>
      </c>
      <c r="AA137" s="194" t="s">
        <v>566</v>
      </c>
      <c r="AB137" s="199" t="s">
        <v>1336</v>
      </c>
      <c r="AC137" s="201"/>
      <c r="AD137" s="201"/>
      <c r="AE137" s="201"/>
      <c r="AF137" s="201"/>
      <c r="AG137" s="201"/>
      <c r="AH137" s="201"/>
    </row>
    <row r="138" spans="1:34" s="214" customFormat="1" ht="153" x14ac:dyDescent="0.25">
      <c r="A138" s="190">
        <v>23.1</v>
      </c>
      <c r="B138" s="204" t="s">
        <v>566</v>
      </c>
      <c r="C138" s="204" t="s">
        <v>566</v>
      </c>
      <c r="D138" s="204" t="s">
        <v>566</v>
      </c>
      <c r="E138" s="192">
        <v>2461.5</v>
      </c>
      <c r="F138" s="193" t="s">
        <v>419</v>
      </c>
      <c r="G138" s="194" t="s">
        <v>1264</v>
      </c>
      <c r="H138" s="194" t="s">
        <v>631</v>
      </c>
      <c r="I138" s="194" t="s">
        <v>671</v>
      </c>
      <c r="J138" s="194">
        <v>0.01</v>
      </c>
      <c r="K138" s="194">
        <v>0.25</v>
      </c>
      <c r="L138" s="194">
        <v>0.15</v>
      </c>
      <c r="M138" s="194" t="s">
        <v>807</v>
      </c>
      <c r="N138" s="194">
        <v>35</v>
      </c>
      <c r="O138" s="194" t="s">
        <v>661</v>
      </c>
      <c r="P138" s="200" t="s">
        <v>696</v>
      </c>
      <c r="Q138" s="200" t="s">
        <v>566</v>
      </c>
      <c r="R138" s="200" t="s">
        <v>1337</v>
      </c>
      <c r="S138" s="190" t="s">
        <v>1338</v>
      </c>
      <c r="T138" s="190" t="s">
        <v>1323</v>
      </c>
      <c r="U138" s="195" t="s">
        <v>566</v>
      </c>
      <c r="V138" s="196" t="s">
        <v>1339</v>
      </c>
      <c r="W138" s="211" t="s">
        <v>662</v>
      </c>
      <c r="X138" s="196" t="s">
        <v>1334</v>
      </c>
      <c r="Y138" s="196" t="s">
        <v>1340</v>
      </c>
      <c r="Z138" s="198" t="s">
        <v>1185</v>
      </c>
      <c r="AA138" s="194" t="s">
        <v>566</v>
      </c>
      <c r="AB138" s="199" t="s">
        <v>1341</v>
      </c>
      <c r="AC138" s="201"/>
      <c r="AD138" s="201"/>
      <c r="AE138" s="201"/>
      <c r="AF138" s="201"/>
      <c r="AG138" s="201"/>
      <c r="AH138" s="201"/>
    </row>
    <row r="139" spans="1:34" ht="14.25" customHeight="1" x14ac:dyDescent="0.25">
      <c r="A139" s="187">
        <v>1</v>
      </c>
      <c r="B139" s="187">
        <v>2</v>
      </c>
      <c r="C139" s="187">
        <v>3</v>
      </c>
      <c r="D139" s="187" t="s">
        <v>628</v>
      </c>
      <c r="E139" s="187">
        <v>5</v>
      </c>
      <c r="F139" s="187">
        <v>6</v>
      </c>
      <c r="G139" s="187">
        <v>7</v>
      </c>
      <c r="H139" s="187">
        <v>8</v>
      </c>
      <c r="I139" s="187">
        <v>9</v>
      </c>
      <c r="J139" s="187">
        <v>10</v>
      </c>
      <c r="K139" s="187">
        <v>11</v>
      </c>
      <c r="L139" s="187">
        <v>12</v>
      </c>
      <c r="M139" s="187">
        <v>13</v>
      </c>
      <c r="N139" s="187">
        <v>14</v>
      </c>
      <c r="O139" s="187">
        <v>15</v>
      </c>
      <c r="P139" s="187">
        <v>16</v>
      </c>
      <c r="Q139" s="187">
        <v>17</v>
      </c>
      <c r="R139" s="187">
        <v>18</v>
      </c>
      <c r="S139" s="187">
        <v>19</v>
      </c>
      <c r="T139" s="187">
        <v>20</v>
      </c>
      <c r="U139" s="187">
        <v>21</v>
      </c>
      <c r="V139" s="187">
        <v>22</v>
      </c>
      <c r="W139" s="187">
        <v>23</v>
      </c>
      <c r="X139" s="187">
        <v>24</v>
      </c>
      <c r="Y139" s="187">
        <v>25</v>
      </c>
      <c r="Z139" s="187">
        <v>26</v>
      </c>
      <c r="AA139" s="187">
        <v>27</v>
      </c>
      <c r="AB139" s="188">
        <v>28</v>
      </c>
    </row>
    <row r="140" spans="1:34" s="214" customFormat="1" ht="140.25" x14ac:dyDescent="0.25">
      <c r="A140" s="190" t="s">
        <v>597</v>
      </c>
      <c r="B140" s="204" t="s">
        <v>566</v>
      </c>
      <c r="C140" s="204" t="s">
        <v>566</v>
      </c>
      <c r="D140" s="204" t="s">
        <v>566</v>
      </c>
      <c r="E140" s="192">
        <v>2462.1</v>
      </c>
      <c r="F140" s="193" t="s">
        <v>419</v>
      </c>
      <c r="G140" s="194" t="s">
        <v>1342</v>
      </c>
      <c r="H140" s="194" t="s">
        <v>1343</v>
      </c>
      <c r="I140" s="194">
        <v>80</v>
      </c>
      <c r="J140" s="194">
        <v>0.01</v>
      </c>
      <c r="K140" s="204">
        <v>0.2</v>
      </c>
      <c r="L140" s="194" t="s">
        <v>633</v>
      </c>
      <c r="M140" s="194" t="s">
        <v>993</v>
      </c>
      <c r="N140" s="194">
        <v>35</v>
      </c>
      <c r="O140" s="194">
        <v>50</v>
      </c>
      <c r="P140" s="200" t="s">
        <v>739</v>
      </c>
      <c r="Q140" s="200" t="s">
        <v>566</v>
      </c>
      <c r="R140" s="200" t="s">
        <v>1337</v>
      </c>
      <c r="S140" s="190" t="s">
        <v>1344</v>
      </c>
      <c r="T140" s="190" t="s">
        <v>1323</v>
      </c>
      <c r="U140" s="195" t="s">
        <v>637</v>
      </c>
      <c r="V140" s="196" t="s">
        <v>1345</v>
      </c>
      <c r="W140" s="196">
        <v>20</v>
      </c>
      <c r="X140" s="196" t="s">
        <v>1346</v>
      </c>
      <c r="Y140" s="196" t="s">
        <v>1347</v>
      </c>
      <c r="Z140" s="198" t="s">
        <v>1185</v>
      </c>
      <c r="AA140" s="194" t="s">
        <v>566</v>
      </c>
      <c r="AB140" s="199" t="s">
        <v>1348</v>
      </c>
      <c r="AC140" s="201"/>
      <c r="AD140" s="201"/>
      <c r="AE140" s="201"/>
      <c r="AF140" s="201"/>
      <c r="AG140" s="201"/>
      <c r="AH140" s="201"/>
    </row>
    <row r="141" spans="1:34" s="214" customFormat="1" ht="140.25" x14ac:dyDescent="0.25">
      <c r="A141" s="190" t="s">
        <v>598</v>
      </c>
      <c r="B141" s="204" t="s">
        <v>566</v>
      </c>
      <c r="C141" s="204" t="s">
        <v>566</v>
      </c>
      <c r="D141" s="204" t="s">
        <v>566</v>
      </c>
      <c r="E141" s="192">
        <v>2478.6</v>
      </c>
      <c r="F141" s="193" t="s">
        <v>419</v>
      </c>
      <c r="G141" s="194" t="s">
        <v>1306</v>
      </c>
      <c r="H141" s="194" t="s">
        <v>631</v>
      </c>
      <c r="I141" s="194">
        <v>85</v>
      </c>
      <c r="J141" s="194">
        <v>0.01</v>
      </c>
      <c r="K141" s="194">
        <v>0.3</v>
      </c>
      <c r="L141" s="194">
        <v>0.1</v>
      </c>
      <c r="M141" s="194" t="s">
        <v>1349</v>
      </c>
      <c r="N141" s="194">
        <v>35</v>
      </c>
      <c r="O141" s="194">
        <v>50</v>
      </c>
      <c r="P141" s="200" t="s">
        <v>739</v>
      </c>
      <c r="Q141" s="200" t="s">
        <v>566</v>
      </c>
      <c r="R141" s="200" t="s">
        <v>629</v>
      </c>
      <c r="S141" s="190" t="s">
        <v>1350</v>
      </c>
      <c r="T141" s="190" t="s">
        <v>1318</v>
      </c>
      <c r="U141" s="195" t="s">
        <v>965</v>
      </c>
      <c r="V141" s="196" t="s">
        <v>1351</v>
      </c>
      <c r="W141" s="196">
        <v>15</v>
      </c>
      <c r="X141" s="196" t="s">
        <v>1352</v>
      </c>
      <c r="Y141" s="196" t="s">
        <v>1335</v>
      </c>
      <c r="Z141" s="198" t="s">
        <v>1185</v>
      </c>
      <c r="AA141" s="194" t="s">
        <v>888</v>
      </c>
      <c r="AB141" s="199" t="s">
        <v>1353</v>
      </c>
      <c r="AC141" s="201"/>
      <c r="AD141" s="201"/>
      <c r="AE141" s="201"/>
      <c r="AF141" s="201"/>
      <c r="AG141" s="201"/>
      <c r="AH141" s="201"/>
    </row>
    <row r="142" spans="1:34" s="214" customFormat="1" x14ac:dyDescent="0.25">
      <c r="A142" s="222"/>
      <c r="B142" s="223"/>
      <c r="C142" s="223"/>
      <c r="D142" s="223"/>
      <c r="E142" s="223"/>
      <c r="F142" s="223"/>
      <c r="G142" s="224"/>
      <c r="H142" s="224"/>
      <c r="I142" s="222"/>
      <c r="J142" s="222"/>
      <c r="K142" s="222"/>
      <c r="L142" s="222"/>
      <c r="M142" s="224"/>
      <c r="N142" s="222"/>
      <c r="O142" s="222"/>
      <c r="P142" s="225"/>
      <c r="Q142" s="225"/>
      <c r="R142" s="225"/>
      <c r="S142" s="224"/>
      <c r="T142" s="224"/>
      <c r="U142" s="224"/>
      <c r="V142" s="224"/>
      <c r="W142" s="225"/>
      <c r="X142" s="224"/>
      <c r="Y142" s="224"/>
      <c r="Z142" s="224"/>
      <c r="AA142" s="224"/>
      <c r="AB142" s="226"/>
      <c r="AC142" s="201"/>
      <c r="AD142" s="201"/>
      <c r="AE142" s="201"/>
      <c r="AF142" s="201"/>
      <c r="AG142" s="201"/>
      <c r="AH142" s="201"/>
    </row>
    <row r="143" spans="1:34" s="214" customFormat="1" x14ac:dyDescent="0.25">
      <c r="A143" s="222"/>
      <c r="B143" s="223"/>
      <c r="C143" s="223"/>
      <c r="D143" s="223"/>
      <c r="E143" s="223"/>
      <c r="F143" s="223"/>
      <c r="G143" s="224"/>
      <c r="H143" s="224"/>
      <c r="I143" s="222"/>
      <c r="J143" s="222"/>
      <c r="K143" s="222"/>
      <c r="L143" s="222"/>
      <c r="M143" s="224"/>
      <c r="N143" s="222"/>
      <c r="O143" s="222"/>
      <c r="P143" s="225"/>
      <c r="Q143" s="225"/>
      <c r="R143" s="225"/>
      <c r="S143" s="224"/>
      <c r="T143" s="224"/>
      <c r="U143" s="224"/>
      <c r="V143" s="224"/>
      <c r="W143" s="225"/>
      <c r="X143" s="224"/>
      <c r="Y143" s="224"/>
      <c r="Z143" s="224"/>
      <c r="AA143" s="224"/>
      <c r="AB143" s="226"/>
      <c r="AC143" s="201"/>
      <c r="AD143" s="201"/>
      <c r="AE143" s="201"/>
      <c r="AF143" s="201"/>
      <c r="AG143" s="201"/>
      <c r="AH143" s="201"/>
    </row>
    <row r="144" spans="1:34" s="214" customFormat="1" x14ac:dyDescent="0.25">
      <c r="A144" s="222"/>
      <c r="B144" s="223"/>
      <c r="C144" s="223"/>
      <c r="D144" s="223"/>
      <c r="E144" s="223"/>
      <c r="F144" s="223"/>
      <c r="G144" s="224"/>
      <c r="H144" s="224"/>
      <c r="I144" s="222"/>
      <c r="J144" s="222"/>
      <c r="K144" s="222"/>
      <c r="L144" s="222"/>
      <c r="M144" s="224"/>
      <c r="N144" s="222"/>
      <c r="O144" s="222"/>
      <c r="P144" s="225"/>
      <c r="Q144" s="225"/>
      <c r="R144" s="225"/>
      <c r="S144" s="224"/>
      <c r="T144" s="224"/>
      <c r="U144" s="224"/>
      <c r="V144" s="224"/>
      <c r="W144" s="225"/>
      <c r="X144" s="224"/>
      <c r="Y144" s="224"/>
      <c r="Z144" s="224"/>
      <c r="AA144" s="224"/>
      <c r="AB144" s="226"/>
      <c r="AC144" s="201"/>
      <c r="AD144" s="201"/>
      <c r="AE144" s="201"/>
      <c r="AF144" s="201"/>
      <c r="AG144" s="201"/>
      <c r="AH144" s="201"/>
    </row>
    <row r="145" spans="1:37" s="214" customFormat="1" x14ac:dyDescent="0.25">
      <c r="A145" s="222"/>
      <c r="B145" s="223"/>
      <c r="C145" s="223"/>
      <c r="D145" s="223"/>
      <c r="E145" s="223"/>
      <c r="F145" s="223"/>
      <c r="G145" s="224"/>
      <c r="H145" s="224"/>
      <c r="I145" s="222"/>
      <c r="J145" s="222"/>
      <c r="K145" s="222"/>
      <c r="L145" s="222"/>
      <c r="M145" s="224"/>
      <c r="N145" s="222"/>
      <c r="O145" s="222"/>
      <c r="P145" s="225"/>
      <c r="Q145" s="225"/>
      <c r="R145" s="225"/>
      <c r="S145" s="224"/>
      <c r="T145" s="224"/>
      <c r="U145" s="224"/>
      <c r="V145" s="224"/>
      <c r="W145" s="225"/>
      <c r="X145" s="224"/>
      <c r="Y145" s="224"/>
      <c r="Z145" s="224"/>
      <c r="AA145" s="224"/>
      <c r="AB145" s="226"/>
      <c r="AC145" s="201"/>
      <c r="AD145" s="201"/>
      <c r="AE145" s="201"/>
      <c r="AF145" s="201"/>
      <c r="AG145" s="201"/>
      <c r="AH145" s="201"/>
    </row>
    <row r="146" spans="1:37" s="214" customFormat="1" x14ac:dyDescent="0.25">
      <c r="A146" s="222"/>
      <c r="B146" s="223"/>
      <c r="C146" s="223"/>
      <c r="D146" s="223"/>
      <c r="E146" s="223"/>
      <c r="F146" s="223"/>
      <c r="G146" s="224"/>
      <c r="H146" s="224"/>
      <c r="I146" s="222"/>
      <c r="J146" s="222"/>
      <c r="K146" s="222"/>
      <c r="L146" s="222"/>
      <c r="M146" s="224"/>
      <c r="N146" s="222"/>
      <c r="O146" s="222"/>
      <c r="P146" s="225"/>
      <c r="Q146" s="225"/>
      <c r="R146" s="225"/>
      <c r="S146" s="224"/>
      <c r="T146" s="224"/>
      <c r="U146" s="224"/>
      <c r="V146" s="224"/>
      <c r="W146" s="225"/>
      <c r="X146" s="224"/>
      <c r="Y146" s="224"/>
      <c r="Z146" s="224"/>
      <c r="AA146" s="224"/>
      <c r="AB146" s="226"/>
      <c r="AC146" s="201"/>
      <c r="AD146" s="201"/>
      <c r="AE146" s="201"/>
      <c r="AF146" s="201"/>
      <c r="AG146" s="201"/>
      <c r="AH146" s="201"/>
    </row>
    <row r="147" spans="1:37" s="214" customFormat="1" x14ac:dyDescent="0.25">
      <c r="A147" s="222"/>
      <c r="B147" s="223"/>
      <c r="C147" s="223"/>
      <c r="D147" s="223"/>
      <c r="E147" s="223"/>
      <c r="F147" s="223"/>
      <c r="G147" s="224"/>
      <c r="H147" s="224"/>
      <c r="I147" s="222"/>
      <c r="J147" s="222"/>
      <c r="K147" s="223"/>
      <c r="L147" s="222"/>
      <c r="M147" s="224"/>
      <c r="N147" s="222"/>
      <c r="O147" s="222"/>
      <c r="P147" s="225"/>
      <c r="Q147" s="225"/>
      <c r="R147" s="225"/>
      <c r="S147" s="224"/>
      <c r="T147" s="224"/>
      <c r="U147" s="224"/>
      <c r="V147" s="224"/>
      <c r="W147" s="225"/>
      <c r="X147" s="224"/>
      <c r="Y147" s="224"/>
      <c r="Z147" s="224"/>
      <c r="AA147" s="224"/>
      <c r="AB147" s="226"/>
      <c r="AC147" s="201"/>
      <c r="AD147" s="201"/>
      <c r="AE147" s="201"/>
      <c r="AF147" s="201"/>
      <c r="AG147" s="201"/>
      <c r="AH147" s="201"/>
    </row>
    <row r="148" spans="1:37" s="214" customFormat="1" x14ac:dyDescent="0.25">
      <c r="A148" s="222"/>
      <c r="B148" s="223"/>
      <c r="C148" s="223"/>
      <c r="D148" s="223"/>
      <c r="E148" s="223"/>
      <c r="F148" s="223"/>
      <c r="G148" s="224"/>
      <c r="H148" s="224"/>
      <c r="I148" s="222"/>
      <c r="J148" s="222"/>
      <c r="K148" s="222"/>
      <c r="L148" s="222"/>
      <c r="M148" s="224"/>
      <c r="N148" s="222"/>
      <c r="O148" s="222"/>
      <c r="P148" s="225"/>
      <c r="Q148" s="225"/>
      <c r="R148" s="225"/>
      <c r="S148" s="224"/>
      <c r="T148" s="224"/>
      <c r="U148" s="224"/>
      <c r="V148" s="224"/>
      <c r="W148" s="225"/>
      <c r="X148" s="224"/>
      <c r="Y148" s="224"/>
      <c r="Z148" s="224"/>
      <c r="AA148" s="224"/>
      <c r="AB148" s="226"/>
      <c r="AC148" s="201"/>
      <c r="AD148" s="201"/>
      <c r="AE148" s="201"/>
      <c r="AF148" s="201"/>
      <c r="AG148" s="201"/>
      <c r="AH148" s="201"/>
    </row>
    <row r="149" spans="1:37" s="201" customFormat="1" x14ac:dyDescent="0.25">
      <c r="A149" s="222"/>
      <c r="B149" s="223"/>
      <c r="C149" s="223"/>
      <c r="D149" s="223"/>
      <c r="E149" s="223"/>
      <c r="F149" s="223"/>
      <c r="G149" s="224"/>
      <c r="H149" s="224"/>
      <c r="I149" s="222"/>
      <c r="J149" s="222"/>
      <c r="K149" s="222"/>
      <c r="L149" s="222"/>
      <c r="M149" s="224"/>
      <c r="N149" s="222"/>
      <c r="O149" s="222"/>
      <c r="P149" s="225"/>
      <c r="Q149" s="225"/>
      <c r="R149" s="225"/>
      <c r="S149" s="224"/>
      <c r="T149" s="224"/>
      <c r="U149" s="224"/>
      <c r="V149" s="224"/>
      <c r="W149" s="225"/>
      <c r="X149" s="224"/>
      <c r="Y149" s="224"/>
      <c r="Z149" s="224"/>
      <c r="AA149" s="224"/>
      <c r="AB149" s="226"/>
    </row>
    <row r="150" spans="1:37" x14ac:dyDescent="0.25">
      <c r="A150" s="222"/>
      <c r="B150" s="223"/>
      <c r="C150" s="223"/>
      <c r="D150" s="223"/>
      <c r="E150" s="223"/>
      <c r="F150" s="223"/>
      <c r="G150" s="224"/>
      <c r="H150" s="224"/>
      <c r="I150" s="222"/>
      <c r="J150" s="222"/>
      <c r="K150" s="222"/>
      <c r="L150" s="222"/>
      <c r="M150" s="224"/>
      <c r="N150" s="222"/>
      <c r="O150" s="222"/>
      <c r="P150" s="225"/>
      <c r="Q150" s="225"/>
      <c r="R150" s="225"/>
      <c r="S150" s="224"/>
      <c r="T150" s="224"/>
      <c r="U150" s="224"/>
      <c r="V150" s="224"/>
      <c r="W150" s="225"/>
      <c r="X150" s="224"/>
      <c r="Y150" s="224"/>
      <c r="Z150" s="224"/>
      <c r="AA150" s="224"/>
      <c r="AB150" s="226"/>
      <c r="AC150" s="201"/>
      <c r="AD150" s="201"/>
      <c r="AE150" s="201"/>
      <c r="AF150" s="201"/>
      <c r="AG150" s="201"/>
      <c r="AH150" s="201"/>
      <c r="AI150" s="214"/>
      <c r="AJ150" s="214"/>
      <c r="AK150" s="214"/>
    </row>
    <row r="151" spans="1:37" x14ac:dyDescent="0.25">
      <c r="A151" s="222"/>
      <c r="B151" s="223"/>
      <c r="C151" s="223"/>
      <c r="D151" s="223"/>
      <c r="E151" s="223"/>
      <c r="F151" s="223"/>
      <c r="G151" s="224"/>
      <c r="H151" s="224"/>
      <c r="I151" s="222"/>
      <c r="J151" s="222"/>
      <c r="K151" s="222"/>
      <c r="L151" s="222"/>
      <c r="M151" s="224"/>
      <c r="N151" s="222"/>
      <c r="O151" s="222"/>
      <c r="P151" s="225"/>
      <c r="Q151" s="225"/>
      <c r="R151" s="225"/>
      <c r="S151" s="224"/>
      <c r="T151" s="224"/>
      <c r="U151" s="224"/>
      <c r="V151" s="224"/>
      <c r="W151" s="225"/>
      <c r="X151" s="224"/>
      <c r="Y151" s="224"/>
      <c r="Z151" s="224"/>
      <c r="AA151" s="224"/>
      <c r="AB151" s="226"/>
      <c r="AC151" s="201"/>
      <c r="AD151" s="201"/>
      <c r="AE151" s="201"/>
      <c r="AF151" s="201"/>
      <c r="AG151" s="201"/>
      <c r="AH151" s="201"/>
      <c r="AI151" s="214"/>
      <c r="AJ151" s="214"/>
      <c r="AK151" s="214"/>
    </row>
    <row r="152" spans="1:37" x14ac:dyDescent="0.25">
      <c r="A152" s="222"/>
      <c r="B152" s="223"/>
      <c r="C152" s="223"/>
      <c r="D152" s="223"/>
      <c r="E152" s="223"/>
      <c r="F152" s="223"/>
      <c r="G152" s="224"/>
      <c r="H152" s="224"/>
      <c r="I152" s="222"/>
      <c r="J152" s="222"/>
      <c r="K152" s="222"/>
      <c r="L152" s="222"/>
      <c r="M152" s="224"/>
      <c r="N152" s="222"/>
      <c r="O152" s="222"/>
      <c r="P152" s="225"/>
      <c r="Q152" s="225"/>
      <c r="R152" s="225"/>
      <c r="S152" s="224"/>
      <c r="T152" s="224"/>
      <c r="U152" s="224"/>
      <c r="V152" s="224"/>
      <c r="W152" s="225"/>
      <c r="X152" s="224"/>
      <c r="Y152" s="224"/>
      <c r="Z152" s="224"/>
      <c r="AA152" s="224"/>
      <c r="AB152" s="226"/>
      <c r="AC152" s="201"/>
      <c r="AD152" s="201"/>
      <c r="AE152" s="201"/>
      <c r="AF152" s="201"/>
      <c r="AG152" s="201"/>
      <c r="AH152" s="201"/>
      <c r="AI152" s="214"/>
      <c r="AJ152" s="214"/>
      <c r="AK152" s="214"/>
    </row>
    <row r="153" spans="1:37" x14ac:dyDescent="0.25">
      <c r="A153" s="222"/>
      <c r="B153" s="223"/>
      <c r="C153" s="223"/>
      <c r="D153" s="223"/>
      <c r="E153" s="223"/>
      <c r="F153" s="223"/>
      <c r="G153" s="224"/>
      <c r="H153" s="224"/>
      <c r="I153" s="222"/>
      <c r="J153" s="222"/>
      <c r="K153" s="222"/>
      <c r="L153" s="222"/>
      <c r="M153" s="224"/>
      <c r="N153" s="222"/>
      <c r="O153" s="222"/>
      <c r="P153" s="225"/>
      <c r="Q153" s="225"/>
      <c r="R153" s="225"/>
      <c r="S153" s="224"/>
      <c r="T153" s="224"/>
      <c r="U153" s="224"/>
      <c r="V153" s="224"/>
      <c r="W153" s="225"/>
      <c r="X153" s="224"/>
      <c r="Y153" s="224"/>
      <c r="Z153" s="224"/>
      <c r="AA153" s="224"/>
      <c r="AB153" s="226"/>
      <c r="AC153" s="201"/>
      <c r="AD153" s="201"/>
      <c r="AE153" s="201"/>
      <c r="AF153" s="201"/>
      <c r="AG153" s="201"/>
      <c r="AH153" s="201"/>
      <c r="AI153" s="214"/>
      <c r="AJ153" s="214"/>
      <c r="AK153" s="214"/>
    </row>
    <row r="154" spans="1:37" x14ac:dyDescent="0.25">
      <c r="A154" s="222"/>
      <c r="B154" s="223"/>
      <c r="C154" s="223"/>
      <c r="D154" s="223"/>
      <c r="E154" s="223"/>
      <c r="F154" s="223"/>
      <c r="G154" s="224"/>
      <c r="H154" s="224"/>
      <c r="I154" s="222"/>
      <c r="J154" s="222"/>
      <c r="K154" s="222"/>
      <c r="L154" s="222"/>
      <c r="M154" s="224"/>
      <c r="N154" s="222"/>
      <c r="O154" s="222"/>
      <c r="P154" s="225"/>
      <c r="Q154" s="225"/>
      <c r="R154" s="225"/>
      <c r="S154" s="224"/>
      <c r="T154" s="224"/>
      <c r="U154" s="224"/>
      <c r="V154" s="224"/>
      <c r="W154" s="225"/>
      <c r="X154" s="224"/>
      <c r="Y154" s="224"/>
      <c r="Z154" s="224"/>
      <c r="AA154" s="224"/>
      <c r="AB154" s="226"/>
      <c r="AC154" s="201"/>
      <c r="AD154" s="201"/>
      <c r="AE154" s="201"/>
      <c r="AF154" s="201"/>
      <c r="AG154" s="201"/>
      <c r="AH154" s="201"/>
      <c r="AI154" s="214"/>
      <c r="AJ154" s="214"/>
      <c r="AK154" s="214"/>
    </row>
    <row r="155" spans="1:37" s="214" customFormat="1" x14ac:dyDescent="0.25">
      <c r="A155" s="222"/>
      <c r="B155" s="223"/>
      <c r="C155" s="223"/>
      <c r="D155" s="222"/>
      <c r="E155" s="222"/>
      <c r="F155" s="222"/>
      <c r="G155" s="224"/>
      <c r="H155" s="224"/>
      <c r="I155" s="222"/>
      <c r="J155" s="222"/>
      <c r="K155" s="223"/>
      <c r="L155" s="222"/>
      <c r="M155" s="224"/>
      <c r="N155" s="222"/>
      <c r="O155" s="222"/>
      <c r="P155" s="225"/>
      <c r="Q155" s="225"/>
      <c r="R155" s="225"/>
      <c r="S155" s="224"/>
      <c r="T155" s="224"/>
      <c r="U155" s="224"/>
      <c r="V155" s="224"/>
      <c r="W155" s="225"/>
      <c r="X155" s="224"/>
      <c r="Y155" s="224"/>
      <c r="Z155" s="224"/>
      <c r="AA155" s="224"/>
      <c r="AB155" s="226"/>
      <c r="AC155" s="201"/>
      <c r="AD155" s="201"/>
      <c r="AE155" s="201"/>
      <c r="AF155" s="201"/>
      <c r="AG155" s="201"/>
      <c r="AH155" s="201"/>
    </row>
    <row r="156" spans="1:37" x14ac:dyDescent="0.25">
      <c r="A156" s="222"/>
      <c r="B156" s="223"/>
      <c r="C156" s="223"/>
      <c r="D156" s="223"/>
      <c r="E156" s="223"/>
      <c r="F156" s="223"/>
      <c r="G156" s="224"/>
      <c r="H156" s="224"/>
      <c r="I156" s="222"/>
      <c r="J156" s="222"/>
      <c r="K156" s="222"/>
      <c r="L156" s="222"/>
      <c r="M156" s="224"/>
      <c r="N156" s="222"/>
      <c r="O156" s="222"/>
      <c r="P156" s="225"/>
      <c r="Q156" s="225"/>
      <c r="R156" s="225"/>
      <c r="S156" s="224"/>
      <c r="T156" s="224"/>
      <c r="U156" s="224"/>
      <c r="V156" s="224"/>
      <c r="W156" s="225"/>
      <c r="X156" s="224"/>
      <c r="Y156" s="224"/>
      <c r="Z156" s="224"/>
      <c r="AA156" s="224"/>
      <c r="AB156" s="226"/>
      <c r="AC156" s="201"/>
      <c r="AD156" s="201"/>
      <c r="AE156" s="201"/>
      <c r="AF156" s="201"/>
      <c r="AG156" s="201"/>
      <c r="AH156" s="201"/>
      <c r="AI156" s="214"/>
      <c r="AJ156" s="214"/>
      <c r="AK156" s="214"/>
    </row>
    <row r="157" spans="1:37" x14ac:dyDescent="0.25">
      <c r="A157" s="222"/>
      <c r="B157" s="223"/>
      <c r="C157" s="223"/>
      <c r="D157" s="223"/>
      <c r="E157" s="223"/>
      <c r="F157" s="223"/>
      <c r="G157" s="224"/>
      <c r="H157" s="224"/>
      <c r="I157" s="222"/>
      <c r="J157" s="222"/>
      <c r="K157" s="222"/>
      <c r="L157" s="222"/>
      <c r="M157" s="224"/>
      <c r="N157" s="222"/>
      <c r="O157" s="222"/>
      <c r="P157" s="225"/>
      <c r="Q157" s="225"/>
      <c r="R157" s="225"/>
      <c r="S157" s="224"/>
      <c r="T157" s="224"/>
      <c r="U157" s="224"/>
      <c r="V157" s="224"/>
      <c r="W157" s="225"/>
      <c r="X157" s="224"/>
      <c r="Y157" s="224"/>
      <c r="Z157" s="224"/>
      <c r="AA157" s="224"/>
      <c r="AB157" s="226"/>
      <c r="AC157" s="201"/>
      <c r="AD157" s="201"/>
      <c r="AE157" s="201"/>
      <c r="AF157" s="201"/>
      <c r="AG157" s="201"/>
      <c r="AH157" s="201"/>
      <c r="AI157" s="214"/>
      <c r="AJ157" s="214"/>
      <c r="AK157" s="214"/>
    </row>
    <row r="158" spans="1:37" s="214" customFormat="1" x14ac:dyDescent="0.25">
      <c r="A158" s="222"/>
      <c r="B158" s="223"/>
      <c r="C158" s="223"/>
      <c r="D158" s="222"/>
      <c r="E158" s="222"/>
      <c r="F158" s="222"/>
      <c r="G158" s="224"/>
      <c r="H158" s="224"/>
      <c r="I158" s="222"/>
      <c r="J158" s="222"/>
      <c r="K158" s="223"/>
      <c r="L158" s="222"/>
      <c r="M158" s="224"/>
      <c r="N158" s="225"/>
      <c r="O158" s="225"/>
      <c r="P158" s="225"/>
      <c r="Q158" s="225"/>
      <c r="R158" s="225"/>
      <c r="S158" s="224"/>
      <c r="T158" s="224"/>
      <c r="U158" s="224"/>
      <c r="V158" s="224"/>
      <c r="W158" s="225"/>
      <c r="X158" s="224"/>
      <c r="Y158" s="224"/>
      <c r="Z158" s="224"/>
      <c r="AA158" s="224"/>
      <c r="AB158" s="226"/>
      <c r="AC158" s="201"/>
      <c r="AD158" s="201"/>
      <c r="AE158" s="201"/>
      <c r="AF158" s="201"/>
      <c r="AG158" s="201"/>
      <c r="AH158" s="201"/>
    </row>
    <row r="159" spans="1:37" s="201" customFormat="1" x14ac:dyDescent="0.25">
      <c r="A159" s="222"/>
      <c r="B159" s="223"/>
      <c r="C159" s="223"/>
      <c r="D159" s="222"/>
      <c r="E159" s="222"/>
      <c r="F159" s="222"/>
      <c r="G159" s="224"/>
      <c r="H159" s="224"/>
      <c r="I159" s="222"/>
      <c r="J159" s="222"/>
      <c r="K159" s="222"/>
      <c r="L159" s="222"/>
      <c r="M159" s="224"/>
      <c r="N159" s="225"/>
      <c r="O159" s="225"/>
      <c r="P159" s="225"/>
      <c r="Q159" s="225"/>
      <c r="R159" s="225"/>
      <c r="S159" s="224"/>
      <c r="T159" s="224"/>
      <c r="U159" s="224"/>
      <c r="V159" s="224"/>
      <c r="W159" s="225"/>
      <c r="X159" s="224"/>
      <c r="Y159" s="224"/>
      <c r="Z159" s="224"/>
      <c r="AA159" s="224"/>
      <c r="AB159" s="226"/>
    </row>
    <row r="160" spans="1:37" s="214" customFormat="1" x14ac:dyDescent="0.25">
      <c r="A160" s="222"/>
      <c r="B160" s="223"/>
      <c r="C160" s="223"/>
      <c r="D160" s="222"/>
      <c r="E160" s="222"/>
      <c r="F160" s="222"/>
      <c r="G160" s="224"/>
      <c r="H160" s="224"/>
      <c r="I160" s="222"/>
      <c r="J160" s="222"/>
      <c r="K160" s="222"/>
      <c r="L160" s="222"/>
      <c r="M160" s="224"/>
      <c r="N160" s="225"/>
      <c r="O160" s="225"/>
      <c r="P160" s="225"/>
      <c r="Q160" s="225"/>
      <c r="R160" s="225"/>
      <c r="S160" s="224"/>
      <c r="T160" s="224"/>
      <c r="U160" s="224"/>
      <c r="V160" s="224"/>
      <c r="W160" s="225"/>
      <c r="X160" s="224"/>
      <c r="Y160" s="224"/>
      <c r="Z160" s="224"/>
      <c r="AA160" s="224"/>
      <c r="AB160" s="226"/>
      <c r="AC160" s="201"/>
      <c r="AD160" s="201"/>
      <c r="AE160" s="201"/>
      <c r="AF160" s="201"/>
      <c r="AG160" s="201"/>
      <c r="AH160" s="201"/>
    </row>
    <row r="161" spans="1:34" s="214" customFormat="1" x14ac:dyDescent="0.25">
      <c r="A161" s="222"/>
      <c r="B161" s="223"/>
      <c r="C161" s="223"/>
      <c r="D161" s="222"/>
      <c r="E161" s="222"/>
      <c r="F161" s="222"/>
      <c r="G161" s="224"/>
      <c r="H161" s="224"/>
      <c r="I161" s="222"/>
      <c r="J161" s="222"/>
      <c r="K161" s="222"/>
      <c r="L161" s="222"/>
      <c r="M161" s="224"/>
      <c r="N161" s="222"/>
      <c r="O161" s="222"/>
      <c r="P161" s="225"/>
      <c r="Q161" s="225"/>
      <c r="R161" s="225"/>
      <c r="S161" s="224"/>
      <c r="T161" s="224"/>
      <c r="U161" s="224"/>
      <c r="V161" s="224"/>
      <c r="W161" s="225"/>
      <c r="X161" s="224"/>
      <c r="Y161" s="224"/>
      <c r="Z161" s="224"/>
      <c r="AA161" s="224"/>
      <c r="AB161" s="226"/>
      <c r="AC161" s="201"/>
      <c r="AD161" s="201"/>
      <c r="AE161" s="201"/>
      <c r="AF161" s="201"/>
      <c r="AG161" s="201"/>
      <c r="AH161" s="201"/>
    </row>
    <row r="162" spans="1:34" s="214" customFormat="1" x14ac:dyDescent="0.25">
      <c r="A162" s="222"/>
      <c r="B162" s="223"/>
      <c r="C162" s="223"/>
      <c r="D162" s="222"/>
      <c r="E162" s="222"/>
      <c r="F162" s="222"/>
      <c r="G162" s="224"/>
      <c r="H162" s="224"/>
      <c r="I162" s="222"/>
      <c r="J162" s="222"/>
      <c r="K162" s="222"/>
      <c r="L162" s="222"/>
      <c r="M162" s="224"/>
      <c r="N162" s="222"/>
      <c r="O162" s="222"/>
      <c r="P162" s="225"/>
      <c r="Q162" s="225"/>
      <c r="R162" s="225"/>
      <c r="S162" s="224"/>
      <c r="T162" s="224"/>
      <c r="U162" s="224"/>
      <c r="V162" s="224"/>
      <c r="W162" s="225"/>
      <c r="X162" s="224"/>
      <c r="Y162" s="224"/>
      <c r="Z162" s="224"/>
      <c r="AA162" s="224"/>
      <c r="AB162" s="226"/>
      <c r="AC162" s="201"/>
      <c r="AD162" s="201"/>
      <c r="AE162" s="201"/>
      <c r="AF162" s="201"/>
      <c r="AG162" s="201"/>
      <c r="AH162" s="201"/>
    </row>
    <row r="163" spans="1:34" s="214" customFormat="1" x14ac:dyDescent="0.25">
      <c r="A163" s="222"/>
      <c r="B163" s="223"/>
      <c r="C163" s="223"/>
      <c r="D163" s="222"/>
      <c r="E163" s="222"/>
      <c r="F163" s="222"/>
      <c r="G163" s="224"/>
      <c r="H163" s="224"/>
      <c r="I163" s="222"/>
      <c r="J163" s="222"/>
      <c r="K163" s="222"/>
      <c r="L163" s="222"/>
      <c r="M163" s="224"/>
      <c r="N163" s="225"/>
      <c r="O163" s="225"/>
      <c r="P163" s="225"/>
      <c r="Q163" s="225"/>
      <c r="R163" s="225"/>
      <c r="S163" s="224"/>
      <c r="T163" s="224"/>
      <c r="U163" s="224"/>
      <c r="V163" s="224"/>
      <c r="W163" s="225"/>
      <c r="X163" s="224"/>
      <c r="Y163" s="224"/>
      <c r="Z163" s="224"/>
      <c r="AA163" s="224"/>
      <c r="AB163" s="226"/>
      <c r="AC163" s="201"/>
      <c r="AD163" s="201"/>
      <c r="AE163" s="201"/>
      <c r="AF163" s="201"/>
      <c r="AG163" s="201"/>
      <c r="AH163" s="201"/>
    </row>
    <row r="164" spans="1:34" s="214" customFormat="1" x14ac:dyDescent="0.25">
      <c r="A164" s="222"/>
      <c r="B164" s="223"/>
      <c r="C164" s="223"/>
      <c r="D164" s="222"/>
      <c r="E164" s="222"/>
      <c r="F164" s="222"/>
      <c r="G164" s="224"/>
      <c r="H164" s="224"/>
      <c r="I164" s="222"/>
      <c r="J164" s="222"/>
      <c r="K164" s="222"/>
      <c r="L164" s="222"/>
      <c r="M164" s="224"/>
      <c r="N164" s="225"/>
      <c r="O164" s="225"/>
      <c r="P164" s="225"/>
      <c r="Q164" s="225"/>
      <c r="R164" s="225"/>
      <c r="S164" s="224"/>
      <c r="T164" s="224"/>
      <c r="U164" s="224"/>
      <c r="V164" s="224"/>
      <c r="W164" s="225"/>
      <c r="X164" s="224"/>
      <c r="Y164" s="224"/>
      <c r="Z164" s="224"/>
      <c r="AA164" s="224"/>
      <c r="AB164" s="226"/>
      <c r="AC164" s="201"/>
      <c r="AD164" s="201"/>
      <c r="AE164" s="201"/>
      <c r="AF164" s="201"/>
      <c r="AG164" s="201"/>
      <c r="AH164" s="201"/>
    </row>
    <row r="165" spans="1:34" s="201" customFormat="1" x14ac:dyDescent="0.25">
      <c r="A165" s="222"/>
      <c r="B165" s="223"/>
      <c r="C165" s="223"/>
      <c r="D165" s="222"/>
      <c r="E165" s="222"/>
      <c r="F165" s="222"/>
      <c r="G165" s="224"/>
      <c r="H165" s="224"/>
      <c r="I165" s="222"/>
      <c r="J165" s="222"/>
      <c r="K165" s="222"/>
      <c r="L165" s="222"/>
      <c r="M165" s="224"/>
      <c r="N165" s="225"/>
      <c r="O165" s="225"/>
      <c r="P165" s="225"/>
      <c r="Q165" s="225"/>
      <c r="R165" s="225"/>
      <c r="S165" s="224"/>
      <c r="T165" s="224"/>
      <c r="U165" s="224"/>
      <c r="V165" s="224"/>
      <c r="W165" s="225"/>
      <c r="X165" s="224"/>
      <c r="Y165" s="224"/>
      <c r="Z165" s="224"/>
      <c r="AA165" s="224"/>
      <c r="AB165" s="226"/>
    </row>
    <row r="166" spans="1:34" s="214" customFormat="1" x14ac:dyDescent="0.25">
      <c r="A166" s="222"/>
      <c r="B166" s="223"/>
      <c r="C166" s="223"/>
      <c r="D166" s="222"/>
      <c r="E166" s="222"/>
      <c r="F166" s="222"/>
      <c r="G166" s="224"/>
      <c r="H166" s="224"/>
      <c r="I166" s="222"/>
      <c r="J166" s="222"/>
      <c r="K166" s="223"/>
      <c r="L166" s="222"/>
      <c r="M166" s="224"/>
      <c r="N166" s="225"/>
      <c r="O166" s="225"/>
      <c r="P166" s="225"/>
      <c r="Q166" s="225"/>
      <c r="R166" s="225"/>
      <c r="S166" s="224"/>
      <c r="T166" s="224"/>
      <c r="U166" s="224"/>
      <c r="V166" s="224"/>
      <c r="W166" s="225"/>
      <c r="X166" s="224"/>
      <c r="Y166" s="224"/>
      <c r="Z166" s="224"/>
      <c r="AA166" s="224"/>
      <c r="AB166" s="226"/>
      <c r="AC166" s="201"/>
      <c r="AD166" s="201"/>
      <c r="AE166" s="201"/>
      <c r="AF166" s="201"/>
      <c r="AG166" s="201"/>
      <c r="AH166" s="201"/>
    </row>
    <row r="167" spans="1:34" s="214" customFormat="1" x14ac:dyDescent="0.25">
      <c r="A167" s="222"/>
      <c r="B167" s="223"/>
      <c r="C167" s="223"/>
      <c r="D167" s="223"/>
      <c r="E167" s="223"/>
      <c r="F167" s="223"/>
      <c r="G167" s="224"/>
      <c r="H167" s="224"/>
      <c r="I167" s="222"/>
      <c r="J167" s="222"/>
      <c r="K167" s="222"/>
      <c r="L167" s="222"/>
      <c r="M167" s="224"/>
      <c r="N167" s="225"/>
      <c r="O167" s="225"/>
      <c r="P167" s="225"/>
      <c r="Q167" s="225"/>
      <c r="R167" s="225"/>
      <c r="S167" s="224"/>
      <c r="T167" s="224"/>
      <c r="U167" s="224"/>
      <c r="V167" s="224"/>
      <c r="W167" s="225"/>
      <c r="X167" s="224"/>
      <c r="Y167" s="224"/>
      <c r="Z167" s="224"/>
      <c r="AA167" s="224"/>
      <c r="AB167" s="226"/>
      <c r="AC167" s="201"/>
      <c r="AD167" s="201"/>
      <c r="AE167" s="201"/>
      <c r="AF167" s="201"/>
      <c r="AG167" s="201"/>
      <c r="AH167" s="201"/>
    </row>
    <row r="168" spans="1:34" s="214" customFormat="1" x14ac:dyDescent="0.25">
      <c r="A168" s="222"/>
      <c r="B168" s="223"/>
      <c r="C168" s="223"/>
      <c r="D168" s="223"/>
      <c r="E168" s="223"/>
      <c r="F168" s="223"/>
      <c r="G168" s="224"/>
      <c r="H168" s="224"/>
      <c r="I168" s="222"/>
      <c r="J168" s="222"/>
      <c r="K168" s="222"/>
      <c r="L168" s="222"/>
      <c r="M168" s="224"/>
      <c r="N168" s="225"/>
      <c r="O168" s="225"/>
      <c r="P168" s="225"/>
      <c r="Q168" s="225"/>
      <c r="R168" s="225"/>
      <c r="S168" s="224"/>
      <c r="T168" s="224"/>
      <c r="U168" s="224"/>
      <c r="V168" s="224"/>
      <c r="W168" s="225"/>
      <c r="X168" s="224"/>
      <c r="Y168" s="224"/>
      <c r="Z168" s="224"/>
      <c r="AA168" s="224"/>
      <c r="AB168" s="226"/>
      <c r="AC168" s="201"/>
      <c r="AD168" s="201"/>
      <c r="AE168" s="201"/>
      <c r="AF168" s="201"/>
      <c r="AG168" s="201"/>
      <c r="AH168" s="201"/>
    </row>
    <row r="169" spans="1:34" s="214" customFormat="1" x14ac:dyDescent="0.25">
      <c r="A169" s="222"/>
      <c r="B169" s="223"/>
      <c r="C169" s="223"/>
      <c r="D169" s="222"/>
      <c r="E169" s="222"/>
      <c r="F169" s="222"/>
      <c r="G169" s="224"/>
      <c r="H169" s="224"/>
      <c r="I169" s="222"/>
      <c r="J169" s="222"/>
      <c r="K169" s="222"/>
      <c r="L169" s="222"/>
      <c r="M169" s="224"/>
      <c r="N169" s="225"/>
      <c r="O169" s="225"/>
      <c r="P169" s="225"/>
      <c r="Q169" s="225"/>
      <c r="R169" s="225"/>
      <c r="S169" s="224"/>
      <c r="T169" s="224"/>
      <c r="U169" s="224"/>
      <c r="V169" s="224"/>
      <c r="W169" s="225"/>
      <c r="X169" s="224"/>
      <c r="Y169" s="224"/>
      <c r="Z169" s="224"/>
      <c r="AA169" s="224"/>
      <c r="AB169" s="226"/>
      <c r="AC169" s="201"/>
      <c r="AD169" s="201"/>
      <c r="AE169" s="201"/>
      <c r="AF169" s="201"/>
      <c r="AG169" s="201"/>
      <c r="AH169" s="201"/>
    </row>
    <row r="170" spans="1:34" s="214" customFormat="1" x14ac:dyDescent="0.25">
      <c r="A170" s="222"/>
      <c r="B170" s="223"/>
      <c r="C170" s="223"/>
      <c r="D170" s="223"/>
      <c r="E170" s="223"/>
      <c r="F170" s="223"/>
      <c r="G170" s="224"/>
      <c r="H170" s="224"/>
      <c r="I170" s="222"/>
      <c r="J170" s="222"/>
      <c r="K170" s="223"/>
      <c r="L170" s="222"/>
      <c r="M170" s="224"/>
      <c r="N170" s="225"/>
      <c r="O170" s="225"/>
      <c r="P170" s="225"/>
      <c r="Q170" s="225"/>
      <c r="R170" s="225"/>
      <c r="S170" s="224"/>
      <c r="T170" s="224"/>
      <c r="U170" s="224"/>
      <c r="V170" s="224"/>
      <c r="W170" s="225"/>
      <c r="X170" s="224"/>
      <c r="Y170" s="224"/>
      <c r="Z170" s="224"/>
      <c r="AA170" s="224"/>
      <c r="AB170" s="226"/>
      <c r="AC170" s="201"/>
      <c r="AD170" s="201"/>
      <c r="AE170" s="201"/>
      <c r="AF170" s="201"/>
      <c r="AG170" s="201"/>
      <c r="AH170" s="201"/>
    </row>
    <row r="171" spans="1:34" s="214" customFormat="1" x14ac:dyDescent="0.25">
      <c r="A171" s="222"/>
      <c r="B171" s="223"/>
      <c r="C171" s="223"/>
      <c r="D171" s="223"/>
      <c r="E171" s="223"/>
      <c r="F171" s="223"/>
      <c r="G171" s="224"/>
      <c r="H171" s="224"/>
      <c r="I171" s="222"/>
      <c r="J171" s="222"/>
      <c r="K171" s="223"/>
      <c r="L171" s="222"/>
      <c r="M171" s="224"/>
      <c r="N171" s="225"/>
      <c r="O171" s="225"/>
      <c r="P171" s="225"/>
      <c r="Q171" s="225"/>
      <c r="R171" s="225"/>
      <c r="S171" s="224"/>
      <c r="T171" s="224"/>
      <c r="U171" s="224"/>
      <c r="V171" s="224"/>
      <c r="W171" s="225"/>
      <c r="X171" s="224"/>
      <c r="Y171" s="224"/>
      <c r="Z171" s="224"/>
      <c r="AA171" s="224"/>
      <c r="AB171" s="226"/>
      <c r="AC171" s="201"/>
      <c r="AD171" s="201"/>
      <c r="AE171" s="201"/>
      <c r="AF171" s="201"/>
      <c r="AG171" s="201"/>
      <c r="AH171" s="201"/>
    </row>
    <row r="172" spans="1:34" s="214" customFormat="1" x14ac:dyDescent="0.25">
      <c r="A172" s="222"/>
      <c r="B172" s="223"/>
      <c r="C172" s="223"/>
      <c r="D172" s="222"/>
      <c r="E172" s="222"/>
      <c r="F172" s="222"/>
      <c r="G172" s="224"/>
      <c r="H172" s="224"/>
      <c r="I172" s="222"/>
      <c r="J172" s="222"/>
      <c r="K172" s="222"/>
      <c r="L172" s="222"/>
      <c r="M172" s="224"/>
      <c r="N172" s="225"/>
      <c r="O172" s="225"/>
      <c r="P172" s="225"/>
      <c r="Q172" s="225"/>
      <c r="R172" s="225"/>
      <c r="S172" s="224"/>
      <c r="T172" s="224"/>
      <c r="U172" s="224"/>
      <c r="V172" s="224"/>
      <c r="W172" s="225"/>
      <c r="X172" s="224"/>
      <c r="Y172" s="224"/>
      <c r="Z172" s="224"/>
      <c r="AA172" s="224"/>
      <c r="AB172" s="226"/>
      <c r="AC172" s="201"/>
      <c r="AD172" s="201"/>
      <c r="AE172" s="201"/>
      <c r="AF172" s="201"/>
      <c r="AG172" s="201"/>
      <c r="AH172" s="201"/>
    </row>
    <row r="173" spans="1:34" s="214" customFormat="1" x14ac:dyDescent="0.25">
      <c r="A173" s="222"/>
      <c r="B173" s="223"/>
      <c r="C173" s="223"/>
      <c r="D173" s="222"/>
      <c r="E173" s="222"/>
      <c r="F173" s="222"/>
      <c r="G173" s="224"/>
      <c r="H173" s="224"/>
      <c r="I173" s="222"/>
      <c r="J173" s="222"/>
      <c r="K173" s="222"/>
      <c r="L173" s="222"/>
      <c r="M173" s="224"/>
      <c r="N173" s="225"/>
      <c r="O173" s="225"/>
      <c r="P173" s="225"/>
      <c r="Q173" s="225"/>
      <c r="R173" s="225"/>
      <c r="S173" s="224"/>
      <c r="T173" s="224"/>
      <c r="U173" s="224"/>
      <c r="V173" s="224"/>
      <c r="W173" s="225"/>
      <c r="X173" s="224"/>
      <c r="Y173" s="224"/>
      <c r="Z173" s="224"/>
      <c r="AA173" s="224"/>
      <c r="AB173" s="226"/>
      <c r="AC173" s="201"/>
      <c r="AD173" s="201"/>
      <c r="AE173" s="201"/>
      <c r="AF173" s="201"/>
      <c r="AG173" s="201"/>
      <c r="AH173" s="201"/>
    </row>
    <row r="174" spans="1:34" s="214" customFormat="1" x14ac:dyDescent="0.25">
      <c r="A174" s="222"/>
      <c r="B174" s="223"/>
      <c r="C174" s="223"/>
      <c r="D174" s="222"/>
      <c r="E174" s="222"/>
      <c r="F174" s="222"/>
      <c r="G174" s="224"/>
      <c r="H174" s="224"/>
      <c r="I174" s="222"/>
      <c r="J174" s="222"/>
      <c r="K174" s="222"/>
      <c r="L174" s="222"/>
      <c r="M174" s="224"/>
      <c r="N174" s="225"/>
      <c r="O174" s="225"/>
      <c r="P174" s="225"/>
      <c r="Q174" s="225"/>
      <c r="R174" s="225"/>
      <c r="S174" s="224"/>
      <c r="T174" s="224"/>
      <c r="U174" s="224"/>
      <c r="V174" s="224"/>
      <c r="W174" s="225"/>
      <c r="X174" s="224"/>
      <c r="Y174" s="224"/>
      <c r="Z174" s="224"/>
      <c r="AA174" s="224"/>
      <c r="AB174" s="226"/>
      <c r="AC174" s="201"/>
      <c r="AD174" s="201"/>
      <c r="AE174" s="201"/>
      <c r="AF174" s="201"/>
      <c r="AG174" s="201"/>
      <c r="AH174" s="201"/>
    </row>
    <row r="175" spans="1:34" s="214" customFormat="1" x14ac:dyDescent="0.25">
      <c r="A175" s="222"/>
      <c r="B175" s="223"/>
      <c r="C175" s="223"/>
      <c r="D175" s="223"/>
      <c r="E175" s="223"/>
      <c r="F175" s="223"/>
      <c r="G175" s="224"/>
      <c r="H175" s="224"/>
      <c r="I175" s="222"/>
      <c r="J175" s="222"/>
      <c r="K175" s="223"/>
      <c r="L175" s="222"/>
      <c r="M175" s="224"/>
      <c r="N175" s="225"/>
      <c r="O175" s="225"/>
      <c r="P175" s="225"/>
      <c r="Q175" s="225"/>
      <c r="R175" s="225"/>
      <c r="S175" s="224"/>
      <c r="T175" s="224"/>
      <c r="U175" s="224"/>
      <c r="V175" s="224"/>
      <c r="W175" s="225"/>
      <c r="X175" s="224"/>
      <c r="Y175" s="224"/>
      <c r="Z175" s="224"/>
      <c r="AA175" s="224"/>
      <c r="AB175" s="226"/>
      <c r="AC175" s="201"/>
      <c r="AD175" s="201"/>
      <c r="AE175" s="201"/>
      <c r="AF175" s="201"/>
      <c r="AG175" s="201"/>
      <c r="AH175" s="201"/>
    </row>
    <row r="176" spans="1:34" s="214" customFormat="1" x14ac:dyDescent="0.25">
      <c r="A176" s="222"/>
      <c r="B176" s="223"/>
      <c r="C176" s="223"/>
      <c r="D176" s="222"/>
      <c r="E176" s="222"/>
      <c r="F176" s="222"/>
      <c r="G176" s="224"/>
      <c r="H176" s="224"/>
      <c r="I176" s="222"/>
      <c r="J176" s="222"/>
      <c r="K176" s="222"/>
      <c r="L176" s="222"/>
      <c r="M176" s="224"/>
      <c r="N176" s="225"/>
      <c r="O176" s="225"/>
      <c r="P176" s="225"/>
      <c r="Q176" s="225"/>
      <c r="R176" s="225"/>
      <c r="S176" s="224"/>
      <c r="T176" s="224"/>
      <c r="U176" s="224"/>
      <c r="V176" s="224"/>
      <c r="W176" s="225"/>
      <c r="X176" s="224"/>
      <c r="Y176" s="224"/>
      <c r="Z176" s="224"/>
      <c r="AA176" s="224"/>
      <c r="AB176" s="226"/>
      <c r="AC176" s="201"/>
      <c r="AD176" s="201"/>
      <c r="AE176" s="201"/>
      <c r="AF176" s="201"/>
      <c r="AG176" s="201"/>
      <c r="AH176" s="201"/>
    </row>
    <row r="177" spans="1:34" s="214" customFormat="1" x14ac:dyDescent="0.25">
      <c r="A177" s="222"/>
      <c r="B177" s="223"/>
      <c r="C177" s="223"/>
      <c r="D177" s="222"/>
      <c r="E177" s="222"/>
      <c r="F177" s="222"/>
      <c r="G177" s="224"/>
      <c r="H177" s="224"/>
      <c r="I177" s="222"/>
      <c r="J177" s="222"/>
      <c r="K177" s="222"/>
      <c r="L177" s="222"/>
      <c r="M177" s="224"/>
      <c r="N177" s="225"/>
      <c r="O177" s="225"/>
      <c r="P177" s="225"/>
      <c r="Q177" s="225"/>
      <c r="R177" s="225"/>
      <c r="S177" s="224"/>
      <c r="T177" s="224"/>
      <c r="U177" s="224"/>
      <c r="V177" s="224"/>
      <c r="W177" s="225"/>
      <c r="X177" s="224"/>
      <c r="Y177" s="224"/>
      <c r="Z177" s="224"/>
      <c r="AA177" s="224"/>
      <c r="AB177" s="226"/>
      <c r="AC177" s="201"/>
      <c r="AD177" s="201"/>
      <c r="AE177" s="201"/>
      <c r="AF177" s="201"/>
      <c r="AG177" s="201"/>
      <c r="AH177" s="201"/>
    </row>
    <row r="178" spans="1:34" s="214" customFormat="1" x14ac:dyDescent="0.25">
      <c r="A178" s="222"/>
      <c r="B178" s="223"/>
      <c r="C178" s="223"/>
      <c r="D178" s="222"/>
      <c r="E178" s="222"/>
      <c r="F178" s="222"/>
      <c r="G178" s="224"/>
      <c r="H178" s="224"/>
      <c r="I178" s="222"/>
      <c r="J178" s="222"/>
      <c r="K178" s="223"/>
      <c r="L178" s="222"/>
      <c r="M178" s="224"/>
      <c r="N178" s="225"/>
      <c r="O178" s="225"/>
      <c r="P178" s="225"/>
      <c r="Q178" s="225"/>
      <c r="R178" s="225"/>
      <c r="S178" s="224"/>
      <c r="T178" s="224"/>
      <c r="U178" s="224"/>
      <c r="V178" s="224"/>
      <c r="W178" s="225"/>
      <c r="X178" s="224"/>
      <c r="Y178" s="224"/>
      <c r="Z178" s="224"/>
      <c r="AA178" s="224"/>
      <c r="AB178" s="226"/>
      <c r="AC178" s="201"/>
      <c r="AD178" s="201"/>
      <c r="AE178" s="201"/>
      <c r="AF178" s="201"/>
      <c r="AG178" s="201"/>
      <c r="AH178" s="201"/>
    </row>
    <row r="179" spans="1:34" s="201" customFormat="1" x14ac:dyDescent="0.25">
      <c r="A179" s="222"/>
      <c r="B179" s="223"/>
      <c r="C179" s="223"/>
      <c r="D179" s="222"/>
      <c r="E179" s="222"/>
      <c r="F179" s="222"/>
      <c r="G179" s="224"/>
      <c r="H179" s="224"/>
      <c r="I179" s="222"/>
      <c r="J179" s="222"/>
      <c r="K179" s="223"/>
      <c r="L179" s="222"/>
      <c r="M179" s="224"/>
      <c r="N179" s="225"/>
      <c r="O179" s="225"/>
      <c r="P179" s="225"/>
      <c r="Q179" s="225"/>
      <c r="R179" s="225"/>
      <c r="S179" s="224"/>
      <c r="T179" s="224"/>
      <c r="U179" s="224"/>
      <c r="V179" s="224"/>
      <c r="W179" s="225"/>
      <c r="X179" s="224"/>
      <c r="Y179" s="224"/>
      <c r="Z179" s="224"/>
      <c r="AA179" s="224"/>
      <c r="AB179" s="226"/>
    </row>
    <row r="180" spans="1:34" s="214" customFormat="1" x14ac:dyDescent="0.25">
      <c r="A180" s="222"/>
      <c r="B180" s="223"/>
      <c r="C180" s="223"/>
      <c r="D180" s="222"/>
      <c r="E180" s="222"/>
      <c r="F180" s="222"/>
      <c r="G180" s="224"/>
      <c r="H180" s="224"/>
      <c r="I180" s="222"/>
      <c r="J180" s="222"/>
      <c r="K180" s="222"/>
      <c r="L180" s="222"/>
      <c r="M180" s="224"/>
      <c r="N180" s="225"/>
      <c r="O180" s="225"/>
      <c r="P180" s="225"/>
      <c r="Q180" s="225"/>
      <c r="R180" s="225"/>
      <c r="S180" s="224"/>
      <c r="T180" s="224"/>
      <c r="U180" s="224"/>
      <c r="V180" s="224"/>
      <c r="W180" s="225"/>
      <c r="X180" s="224"/>
      <c r="Y180" s="224"/>
      <c r="Z180" s="224"/>
      <c r="AA180" s="224"/>
      <c r="AB180" s="226"/>
      <c r="AC180" s="201"/>
      <c r="AD180" s="201"/>
      <c r="AE180" s="201"/>
      <c r="AF180" s="201"/>
      <c r="AG180" s="201"/>
      <c r="AH180" s="201"/>
    </row>
    <row r="181" spans="1:34" s="201" customFormat="1" x14ac:dyDescent="0.25">
      <c r="A181" s="222"/>
      <c r="B181" s="223"/>
      <c r="C181" s="223"/>
      <c r="D181" s="222"/>
      <c r="E181" s="222"/>
      <c r="F181" s="222"/>
      <c r="G181" s="224"/>
      <c r="H181" s="224"/>
      <c r="I181" s="222"/>
      <c r="J181" s="222"/>
      <c r="K181" s="222"/>
      <c r="L181" s="222"/>
      <c r="M181" s="224"/>
      <c r="N181" s="225"/>
      <c r="O181" s="225"/>
      <c r="P181" s="225"/>
      <c r="Q181" s="225"/>
      <c r="R181" s="225"/>
      <c r="S181" s="224"/>
      <c r="T181" s="224"/>
      <c r="U181" s="224"/>
      <c r="V181" s="224"/>
      <c r="W181" s="225"/>
      <c r="X181" s="224"/>
      <c r="Y181" s="224"/>
      <c r="Z181" s="224"/>
      <c r="AA181" s="224"/>
      <c r="AB181" s="226"/>
    </row>
    <row r="182" spans="1:34" s="201" customFormat="1" x14ac:dyDescent="0.25">
      <c r="A182" s="222"/>
      <c r="B182" s="223"/>
      <c r="C182" s="223"/>
      <c r="D182" s="222"/>
      <c r="E182" s="222"/>
      <c r="F182" s="222"/>
      <c r="G182" s="224"/>
      <c r="H182" s="224"/>
      <c r="I182" s="222"/>
      <c r="J182" s="222"/>
      <c r="K182" s="222"/>
      <c r="L182" s="222"/>
      <c r="M182" s="224"/>
      <c r="N182" s="225"/>
      <c r="O182" s="225"/>
      <c r="P182" s="225"/>
      <c r="Q182" s="225"/>
      <c r="R182" s="225"/>
      <c r="S182" s="224"/>
      <c r="T182" s="224"/>
      <c r="U182" s="224"/>
      <c r="V182" s="224"/>
      <c r="W182" s="225"/>
      <c r="X182" s="224"/>
      <c r="Y182" s="224"/>
      <c r="Z182" s="224"/>
      <c r="AA182" s="224"/>
      <c r="AB182" s="226"/>
    </row>
    <row r="183" spans="1:34" s="214" customFormat="1" x14ac:dyDescent="0.25">
      <c r="A183" s="222"/>
      <c r="B183" s="223"/>
      <c r="C183" s="223"/>
      <c r="D183" s="223"/>
      <c r="E183" s="223"/>
      <c r="F183" s="223"/>
      <c r="G183" s="224"/>
      <c r="H183" s="224"/>
      <c r="I183" s="222"/>
      <c r="J183" s="222"/>
      <c r="K183" s="223"/>
      <c r="L183" s="222"/>
      <c r="M183" s="224"/>
      <c r="N183" s="225"/>
      <c r="O183" s="225"/>
      <c r="P183" s="225"/>
      <c r="Q183" s="225"/>
      <c r="R183" s="225"/>
      <c r="S183" s="224"/>
      <c r="T183" s="224"/>
      <c r="U183" s="224"/>
      <c r="V183" s="224"/>
      <c r="W183" s="225"/>
      <c r="X183" s="224"/>
      <c r="Y183" s="224"/>
      <c r="Z183" s="224"/>
      <c r="AA183" s="224"/>
      <c r="AB183" s="226"/>
      <c r="AC183" s="201"/>
      <c r="AD183" s="201"/>
      <c r="AE183" s="201"/>
      <c r="AF183" s="201"/>
      <c r="AG183" s="201"/>
      <c r="AH183" s="201"/>
    </row>
    <row r="184" spans="1:34" s="214" customFormat="1" x14ac:dyDescent="0.25">
      <c r="A184" s="222"/>
      <c r="B184" s="223"/>
      <c r="C184" s="223"/>
      <c r="D184" s="223"/>
      <c r="E184" s="223"/>
      <c r="F184" s="223"/>
      <c r="G184" s="224"/>
      <c r="H184" s="224"/>
      <c r="I184" s="222"/>
      <c r="J184" s="222"/>
      <c r="K184" s="222"/>
      <c r="L184" s="222"/>
      <c r="M184" s="224"/>
      <c r="N184" s="225"/>
      <c r="O184" s="225"/>
      <c r="P184" s="225"/>
      <c r="Q184" s="225"/>
      <c r="R184" s="225"/>
      <c r="S184" s="224"/>
      <c r="T184" s="224"/>
      <c r="U184" s="224"/>
      <c r="V184" s="224"/>
      <c r="W184" s="225"/>
      <c r="X184" s="224"/>
      <c r="Y184" s="224"/>
      <c r="Z184" s="224"/>
      <c r="AA184" s="224"/>
      <c r="AB184" s="226"/>
      <c r="AC184" s="201"/>
      <c r="AD184" s="201"/>
      <c r="AE184" s="201"/>
      <c r="AF184" s="201"/>
      <c r="AG184" s="201"/>
      <c r="AH184" s="201"/>
    </row>
    <row r="185" spans="1:34" s="214" customFormat="1" x14ac:dyDescent="0.25">
      <c r="A185" s="222"/>
      <c r="B185" s="223"/>
      <c r="C185" s="223"/>
      <c r="D185" s="223"/>
      <c r="E185" s="223"/>
      <c r="F185" s="223"/>
      <c r="G185" s="224"/>
      <c r="H185" s="224"/>
      <c r="I185" s="222"/>
      <c r="J185" s="222"/>
      <c r="K185" s="222"/>
      <c r="L185" s="222"/>
      <c r="M185" s="224"/>
      <c r="N185" s="225"/>
      <c r="O185" s="225"/>
      <c r="P185" s="225"/>
      <c r="Q185" s="225"/>
      <c r="R185" s="225"/>
      <c r="S185" s="224"/>
      <c r="T185" s="224"/>
      <c r="U185" s="224"/>
      <c r="V185" s="224"/>
      <c r="W185" s="225"/>
      <c r="X185" s="224"/>
      <c r="Y185" s="224"/>
      <c r="Z185" s="224"/>
      <c r="AA185" s="224"/>
      <c r="AB185" s="226"/>
      <c r="AC185" s="201"/>
      <c r="AD185" s="201"/>
      <c r="AE185" s="201"/>
      <c r="AF185" s="201"/>
      <c r="AG185" s="201"/>
      <c r="AH185" s="201"/>
    </row>
    <row r="186" spans="1:34" s="214" customFormat="1" x14ac:dyDescent="0.25">
      <c r="A186" s="222"/>
      <c r="B186" s="223"/>
      <c r="C186" s="223"/>
      <c r="D186" s="223"/>
      <c r="E186" s="223"/>
      <c r="F186" s="223"/>
      <c r="G186" s="224"/>
      <c r="H186" s="224"/>
      <c r="I186" s="222"/>
      <c r="J186" s="222"/>
      <c r="K186" s="223"/>
      <c r="L186" s="222"/>
      <c r="M186" s="224"/>
      <c r="N186" s="225"/>
      <c r="O186" s="225"/>
      <c r="P186" s="225"/>
      <c r="Q186" s="225"/>
      <c r="R186" s="225"/>
      <c r="S186" s="224"/>
      <c r="T186" s="224"/>
      <c r="U186" s="224"/>
      <c r="V186" s="224"/>
      <c r="W186" s="225"/>
      <c r="X186" s="224"/>
      <c r="Y186" s="224"/>
      <c r="Z186" s="224"/>
      <c r="AA186" s="224"/>
      <c r="AB186" s="226"/>
      <c r="AC186" s="201"/>
      <c r="AD186" s="201"/>
      <c r="AE186" s="201"/>
      <c r="AF186" s="201"/>
      <c r="AG186" s="201"/>
      <c r="AH186" s="201"/>
    </row>
    <row r="187" spans="1:34" s="214" customFormat="1" x14ac:dyDescent="0.25">
      <c r="A187" s="222"/>
      <c r="B187" s="223"/>
      <c r="C187" s="223"/>
      <c r="D187" s="223"/>
      <c r="E187" s="223"/>
      <c r="F187" s="223"/>
      <c r="G187" s="224"/>
      <c r="H187" s="224"/>
      <c r="I187" s="222"/>
      <c r="J187" s="222"/>
      <c r="K187" s="223"/>
      <c r="L187" s="222"/>
      <c r="M187" s="224"/>
      <c r="N187" s="225"/>
      <c r="O187" s="225"/>
      <c r="P187" s="225"/>
      <c r="Q187" s="225"/>
      <c r="R187" s="225"/>
      <c r="S187" s="224"/>
      <c r="T187" s="224"/>
      <c r="U187" s="224"/>
      <c r="V187" s="224"/>
      <c r="W187" s="225"/>
      <c r="X187" s="224"/>
      <c r="Y187" s="224"/>
      <c r="Z187" s="224"/>
      <c r="AA187" s="224"/>
      <c r="AB187" s="226"/>
      <c r="AC187" s="201"/>
      <c r="AD187" s="201"/>
      <c r="AE187" s="201"/>
      <c r="AF187" s="201"/>
      <c r="AG187" s="201"/>
      <c r="AH187" s="201"/>
    </row>
    <row r="188" spans="1:34" s="214" customFormat="1" x14ac:dyDescent="0.25">
      <c r="A188" s="222"/>
      <c r="B188" s="223"/>
      <c r="C188" s="223"/>
      <c r="D188" s="223"/>
      <c r="E188" s="223"/>
      <c r="F188" s="223"/>
      <c r="G188" s="224"/>
      <c r="H188" s="224"/>
      <c r="I188" s="222"/>
      <c r="J188" s="222"/>
      <c r="K188" s="222"/>
      <c r="L188" s="222"/>
      <c r="M188" s="224"/>
      <c r="N188" s="225"/>
      <c r="O188" s="225"/>
      <c r="P188" s="225"/>
      <c r="Q188" s="225"/>
      <c r="R188" s="225"/>
      <c r="S188" s="224"/>
      <c r="T188" s="224"/>
      <c r="U188" s="224"/>
      <c r="V188" s="224"/>
      <c r="W188" s="225"/>
      <c r="X188" s="224"/>
      <c r="Y188" s="224"/>
      <c r="Z188" s="224"/>
      <c r="AA188" s="224"/>
      <c r="AB188" s="226"/>
      <c r="AC188" s="201"/>
      <c r="AD188" s="201"/>
      <c r="AE188" s="201"/>
      <c r="AF188" s="201"/>
      <c r="AG188" s="201"/>
      <c r="AH188" s="201"/>
    </row>
    <row r="189" spans="1:34" s="214" customFormat="1" x14ac:dyDescent="0.25">
      <c r="A189" s="222"/>
      <c r="B189" s="223"/>
      <c r="C189" s="223"/>
      <c r="D189" s="223"/>
      <c r="E189" s="223"/>
      <c r="F189" s="223"/>
      <c r="G189" s="224"/>
      <c r="H189" s="224"/>
      <c r="I189" s="222"/>
      <c r="J189" s="222"/>
      <c r="K189" s="222"/>
      <c r="L189" s="222"/>
      <c r="M189" s="224"/>
      <c r="N189" s="225"/>
      <c r="O189" s="225"/>
      <c r="P189" s="225"/>
      <c r="Q189" s="225"/>
      <c r="R189" s="225"/>
      <c r="S189" s="224"/>
      <c r="T189" s="224"/>
      <c r="U189" s="224"/>
      <c r="V189" s="224"/>
      <c r="W189" s="225"/>
      <c r="X189" s="224"/>
      <c r="Y189" s="224"/>
      <c r="Z189" s="224"/>
      <c r="AA189" s="224"/>
      <c r="AB189" s="226"/>
      <c r="AC189" s="201"/>
      <c r="AD189" s="201"/>
      <c r="AE189" s="201"/>
      <c r="AF189" s="201"/>
      <c r="AG189" s="201"/>
      <c r="AH189" s="201"/>
    </row>
    <row r="190" spans="1:34" s="214" customFormat="1" x14ac:dyDescent="0.25">
      <c r="A190" s="222"/>
      <c r="B190" s="223"/>
      <c r="C190" s="223"/>
      <c r="D190" s="223"/>
      <c r="E190" s="223"/>
      <c r="F190" s="223"/>
      <c r="G190" s="224"/>
      <c r="H190" s="224"/>
      <c r="I190" s="222"/>
      <c r="J190" s="222"/>
      <c r="K190" s="222"/>
      <c r="L190" s="222"/>
      <c r="M190" s="224"/>
      <c r="N190" s="225"/>
      <c r="O190" s="225"/>
      <c r="P190" s="225"/>
      <c r="Q190" s="225"/>
      <c r="R190" s="225"/>
      <c r="S190" s="224"/>
      <c r="T190" s="224"/>
      <c r="U190" s="224"/>
      <c r="V190" s="224"/>
      <c r="W190" s="225"/>
      <c r="X190" s="224"/>
      <c r="Y190" s="224"/>
      <c r="Z190" s="224"/>
      <c r="AA190" s="224"/>
      <c r="AB190" s="226"/>
      <c r="AC190" s="201"/>
      <c r="AD190" s="201"/>
      <c r="AE190" s="201"/>
      <c r="AF190" s="201"/>
      <c r="AG190" s="201"/>
      <c r="AH190" s="201"/>
    </row>
    <row r="191" spans="1:34" s="214" customFormat="1" x14ac:dyDescent="0.25">
      <c r="A191" s="222"/>
      <c r="B191" s="223"/>
      <c r="C191" s="223"/>
      <c r="D191" s="223"/>
      <c r="E191" s="223"/>
      <c r="F191" s="223"/>
      <c r="G191" s="224"/>
      <c r="H191" s="224"/>
      <c r="I191" s="222"/>
      <c r="J191" s="222"/>
      <c r="K191" s="223"/>
      <c r="L191" s="222"/>
      <c r="M191" s="224"/>
      <c r="N191" s="222"/>
      <c r="O191" s="222"/>
      <c r="P191" s="225"/>
      <c r="Q191" s="225"/>
      <c r="R191" s="225"/>
      <c r="S191" s="224"/>
      <c r="T191" s="224"/>
      <c r="U191" s="224"/>
      <c r="V191" s="224"/>
      <c r="W191" s="225"/>
      <c r="X191" s="224"/>
      <c r="Y191" s="224"/>
      <c r="Z191" s="224"/>
      <c r="AA191" s="224"/>
      <c r="AB191" s="226"/>
      <c r="AC191" s="201"/>
      <c r="AD191" s="201"/>
      <c r="AE191" s="201"/>
      <c r="AF191" s="201"/>
      <c r="AG191" s="201"/>
      <c r="AH191" s="201"/>
    </row>
    <row r="192" spans="1:34" s="214" customFormat="1" x14ac:dyDescent="0.25">
      <c r="A192" s="222"/>
      <c r="B192" s="223"/>
      <c r="C192" s="223"/>
      <c r="D192" s="223"/>
      <c r="E192" s="223"/>
      <c r="F192" s="223"/>
      <c r="G192" s="224"/>
      <c r="H192" s="224"/>
      <c r="I192" s="222"/>
      <c r="J192" s="222"/>
      <c r="K192" s="222"/>
      <c r="L192" s="222"/>
      <c r="M192" s="224"/>
      <c r="N192" s="222"/>
      <c r="O192" s="222"/>
      <c r="P192" s="225"/>
      <c r="Q192" s="225"/>
      <c r="R192" s="225"/>
      <c r="S192" s="224"/>
      <c r="T192" s="224"/>
      <c r="U192" s="224"/>
      <c r="V192" s="224"/>
      <c r="W192" s="225"/>
      <c r="X192" s="224"/>
      <c r="Y192" s="224"/>
      <c r="Z192" s="224"/>
      <c r="AA192" s="224"/>
      <c r="AB192" s="226"/>
      <c r="AC192" s="201"/>
      <c r="AD192" s="201"/>
      <c r="AE192" s="201"/>
      <c r="AF192" s="201"/>
      <c r="AG192" s="201"/>
      <c r="AH192" s="201"/>
    </row>
    <row r="193" spans="1:138" s="214" customFormat="1" x14ac:dyDescent="0.25">
      <c r="A193" s="222"/>
      <c r="B193" s="223"/>
      <c r="C193" s="223"/>
      <c r="D193" s="223"/>
      <c r="E193" s="223"/>
      <c r="F193" s="223"/>
      <c r="G193" s="224"/>
      <c r="H193" s="224"/>
      <c r="I193" s="222"/>
      <c r="J193" s="222"/>
      <c r="K193" s="222"/>
      <c r="L193" s="222"/>
      <c r="M193" s="224"/>
      <c r="N193" s="222"/>
      <c r="O193" s="222"/>
      <c r="P193" s="225"/>
      <c r="Q193" s="225"/>
      <c r="R193" s="225"/>
      <c r="S193" s="224"/>
      <c r="T193" s="224"/>
      <c r="U193" s="224"/>
      <c r="V193" s="224"/>
      <c r="W193" s="225"/>
      <c r="X193" s="224"/>
      <c r="Y193" s="224"/>
      <c r="Z193" s="224"/>
      <c r="AA193" s="224"/>
      <c r="AB193" s="226"/>
      <c r="AC193" s="201"/>
      <c r="AD193" s="201"/>
      <c r="AE193" s="201"/>
      <c r="AF193" s="201"/>
      <c r="AG193" s="201"/>
      <c r="AH193" s="201"/>
    </row>
    <row r="194" spans="1:138" s="214" customFormat="1" x14ac:dyDescent="0.25">
      <c r="A194" s="222"/>
      <c r="B194" s="223"/>
      <c r="C194" s="223"/>
      <c r="D194" s="223"/>
      <c r="E194" s="223"/>
      <c r="F194" s="223"/>
      <c r="G194" s="224"/>
      <c r="H194" s="224"/>
      <c r="I194" s="222"/>
      <c r="J194" s="222"/>
      <c r="K194" s="222"/>
      <c r="L194" s="222"/>
      <c r="M194" s="224"/>
      <c r="N194" s="222"/>
      <c r="O194" s="222"/>
      <c r="P194" s="225"/>
      <c r="Q194" s="225"/>
      <c r="R194" s="225"/>
      <c r="S194" s="224"/>
      <c r="T194" s="224"/>
      <c r="U194" s="224"/>
      <c r="V194" s="224"/>
      <c r="W194" s="225"/>
      <c r="X194" s="224"/>
      <c r="Y194" s="224"/>
      <c r="Z194" s="224"/>
      <c r="AA194" s="224"/>
      <c r="AB194" s="226"/>
      <c r="AC194" s="201"/>
      <c r="AD194" s="201"/>
      <c r="AE194" s="201"/>
      <c r="AF194" s="201"/>
      <c r="AG194" s="201"/>
      <c r="AH194" s="201"/>
    </row>
    <row r="195" spans="1:138" s="214" customFormat="1" x14ac:dyDescent="0.25">
      <c r="A195" s="222"/>
      <c r="B195" s="223"/>
      <c r="C195" s="223"/>
      <c r="D195" s="223"/>
      <c r="E195" s="223"/>
      <c r="F195" s="223"/>
      <c r="G195" s="224"/>
      <c r="H195" s="224"/>
      <c r="I195" s="222"/>
      <c r="J195" s="222"/>
      <c r="K195" s="222"/>
      <c r="L195" s="222"/>
      <c r="M195" s="224"/>
      <c r="N195" s="222"/>
      <c r="O195" s="222"/>
      <c r="P195" s="225"/>
      <c r="Q195" s="225"/>
      <c r="R195" s="225"/>
      <c r="S195" s="224"/>
      <c r="T195" s="224"/>
      <c r="U195" s="224"/>
      <c r="V195" s="224"/>
      <c r="W195" s="225"/>
      <c r="X195" s="224"/>
      <c r="Y195" s="224"/>
      <c r="Z195" s="224"/>
      <c r="AA195" s="224"/>
      <c r="AB195" s="226"/>
      <c r="AC195" s="201"/>
      <c r="AD195" s="201"/>
      <c r="AE195" s="201"/>
      <c r="AF195" s="201"/>
      <c r="AG195" s="201"/>
      <c r="AH195" s="201"/>
    </row>
    <row r="196" spans="1:138" s="214" customFormat="1" x14ac:dyDescent="0.25">
      <c r="A196" s="222"/>
      <c r="B196" s="223"/>
      <c r="C196" s="223"/>
      <c r="D196" s="223"/>
      <c r="E196" s="223"/>
      <c r="F196" s="223"/>
      <c r="G196" s="224"/>
      <c r="H196" s="224"/>
      <c r="I196" s="222"/>
      <c r="J196" s="222"/>
      <c r="K196" s="222"/>
      <c r="L196" s="222"/>
      <c r="M196" s="224"/>
      <c r="N196" s="222"/>
      <c r="O196" s="222"/>
      <c r="P196" s="225"/>
      <c r="Q196" s="225"/>
      <c r="R196" s="225"/>
      <c r="S196" s="224"/>
      <c r="T196" s="224"/>
      <c r="U196" s="224"/>
      <c r="V196" s="224"/>
      <c r="W196" s="225"/>
      <c r="X196" s="224"/>
      <c r="Y196" s="224"/>
      <c r="Z196" s="224"/>
      <c r="AA196" s="224"/>
      <c r="AB196" s="226"/>
      <c r="AC196" s="201"/>
      <c r="AD196" s="201"/>
      <c r="AE196" s="201"/>
      <c r="AF196" s="201"/>
      <c r="AG196" s="201"/>
      <c r="AH196" s="201"/>
    </row>
    <row r="197" spans="1:138" s="214" customFormat="1" x14ac:dyDescent="0.25">
      <c r="A197" s="222"/>
      <c r="B197" s="223"/>
      <c r="C197" s="223"/>
      <c r="D197" s="223"/>
      <c r="E197" s="223"/>
      <c r="F197" s="223"/>
      <c r="G197" s="224"/>
      <c r="H197" s="224"/>
      <c r="I197" s="222"/>
      <c r="J197" s="222"/>
      <c r="K197" s="222"/>
      <c r="L197" s="222"/>
      <c r="M197" s="224"/>
      <c r="N197" s="222"/>
      <c r="O197" s="222"/>
      <c r="P197" s="225"/>
      <c r="Q197" s="225"/>
      <c r="R197" s="225"/>
      <c r="S197" s="224"/>
      <c r="T197" s="224"/>
      <c r="U197" s="224"/>
      <c r="V197" s="224"/>
      <c r="W197" s="225"/>
      <c r="X197" s="224"/>
      <c r="Y197" s="224"/>
      <c r="Z197" s="224"/>
      <c r="AA197" s="224"/>
      <c r="AB197" s="226"/>
      <c r="AC197" s="201"/>
      <c r="AD197" s="201"/>
      <c r="AE197" s="201"/>
      <c r="AF197" s="201"/>
      <c r="AG197" s="201"/>
      <c r="AH197" s="201"/>
    </row>
    <row r="198" spans="1:138" s="214" customFormat="1" x14ac:dyDescent="0.25">
      <c r="A198" s="222"/>
      <c r="B198" s="223"/>
      <c r="C198" s="223"/>
      <c r="D198" s="223"/>
      <c r="E198" s="223"/>
      <c r="F198" s="223"/>
      <c r="G198" s="224"/>
      <c r="H198" s="224"/>
      <c r="I198" s="222"/>
      <c r="J198" s="222"/>
      <c r="K198" s="222"/>
      <c r="L198" s="222"/>
      <c r="M198" s="224"/>
      <c r="N198" s="222"/>
      <c r="O198" s="222"/>
      <c r="P198" s="225"/>
      <c r="Q198" s="225"/>
      <c r="R198" s="225"/>
      <c r="S198" s="224"/>
      <c r="T198" s="224"/>
      <c r="U198" s="224"/>
      <c r="V198" s="224"/>
      <c r="W198" s="225"/>
      <c r="X198" s="224"/>
      <c r="Y198" s="224"/>
      <c r="Z198" s="224"/>
      <c r="AA198" s="224"/>
      <c r="AB198" s="226"/>
      <c r="AC198" s="201"/>
      <c r="AD198" s="201"/>
      <c r="AE198" s="201"/>
      <c r="AF198" s="201"/>
      <c r="AG198" s="201"/>
      <c r="AH198" s="201"/>
    </row>
    <row r="199" spans="1:138" s="214" customFormat="1" x14ac:dyDescent="0.25">
      <c r="A199" s="222"/>
      <c r="B199" s="223"/>
      <c r="C199" s="223"/>
      <c r="D199" s="223"/>
      <c r="E199" s="223"/>
      <c r="F199" s="223"/>
      <c r="G199" s="224"/>
      <c r="H199" s="224"/>
      <c r="I199" s="222"/>
      <c r="J199" s="222"/>
      <c r="K199" s="222"/>
      <c r="L199" s="222"/>
      <c r="M199" s="224"/>
      <c r="N199" s="222"/>
      <c r="O199" s="222"/>
      <c r="P199" s="225"/>
      <c r="Q199" s="225"/>
      <c r="R199" s="225"/>
      <c r="S199" s="224"/>
      <c r="T199" s="224"/>
      <c r="U199" s="224"/>
      <c r="V199" s="224"/>
      <c r="W199" s="225"/>
      <c r="X199" s="224"/>
      <c r="Y199" s="224"/>
      <c r="Z199" s="224"/>
      <c r="AA199" s="224"/>
      <c r="AB199" s="226"/>
      <c r="AC199" s="201"/>
      <c r="AD199" s="201"/>
      <c r="AE199" s="201"/>
      <c r="AF199" s="201"/>
      <c r="AG199" s="201"/>
      <c r="AH199" s="201"/>
    </row>
    <row r="200" spans="1:138" s="214" customFormat="1" x14ac:dyDescent="0.25">
      <c r="A200" s="222"/>
      <c r="B200" s="223"/>
      <c r="C200" s="223"/>
      <c r="D200" s="222"/>
      <c r="E200" s="222"/>
      <c r="F200" s="222"/>
      <c r="G200" s="224"/>
      <c r="H200" s="224"/>
      <c r="I200" s="222"/>
      <c r="J200" s="222"/>
      <c r="K200" s="223"/>
      <c r="L200" s="222"/>
      <c r="M200" s="224"/>
      <c r="N200" s="222"/>
      <c r="O200" s="222"/>
      <c r="P200" s="225"/>
      <c r="Q200" s="225"/>
      <c r="R200" s="225"/>
      <c r="S200" s="224"/>
      <c r="T200" s="224"/>
      <c r="U200" s="224"/>
      <c r="V200" s="224"/>
      <c r="W200" s="225"/>
      <c r="X200" s="224"/>
      <c r="Y200" s="224"/>
      <c r="Z200" s="224"/>
      <c r="AA200" s="224"/>
      <c r="AB200" s="226"/>
      <c r="AC200" s="201"/>
      <c r="AD200" s="201"/>
      <c r="AE200" s="201"/>
      <c r="AF200" s="201"/>
      <c r="AG200" s="201"/>
      <c r="AH200" s="201"/>
    </row>
    <row r="201" spans="1:138" s="214" customFormat="1" x14ac:dyDescent="0.25">
      <c r="A201" s="222"/>
      <c r="B201" s="223"/>
      <c r="C201" s="223"/>
      <c r="D201" s="222"/>
      <c r="E201" s="222"/>
      <c r="F201" s="222"/>
      <c r="G201" s="224"/>
      <c r="H201" s="224"/>
      <c r="I201" s="222"/>
      <c r="J201" s="222"/>
      <c r="K201" s="222"/>
      <c r="L201" s="222"/>
      <c r="M201" s="224"/>
      <c r="N201" s="225"/>
      <c r="O201" s="225"/>
      <c r="P201" s="225"/>
      <c r="Q201" s="225"/>
      <c r="R201" s="225"/>
      <c r="S201" s="224"/>
      <c r="T201" s="224"/>
      <c r="U201" s="224"/>
      <c r="V201" s="224"/>
      <c r="W201" s="225"/>
      <c r="X201" s="224"/>
      <c r="Y201" s="224"/>
      <c r="Z201" s="224"/>
      <c r="AA201" s="224"/>
      <c r="AB201" s="226"/>
      <c r="AC201" s="201"/>
      <c r="AD201" s="201"/>
      <c r="AE201" s="201"/>
      <c r="AF201" s="201"/>
      <c r="AG201" s="201"/>
      <c r="AH201" s="201"/>
    </row>
    <row r="202" spans="1:138" s="214" customFormat="1" x14ac:dyDescent="0.25">
      <c r="A202" s="222"/>
      <c r="B202" s="223"/>
      <c r="C202" s="223"/>
      <c r="D202" s="223"/>
      <c r="E202" s="223"/>
      <c r="F202" s="223"/>
      <c r="G202" s="224"/>
      <c r="H202" s="224"/>
      <c r="I202" s="222"/>
      <c r="J202" s="222"/>
      <c r="K202" s="222"/>
      <c r="L202" s="222"/>
      <c r="M202" s="224"/>
      <c r="N202" s="222"/>
      <c r="O202" s="222"/>
      <c r="P202" s="225"/>
      <c r="Q202" s="225"/>
      <c r="R202" s="225"/>
      <c r="S202" s="224"/>
      <c r="T202" s="224"/>
      <c r="U202" s="224"/>
      <c r="V202" s="224"/>
      <c r="W202" s="225"/>
      <c r="X202" s="224"/>
      <c r="Y202" s="224"/>
      <c r="Z202" s="224"/>
      <c r="AA202" s="224"/>
      <c r="AB202" s="226"/>
      <c r="AC202" s="201"/>
      <c r="AD202" s="201"/>
      <c r="AE202" s="201"/>
      <c r="AF202" s="201"/>
      <c r="AG202" s="201"/>
      <c r="AH202" s="201"/>
    </row>
    <row r="203" spans="1:138" s="214" customFormat="1" x14ac:dyDescent="0.25">
      <c r="A203" s="222"/>
      <c r="B203" s="223"/>
      <c r="C203" s="223"/>
      <c r="D203" s="223"/>
      <c r="E203" s="223"/>
      <c r="F203" s="223"/>
      <c r="G203" s="224"/>
      <c r="H203" s="224"/>
      <c r="I203" s="222"/>
      <c r="J203" s="222"/>
      <c r="K203" s="222"/>
      <c r="L203" s="222"/>
      <c r="M203" s="224"/>
      <c r="N203" s="225"/>
      <c r="O203" s="225"/>
      <c r="P203" s="225"/>
      <c r="Q203" s="225"/>
      <c r="R203" s="225"/>
      <c r="S203" s="224"/>
      <c r="T203" s="224"/>
      <c r="U203" s="224"/>
      <c r="V203" s="224"/>
      <c r="W203" s="225"/>
      <c r="X203" s="224"/>
      <c r="Y203" s="224"/>
      <c r="Z203" s="224"/>
      <c r="AA203" s="224"/>
      <c r="AB203" s="226"/>
      <c r="AC203" s="201"/>
      <c r="AD203" s="201"/>
      <c r="AE203" s="201"/>
      <c r="AF203" s="201"/>
      <c r="AG203" s="201"/>
      <c r="AH203" s="201"/>
    </row>
    <row r="204" spans="1:138" s="214" customFormat="1" x14ac:dyDescent="0.25">
      <c r="A204" s="222"/>
      <c r="B204" s="223"/>
      <c r="C204" s="223"/>
      <c r="D204" s="223"/>
      <c r="E204" s="223"/>
      <c r="F204" s="223"/>
      <c r="G204" s="224"/>
      <c r="H204" s="224"/>
      <c r="I204" s="222"/>
      <c r="J204" s="222"/>
      <c r="K204" s="223"/>
      <c r="L204" s="222"/>
      <c r="M204" s="224"/>
      <c r="N204" s="225"/>
      <c r="O204" s="225"/>
      <c r="P204" s="225"/>
      <c r="Q204" s="225"/>
      <c r="R204" s="225"/>
      <c r="S204" s="224"/>
      <c r="T204" s="224"/>
      <c r="U204" s="224"/>
      <c r="V204" s="224"/>
      <c r="W204" s="225"/>
      <c r="X204" s="224"/>
      <c r="Y204" s="224"/>
      <c r="Z204" s="224"/>
      <c r="AA204" s="224"/>
      <c r="AB204" s="226"/>
      <c r="AC204" s="201"/>
      <c r="AD204" s="201"/>
      <c r="AE204" s="201"/>
      <c r="AF204" s="201"/>
      <c r="AG204" s="201"/>
      <c r="AH204" s="201"/>
    </row>
    <row r="205" spans="1:138" s="219" customFormat="1" x14ac:dyDescent="0.25">
      <c r="A205" s="222"/>
      <c r="B205" s="223"/>
      <c r="C205" s="223"/>
      <c r="D205" s="223"/>
      <c r="E205" s="223"/>
      <c r="F205" s="223"/>
      <c r="G205" s="224"/>
      <c r="H205" s="224"/>
      <c r="I205" s="222"/>
      <c r="J205" s="222"/>
      <c r="K205" s="223"/>
      <c r="L205" s="222"/>
      <c r="M205" s="224"/>
      <c r="N205" s="225"/>
      <c r="O205" s="225"/>
      <c r="P205" s="225"/>
      <c r="Q205" s="225"/>
      <c r="R205" s="225"/>
      <c r="S205" s="224"/>
      <c r="T205" s="224"/>
      <c r="U205" s="224"/>
      <c r="V205" s="224"/>
      <c r="W205" s="225"/>
      <c r="X205" s="224"/>
      <c r="Y205" s="224"/>
      <c r="Z205" s="224"/>
      <c r="AA205" s="224"/>
      <c r="AB205" s="226"/>
      <c r="AC205" s="201"/>
      <c r="AD205" s="201"/>
      <c r="AE205" s="201"/>
      <c r="AF205" s="201"/>
      <c r="AG205" s="201"/>
      <c r="AH205" s="201"/>
      <c r="AI205" s="214"/>
      <c r="AJ205" s="214"/>
      <c r="AK205" s="214"/>
      <c r="AL205" s="214"/>
      <c r="AM205" s="214"/>
      <c r="AN205" s="214"/>
      <c r="AO205" s="214"/>
      <c r="AP205" s="214"/>
      <c r="AQ205" s="214"/>
      <c r="AR205" s="214"/>
      <c r="AS205" s="214"/>
      <c r="AT205" s="214"/>
      <c r="AU205" s="214"/>
      <c r="AV205" s="214"/>
      <c r="AW205" s="214"/>
      <c r="AX205" s="214"/>
      <c r="AY205" s="214"/>
      <c r="AZ205" s="214"/>
      <c r="BA205" s="214"/>
      <c r="BB205" s="214"/>
      <c r="BC205" s="214"/>
      <c r="BD205" s="214"/>
      <c r="BE205" s="214"/>
      <c r="BF205" s="214"/>
      <c r="BG205" s="214"/>
      <c r="BH205" s="214"/>
      <c r="BI205" s="214"/>
      <c r="BJ205" s="214"/>
      <c r="BK205" s="214"/>
      <c r="BL205" s="214"/>
      <c r="BM205" s="214"/>
      <c r="BN205" s="214"/>
      <c r="BO205" s="214"/>
      <c r="BP205" s="214"/>
      <c r="BQ205" s="214"/>
      <c r="BR205" s="214"/>
      <c r="BS205" s="214"/>
      <c r="BT205" s="214"/>
      <c r="BU205" s="214"/>
      <c r="BV205" s="214"/>
      <c r="BW205" s="214"/>
      <c r="BX205" s="214"/>
      <c r="BY205" s="214"/>
      <c r="BZ205" s="214"/>
      <c r="CA205" s="214"/>
      <c r="CB205" s="214"/>
      <c r="CC205" s="214"/>
      <c r="CD205" s="214"/>
      <c r="CE205" s="214"/>
      <c r="CF205" s="214"/>
      <c r="CG205" s="214"/>
      <c r="CH205" s="214"/>
      <c r="CI205" s="214"/>
      <c r="CJ205" s="214"/>
      <c r="CK205" s="214"/>
      <c r="CL205" s="214"/>
      <c r="CM205" s="214"/>
      <c r="CN205" s="214"/>
      <c r="CO205" s="214"/>
      <c r="CP205" s="214"/>
      <c r="CQ205" s="214"/>
      <c r="CR205" s="214"/>
      <c r="CS205" s="214"/>
      <c r="CT205" s="214"/>
      <c r="CU205" s="214"/>
      <c r="CV205" s="214"/>
      <c r="CW205" s="214"/>
      <c r="CX205" s="214"/>
      <c r="CY205" s="214"/>
      <c r="CZ205" s="214"/>
      <c r="DA205" s="214"/>
      <c r="DB205" s="214"/>
      <c r="DC205" s="214"/>
      <c r="DD205" s="214"/>
      <c r="DE205" s="214"/>
      <c r="DF205" s="214"/>
      <c r="DG205" s="214"/>
      <c r="DH205" s="214"/>
      <c r="DI205" s="214"/>
      <c r="DJ205" s="214"/>
      <c r="DK205" s="214"/>
      <c r="DL205" s="214"/>
      <c r="DM205" s="214"/>
      <c r="DN205" s="214"/>
      <c r="DO205" s="214"/>
      <c r="DP205" s="214"/>
      <c r="DQ205" s="214"/>
      <c r="DR205" s="214"/>
      <c r="DS205" s="214"/>
      <c r="DT205" s="214"/>
      <c r="DU205" s="214"/>
      <c r="DV205" s="214"/>
      <c r="DW205" s="214"/>
      <c r="DX205" s="214"/>
      <c r="DY205" s="214"/>
      <c r="DZ205" s="214"/>
      <c r="EA205" s="214"/>
      <c r="EB205" s="214"/>
      <c r="EC205" s="214"/>
      <c r="ED205" s="214"/>
      <c r="EE205" s="214"/>
      <c r="EF205" s="214"/>
      <c r="EG205" s="214"/>
      <c r="EH205" s="227"/>
    </row>
    <row r="206" spans="1:138" s="219" customFormat="1" x14ac:dyDescent="0.25">
      <c r="A206" s="222"/>
      <c r="B206" s="223"/>
      <c r="C206" s="223"/>
      <c r="D206" s="223"/>
      <c r="E206" s="223"/>
      <c r="F206" s="223"/>
      <c r="G206" s="224"/>
      <c r="H206" s="224"/>
      <c r="I206" s="222"/>
      <c r="J206" s="222"/>
      <c r="K206" s="222"/>
      <c r="L206" s="222"/>
      <c r="M206" s="224"/>
      <c r="N206" s="225"/>
      <c r="O206" s="225"/>
      <c r="P206" s="225"/>
      <c r="Q206" s="225"/>
      <c r="R206" s="225"/>
      <c r="S206" s="224"/>
      <c r="T206" s="224"/>
      <c r="U206" s="224"/>
      <c r="V206" s="224"/>
      <c r="W206" s="225"/>
      <c r="X206" s="224"/>
      <c r="Y206" s="224"/>
      <c r="Z206" s="224"/>
      <c r="AA206" s="224"/>
      <c r="AB206" s="226"/>
      <c r="AC206" s="201"/>
      <c r="AD206" s="201"/>
      <c r="AE206" s="201"/>
      <c r="AF206" s="201"/>
      <c r="AG206" s="201"/>
      <c r="AH206" s="201"/>
      <c r="AI206" s="214"/>
      <c r="AJ206" s="214"/>
      <c r="AK206" s="214"/>
      <c r="AL206" s="214"/>
      <c r="AM206" s="214"/>
      <c r="AN206" s="214"/>
      <c r="AO206" s="214"/>
      <c r="AP206" s="214"/>
      <c r="AQ206" s="214"/>
      <c r="AR206" s="214"/>
      <c r="AS206" s="214"/>
      <c r="AT206" s="214"/>
      <c r="AU206" s="214"/>
      <c r="AV206" s="214"/>
      <c r="AW206" s="214"/>
      <c r="AX206" s="214"/>
      <c r="AY206" s="214"/>
      <c r="AZ206" s="214"/>
      <c r="BA206" s="214"/>
      <c r="BB206" s="214"/>
      <c r="BC206" s="214"/>
      <c r="BD206" s="214"/>
      <c r="BE206" s="214"/>
      <c r="BF206" s="214"/>
      <c r="BG206" s="214"/>
      <c r="BH206" s="214"/>
      <c r="BI206" s="214"/>
      <c r="BJ206" s="214"/>
      <c r="BK206" s="214"/>
      <c r="BL206" s="214"/>
      <c r="BM206" s="214"/>
      <c r="BN206" s="214"/>
      <c r="BO206" s="214"/>
      <c r="BP206" s="214"/>
      <c r="BQ206" s="214"/>
      <c r="BR206" s="214"/>
      <c r="BS206" s="214"/>
      <c r="BT206" s="214"/>
      <c r="BU206" s="214"/>
      <c r="BV206" s="214"/>
      <c r="BW206" s="214"/>
      <c r="BX206" s="214"/>
      <c r="BY206" s="214"/>
      <c r="BZ206" s="214"/>
      <c r="CA206" s="214"/>
      <c r="CB206" s="214"/>
      <c r="CC206" s="214"/>
      <c r="CD206" s="214"/>
      <c r="CE206" s="214"/>
      <c r="CF206" s="214"/>
      <c r="CG206" s="214"/>
      <c r="CH206" s="214"/>
      <c r="CI206" s="214"/>
      <c r="CJ206" s="214"/>
      <c r="CK206" s="214"/>
      <c r="CL206" s="214"/>
      <c r="CM206" s="214"/>
      <c r="CN206" s="214"/>
      <c r="CO206" s="214"/>
      <c r="CP206" s="214"/>
      <c r="CQ206" s="214"/>
      <c r="CR206" s="214"/>
      <c r="CS206" s="214"/>
      <c r="CT206" s="214"/>
      <c r="CU206" s="214"/>
      <c r="CV206" s="214"/>
      <c r="CW206" s="214"/>
      <c r="CX206" s="214"/>
      <c r="CY206" s="214"/>
      <c r="CZ206" s="214"/>
      <c r="DA206" s="214"/>
      <c r="DB206" s="214"/>
      <c r="DC206" s="214"/>
      <c r="DD206" s="214"/>
      <c r="DE206" s="214"/>
      <c r="DF206" s="214"/>
      <c r="DG206" s="214"/>
      <c r="DH206" s="214"/>
      <c r="DI206" s="214"/>
      <c r="DJ206" s="214"/>
      <c r="DK206" s="214"/>
      <c r="DL206" s="214"/>
      <c r="DM206" s="214"/>
      <c r="DN206" s="214"/>
      <c r="DO206" s="214"/>
      <c r="DP206" s="214"/>
      <c r="DQ206" s="214"/>
      <c r="DR206" s="214"/>
      <c r="DS206" s="214"/>
      <c r="DT206" s="214"/>
      <c r="DU206" s="214"/>
      <c r="DV206" s="214"/>
      <c r="DW206" s="214"/>
      <c r="DX206" s="214"/>
      <c r="DY206" s="214"/>
      <c r="DZ206" s="214"/>
      <c r="EA206" s="214"/>
      <c r="EB206" s="214"/>
      <c r="EC206" s="214"/>
      <c r="ED206" s="214"/>
      <c r="EE206" s="214"/>
      <c r="EF206" s="214"/>
      <c r="EG206" s="214"/>
      <c r="EH206" s="227"/>
    </row>
    <row r="207" spans="1:138" s="214" customFormat="1" x14ac:dyDescent="0.25">
      <c r="A207" s="222"/>
      <c r="B207" s="223"/>
      <c r="C207" s="223"/>
      <c r="D207" s="222"/>
      <c r="E207" s="222"/>
      <c r="F207" s="222"/>
      <c r="G207" s="224"/>
      <c r="H207" s="224"/>
      <c r="I207" s="222"/>
      <c r="J207" s="222"/>
      <c r="K207" s="222"/>
      <c r="L207" s="222"/>
      <c r="M207" s="224"/>
      <c r="N207" s="225"/>
      <c r="O207" s="225"/>
      <c r="P207" s="225"/>
      <c r="Q207" s="225"/>
      <c r="R207" s="225"/>
      <c r="S207" s="224"/>
      <c r="T207" s="224"/>
      <c r="U207" s="224"/>
      <c r="V207" s="224"/>
      <c r="W207" s="225"/>
      <c r="X207" s="224"/>
      <c r="Y207" s="224"/>
      <c r="Z207" s="224"/>
      <c r="AA207" s="224"/>
      <c r="AB207" s="226"/>
      <c r="AC207" s="201"/>
      <c r="AD207" s="201"/>
      <c r="AE207" s="201"/>
      <c r="AF207" s="201"/>
      <c r="AG207" s="201"/>
      <c r="AH207" s="201"/>
    </row>
    <row r="208" spans="1:138" s="214" customFormat="1" x14ac:dyDescent="0.25">
      <c r="A208" s="222"/>
      <c r="B208" s="223"/>
      <c r="C208" s="223"/>
      <c r="D208" s="223"/>
      <c r="E208" s="223"/>
      <c r="F208" s="223"/>
      <c r="G208" s="224"/>
      <c r="H208" s="224"/>
      <c r="I208" s="222"/>
      <c r="J208" s="222"/>
      <c r="K208" s="222"/>
      <c r="L208" s="222"/>
      <c r="M208" s="224"/>
      <c r="N208" s="225"/>
      <c r="O208" s="225"/>
      <c r="P208" s="225"/>
      <c r="Q208" s="225"/>
      <c r="R208" s="225"/>
      <c r="S208" s="224"/>
      <c r="T208" s="224"/>
      <c r="U208" s="224"/>
      <c r="V208" s="224"/>
      <c r="W208" s="225"/>
      <c r="X208" s="224"/>
      <c r="Y208" s="224"/>
      <c r="Z208" s="224"/>
      <c r="AA208" s="224"/>
      <c r="AB208" s="226"/>
      <c r="AC208" s="201"/>
      <c r="AD208" s="201"/>
      <c r="AE208" s="201"/>
      <c r="AF208" s="201"/>
      <c r="AG208" s="201"/>
      <c r="AH208" s="201"/>
    </row>
    <row r="209" spans="1:138" s="214" customFormat="1" x14ac:dyDescent="0.25">
      <c r="A209" s="222"/>
      <c r="B209" s="223"/>
      <c r="C209" s="223"/>
      <c r="D209" s="223"/>
      <c r="E209" s="223"/>
      <c r="F209" s="223"/>
      <c r="G209" s="224"/>
      <c r="H209" s="224"/>
      <c r="I209" s="222"/>
      <c r="J209" s="222"/>
      <c r="K209" s="222"/>
      <c r="L209" s="222"/>
      <c r="M209" s="224"/>
      <c r="N209" s="225"/>
      <c r="O209" s="225"/>
      <c r="P209" s="225"/>
      <c r="Q209" s="225"/>
      <c r="R209" s="225"/>
      <c r="S209" s="224"/>
      <c r="T209" s="224"/>
      <c r="U209" s="224"/>
      <c r="V209" s="224"/>
      <c r="W209" s="225"/>
      <c r="X209" s="224"/>
      <c r="Y209" s="224"/>
      <c r="Z209" s="224"/>
      <c r="AA209" s="224"/>
      <c r="AB209" s="226"/>
      <c r="AC209" s="201"/>
      <c r="AD209" s="201"/>
      <c r="AE209" s="201"/>
      <c r="AF209" s="201"/>
      <c r="AG209" s="201"/>
      <c r="AH209" s="201"/>
    </row>
    <row r="210" spans="1:138" s="214" customFormat="1" x14ac:dyDescent="0.25">
      <c r="A210" s="222"/>
      <c r="B210" s="223"/>
      <c r="C210" s="223"/>
      <c r="D210" s="223"/>
      <c r="E210" s="223"/>
      <c r="F210" s="223"/>
      <c r="G210" s="224"/>
      <c r="H210" s="224"/>
      <c r="I210" s="222"/>
      <c r="J210" s="222"/>
      <c r="K210" s="223"/>
      <c r="L210" s="222"/>
      <c r="M210" s="224"/>
      <c r="N210" s="225"/>
      <c r="O210" s="225"/>
      <c r="P210" s="225"/>
      <c r="Q210" s="225"/>
      <c r="R210" s="225"/>
      <c r="S210" s="224"/>
      <c r="T210" s="224"/>
      <c r="U210" s="224"/>
      <c r="V210" s="224"/>
      <c r="W210" s="225"/>
      <c r="X210" s="224"/>
      <c r="Y210" s="224"/>
      <c r="Z210" s="224"/>
      <c r="AA210" s="224"/>
      <c r="AB210" s="226"/>
      <c r="AC210" s="201"/>
      <c r="AD210" s="201"/>
      <c r="AE210" s="201"/>
      <c r="AF210" s="201"/>
      <c r="AG210" s="201"/>
      <c r="AH210" s="201"/>
    </row>
    <row r="211" spans="1:138" s="214" customFormat="1" x14ac:dyDescent="0.25">
      <c r="A211" s="222"/>
      <c r="B211" s="223"/>
      <c r="C211" s="223"/>
      <c r="D211" s="223"/>
      <c r="E211" s="223"/>
      <c r="F211" s="223"/>
      <c r="G211" s="224"/>
      <c r="H211" s="224"/>
      <c r="I211" s="222"/>
      <c r="J211" s="222"/>
      <c r="K211" s="222"/>
      <c r="L211" s="222"/>
      <c r="M211" s="224"/>
      <c r="N211" s="225"/>
      <c r="O211" s="225"/>
      <c r="P211" s="225"/>
      <c r="Q211" s="225"/>
      <c r="R211" s="225"/>
      <c r="S211" s="224"/>
      <c r="T211" s="224"/>
      <c r="U211" s="224"/>
      <c r="V211" s="224"/>
      <c r="W211" s="225"/>
      <c r="X211" s="224"/>
      <c r="Y211" s="224"/>
      <c r="Z211" s="224"/>
      <c r="AA211" s="224"/>
      <c r="AB211" s="226"/>
      <c r="AC211" s="201"/>
      <c r="AD211" s="201"/>
      <c r="AE211" s="201"/>
      <c r="AF211" s="201"/>
      <c r="AG211" s="201"/>
      <c r="AH211" s="201"/>
    </row>
    <row r="212" spans="1:138" s="214" customFormat="1" x14ac:dyDescent="0.25">
      <c r="A212" s="222"/>
      <c r="B212" s="223"/>
      <c r="C212" s="223"/>
      <c r="D212" s="223"/>
      <c r="E212" s="223"/>
      <c r="F212" s="223"/>
      <c r="G212" s="224"/>
      <c r="H212" s="224"/>
      <c r="I212" s="222"/>
      <c r="J212" s="222"/>
      <c r="K212" s="222"/>
      <c r="L212" s="222"/>
      <c r="M212" s="224"/>
      <c r="N212" s="225"/>
      <c r="O212" s="225"/>
      <c r="P212" s="225"/>
      <c r="Q212" s="225"/>
      <c r="R212" s="225"/>
      <c r="S212" s="224"/>
      <c r="T212" s="224"/>
      <c r="U212" s="224"/>
      <c r="V212" s="224"/>
      <c r="W212" s="225"/>
      <c r="X212" s="224"/>
      <c r="Y212" s="224"/>
      <c r="Z212" s="224"/>
      <c r="AA212" s="224"/>
      <c r="AB212" s="226"/>
      <c r="AC212" s="201"/>
      <c r="AD212" s="201"/>
      <c r="AE212" s="201"/>
      <c r="AF212" s="201"/>
      <c r="AG212" s="201"/>
      <c r="AH212" s="201"/>
    </row>
    <row r="213" spans="1:138" s="214" customFormat="1" x14ac:dyDescent="0.25">
      <c r="A213" s="222"/>
      <c r="B213" s="223"/>
      <c r="C213" s="223"/>
      <c r="D213" s="223"/>
      <c r="E213" s="223"/>
      <c r="F213" s="223"/>
      <c r="G213" s="224"/>
      <c r="H213" s="224"/>
      <c r="I213" s="222"/>
      <c r="J213" s="222"/>
      <c r="K213" s="222"/>
      <c r="L213" s="222"/>
      <c r="M213" s="224"/>
      <c r="N213" s="225"/>
      <c r="O213" s="225"/>
      <c r="P213" s="225"/>
      <c r="Q213" s="225"/>
      <c r="R213" s="225"/>
      <c r="S213" s="224"/>
      <c r="T213" s="224"/>
      <c r="U213" s="224"/>
      <c r="V213" s="224"/>
      <c r="W213" s="225"/>
      <c r="X213" s="224"/>
      <c r="Y213" s="224"/>
      <c r="Z213" s="224"/>
      <c r="AA213" s="224"/>
      <c r="AB213" s="226"/>
      <c r="AC213" s="201"/>
      <c r="AD213" s="201"/>
      <c r="AE213" s="201"/>
      <c r="AF213" s="201"/>
      <c r="AG213" s="201"/>
      <c r="AH213" s="201"/>
    </row>
    <row r="214" spans="1:138" s="214" customFormat="1" x14ac:dyDescent="0.25">
      <c r="A214" s="222"/>
      <c r="B214" s="223"/>
      <c r="C214" s="223"/>
      <c r="D214" s="223"/>
      <c r="E214" s="223"/>
      <c r="F214" s="223"/>
      <c r="G214" s="224"/>
      <c r="H214" s="224"/>
      <c r="I214" s="222"/>
      <c r="J214" s="222"/>
      <c r="K214" s="222"/>
      <c r="L214" s="222"/>
      <c r="M214" s="224"/>
      <c r="N214" s="225"/>
      <c r="O214" s="225"/>
      <c r="P214" s="225"/>
      <c r="Q214" s="225"/>
      <c r="R214" s="225"/>
      <c r="S214" s="224"/>
      <c r="T214" s="224"/>
      <c r="U214" s="224"/>
      <c r="V214" s="224"/>
      <c r="W214" s="225"/>
      <c r="X214" s="224"/>
      <c r="Y214" s="224"/>
      <c r="Z214" s="224"/>
      <c r="AA214" s="224"/>
      <c r="AB214" s="226"/>
      <c r="AC214" s="201"/>
      <c r="AD214" s="201"/>
      <c r="AE214" s="201"/>
      <c r="AF214" s="201"/>
      <c r="AG214" s="201"/>
      <c r="AH214" s="201"/>
    </row>
    <row r="215" spans="1:138" s="214" customFormat="1" x14ac:dyDescent="0.25">
      <c r="A215" s="222"/>
      <c r="B215" s="223"/>
      <c r="C215" s="223"/>
      <c r="D215" s="223"/>
      <c r="E215" s="223"/>
      <c r="F215" s="223"/>
      <c r="G215" s="224"/>
      <c r="H215" s="224"/>
      <c r="I215" s="222"/>
      <c r="J215" s="222"/>
      <c r="K215" s="222"/>
      <c r="L215" s="222"/>
      <c r="M215" s="224"/>
      <c r="N215" s="225"/>
      <c r="O215" s="225"/>
      <c r="P215" s="225"/>
      <c r="Q215" s="225"/>
      <c r="R215" s="225"/>
      <c r="S215" s="224"/>
      <c r="T215" s="224"/>
      <c r="U215" s="224"/>
      <c r="V215" s="224"/>
      <c r="W215" s="225"/>
      <c r="X215" s="224"/>
      <c r="Y215" s="224"/>
      <c r="Z215" s="224"/>
      <c r="AA215" s="224"/>
      <c r="AB215" s="226"/>
      <c r="AC215" s="201"/>
      <c r="AD215" s="201"/>
      <c r="AE215" s="201"/>
      <c r="AF215" s="201"/>
      <c r="AG215" s="201"/>
      <c r="AH215" s="201"/>
    </row>
    <row r="216" spans="1:138" s="214" customFormat="1" x14ac:dyDescent="0.25">
      <c r="A216" s="222"/>
      <c r="B216" s="223"/>
      <c r="C216" s="223"/>
      <c r="D216" s="223"/>
      <c r="E216" s="223"/>
      <c r="F216" s="223"/>
      <c r="G216" s="224"/>
      <c r="H216" s="224"/>
      <c r="I216" s="222"/>
      <c r="J216" s="222"/>
      <c r="K216" s="222"/>
      <c r="L216" s="222"/>
      <c r="M216" s="224"/>
      <c r="N216" s="225"/>
      <c r="O216" s="225"/>
      <c r="P216" s="225"/>
      <c r="Q216" s="225"/>
      <c r="R216" s="225"/>
      <c r="S216" s="224"/>
      <c r="T216" s="224"/>
      <c r="U216" s="224"/>
      <c r="V216" s="224"/>
      <c r="W216" s="225"/>
      <c r="X216" s="224"/>
      <c r="Y216" s="224"/>
      <c r="Z216" s="224"/>
      <c r="AA216" s="224"/>
      <c r="AB216" s="226"/>
      <c r="AC216" s="201"/>
      <c r="AD216" s="201"/>
      <c r="AE216" s="201"/>
      <c r="AF216" s="201"/>
      <c r="AG216" s="201"/>
      <c r="AH216" s="201"/>
    </row>
    <row r="217" spans="1:138" s="214" customFormat="1" x14ac:dyDescent="0.25">
      <c r="A217" s="222"/>
      <c r="B217" s="223"/>
      <c r="C217" s="223"/>
      <c r="D217" s="223"/>
      <c r="E217" s="223"/>
      <c r="F217" s="223"/>
      <c r="G217" s="224"/>
      <c r="H217" s="224"/>
      <c r="I217" s="222"/>
      <c r="J217" s="222"/>
      <c r="K217" s="222"/>
      <c r="L217" s="222"/>
      <c r="M217" s="224"/>
      <c r="N217" s="225"/>
      <c r="O217" s="225"/>
      <c r="P217" s="225"/>
      <c r="Q217" s="225"/>
      <c r="R217" s="225"/>
      <c r="S217" s="224"/>
      <c r="T217" s="224"/>
      <c r="U217" s="224"/>
      <c r="V217" s="224"/>
      <c r="W217" s="225"/>
      <c r="X217" s="224"/>
      <c r="Y217" s="224"/>
      <c r="Z217" s="224"/>
      <c r="AA217" s="224"/>
      <c r="AB217" s="226"/>
      <c r="AC217" s="201"/>
      <c r="AD217" s="201"/>
      <c r="AE217" s="201"/>
      <c r="AF217" s="201"/>
      <c r="AG217" s="201"/>
      <c r="AH217" s="201"/>
    </row>
    <row r="218" spans="1:138" s="214" customFormat="1" x14ac:dyDescent="0.25">
      <c r="A218" s="222"/>
      <c r="B218" s="223"/>
      <c r="C218" s="223"/>
      <c r="D218" s="222"/>
      <c r="E218" s="222"/>
      <c r="F218" s="222"/>
      <c r="G218" s="224"/>
      <c r="H218" s="224"/>
      <c r="I218" s="222"/>
      <c r="J218" s="222"/>
      <c r="K218" s="222"/>
      <c r="L218" s="222"/>
      <c r="M218" s="224"/>
      <c r="N218" s="225"/>
      <c r="O218" s="225"/>
      <c r="P218" s="225"/>
      <c r="Q218" s="225"/>
      <c r="R218" s="225"/>
      <c r="S218" s="224"/>
      <c r="T218" s="224"/>
      <c r="U218" s="224"/>
      <c r="V218" s="224"/>
      <c r="W218" s="225"/>
      <c r="X218" s="224"/>
      <c r="Y218" s="224"/>
      <c r="Z218" s="224"/>
      <c r="AA218" s="224"/>
      <c r="AB218" s="226"/>
      <c r="AC218" s="201"/>
      <c r="AD218" s="201"/>
      <c r="AE218" s="201"/>
      <c r="AF218" s="201"/>
      <c r="AG218" s="201"/>
      <c r="AH218" s="201"/>
    </row>
    <row r="219" spans="1:138" s="214" customFormat="1" x14ac:dyDescent="0.25">
      <c r="A219" s="222"/>
      <c r="B219" s="223"/>
      <c r="C219" s="223"/>
      <c r="D219" s="222"/>
      <c r="E219" s="222"/>
      <c r="F219" s="222"/>
      <c r="G219" s="224"/>
      <c r="H219" s="224"/>
      <c r="I219" s="222"/>
      <c r="J219" s="222"/>
      <c r="K219" s="223"/>
      <c r="L219" s="222"/>
      <c r="M219" s="224"/>
      <c r="N219" s="225"/>
      <c r="O219" s="225"/>
      <c r="P219" s="225"/>
      <c r="Q219" s="225"/>
      <c r="R219" s="225"/>
      <c r="S219" s="224"/>
      <c r="T219" s="224"/>
      <c r="U219" s="224"/>
      <c r="V219" s="224"/>
      <c r="W219" s="225"/>
      <c r="X219" s="224"/>
      <c r="Y219" s="224"/>
      <c r="Z219" s="224"/>
      <c r="AA219" s="224"/>
      <c r="AB219" s="226"/>
      <c r="AC219" s="201"/>
      <c r="AD219" s="201"/>
      <c r="AE219" s="201"/>
      <c r="AF219" s="201"/>
      <c r="AG219" s="201"/>
      <c r="AH219" s="201"/>
    </row>
    <row r="220" spans="1:138" s="230" customFormat="1" x14ac:dyDescent="0.25">
      <c r="A220" s="222"/>
      <c r="B220" s="223"/>
      <c r="C220" s="223"/>
      <c r="D220" s="223"/>
      <c r="E220" s="223"/>
      <c r="F220" s="223"/>
      <c r="G220" s="224"/>
      <c r="H220" s="224"/>
      <c r="I220" s="222"/>
      <c r="J220" s="222"/>
      <c r="K220" s="222"/>
      <c r="L220" s="222"/>
      <c r="M220" s="224"/>
      <c r="N220" s="225"/>
      <c r="O220" s="225"/>
      <c r="P220" s="225"/>
      <c r="Q220" s="225"/>
      <c r="R220" s="225"/>
      <c r="S220" s="224"/>
      <c r="T220" s="224"/>
      <c r="U220" s="224"/>
      <c r="V220" s="224"/>
      <c r="W220" s="225"/>
      <c r="X220" s="224"/>
      <c r="Y220" s="224"/>
      <c r="Z220" s="224"/>
      <c r="AA220" s="224"/>
      <c r="AB220" s="226"/>
      <c r="AC220" s="228"/>
      <c r="AD220" s="228"/>
      <c r="AE220" s="228"/>
      <c r="AF220" s="228"/>
      <c r="AG220" s="228"/>
      <c r="AH220" s="228"/>
      <c r="AI220" s="228"/>
      <c r="AJ220" s="228"/>
      <c r="AK220" s="228"/>
      <c r="AL220" s="228"/>
      <c r="AM220" s="228"/>
      <c r="AN220" s="228"/>
      <c r="AO220" s="228"/>
      <c r="AP220" s="228"/>
      <c r="AQ220" s="228"/>
      <c r="AR220" s="228"/>
      <c r="AS220" s="228"/>
      <c r="AT220" s="228"/>
      <c r="AU220" s="228"/>
      <c r="AV220" s="228"/>
      <c r="AW220" s="228"/>
      <c r="AX220" s="228"/>
      <c r="AY220" s="228"/>
      <c r="AZ220" s="228"/>
      <c r="BA220" s="228"/>
      <c r="BB220" s="228"/>
      <c r="BC220" s="228"/>
      <c r="BD220" s="228"/>
      <c r="BE220" s="228"/>
      <c r="BF220" s="228"/>
      <c r="BG220" s="228"/>
      <c r="BH220" s="228"/>
      <c r="BI220" s="228"/>
      <c r="BJ220" s="228"/>
      <c r="BK220" s="228"/>
      <c r="BL220" s="228"/>
      <c r="BM220" s="228"/>
      <c r="BN220" s="228"/>
      <c r="BO220" s="228"/>
      <c r="BP220" s="228"/>
      <c r="BQ220" s="228"/>
      <c r="BR220" s="228"/>
      <c r="BS220" s="228"/>
      <c r="BT220" s="228"/>
      <c r="BU220" s="228"/>
      <c r="BV220" s="228"/>
      <c r="BW220" s="228"/>
      <c r="BX220" s="228"/>
      <c r="BY220" s="228"/>
      <c r="BZ220" s="228"/>
      <c r="CA220" s="228"/>
      <c r="CB220" s="228"/>
      <c r="CC220" s="228"/>
      <c r="CD220" s="228"/>
      <c r="CE220" s="228"/>
      <c r="CF220" s="228"/>
      <c r="CG220" s="228"/>
      <c r="CH220" s="228"/>
      <c r="CI220" s="228"/>
      <c r="CJ220" s="228"/>
      <c r="CK220" s="228"/>
      <c r="CL220" s="228"/>
      <c r="CM220" s="228"/>
      <c r="CN220" s="228"/>
      <c r="CO220" s="228"/>
      <c r="CP220" s="228"/>
      <c r="CQ220" s="228"/>
      <c r="CR220" s="228"/>
      <c r="CS220" s="228"/>
      <c r="CT220" s="228"/>
      <c r="CU220" s="228"/>
      <c r="CV220" s="228"/>
      <c r="CW220" s="228"/>
      <c r="CX220" s="228"/>
      <c r="CY220" s="228"/>
      <c r="CZ220" s="228"/>
      <c r="DA220" s="228"/>
      <c r="DB220" s="228"/>
      <c r="DC220" s="228"/>
      <c r="DD220" s="228"/>
      <c r="DE220" s="228"/>
      <c r="DF220" s="228"/>
      <c r="DG220" s="228"/>
      <c r="DH220" s="228"/>
      <c r="DI220" s="228"/>
      <c r="DJ220" s="228"/>
      <c r="DK220" s="228"/>
      <c r="DL220" s="228"/>
      <c r="DM220" s="228"/>
      <c r="DN220" s="228"/>
      <c r="DO220" s="228"/>
      <c r="DP220" s="228"/>
      <c r="DQ220" s="228"/>
      <c r="DR220" s="228"/>
      <c r="DS220" s="228"/>
      <c r="DT220" s="228"/>
      <c r="DU220" s="228"/>
      <c r="DV220" s="228"/>
      <c r="DW220" s="228"/>
      <c r="DX220" s="228"/>
      <c r="DY220" s="228"/>
      <c r="DZ220" s="228"/>
      <c r="EA220" s="228"/>
      <c r="EB220" s="228"/>
      <c r="EC220" s="228"/>
      <c r="ED220" s="228"/>
      <c r="EE220" s="228"/>
      <c r="EF220" s="228"/>
      <c r="EG220" s="228"/>
      <c r="EH220" s="229"/>
    </row>
    <row r="221" spans="1:138" s="230" customFormat="1" x14ac:dyDescent="0.25">
      <c r="A221" s="222"/>
      <c r="B221" s="223"/>
      <c r="C221" s="223"/>
      <c r="D221" s="223"/>
      <c r="E221" s="223"/>
      <c r="F221" s="223"/>
      <c r="G221" s="224"/>
      <c r="H221" s="224"/>
      <c r="I221" s="222"/>
      <c r="J221" s="222"/>
      <c r="K221" s="222"/>
      <c r="L221" s="222"/>
      <c r="M221" s="224"/>
      <c r="N221" s="222"/>
      <c r="O221" s="222"/>
      <c r="P221" s="225"/>
      <c r="Q221" s="225"/>
      <c r="R221" s="225"/>
      <c r="S221" s="224"/>
      <c r="T221" s="224"/>
      <c r="U221" s="224"/>
      <c r="V221" s="224"/>
      <c r="W221" s="225"/>
      <c r="X221" s="224"/>
      <c r="Y221" s="224"/>
      <c r="Z221" s="224"/>
      <c r="AA221" s="224"/>
      <c r="AB221" s="226"/>
      <c r="AC221" s="228"/>
      <c r="AD221" s="228"/>
      <c r="AE221" s="228"/>
      <c r="AF221" s="228"/>
      <c r="AG221" s="228"/>
      <c r="AH221" s="228"/>
      <c r="AI221" s="228"/>
      <c r="AJ221" s="228"/>
      <c r="AK221" s="228"/>
      <c r="AL221" s="228"/>
      <c r="AM221" s="228"/>
      <c r="AN221" s="228"/>
      <c r="AO221" s="228"/>
      <c r="AP221" s="228"/>
      <c r="AQ221" s="228"/>
      <c r="AR221" s="228"/>
      <c r="AS221" s="228"/>
      <c r="AT221" s="228"/>
      <c r="AU221" s="228"/>
      <c r="AV221" s="228"/>
      <c r="AW221" s="228"/>
      <c r="AX221" s="228"/>
      <c r="AY221" s="228"/>
      <c r="AZ221" s="228"/>
      <c r="BA221" s="228"/>
      <c r="BB221" s="228"/>
      <c r="BC221" s="228"/>
      <c r="BD221" s="228"/>
      <c r="BE221" s="228"/>
      <c r="BF221" s="228"/>
      <c r="BG221" s="228"/>
      <c r="BH221" s="228"/>
      <c r="BI221" s="228"/>
      <c r="BJ221" s="228"/>
      <c r="BK221" s="228"/>
      <c r="BL221" s="228"/>
      <c r="BM221" s="228"/>
      <c r="BN221" s="228"/>
      <c r="BO221" s="228"/>
      <c r="BP221" s="228"/>
      <c r="BQ221" s="228"/>
      <c r="BR221" s="228"/>
      <c r="BS221" s="228"/>
      <c r="BT221" s="228"/>
      <c r="BU221" s="228"/>
      <c r="BV221" s="228"/>
      <c r="BW221" s="228"/>
      <c r="BX221" s="228"/>
      <c r="BY221" s="228"/>
      <c r="BZ221" s="228"/>
      <c r="CA221" s="228"/>
      <c r="CB221" s="228"/>
      <c r="CC221" s="228"/>
      <c r="CD221" s="228"/>
      <c r="CE221" s="228"/>
      <c r="CF221" s="228"/>
      <c r="CG221" s="228"/>
      <c r="CH221" s="228"/>
      <c r="CI221" s="228"/>
      <c r="CJ221" s="228"/>
      <c r="CK221" s="228"/>
      <c r="CL221" s="228"/>
      <c r="CM221" s="228"/>
      <c r="CN221" s="228"/>
      <c r="CO221" s="228"/>
      <c r="CP221" s="228"/>
      <c r="CQ221" s="228"/>
      <c r="CR221" s="228"/>
      <c r="CS221" s="228"/>
      <c r="CT221" s="228"/>
      <c r="CU221" s="228"/>
      <c r="CV221" s="228"/>
      <c r="CW221" s="228"/>
      <c r="CX221" s="228"/>
      <c r="CY221" s="228"/>
      <c r="CZ221" s="228"/>
      <c r="DA221" s="228"/>
      <c r="DB221" s="228"/>
      <c r="DC221" s="228"/>
      <c r="DD221" s="228"/>
      <c r="DE221" s="228"/>
      <c r="DF221" s="228"/>
      <c r="DG221" s="228"/>
      <c r="DH221" s="228"/>
      <c r="DI221" s="228"/>
      <c r="DJ221" s="228"/>
      <c r="DK221" s="228"/>
      <c r="DL221" s="228"/>
      <c r="DM221" s="228"/>
      <c r="DN221" s="228"/>
      <c r="DO221" s="228"/>
      <c r="DP221" s="228"/>
      <c r="DQ221" s="228"/>
      <c r="DR221" s="228"/>
      <c r="DS221" s="228"/>
      <c r="DT221" s="228"/>
      <c r="DU221" s="228"/>
      <c r="DV221" s="228"/>
      <c r="DW221" s="228"/>
      <c r="DX221" s="228"/>
      <c r="DY221" s="228"/>
      <c r="DZ221" s="228"/>
      <c r="EA221" s="228"/>
      <c r="EB221" s="228"/>
      <c r="EC221" s="228"/>
      <c r="ED221" s="228"/>
      <c r="EE221" s="228"/>
      <c r="EF221" s="228"/>
      <c r="EG221" s="228"/>
      <c r="EH221" s="229"/>
    </row>
    <row r="222" spans="1:138" s="230" customFormat="1" x14ac:dyDescent="0.25">
      <c r="A222" s="222"/>
      <c r="B222" s="223"/>
      <c r="C222" s="223"/>
      <c r="D222" s="223"/>
      <c r="E222" s="223"/>
      <c r="F222" s="223"/>
      <c r="G222" s="224"/>
      <c r="H222" s="224"/>
      <c r="I222" s="222"/>
      <c r="J222" s="222"/>
      <c r="K222" s="222"/>
      <c r="L222" s="222"/>
      <c r="M222" s="224"/>
      <c r="N222" s="222"/>
      <c r="O222" s="222"/>
      <c r="P222" s="225"/>
      <c r="Q222" s="225"/>
      <c r="R222" s="225"/>
      <c r="S222" s="224"/>
      <c r="T222" s="224"/>
      <c r="U222" s="224"/>
      <c r="V222" s="224"/>
      <c r="W222" s="225"/>
      <c r="X222" s="224"/>
      <c r="Y222" s="224"/>
      <c r="Z222" s="224"/>
      <c r="AA222" s="224"/>
      <c r="AB222" s="226"/>
      <c r="AC222" s="228"/>
      <c r="AD222" s="228"/>
      <c r="AE222" s="228"/>
      <c r="AF222" s="228"/>
      <c r="AG222" s="228"/>
      <c r="AH222" s="228"/>
      <c r="AI222" s="228"/>
      <c r="AJ222" s="228"/>
      <c r="AK222" s="228"/>
      <c r="AL222" s="228"/>
      <c r="AM222" s="228"/>
      <c r="AN222" s="228"/>
      <c r="AO222" s="228"/>
      <c r="AP222" s="228"/>
      <c r="AQ222" s="228"/>
      <c r="AR222" s="228"/>
      <c r="AS222" s="228"/>
      <c r="AT222" s="228"/>
      <c r="AU222" s="228"/>
      <c r="AV222" s="228"/>
      <c r="AW222" s="228"/>
      <c r="AX222" s="228"/>
      <c r="AY222" s="228"/>
      <c r="AZ222" s="228"/>
      <c r="BA222" s="228"/>
      <c r="BB222" s="228"/>
      <c r="BC222" s="228"/>
      <c r="BD222" s="228"/>
      <c r="BE222" s="228"/>
      <c r="BF222" s="228"/>
      <c r="BG222" s="228"/>
      <c r="BH222" s="228"/>
      <c r="BI222" s="228"/>
      <c r="BJ222" s="228"/>
      <c r="BK222" s="228"/>
      <c r="BL222" s="228"/>
      <c r="BM222" s="228"/>
      <c r="BN222" s="228"/>
      <c r="BO222" s="228"/>
      <c r="BP222" s="228"/>
      <c r="BQ222" s="228"/>
      <c r="BR222" s="228"/>
      <c r="BS222" s="228"/>
      <c r="BT222" s="228"/>
      <c r="BU222" s="228"/>
      <c r="BV222" s="228"/>
      <c r="BW222" s="228"/>
      <c r="BX222" s="228"/>
      <c r="BY222" s="228"/>
      <c r="BZ222" s="228"/>
      <c r="CA222" s="228"/>
      <c r="CB222" s="228"/>
      <c r="CC222" s="228"/>
      <c r="CD222" s="228"/>
      <c r="CE222" s="228"/>
      <c r="CF222" s="228"/>
      <c r="CG222" s="228"/>
      <c r="CH222" s="228"/>
      <c r="CI222" s="228"/>
      <c r="CJ222" s="228"/>
      <c r="CK222" s="228"/>
      <c r="CL222" s="228"/>
      <c r="CM222" s="228"/>
      <c r="CN222" s="228"/>
      <c r="CO222" s="228"/>
      <c r="CP222" s="228"/>
      <c r="CQ222" s="228"/>
      <c r="CR222" s="228"/>
      <c r="CS222" s="228"/>
      <c r="CT222" s="228"/>
      <c r="CU222" s="228"/>
      <c r="CV222" s="228"/>
      <c r="CW222" s="228"/>
      <c r="CX222" s="228"/>
      <c r="CY222" s="228"/>
      <c r="CZ222" s="228"/>
      <c r="DA222" s="228"/>
      <c r="DB222" s="228"/>
      <c r="DC222" s="228"/>
      <c r="DD222" s="228"/>
      <c r="DE222" s="228"/>
      <c r="DF222" s="228"/>
      <c r="DG222" s="228"/>
      <c r="DH222" s="228"/>
      <c r="DI222" s="228"/>
      <c r="DJ222" s="228"/>
      <c r="DK222" s="228"/>
      <c r="DL222" s="228"/>
      <c r="DM222" s="228"/>
      <c r="DN222" s="228"/>
      <c r="DO222" s="228"/>
      <c r="DP222" s="228"/>
      <c r="DQ222" s="228"/>
      <c r="DR222" s="228"/>
      <c r="DS222" s="228"/>
      <c r="DT222" s="228"/>
      <c r="DU222" s="228"/>
      <c r="DV222" s="228"/>
      <c r="DW222" s="228"/>
      <c r="DX222" s="228"/>
      <c r="DY222" s="228"/>
      <c r="DZ222" s="228"/>
      <c r="EA222" s="228"/>
      <c r="EB222" s="228"/>
      <c r="EC222" s="228"/>
      <c r="ED222" s="228"/>
      <c r="EE222" s="228"/>
      <c r="EF222" s="228"/>
      <c r="EG222" s="228"/>
      <c r="EH222" s="229"/>
    </row>
    <row r="223" spans="1:138" s="230" customFormat="1" x14ac:dyDescent="0.25">
      <c r="A223" s="222"/>
      <c r="B223" s="223"/>
      <c r="C223" s="223"/>
      <c r="D223" s="223"/>
      <c r="E223" s="223"/>
      <c r="F223" s="223"/>
      <c r="G223" s="224"/>
      <c r="H223" s="224"/>
      <c r="I223" s="222"/>
      <c r="J223" s="222"/>
      <c r="K223" s="223"/>
      <c r="L223" s="222"/>
      <c r="M223" s="224"/>
      <c r="N223" s="222"/>
      <c r="O223" s="222"/>
      <c r="P223" s="225"/>
      <c r="Q223" s="225"/>
      <c r="R223" s="225"/>
      <c r="S223" s="224"/>
      <c r="T223" s="224"/>
      <c r="U223" s="224"/>
      <c r="V223" s="224"/>
      <c r="W223" s="225"/>
      <c r="X223" s="224"/>
      <c r="Y223" s="224"/>
      <c r="Z223" s="224"/>
      <c r="AA223" s="224"/>
      <c r="AB223" s="226"/>
      <c r="AC223" s="228"/>
      <c r="AD223" s="228"/>
      <c r="AE223" s="228"/>
      <c r="AF223" s="228"/>
      <c r="AG223" s="228"/>
      <c r="AH223" s="228"/>
      <c r="AI223" s="228"/>
      <c r="AJ223" s="228"/>
      <c r="AK223" s="228"/>
      <c r="AL223" s="228"/>
      <c r="AM223" s="228"/>
      <c r="AN223" s="228"/>
      <c r="AO223" s="228"/>
      <c r="AP223" s="228"/>
      <c r="AQ223" s="228"/>
      <c r="AR223" s="228"/>
      <c r="AS223" s="228"/>
      <c r="AT223" s="228"/>
      <c r="AU223" s="228"/>
      <c r="AV223" s="228"/>
      <c r="AW223" s="228"/>
      <c r="AX223" s="228"/>
      <c r="AY223" s="228"/>
      <c r="AZ223" s="228"/>
      <c r="BA223" s="228"/>
      <c r="BB223" s="228"/>
      <c r="BC223" s="228"/>
      <c r="BD223" s="228"/>
      <c r="BE223" s="228"/>
      <c r="BF223" s="228"/>
      <c r="BG223" s="228"/>
      <c r="BH223" s="228"/>
      <c r="BI223" s="228"/>
      <c r="BJ223" s="228"/>
      <c r="BK223" s="228"/>
      <c r="BL223" s="228"/>
      <c r="BM223" s="228"/>
      <c r="BN223" s="228"/>
      <c r="BO223" s="228"/>
      <c r="BP223" s="228"/>
      <c r="BQ223" s="228"/>
      <c r="BR223" s="228"/>
      <c r="BS223" s="228"/>
      <c r="BT223" s="228"/>
      <c r="BU223" s="228"/>
      <c r="BV223" s="228"/>
      <c r="BW223" s="228"/>
      <c r="BX223" s="228"/>
      <c r="BY223" s="228"/>
      <c r="BZ223" s="228"/>
      <c r="CA223" s="228"/>
      <c r="CB223" s="228"/>
      <c r="CC223" s="228"/>
      <c r="CD223" s="228"/>
      <c r="CE223" s="228"/>
      <c r="CF223" s="228"/>
      <c r="CG223" s="228"/>
      <c r="CH223" s="228"/>
      <c r="CI223" s="228"/>
      <c r="CJ223" s="228"/>
      <c r="CK223" s="228"/>
      <c r="CL223" s="228"/>
      <c r="CM223" s="228"/>
      <c r="CN223" s="228"/>
      <c r="CO223" s="228"/>
      <c r="CP223" s="228"/>
      <c r="CQ223" s="228"/>
      <c r="CR223" s="228"/>
      <c r="CS223" s="228"/>
      <c r="CT223" s="228"/>
      <c r="CU223" s="228"/>
      <c r="CV223" s="228"/>
      <c r="CW223" s="228"/>
      <c r="CX223" s="228"/>
      <c r="CY223" s="228"/>
      <c r="CZ223" s="228"/>
      <c r="DA223" s="228"/>
      <c r="DB223" s="228"/>
      <c r="DC223" s="228"/>
      <c r="DD223" s="228"/>
      <c r="DE223" s="228"/>
      <c r="DF223" s="228"/>
      <c r="DG223" s="228"/>
      <c r="DH223" s="228"/>
      <c r="DI223" s="228"/>
      <c r="DJ223" s="228"/>
      <c r="DK223" s="228"/>
      <c r="DL223" s="228"/>
      <c r="DM223" s="228"/>
      <c r="DN223" s="228"/>
      <c r="DO223" s="228"/>
      <c r="DP223" s="228"/>
      <c r="DQ223" s="228"/>
      <c r="DR223" s="228"/>
      <c r="DS223" s="228"/>
      <c r="DT223" s="228"/>
      <c r="DU223" s="228"/>
      <c r="DV223" s="228"/>
      <c r="DW223" s="228"/>
      <c r="DX223" s="228"/>
      <c r="DY223" s="228"/>
      <c r="DZ223" s="228"/>
      <c r="EA223" s="228"/>
      <c r="EB223" s="228"/>
      <c r="EC223" s="228"/>
      <c r="ED223" s="228"/>
      <c r="EE223" s="228"/>
      <c r="EF223" s="228"/>
      <c r="EG223" s="228"/>
      <c r="EH223" s="229"/>
    </row>
    <row r="224" spans="1:138" s="230" customFormat="1" x14ac:dyDescent="0.25">
      <c r="A224" s="222"/>
      <c r="B224" s="223"/>
      <c r="C224" s="223"/>
      <c r="D224" s="223"/>
      <c r="E224" s="223"/>
      <c r="F224" s="223"/>
      <c r="G224" s="224"/>
      <c r="H224" s="224"/>
      <c r="I224" s="222"/>
      <c r="J224" s="222"/>
      <c r="K224" s="222"/>
      <c r="L224" s="222"/>
      <c r="M224" s="224"/>
      <c r="N224" s="222"/>
      <c r="O224" s="222"/>
      <c r="P224" s="225"/>
      <c r="Q224" s="225"/>
      <c r="R224" s="225"/>
      <c r="S224" s="224"/>
      <c r="T224" s="224"/>
      <c r="U224" s="224"/>
      <c r="V224" s="224"/>
      <c r="W224" s="225"/>
      <c r="X224" s="224"/>
      <c r="Y224" s="224"/>
      <c r="Z224" s="224"/>
      <c r="AA224" s="224"/>
      <c r="AB224" s="226"/>
      <c r="AC224" s="228"/>
      <c r="AD224" s="228"/>
      <c r="AE224" s="228"/>
      <c r="AF224" s="228"/>
      <c r="AG224" s="228"/>
      <c r="AH224" s="228"/>
      <c r="AI224" s="228"/>
      <c r="AJ224" s="228"/>
      <c r="AK224" s="228"/>
      <c r="AL224" s="228"/>
      <c r="AM224" s="228"/>
      <c r="AN224" s="228"/>
      <c r="AO224" s="228"/>
      <c r="AP224" s="228"/>
      <c r="AQ224" s="228"/>
      <c r="AR224" s="228"/>
      <c r="AS224" s="228"/>
      <c r="AT224" s="228"/>
      <c r="AU224" s="228"/>
      <c r="AV224" s="228"/>
      <c r="AW224" s="228"/>
      <c r="AX224" s="228"/>
      <c r="AY224" s="228"/>
      <c r="AZ224" s="228"/>
      <c r="BA224" s="228"/>
      <c r="BB224" s="228"/>
      <c r="BC224" s="228"/>
      <c r="BD224" s="228"/>
      <c r="BE224" s="228"/>
      <c r="BF224" s="228"/>
      <c r="BG224" s="228"/>
      <c r="BH224" s="228"/>
      <c r="BI224" s="228"/>
      <c r="BJ224" s="228"/>
      <c r="BK224" s="228"/>
      <c r="BL224" s="228"/>
      <c r="BM224" s="228"/>
      <c r="BN224" s="228"/>
      <c r="BO224" s="228"/>
      <c r="BP224" s="228"/>
      <c r="BQ224" s="228"/>
      <c r="BR224" s="228"/>
      <c r="BS224" s="228"/>
      <c r="BT224" s="228"/>
      <c r="BU224" s="228"/>
      <c r="BV224" s="228"/>
      <c r="BW224" s="228"/>
      <c r="BX224" s="228"/>
      <c r="BY224" s="228"/>
      <c r="BZ224" s="228"/>
      <c r="CA224" s="228"/>
      <c r="CB224" s="228"/>
      <c r="CC224" s="228"/>
      <c r="CD224" s="228"/>
      <c r="CE224" s="228"/>
      <c r="CF224" s="228"/>
      <c r="CG224" s="228"/>
      <c r="CH224" s="228"/>
      <c r="CI224" s="228"/>
      <c r="CJ224" s="228"/>
      <c r="CK224" s="228"/>
      <c r="CL224" s="228"/>
      <c r="CM224" s="228"/>
      <c r="CN224" s="228"/>
      <c r="CO224" s="228"/>
      <c r="CP224" s="228"/>
      <c r="CQ224" s="228"/>
      <c r="CR224" s="228"/>
      <c r="CS224" s="228"/>
      <c r="CT224" s="228"/>
      <c r="CU224" s="228"/>
      <c r="CV224" s="228"/>
      <c r="CW224" s="228"/>
      <c r="CX224" s="228"/>
      <c r="CY224" s="228"/>
      <c r="CZ224" s="228"/>
      <c r="DA224" s="228"/>
      <c r="DB224" s="228"/>
      <c r="DC224" s="228"/>
      <c r="DD224" s="228"/>
      <c r="DE224" s="228"/>
      <c r="DF224" s="228"/>
      <c r="DG224" s="228"/>
      <c r="DH224" s="228"/>
      <c r="DI224" s="228"/>
      <c r="DJ224" s="228"/>
      <c r="DK224" s="228"/>
      <c r="DL224" s="228"/>
      <c r="DM224" s="228"/>
      <c r="DN224" s="228"/>
      <c r="DO224" s="228"/>
      <c r="DP224" s="228"/>
      <c r="DQ224" s="228"/>
      <c r="DR224" s="228"/>
      <c r="DS224" s="228"/>
      <c r="DT224" s="228"/>
      <c r="DU224" s="228"/>
      <c r="DV224" s="228"/>
      <c r="DW224" s="228"/>
      <c r="DX224" s="228"/>
      <c r="DY224" s="228"/>
      <c r="DZ224" s="228"/>
      <c r="EA224" s="228"/>
      <c r="EB224" s="228"/>
      <c r="EC224" s="228"/>
      <c r="ED224" s="228"/>
      <c r="EE224" s="228"/>
      <c r="EF224" s="228"/>
      <c r="EG224" s="228"/>
      <c r="EH224" s="229"/>
    </row>
    <row r="225" spans="1:138" s="230" customFormat="1" x14ac:dyDescent="0.25">
      <c r="A225" s="222"/>
      <c r="B225" s="223"/>
      <c r="C225" s="223"/>
      <c r="D225" s="223"/>
      <c r="E225" s="223"/>
      <c r="F225" s="223"/>
      <c r="G225" s="224"/>
      <c r="H225" s="224"/>
      <c r="I225" s="222"/>
      <c r="J225" s="222"/>
      <c r="K225" s="222"/>
      <c r="L225" s="222"/>
      <c r="M225" s="224"/>
      <c r="N225" s="222"/>
      <c r="O225" s="222"/>
      <c r="P225" s="225"/>
      <c r="Q225" s="225"/>
      <c r="R225" s="225"/>
      <c r="S225" s="224"/>
      <c r="T225" s="224"/>
      <c r="U225" s="224"/>
      <c r="V225" s="224"/>
      <c r="W225" s="225"/>
      <c r="X225" s="224"/>
      <c r="Y225" s="224"/>
      <c r="Z225" s="224"/>
      <c r="AA225" s="224"/>
      <c r="AB225" s="226"/>
      <c r="AC225" s="228"/>
      <c r="AD225" s="228"/>
      <c r="AE225" s="228"/>
      <c r="AF225" s="228"/>
      <c r="AG225" s="228"/>
      <c r="AH225" s="228"/>
      <c r="AI225" s="228"/>
      <c r="AJ225" s="228"/>
      <c r="AK225" s="228"/>
      <c r="AL225" s="228"/>
      <c r="AM225" s="228"/>
      <c r="AN225" s="228"/>
      <c r="AO225" s="228"/>
      <c r="AP225" s="228"/>
      <c r="AQ225" s="228"/>
      <c r="AR225" s="228"/>
      <c r="AS225" s="228"/>
      <c r="AT225" s="228"/>
      <c r="AU225" s="228"/>
      <c r="AV225" s="228"/>
      <c r="AW225" s="228"/>
      <c r="AX225" s="228"/>
      <c r="AY225" s="228"/>
      <c r="AZ225" s="228"/>
      <c r="BA225" s="228"/>
      <c r="BB225" s="228"/>
      <c r="BC225" s="228"/>
      <c r="BD225" s="228"/>
      <c r="BE225" s="228"/>
      <c r="BF225" s="228"/>
      <c r="BG225" s="228"/>
      <c r="BH225" s="228"/>
      <c r="BI225" s="228"/>
      <c r="BJ225" s="228"/>
      <c r="BK225" s="228"/>
      <c r="BL225" s="228"/>
      <c r="BM225" s="228"/>
      <c r="BN225" s="228"/>
      <c r="BO225" s="228"/>
      <c r="BP225" s="228"/>
      <c r="BQ225" s="228"/>
      <c r="BR225" s="228"/>
      <c r="BS225" s="228"/>
      <c r="BT225" s="228"/>
      <c r="BU225" s="228"/>
      <c r="BV225" s="228"/>
      <c r="BW225" s="228"/>
      <c r="BX225" s="228"/>
      <c r="BY225" s="228"/>
      <c r="BZ225" s="228"/>
      <c r="CA225" s="228"/>
      <c r="CB225" s="228"/>
      <c r="CC225" s="228"/>
      <c r="CD225" s="228"/>
      <c r="CE225" s="228"/>
      <c r="CF225" s="228"/>
      <c r="CG225" s="228"/>
      <c r="CH225" s="228"/>
      <c r="CI225" s="228"/>
      <c r="CJ225" s="228"/>
      <c r="CK225" s="228"/>
      <c r="CL225" s="228"/>
      <c r="CM225" s="228"/>
      <c r="CN225" s="228"/>
      <c r="CO225" s="228"/>
      <c r="CP225" s="228"/>
      <c r="CQ225" s="228"/>
      <c r="CR225" s="228"/>
      <c r="CS225" s="228"/>
      <c r="CT225" s="228"/>
      <c r="CU225" s="228"/>
      <c r="CV225" s="228"/>
      <c r="CW225" s="228"/>
      <c r="CX225" s="228"/>
      <c r="CY225" s="228"/>
      <c r="CZ225" s="228"/>
      <c r="DA225" s="228"/>
      <c r="DB225" s="228"/>
      <c r="DC225" s="228"/>
      <c r="DD225" s="228"/>
      <c r="DE225" s="228"/>
      <c r="DF225" s="228"/>
      <c r="DG225" s="228"/>
      <c r="DH225" s="228"/>
      <c r="DI225" s="228"/>
      <c r="DJ225" s="228"/>
      <c r="DK225" s="228"/>
      <c r="DL225" s="228"/>
      <c r="DM225" s="228"/>
      <c r="DN225" s="228"/>
      <c r="DO225" s="228"/>
      <c r="DP225" s="228"/>
      <c r="DQ225" s="228"/>
      <c r="DR225" s="228"/>
      <c r="DS225" s="228"/>
      <c r="DT225" s="228"/>
      <c r="DU225" s="228"/>
      <c r="DV225" s="228"/>
      <c r="DW225" s="228"/>
      <c r="DX225" s="228"/>
      <c r="DY225" s="228"/>
      <c r="DZ225" s="228"/>
      <c r="EA225" s="228"/>
      <c r="EB225" s="228"/>
      <c r="EC225" s="228"/>
      <c r="ED225" s="228"/>
      <c r="EE225" s="228"/>
      <c r="EF225" s="228"/>
      <c r="EG225" s="228"/>
      <c r="EH225" s="229"/>
    </row>
    <row r="226" spans="1:138" s="230" customFormat="1" x14ac:dyDescent="0.25">
      <c r="A226" s="222"/>
      <c r="B226" s="223"/>
      <c r="C226" s="223"/>
      <c r="D226" s="223"/>
      <c r="E226" s="223"/>
      <c r="F226" s="223"/>
      <c r="G226" s="224"/>
      <c r="H226" s="224"/>
      <c r="I226" s="222"/>
      <c r="J226" s="222"/>
      <c r="K226" s="223"/>
      <c r="L226" s="222"/>
      <c r="M226" s="224"/>
      <c r="N226" s="222"/>
      <c r="O226" s="222"/>
      <c r="P226" s="225"/>
      <c r="Q226" s="225"/>
      <c r="R226" s="225"/>
      <c r="S226" s="224"/>
      <c r="T226" s="224"/>
      <c r="U226" s="224"/>
      <c r="V226" s="224"/>
      <c r="W226" s="225"/>
      <c r="X226" s="224"/>
      <c r="Y226" s="224"/>
      <c r="Z226" s="224"/>
      <c r="AA226" s="224"/>
      <c r="AB226" s="226"/>
      <c r="AC226" s="228"/>
      <c r="AD226" s="228"/>
      <c r="AE226" s="228"/>
      <c r="AF226" s="228"/>
      <c r="AG226" s="228"/>
      <c r="AH226" s="228"/>
      <c r="AI226" s="228"/>
      <c r="AJ226" s="228"/>
      <c r="AK226" s="228"/>
      <c r="AL226" s="228"/>
      <c r="AM226" s="228"/>
      <c r="AN226" s="228"/>
      <c r="AO226" s="228"/>
      <c r="AP226" s="228"/>
      <c r="AQ226" s="228"/>
      <c r="AR226" s="228"/>
      <c r="AS226" s="228"/>
      <c r="AT226" s="228"/>
      <c r="AU226" s="228"/>
      <c r="AV226" s="228"/>
      <c r="AW226" s="228"/>
      <c r="AX226" s="228"/>
      <c r="AY226" s="228"/>
      <c r="AZ226" s="228"/>
      <c r="BA226" s="228"/>
      <c r="BB226" s="228"/>
      <c r="BC226" s="228"/>
      <c r="BD226" s="228"/>
      <c r="BE226" s="228"/>
      <c r="BF226" s="228"/>
      <c r="BG226" s="228"/>
      <c r="BH226" s="228"/>
      <c r="BI226" s="228"/>
      <c r="BJ226" s="228"/>
      <c r="BK226" s="228"/>
      <c r="BL226" s="228"/>
      <c r="BM226" s="228"/>
      <c r="BN226" s="228"/>
      <c r="BO226" s="228"/>
      <c r="BP226" s="228"/>
      <c r="BQ226" s="228"/>
      <c r="BR226" s="228"/>
      <c r="BS226" s="228"/>
      <c r="BT226" s="228"/>
      <c r="BU226" s="228"/>
      <c r="BV226" s="228"/>
      <c r="BW226" s="228"/>
      <c r="BX226" s="228"/>
      <c r="BY226" s="228"/>
      <c r="BZ226" s="228"/>
      <c r="CA226" s="228"/>
      <c r="CB226" s="228"/>
      <c r="CC226" s="228"/>
      <c r="CD226" s="228"/>
      <c r="CE226" s="228"/>
      <c r="CF226" s="228"/>
      <c r="CG226" s="228"/>
      <c r="CH226" s="228"/>
      <c r="CI226" s="228"/>
      <c r="CJ226" s="228"/>
      <c r="CK226" s="228"/>
      <c r="CL226" s="228"/>
      <c r="CM226" s="228"/>
      <c r="CN226" s="228"/>
      <c r="CO226" s="228"/>
      <c r="CP226" s="228"/>
      <c r="CQ226" s="228"/>
      <c r="CR226" s="228"/>
      <c r="CS226" s="228"/>
      <c r="CT226" s="228"/>
      <c r="CU226" s="228"/>
      <c r="CV226" s="228"/>
      <c r="CW226" s="228"/>
      <c r="CX226" s="228"/>
      <c r="CY226" s="228"/>
      <c r="CZ226" s="228"/>
      <c r="DA226" s="228"/>
      <c r="DB226" s="228"/>
      <c r="DC226" s="228"/>
      <c r="DD226" s="228"/>
      <c r="DE226" s="228"/>
      <c r="DF226" s="228"/>
      <c r="DG226" s="228"/>
      <c r="DH226" s="228"/>
      <c r="DI226" s="228"/>
      <c r="DJ226" s="228"/>
      <c r="DK226" s="228"/>
      <c r="DL226" s="228"/>
      <c r="DM226" s="228"/>
      <c r="DN226" s="228"/>
      <c r="DO226" s="228"/>
      <c r="DP226" s="228"/>
      <c r="DQ226" s="228"/>
      <c r="DR226" s="228"/>
      <c r="DS226" s="228"/>
      <c r="DT226" s="228"/>
      <c r="DU226" s="228"/>
      <c r="DV226" s="228"/>
      <c r="DW226" s="228"/>
      <c r="DX226" s="228"/>
      <c r="DY226" s="228"/>
      <c r="DZ226" s="228"/>
      <c r="EA226" s="228"/>
      <c r="EB226" s="228"/>
      <c r="EC226" s="228"/>
      <c r="ED226" s="228"/>
      <c r="EE226" s="228"/>
      <c r="EF226" s="228"/>
      <c r="EG226" s="228"/>
      <c r="EH226" s="229"/>
    </row>
    <row r="227" spans="1:138" s="230" customFormat="1" x14ac:dyDescent="0.25">
      <c r="A227" s="222"/>
      <c r="B227" s="223"/>
      <c r="C227" s="223"/>
      <c r="D227" s="223"/>
      <c r="E227" s="223"/>
      <c r="F227" s="223"/>
      <c r="G227" s="224"/>
      <c r="H227" s="224"/>
      <c r="I227" s="222"/>
      <c r="J227" s="222"/>
      <c r="K227" s="222"/>
      <c r="L227" s="222"/>
      <c r="M227" s="224"/>
      <c r="N227" s="222"/>
      <c r="O227" s="222"/>
      <c r="P227" s="225"/>
      <c r="Q227" s="225"/>
      <c r="R227" s="225"/>
      <c r="S227" s="224"/>
      <c r="T227" s="224"/>
      <c r="U227" s="224"/>
      <c r="V227" s="224"/>
      <c r="W227" s="225"/>
      <c r="X227" s="224"/>
      <c r="Y227" s="224"/>
      <c r="Z227" s="224"/>
      <c r="AA227" s="224"/>
      <c r="AB227" s="226"/>
      <c r="AC227" s="228"/>
      <c r="AD227" s="228"/>
      <c r="AE227" s="228"/>
      <c r="AF227" s="228"/>
      <c r="AG227" s="228"/>
      <c r="AH227" s="228"/>
      <c r="AI227" s="228"/>
      <c r="AJ227" s="228"/>
      <c r="AK227" s="228"/>
      <c r="AL227" s="228"/>
      <c r="AM227" s="228"/>
      <c r="AN227" s="228"/>
      <c r="AO227" s="228"/>
      <c r="AP227" s="228"/>
      <c r="AQ227" s="228"/>
      <c r="AR227" s="228"/>
      <c r="AS227" s="228"/>
      <c r="AT227" s="228"/>
      <c r="AU227" s="228"/>
      <c r="AV227" s="228"/>
      <c r="AW227" s="228"/>
      <c r="AX227" s="228"/>
      <c r="AY227" s="228"/>
      <c r="AZ227" s="228"/>
      <c r="BA227" s="228"/>
      <c r="BB227" s="228"/>
      <c r="BC227" s="228"/>
      <c r="BD227" s="228"/>
      <c r="BE227" s="228"/>
      <c r="BF227" s="228"/>
      <c r="BG227" s="228"/>
      <c r="BH227" s="228"/>
      <c r="BI227" s="228"/>
      <c r="BJ227" s="228"/>
      <c r="BK227" s="228"/>
      <c r="BL227" s="228"/>
      <c r="BM227" s="228"/>
      <c r="BN227" s="228"/>
      <c r="BO227" s="228"/>
      <c r="BP227" s="228"/>
      <c r="BQ227" s="228"/>
      <c r="BR227" s="228"/>
      <c r="BS227" s="228"/>
      <c r="BT227" s="228"/>
      <c r="BU227" s="228"/>
      <c r="BV227" s="228"/>
      <c r="BW227" s="228"/>
      <c r="BX227" s="228"/>
      <c r="BY227" s="228"/>
      <c r="BZ227" s="228"/>
      <c r="CA227" s="228"/>
      <c r="CB227" s="228"/>
      <c r="CC227" s="228"/>
      <c r="CD227" s="228"/>
      <c r="CE227" s="228"/>
      <c r="CF227" s="228"/>
      <c r="CG227" s="228"/>
      <c r="CH227" s="228"/>
      <c r="CI227" s="228"/>
      <c r="CJ227" s="228"/>
      <c r="CK227" s="228"/>
      <c r="CL227" s="228"/>
      <c r="CM227" s="228"/>
      <c r="CN227" s="228"/>
      <c r="CO227" s="228"/>
      <c r="CP227" s="228"/>
      <c r="CQ227" s="228"/>
      <c r="CR227" s="228"/>
      <c r="CS227" s="228"/>
      <c r="CT227" s="228"/>
      <c r="CU227" s="228"/>
      <c r="CV227" s="228"/>
      <c r="CW227" s="228"/>
      <c r="CX227" s="228"/>
      <c r="CY227" s="228"/>
      <c r="CZ227" s="228"/>
      <c r="DA227" s="228"/>
      <c r="DB227" s="228"/>
      <c r="DC227" s="228"/>
      <c r="DD227" s="228"/>
      <c r="DE227" s="228"/>
      <c r="DF227" s="228"/>
      <c r="DG227" s="228"/>
      <c r="DH227" s="228"/>
      <c r="DI227" s="228"/>
      <c r="DJ227" s="228"/>
      <c r="DK227" s="228"/>
      <c r="DL227" s="228"/>
      <c r="DM227" s="228"/>
      <c r="DN227" s="228"/>
      <c r="DO227" s="228"/>
      <c r="DP227" s="228"/>
      <c r="DQ227" s="228"/>
      <c r="DR227" s="228"/>
      <c r="DS227" s="228"/>
      <c r="DT227" s="228"/>
      <c r="DU227" s="228"/>
      <c r="DV227" s="228"/>
      <c r="DW227" s="228"/>
      <c r="DX227" s="228"/>
      <c r="DY227" s="228"/>
      <c r="DZ227" s="228"/>
      <c r="EA227" s="228"/>
      <c r="EB227" s="228"/>
      <c r="EC227" s="228"/>
      <c r="ED227" s="228"/>
      <c r="EE227" s="228"/>
      <c r="EF227" s="228"/>
      <c r="EG227" s="228"/>
      <c r="EH227" s="229"/>
    </row>
    <row r="228" spans="1:138" s="230" customFormat="1" x14ac:dyDescent="0.25">
      <c r="A228" s="222"/>
      <c r="B228" s="223"/>
      <c r="C228" s="223"/>
      <c r="D228" s="223"/>
      <c r="E228" s="223"/>
      <c r="F228" s="223"/>
      <c r="G228" s="224"/>
      <c r="H228" s="224"/>
      <c r="I228" s="222"/>
      <c r="J228" s="222"/>
      <c r="K228" s="222"/>
      <c r="L228" s="222"/>
      <c r="M228" s="224"/>
      <c r="N228" s="222"/>
      <c r="O228" s="222"/>
      <c r="P228" s="225"/>
      <c r="Q228" s="225"/>
      <c r="R228" s="225"/>
      <c r="S228" s="224"/>
      <c r="T228" s="224"/>
      <c r="U228" s="224"/>
      <c r="V228" s="224"/>
      <c r="W228" s="225"/>
      <c r="X228" s="224"/>
      <c r="Y228" s="224"/>
      <c r="Z228" s="224"/>
      <c r="AA228" s="224"/>
      <c r="AB228" s="226"/>
      <c r="AC228" s="228"/>
      <c r="AD228" s="228"/>
      <c r="AE228" s="228"/>
      <c r="AF228" s="228"/>
      <c r="AG228" s="228"/>
      <c r="AH228" s="228"/>
      <c r="AI228" s="228"/>
      <c r="AJ228" s="228"/>
      <c r="AK228" s="228"/>
      <c r="AL228" s="228"/>
      <c r="AM228" s="228"/>
      <c r="AN228" s="228"/>
      <c r="AO228" s="228"/>
      <c r="AP228" s="228"/>
      <c r="AQ228" s="228"/>
      <c r="AR228" s="228"/>
      <c r="AS228" s="228"/>
      <c r="AT228" s="228"/>
      <c r="AU228" s="228"/>
      <c r="AV228" s="228"/>
      <c r="AW228" s="228"/>
      <c r="AX228" s="228"/>
      <c r="AY228" s="228"/>
      <c r="AZ228" s="228"/>
      <c r="BA228" s="228"/>
      <c r="BB228" s="228"/>
      <c r="BC228" s="228"/>
      <c r="BD228" s="228"/>
      <c r="BE228" s="228"/>
      <c r="BF228" s="228"/>
      <c r="BG228" s="228"/>
      <c r="BH228" s="228"/>
      <c r="BI228" s="228"/>
      <c r="BJ228" s="228"/>
      <c r="BK228" s="228"/>
      <c r="BL228" s="228"/>
      <c r="BM228" s="228"/>
      <c r="BN228" s="228"/>
      <c r="BO228" s="228"/>
      <c r="BP228" s="228"/>
      <c r="BQ228" s="228"/>
      <c r="BR228" s="228"/>
      <c r="BS228" s="228"/>
      <c r="BT228" s="228"/>
      <c r="BU228" s="228"/>
      <c r="BV228" s="228"/>
      <c r="BW228" s="228"/>
      <c r="BX228" s="228"/>
      <c r="BY228" s="228"/>
      <c r="BZ228" s="228"/>
      <c r="CA228" s="228"/>
      <c r="CB228" s="228"/>
      <c r="CC228" s="228"/>
      <c r="CD228" s="228"/>
      <c r="CE228" s="228"/>
      <c r="CF228" s="228"/>
      <c r="CG228" s="228"/>
      <c r="CH228" s="228"/>
      <c r="CI228" s="228"/>
      <c r="CJ228" s="228"/>
      <c r="CK228" s="228"/>
      <c r="CL228" s="228"/>
      <c r="CM228" s="228"/>
      <c r="CN228" s="228"/>
      <c r="CO228" s="228"/>
      <c r="CP228" s="228"/>
      <c r="CQ228" s="228"/>
      <c r="CR228" s="228"/>
      <c r="CS228" s="228"/>
      <c r="CT228" s="228"/>
      <c r="CU228" s="228"/>
      <c r="CV228" s="228"/>
      <c r="CW228" s="228"/>
      <c r="CX228" s="228"/>
      <c r="CY228" s="228"/>
      <c r="CZ228" s="228"/>
      <c r="DA228" s="228"/>
      <c r="DB228" s="228"/>
      <c r="DC228" s="228"/>
      <c r="DD228" s="228"/>
      <c r="DE228" s="228"/>
      <c r="DF228" s="228"/>
      <c r="DG228" s="228"/>
      <c r="DH228" s="228"/>
      <c r="DI228" s="228"/>
      <c r="DJ228" s="228"/>
      <c r="DK228" s="228"/>
      <c r="DL228" s="228"/>
      <c r="DM228" s="228"/>
      <c r="DN228" s="228"/>
      <c r="DO228" s="228"/>
      <c r="DP228" s="228"/>
      <c r="DQ228" s="228"/>
      <c r="DR228" s="228"/>
      <c r="DS228" s="228"/>
      <c r="DT228" s="228"/>
      <c r="DU228" s="228"/>
      <c r="DV228" s="228"/>
      <c r="DW228" s="228"/>
      <c r="DX228" s="228"/>
      <c r="DY228" s="228"/>
      <c r="DZ228" s="228"/>
      <c r="EA228" s="228"/>
      <c r="EB228" s="228"/>
      <c r="EC228" s="228"/>
      <c r="ED228" s="228"/>
      <c r="EE228" s="228"/>
      <c r="EF228" s="228"/>
      <c r="EG228" s="228"/>
      <c r="EH228" s="229"/>
    </row>
    <row r="229" spans="1:138" s="230" customFormat="1" x14ac:dyDescent="0.25">
      <c r="A229" s="222"/>
      <c r="B229" s="223"/>
      <c r="C229" s="223"/>
      <c r="D229" s="223"/>
      <c r="E229" s="223"/>
      <c r="F229" s="223"/>
      <c r="G229" s="224"/>
      <c r="H229" s="224"/>
      <c r="I229" s="222"/>
      <c r="J229" s="222"/>
      <c r="K229" s="222"/>
      <c r="L229" s="222"/>
      <c r="M229" s="224"/>
      <c r="N229" s="222"/>
      <c r="O229" s="222"/>
      <c r="P229" s="225"/>
      <c r="Q229" s="225"/>
      <c r="R229" s="225"/>
      <c r="S229" s="224"/>
      <c r="T229" s="224"/>
      <c r="U229" s="224"/>
      <c r="V229" s="224"/>
      <c r="W229" s="225"/>
      <c r="X229" s="224"/>
      <c r="Y229" s="224"/>
      <c r="Z229" s="224"/>
      <c r="AA229" s="224"/>
      <c r="AB229" s="226"/>
      <c r="AC229" s="228"/>
      <c r="AD229" s="228"/>
      <c r="AE229" s="228"/>
      <c r="AF229" s="228"/>
      <c r="AG229" s="228"/>
      <c r="AH229" s="228"/>
      <c r="AI229" s="228"/>
      <c r="AJ229" s="228"/>
      <c r="AK229" s="228"/>
      <c r="AL229" s="228"/>
      <c r="AM229" s="228"/>
      <c r="AN229" s="228"/>
      <c r="AO229" s="228"/>
      <c r="AP229" s="228"/>
      <c r="AQ229" s="228"/>
      <c r="AR229" s="228"/>
      <c r="AS229" s="228"/>
      <c r="AT229" s="228"/>
      <c r="AU229" s="228"/>
      <c r="AV229" s="228"/>
      <c r="AW229" s="228"/>
      <c r="AX229" s="228"/>
      <c r="AY229" s="228"/>
      <c r="AZ229" s="228"/>
      <c r="BA229" s="228"/>
      <c r="BB229" s="228"/>
      <c r="BC229" s="228"/>
      <c r="BD229" s="228"/>
      <c r="BE229" s="228"/>
      <c r="BF229" s="228"/>
      <c r="BG229" s="228"/>
      <c r="BH229" s="228"/>
      <c r="BI229" s="228"/>
      <c r="BJ229" s="228"/>
      <c r="BK229" s="228"/>
      <c r="BL229" s="228"/>
      <c r="BM229" s="228"/>
      <c r="BN229" s="228"/>
      <c r="BO229" s="228"/>
      <c r="BP229" s="228"/>
      <c r="BQ229" s="228"/>
      <c r="BR229" s="228"/>
      <c r="BS229" s="228"/>
      <c r="BT229" s="228"/>
      <c r="BU229" s="228"/>
      <c r="BV229" s="228"/>
      <c r="BW229" s="228"/>
      <c r="BX229" s="228"/>
      <c r="BY229" s="228"/>
      <c r="BZ229" s="228"/>
      <c r="CA229" s="228"/>
      <c r="CB229" s="228"/>
      <c r="CC229" s="228"/>
      <c r="CD229" s="228"/>
      <c r="CE229" s="228"/>
      <c r="CF229" s="228"/>
      <c r="CG229" s="228"/>
      <c r="CH229" s="228"/>
      <c r="CI229" s="228"/>
      <c r="CJ229" s="228"/>
      <c r="CK229" s="228"/>
      <c r="CL229" s="228"/>
      <c r="CM229" s="228"/>
      <c r="CN229" s="228"/>
      <c r="CO229" s="228"/>
      <c r="CP229" s="228"/>
      <c r="CQ229" s="228"/>
      <c r="CR229" s="228"/>
      <c r="CS229" s="228"/>
      <c r="CT229" s="228"/>
      <c r="CU229" s="228"/>
      <c r="CV229" s="228"/>
      <c r="CW229" s="228"/>
      <c r="CX229" s="228"/>
      <c r="CY229" s="228"/>
      <c r="CZ229" s="228"/>
      <c r="DA229" s="228"/>
      <c r="DB229" s="228"/>
      <c r="DC229" s="228"/>
      <c r="DD229" s="228"/>
      <c r="DE229" s="228"/>
      <c r="DF229" s="228"/>
      <c r="DG229" s="228"/>
      <c r="DH229" s="228"/>
      <c r="DI229" s="228"/>
      <c r="DJ229" s="228"/>
      <c r="DK229" s="228"/>
      <c r="DL229" s="228"/>
      <c r="DM229" s="228"/>
      <c r="DN229" s="228"/>
      <c r="DO229" s="228"/>
      <c r="DP229" s="228"/>
      <c r="DQ229" s="228"/>
      <c r="DR229" s="228"/>
      <c r="DS229" s="228"/>
      <c r="DT229" s="228"/>
      <c r="DU229" s="228"/>
      <c r="DV229" s="228"/>
      <c r="DW229" s="228"/>
      <c r="DX229" s="228"/>
      <c r="DY229" s="228"/>
      <c r="DZ229" s="228"/>
      <c r="EA229" s="228"/>
      <c r="EB229" s="228"/>
      <c r="EC229" s="228"/>
      <c r="ED229" s="228"/>
      <c r="EE229" s="228"/>
      <c r="EF229" s="228"/>
      <c r="EG229" s="228"/>
      <c r="EH229" s="229"/>
    </row>
    <row r="230" spans="1:138" s="230" customFormat="1" x14ac:dyDescent="0.25">
      <c r="A230" s="222"/>
      <c r="B230" s="223"/>
      <c r="C230" s="223"/>
      <c r="D230" s="223"/>
      <c r="E230" s="223"/>
      <c r="F230" s="223"/>
      <c r="G230" s="224"/>
      <c r="H230" s="224"/>
      <c r="I230" s="222"/>
      <c r="J230" s="222"/>
      <c r="K230" s="222"/>
      <c r="L230" s="222"/>
      <c r="M230" s="224"/>
      <c r="N230" s="222"/>
      <c r="O230" s="222"/>
      <c r="P230" s="225"/>
      <c r="Q230" s="225"/>
      <c r="R230" s="225"/>
      <c r="S230" s="224"/>
      <c r="T230" s="224"/>
      <c r="U230" s="224"/>
      <c r="V230" s="224"/>
      <c r="W230" s="225"/>
      <c r="X230" s="224"/>
      <c r="Y230" s="224"/>
      <c r="Z230" s="224"/>
      <c r="AA230" s="224"/>
      <c r="AB230" s="226"/>
      <c r="AC230" s="228"/>
      <c r="AD230" s="228"/>
      <c r="AE230" s="228"/>
      <c r="AF230" s="228"/>
      <c r="AG230" s="228"/>
      <c r="AH230" s="228"/>
      <c r="AI230" s="228"/>
      <c r="AJ230" s="228"/>
      <c r="AK230" s="228"/>
      <c r="AL230" s="228"/>
      <c r="AM230" s="228"/>
      <c r="AN230" s="228"/>
      <c r="AO230" s="228"/>
      <c r="AP230" s="228"/>
      <c r="AQ230" s="228"/>
      <c r="AR230" s="228"/>
      <c r="AS230" s="228"/>
      <c r="AT230" s="228"/>
      <c r="AU230" s="228"/>
      <c r="AV230" s="228"/>
      <c r="AW230" s="228"/>
      <c r="AX230" s="228"/>
      <c r="AY230" s="228"/>
      <c r="AZ230" s="228"/>
      <c r="BA230" s="228"/>
      <c r="BB230" s="228"/>
      <c r="BC230" s="228"/>
      <c r="BD230" s="228"/>
      <c r="BE230" s="228"/>
      <c r="BF230" s="228"/>
      <c r="BG230" s="228"/>
      <c r="BH230" s="228"/>
      <c r="BI230" s="228"/>
      <c r="BJ230" s="228"/>
      <c r="BK230" s="228"/>
      <c r="BL230" s="228"/>
      <c r="BM230" s="228"/>
      <c r="BN230" s="228"/>
      <c r="BO230" s="228"/>
      <c r="BP230" s="228"/>
      <c r="BQ230" s="228"/>
      <c r="BR230" s="228"/>
      <c r="BS230" s="228"/>
      <c r="BT230" s="228"/>
      <c r="BU230" s="228"/>
      <c r="BV230" s="228"/>
      <c r="BW230" s="228"/>
      <c r="BX230" s="228"/>
      <c r="BY230" s="228"/>
      <c r="BZ230" s="228"/>
      <c r="CA230" s="228"/>
      <c r="CB230" s="228"/>
      <c r="CC230" s="228"/>
      <c r="CD230" s="228"/>
      <c r="CE230" s="228"/>
      <c r="CF230" s="228"/>
      <c r="CG230" s="228"/>
      <c r="CH230" s="228"/>
      <c r="CI230" s="228"/>
      <c r="CJ230" s="228"/>
      <c r="CK230" s="228"/>
      <c r="CL230" s="228"/>
      <c r="CM230" s="228"/>
      <c r="CN230" s="228"/>
      <c r="CO230" s="228"/>
      <c r="CP230" s="228"/>
      <c r="CQ230" s="228"/>
      <c r="CR230" s="228"/>
      <c r="CS230" s="228"/>
      <c r="CT230" s="228"/>
      <c r="CU230" s="228"/>
      <c r="CV230" s="228"/>
      <c r="CW230" s="228"/>
      <c r="CX230" s="228"/>
      <c r="CY230" s="228"/>
      <c r="CZ230" s="228"/>
      <c r="DA230" s="228"/>
      <c r="DB230" s="228"/>
      <c r="DC230" s="228"/>
      <c r="DD230" s="228"/>
      <c r="DE230" s="228"/>
      <c r="DF230" s="228"/>
      <c r="DG230" s="228"/>
      <c r="DH230" s="228"/>
      <c r="DI230" s="228"/>
      <c r="DJ230" s="228"/>
      <c r="DK230" s="228"/>
      <c r="DL230" s="228"/>
      <c r="DM230" s="228"/>
      <c r="DN230" s="228"/>
      <c r="DO230" s="228"/>
      <c r="DP230" s="228"/>
      <c r="DQ230" s="228"/>
      <c r="DR230" s="228"/>
      <c r="DS230" s="228"/>
      <c r="DT230" s="228"/>
      <c r="DU230" s="228"/>
      <c r="DV230" s="228"/>
      <c r="DW230" s="228"/>
      <c r="DX230" s="228"/>
      <c r="DY230" s="228"/>
      <c r="DZ230" s="228"/>
      <c r="EA230" s="228"/>
      <c r="EB230" s="228"/>
      <c r="EC230" s="228"/>
      <c r="ED230" s="228"/>
      <c r="EE230" s="228"/>
      <c r="EF230" s="228"/>
      <c r="EG230" s="228"/>
      <c r="EH230" s="229"/>
    </row>
    <row r="231" spans="1:138" s="230" customFormat="1" x14ac:dyDescent="0.25">
      <c r="A231" s="222"/>
      <c r="B231" s="223"/>
      <c r="C231" s="223"/>
      <c r="D231" s="223"/>
      <c r="E231" s="223"/>
      <c r="F231" s="223"/>
      <c r="G231" s="224"/>
      <c r="H231" s="224"/>
      <c r="I231" s="222"/>
      <c r="J231" s="222"/>
      <c r="K231" s="222"/>
      <c r="L231" s="222"/>
      <c r="M231" s="224"/>
      <c r="N231" s="222"/>
      <c r="O231" s="222"/>
      <c r="P231" s="225"/>
      <c r="Q231" s="225"/>
      <c r="R231" s="225"/>
      <c r="S231" s="224"/>
      <c r="T231" s="224"/>
      <c r="U231" s="224"/>
      <c r="V231" s="224"/>
      <c r="W231" s="225"/>
      <c r="X231" s="224"/>
      <c r="Y231" s="224"/>
      <c r="Z231" s="224"/>
      <c r="AA231" s="224"/>
      <c r="AB231" s="226"/>
      <c r="AC231" s="228"/>
      <c r="AD231" s="228"/>
      <c r="AE231" s="228"/>
      <c r="AF231" s="228"/>
      <c r="AG231" s="228"/>
      <c r="AH231" s="228"/>
      <c r="AI231" s="228"/>
      <c r="AJ231" s="228"/>
      <c r="AK231" s="228"/>
      <c r="AL231" s="228"/>
      <c r="AM231" s="228"/>
      <c r="AN231" s="228"/>
      <c r="AO231" s="228"/>
      <c r="AP231" s="228"/>
      <c r="AQ231" s="228"/>
      <c r="AR231" s="228"/>
      <c r="AS231" s="228"/>
      <c r="AT231" s="228"/>
      <c r="AU231" s="228"/>
      <c r="AV231" s="228"/>
      <c r="AW231" s="228"/>
      <c r="AX231" s="228"/>
      <c r="AY231" s="228"/>
      <c r="AZ231" s="228"/>
      <c r="BA231" s="228"/>
      <c r="BB231" s="228"/>
      <c r="BC231" s="228"/>
      <c r="BD231" s="228"/>
      <c r="BE231" s="228"/>
      <c r="BF231" s="228"/>
      <c r="BG231" s="228"/>
      <c r="BH231" s="228"/>
      <c r="BI231" s="228"/>
      <c r="BJ231" s="228"/>
      <c r="BK231" s="228"/>
      <c r="BL231" s="228"/>
      <c r="BM231" s="228"/>
      <c r="BN231" s="228"/>
      <c r="BO231" s="228"/>
      <c r="BP231" s="228"/>
      <c r="BQ231" s="228"/>
      <c r="BR231" s="228"/>
      <c r="BS231" s="228"/>
      <c r="BT231" s="228"/>
      <c r="BU231" s="228"/>
      <c r="BV231" s="228"/>
      <c r="BW231" s="228"/>
      <c r="BX231" s="228"/>
      <c r="BY231" s="228"/>
      <c r="BZ231" s="228"/>
      <c r="CA231" s="228"/>
      <c r="CB231" s="228"/>
      <c r="CC231" s="228"/>
      <c r="CD231" s="228"/>
      <c r="CE231" s="228"/>
      <c r="CF231" s="228"/>
      <c r="CG231" s="228"/>
      <c r="CH231" s="228"/>
      <c r="CI231" s="228"/>
      <c r="CJ231" s="228"/>
      <c r="CK231" s="228"/>
      <c r="CL231" s="228"/>
      <c r="CM231" s="228"/>
      <c r="CN231" s="228"/>
      <c r="CO231" s="228"/>
      <c r="CP231" s="228"/>
      <c r="CQ231" s="228"/>
      <c r="CR231" s="228"/>
      <c r="CS231" s="228"/>
      <c r="CT231" s="228"/>
      <c r="CU231" s="228"/>
      <c r="CV231" s="228"/>
      <c r="CW231" s="228"/>
      <c r="CX231" s="228"/>
      <c r="CY231" s="228"/>
      <c r="CZ231" s="228"/>
      <c r="DA231" s="228"/>
      <c r="DB231" s="228"/>
      <c r="DC231" s="228"/>
      <c r="DD231" s="228"/>
      <c r="DE231" s="228"/>
      <c r="DF231" s="228"/>
      <c r="DG231" s="228"/>
      <c r="DH231" s="228"/>
      <c r="DI231" s="228"/>
      <c r="DJ231" s="228"/>
      <c r="DK231" s="228"/>
      <c r="DL231" s="228"/>
      <c r="DM231" s="228"/>
      <c r="DN231" s="228"/>
      <c r="DO231" s="228"/>
      <c r="DP231" s="228"/>
      <c r="DQ231" s="228"/>
      <c r="DR231" s="228"/>
      <c r="DS231" s="228"/>
      <c r="DT231" s="228"/>
      <c r="DU231" s="228"/>
      <c r="DV231" s="228"/>
      <c r="DW231" s="228"/>
      <c r="DX231" s="228"/>
      <c r="DY231" s="228"/>
      <c r="DZ231" s="228"/>
      <c r="EA231" s="228"/>
      <c r="EB231" s="228"/>
      <c r="EC231" s="228"/>
      <c r="ED231" s="228"/>
      <c r="EE231" s="228"/>
      <c r="EF231" s="228"/>
      <c r="EG231" s="228"/>
      <c r="EH231" s="229"/>
    </row>
    <row r="232" spans="1:138" s="230" customFormat="1" x14ac:dyDescent="0.25">
      <c r="A232" s="222"/>
      <c r="B232" s="223"/>
      <c r="C232" s="223"/>
      <c r="D232" s="223"/>
      <c r="E232" s="223"/>
      <c r="F232" s="223"/>
      <c r="G232" s="224"/>
      <c r="H232" s="224"/>
      <c r="I232" s="222"/>
      <c r="J232" s="222"/>
      <c r="K232" s="222"/>
      <c r="L232" s="222"/>
      <c r="M232" s="224"/>
      <c r="N232" s="222"/>
      <c r="O232" s="222"/>
      <c r="P232" s="225"/>
      <c r="Q232" s="225"/>
      <c r="R232" s="225"/>
      <c r="S232" s="224"/>
      <c r="T232" s="224"/>
      <c r="U232" s="224"/>
      <c r="V232" s="224"/>
      <c r="W232" s="225"/>
      <c r="X232" s="224"/>
      <c r="Y232" s="224"/>
      <c r="Z232" s="224"/>
      <c r="AA232" s="224"/>
      <c r="AB232" s="226"/>
      <c r="AC232" s="228"/>
      <c r="AD232" s="228"/>
      <c r="AE232" s="228"/>
      <c r="AF232" s="228"/>
      <c r="AG232" s="228"/>
      <c r="AH232" s="228"/>
      <c r="AI232" s="228"/>
      <c r="AJ232" s="228"/>
      <c r="AK232" s="228"/>
      <c r="AL232" s="228"/>
      <c r="AM232" s="228"/>
      <c r="AN232" s="228"/>
      <c r="AO232" s="228"/>
      <c r="AP232" s="228"/>
      <c r="AQ232" s="228"/>
      <c r="AR232" s="228"/>
      <c r="AS232" s="228"/>
      <c r="AT232" s="228"/>
      <c r="AU232" s="228"/>
      <c r="AV232" s="228"/>
      <c r="AW232" s="228"/>
      <c r="AX232" s="228"/>
      <c r="AY232" s="228"/>
      <c r="AZ232" s="228"/>
      <c r="BA232" s="228"/>
      <c r="BB232" s="228"/>
      <c r="BC232" s="228"/>
      <c r="BD232" s="228"/>
      <c r="BE232" s="228"/>
      <c r="BF232" s="228"/>
      <c r="BG232" s="228"/>
      <c r="BH232" s="228"/>
      <c r="BI232" s="228"/>
      <c r="BJ232" s="228"/>
      <c r="BK232" s="228"/>
      <c r="BL232" s="228"/>
      <c r="BM232" s="228"/>
      <c r="BN232" s="228"/>
      <c r="BO232" s="228"/>
      <c r="BP232" s="228"/>
      <c r="BQ232" s="228"/>
      <c r="BR232" s="228"/>
      <c r="BS232" s="228"/>
      <c r="BT232" s="228"/>
      <c r="BU232" s="228"/>
      <c r="BV232" s="228"/>
      <c r="BW232" s="228"/>
      <c r="BX232" s="228"/>
      <c r="BY232" s="228"/>
      <c r="BZ232" s="228"/>
      <c r="CA232" s="228"/>
      <c r="CB232" s="228"/>
      <c r="CC232" s="228"/>
      <c r="CD232" s="228"/>
      <c r="CE232" s="228"/>
      <c r="CF232" s="228"/>
      <c r="CG232" s="228"/>
      <c r="CH232" s="228"/>
      <c r="CI232" s="228"/>
      <c r="CJ232" s="228"/>
      <c r="CK232" s="228"/>
      <c r="CL232" s="228"/>
      <c r="CM232" s="228"/>
      <c r="CN232" s="228"/>
      <c r="CO232" s="228"/>
      <c r="CP232" s="228"/>
      <c r="CQ232" s="228"/>
      <c r="CR232" s="228"/>
      <c r="CS232" s="228"/>
      <c r="CT232" s="228"/>
      <c r="CU232" s="228"/>
      <c r="CV232" s="228"/>
      <c r="CW232" s="228"/>
      <c r="CX232" s="228"/>
      <c r="CY232" s="228"/>
      <c r="CZ232" s="228"/>
      <c r="DA232" s="228"/>
      <c r="DB232" s="228"/>
      <c r="DC232" s="228"/>
      <c r="DD232" s="228"/>
      <c r="DE232" s="228"/>
      <c r="DF232" s="228"/>
      <c r="DG232" s="228"/>
      <c r="DH232" s="228"/>
      <c r="DI232" s="228"/>
      <c r="DJ232" s="228"/>
      <c r="DK232" s="228"/>
      <c r="DL232" s="228"/>
      <c r="DM232" s="228"/>
      <c r="DN232" s="228"/>
      <c r="DO232" s="228"/>
      <c r="DP232" s="228"/>
      <c r="DQ232" s="228"/>
      <c r="DR232" s="228"/>
      <c r="DS232" s="228"/>
      <c r="DT232" s="228"/>
      <c r="DU232" s="228"/>
      <c r="DV232" s="228"/>
      <c r="DW232" s="228"/>
      <c r="DX232" s="228"/>
      <c r="DY232" s="228"/>
      <c r="DZ232" s="228"/>
      <c r="EA232" s="228"/>
      <c r="EB232" s="228"/>
      <c r="EC232" s="228"/>
      <c r="ED232" s="228"/>
      <c r="EE232" s="228"/>
      <c r="EF232" s="228"/>
      <c r="EG232" s="228"/>
      <c r="EH232" s="229"/>
    </row>
    <row r="233" spans="1:138" s="230" customFormat="1" x14ac:dyDescent="0.25">
      <c r="A233" s="222"/>
      <c r="B233" s="223"/>
      <c r="C233" s="223"/>
      <c r="D233" s="223"/>
      <c r="E233" s="223"/>
      <c r="F233" s="223"/>
      <c r="G233" s="224"/>
      <c r="H233" s="224"/>
      <c r="I233" s="222"/>
      <c r="J233" s="222"/>
      <c r="K233" s="222"/>
      <c r="L233" s="222"/>
      <c r="M233" s="224"/>
      <c r="N233" s="222"/>
      <c r="O233" s="222"/>
      <c r="P233" s="225"/>
      <c r="Q233" s="225"/>
      <c r="R233" s="225"/>
      <c r="S233" s="224"/>
      <c r="T233" s="224"/>
      <c r="U233" s="224"/>
      <c r="V233" s="224"/>
      <c r="W233" s="225"/>
      <c r="X233" s="224"/>
      <c r="Y233" s="224"/>
      <c r="Z233" s="224"/>
      <c r="AA233" s="224"/>
      <c r="AB233" s="226"/>
      <c r="AC233" s="228"/>
      <c r="AD233" s="228"/>
      <c r="AE233" s="228"/>
      <c r="AF233" s="228"/>
      <c r="AG233" s="228"/>
      <c r="AH233" s="228"/>
      <c r="AI233" s="228"/>
      <c r="AJ233" s="228"/>
      <c r="AK233" s="228"/>
      <c r="AL233" s="228"/>
      <c r="AM233" s="228"/>
      <c r="AN233" s="228"/>
      <c r="AO233" s="228"/>
      <c r="AP233" s="228"/>
      <c r="AQ233" s="228"/>
      <c r="AR233" s="228"/>
      <c r="AS233" s="228"/>
      <c r="AT233" s="228"/>
      <c r="AU233" s="228"/>
      <c r="AV233" s="228"/>
      <c r="AW233" s="228"/>
      <c r="AX233" s="228"/>
      <c r="AY233" s="228"/>
      <c r="AZ233" s="228"/>
      <c r="BA233" s="228"/>
      <c r="BB233" s="228"/>
      <c r="BC233" s="228"/>
      <c r="BD233" s="228"/>
      <c r="BE233" s="228"/>
      <c r="BF233" s="228"/>
      <c r="BG233" s="228"/>
      <c r="BH233" s="228"/>
      <c r="BI233" s="228"/>
      <c r="BJ233" s="228"/>
      <c r="BK233" s="228"/>
      <c r="BL233" s="228"/>
      <c r="BM233" s="228"/>
      <c r="BN233" s="228"/>
      <c r="BO233" s="228"/>
      <c r="BP233" s="228"/>
      <c r="BQ233" s="228"/>
      <c r="BR233" s="228"/>
      <c r="BS233" s="228"/>
      <c r="BT233" s="228"/>
      <c r="BU233" s="228"/>
      <c r="BV233" s="228"/>
      <c r="BW233" s="228"/>
      <c r="BX233" s="228"/>
      <c r="BY233" s="228"/>
      <c r="BZ233" s="228"/>
      <c r="CA233" s="228"/>
      <c r="CB233" s="228"/>
      <c r="CC233" s="228"/>
      <c r="CD233" s="228"/>
      <c r="CE233" s="228"/>
      <c r="CF233" s="228"/>
      <c r="CG233" s="228"/>
      <c r="CH233" s="228"/>
      <c r="CI233" s="228"/>
      <c r="CJ233" s="228"/>
      <c r="CK233" s="228"/>
      <c r="CL233" s="228"/>
      <c r="CM233" s="228"/>
      <c r="CN233" s="228"/>
      <c r="CO233" s="228"/>
      <c r="CP233" s="228"/>
      <c r="CQ233" s="228"/>
      <c r="CR233" s="228"/>
      <c r="CS233" s="228"/>
      <c r="CT233" s="228"/>
      <c r="CU233" s="228"/>
      <c r="CV233" s="228"/>
      <c r="CW233" s="228"/>
      <c r="CX233" s="228"/>
      <c r="CY233" s="228"/>
      <c r="CZ233" s="228"/>
      <c r="DA233" s="228"/>
      <c r="DB233" s="228"/>
      <c r="DC233" s="228"/>
      <c r="DD233" s="228"/>
      <c r="DE233" s="228"/>
      <c r="DF233" s="228"/>
      <c r="DG233" s="228"/>
      <c r="DH233" s="228"/>
      <c r="DI233" s="228"/>
      <c r="DJ233" s="228"/>
      <c r="DK233" s="228"/>
      <c r="DL233" s="228"/>
      <c r="DM233" s="228"/>
      <c r="DN233" s="228"/>
      <c r="DO233" s="228"/>
      <c r="DP233" s="228"/>
      <c r="DQ233" s="228"/>
      <c r="DR233" s="228"/>
      <c r="DS233" s="228"/>
      <c r="DT233" s="228"/>
      <c r="DU233" s="228"/>
      <c r="DV233" s="228"/>
      <c r="DW233" s="228"/>
      <c r="DX233" s="228"/>
      <c r="DY233" s="228"/>
      <c r="DZ233" s="228"/>
      <c r="EA233" s="228"/>
      <c r="EB233" s="228"/>
      <c r="EC233" s="228"/>
      <c r="ED233" s="228"/>
      <c r="EE233" s="228"/>
      <c r="EF233" s="228"/>
      <c r="EG233" s="228"/>
      <c r="EH233" s="229"/>
    </row>
    <row r="234" spans="1:138" s="230" customFormat="1" x14ac:dyDescent="0.25">
      <c r="A234" s="222"/>
      <c r="B234" s="223"/>
      <c r="C234" s="223"/>
      <c r="D234" s="223"/>
      <c r="E234" s="223"/>
      <c r="F234" s="223"/>
      <c r="G234" s="224"/>
      <c r="H234" s="224"/>
      <c r="I234" s="222"/>
      <c r="J234" s="222"/>
      <c r="K234" s="222"/>
      <c r="L234" s="222"/>
      <c r="M234" s="224"/>
      <c r="N234" s="222"/>
      <c r="O234" s="222"/>
      <c r="P234" s="225"/>
      <c r="Q234" s="225"/>
      <c r="R234" s="225"/>
      <c r="S234" s="224"/>
      <c r="T234" s="224"/>
      <c r="U234" s="224"/>
      <c r="V234" s="224"/>
      <c r="W234" s="225"/>
      <c r="X234" s="224"/>
      <c r="Y234" s="224"/>
      <c r="Z234" s="224"/>
      <c r="AA234" s="224"/>
      <c r="AB234" s="226"/>
      <c r="AC234" s="228"/>
      <c r="AD234" s="228"/>
      <c r="AE234" s="228"/>
      <c r="AF234" s="228"/>
      <c r="AG234" s="228"/>
      <c r="AH234" s="228"/>
      <c r="AI234" s="228"/>
      <c r="AJ234" s="228"/>
      <c r="AK234" s="228"/>
      <c r="AL234" s="228"/>
      <c r="AM234" s="228"/>
      <c r="AN234" s="228"/>
      <c r="AO234" s="228"/>
      <c r="AP234" s="228"/>
      <c r="AQ234" s="228"/>
      <c r="AR234" s="228"/>
      <c r="AS234" s="228"/>
      <c r="AT234" s="228"/>
      <c r="AU234" s="228"/>
      <c r="AV234" s="228"/>
      <c r="AW234" s="228"/>
      <c r="AX234" s="228"/>
      <c r="AY234" s="228"/>
      <c r="AZ234" s="228"/>
      <c r="BA234" s="228"/>
      <c r="BB234" s="228"/>
      <c r="BC234" s="228"/>
      <c r="BD234" s="228"/>
      <c r="BE234" s="228"/>
      <c r="BF234" s="228"/>
      <c r="BG234" s="228"/>
      <c r="BH234" s="228"/>
      <c r="BI234" s="228"/>
      <c r="BJ234" s="228"/>
      <c r="BK234" s="228"/>
      <c r="BL234" s="228"/>
      <c r="BM234" s="228"/>
      <c r="BN234" s="228"/>
      <c r="BO234" s="228"/>
      <c r="BP234" s="228"/>
      <c r="BQ234" s="228"/>
      <c r="BR234" s="228"/>
      <c r="BS234" s="228"/>
      <c r="BT234" s="228"/>
      <c r="BU234" s="228"/>
      <c r="BV234" s="228"/>
      <c r="BW234" s="228"/>
      <c r="BX234" s="228"/>
      <c r="BY234" s="228"/>
      <c r="BZ234" s="228"/>
      <c r="CA234" s="228"/>
      <c r="CB234" s="228"/>
      <c r="CC234" s="228"/>
      <c r="CD234" s="228"/>
      <c r="CE234" s="228"/>
      <c r="CF234" s="228"/>
      <c r="CG234" s="228"/>
      <c r="CH234" s="228"/>
      <c r="CI234" s="228"/>
      <c r="CJ234" s="228"/>
      <c r="CK234" s="228"/>
      <c r="CL234" s="228"/>
      <c r="CM234" s="228"/>
      <c r="CN234" s="228"/>
      <c r="CO234" s="228"/>
      <c r="CP234" s="228"/>
      <c r="CQ234" s="228"/>
      <c r="CR234" s="228"/>
      <c r="CS234" s="228"/>
      <c r="CT234" s="228"/>
      <c r="CU234" s="228"/>
      <c r="CV234" s="228"/>
      <c r="CW234" s="228"/>
      <c r="CX234" s="228"/>
      <c r="CY234" s="228"/>
      <c r="CZ234" s="228"/>
      <c r="DA234" s="228"/>
      <c r="DB234" s="228"/>
      <c r="DC234" s="228"/>
      <c r="DD234" s="228"/>
      <c r="DE234" s="228"/>
      <c r="DF234" s="228"/>
      <c r="DG234" s="228"/>
      <c r="DH234" s="228"/>
      <c r="DI234" s="228"/>
      <c r="DJ234" s="228"/>
      <c r="DK234" s="228"/>
      <c r="DL234" s="228"/>
      <c r="DM234" s="228"/>
      <c r="DN234" s="228"/>
      <c r="DO234" s="228"/>
      <c r="DP234" s="228"/>
      <c r="DQ234" s="228"/>
      <c r="DR234" s="228"/>
      <c r="DS234" s="228"/>
      <c r="DT234" s="228"/>
      <c r="DU234" s="228"/>
      <c r="DV234" s="228"/>
      <c r="DW234" s="228"/>
      <c r="DX234" s="228"/>
      <c r="DY234" s="228"/>
      <c r="DZ234" s="228"/>
      <c r="EA234" s="228"/>
      <c r="EB234" s="228"/>
      <c r="EC234" s="228"/>
      <c r="ED234" s="228"/>
      <c r="EE234" s="228"/>
      <c r="EF234" s="228"/>
      <c r="EG234" s="228"/>
      <c r="EH234" s="229"/>
    </row>
    <row r="235" spans="1:138" s="230" customFormat="1" x14ac:dyDescent="0.25">
      <c r="A235" s="222"/>
      <c r="B235" s="223"/>
      <c r="C235" s="223"/>
      <c r="D235" s="223"/>
      <c r="E235" s="223"/>
      <c r="F235" s="223"/>
      <c r="G235" s="224"/>
      <c r="H235" s="224"/>
      <c r="I235" s="222"/>
      <c r="J235" s="222"/>
      <c r="K235" s="222"/>
      <c r="L235" s="222"/>
      <c r="M235" s="224"/>
      <c r="N235" s="222"/>
      <c r="O235" s="222"/>
      <c r="P235" s="225"/>
      <c r="Q235" s="225"/>
      <c r="R235" s="225"/>
      <c r="S235" s="224"/>
      <c r="T235" s="224"/>
      <c r="U235" s="224"/>
      <c r="V235" s="224"/>
      <c r="W235" s="225"/>
      <c r="X235" s="224"/>
      <c r="Y235" s="224"/>
      <c r="Z235" s="224"/>
      <c r="AA235" s="224"/>
      <c r="AB235" s="226"/>
      <c r="AC235" s="228"/>
      <c r="AD235" s="228"/>
      <c r="AE235" s="228"/>
      <c r="AF235" s="228"/>
      <c r="AG235" s="228"/>
      <c r="AH235" s="228"/>
      <c r="AI235" s="228"/>
      <c r="AJ235" s="228"/>
      <c r="AK235" s="228"/>
      <c r="AL235" s="228"/>
      <c r="AM235" s="228"/>
      <c r="AN235" s="228"/>
      <c r="AO235" s="228"/>
      <c r="AP235" s="228"/>
      <c r="AQ235" s="228"/>
      <c r="AR235" s="228"/>
      <c r="AS235" s="228"/>
      <c r="AT235" s="228"/>
      <c r="AU235" s="228"/>
      <c r="AV235" s="228"/>
      <c r="AW235" s="228"/>
      <c r="AX235" s="228"/>
      <c r="AY235" s="228"/>
      <c r="AZ235" s="228"/>
      <c r="BA235" s="228"/>
      <c r="BB235" s="228"/>
      <c r="BC235" s="228"/>
      <c r="BD235" s="228"/>
      <c r="BE235" s="228"/>
      <c r="BF235" s="228"/>
      <c r="BG235" s="228"/>
      <c r="BH235" s="228"/>
      <c r="BI235" s="228"/>
      <c r="BJ235" s="228"/>
      <c r="BK235" s="228"/>
      <c r="BL235" s="228"/>
      <c r="BM235" s="228"/>
      <c r="BN235" s="228"/>
      <c r="BO235" s="228"/>
      <c r="BP235" s="228"/>
      <c r="BQ235" s="228"/>
      <c r="BR235" s="228"/>
      <c r="BS235" s="228"/>
      <c r="BT235" s="228"/>
      <c r="BU235" s="228"/>
      <c r="BV235" s="228"/>
      <c r="BW235" s="228"/>
      <c r="BX235" s="228"/>
      <c r="BY235" s="228"/>
      <c r="BZ235" s="228"/>
      <c r="CA235" s="228"/>
      <c r="CB235" s="228"/>
      <c r="CC235" s="228"/>
      <c r="CD235" s="228"/>
      <c r="CE235" s="228"/>
      <c r="CF235" s="228"/>
      <c r="CG235" s="228"/>
      <c r="CH235" s="228"/>
      <c r="CI235" s="228"/>
      <c r="CJ235" s="228"/>
      <c r="CK235" s="228"/>
      <c r="CL235" s="228"/>
      <c r="CM235" s="228"/>
      <c r="CN235" s="228"/>
      <c r="CO235" s="228"/>
      <c r="CP235" s="228"/>
      <c r="CQ235" s="228"/>
      <c r="CR235" s="228"/>
      <c r="CS235" s="228"/>
      <c r="CT235" s="228"/>
      <c r="CU235" s="228"/>
      <c r="CV235" s="228"/>
      <c r="CW235" s="228"/>
      <c r="CX235" s="228"/>
      <c r="CY235" s="228"/>
      <c r="CZ235" s="228"/>
      <c r="DA235" s="228"/>
      <c r="DB235" s="228"/>
      <c r="DC235" s="228"/>
      <c r="DD235" s="228"/>
      <c r="DE235" s="228"/>
      <c r="DF235" s="228"/>
      <c r="DG235" s="228"/>
      <c r="DH235" s="228"/>
      <c r="DI235" s="228"/>
      <c r="DJ235" s="228"/>
      <c r="DK235" s="228"/>
      <c r="DL235" s="228"/>
      <c r="DM235" s="228"/>
      <c r="DN235" s="228"/>
      <c r="DO235" s="228"/>
      <c r="DP235" s="228"/>
      <c r="DQ235" s="228"/>
      <c r="DR235" s="228"/>
      <c r="DS235" s="228"/>
      <c r="DT235" s="228"/>
      <c r="DU235" s="228"/>
      <c r="DV235" s="228"/>
      <c r="DW235" s="228"/>
      <c r="DX235" s="228"/>
      <c r="DY235" s="228"/>
      <c r="DZ235" s="228"/>
      <c r="EA235" s="228"/>
      <c r="EB235" s="228"/>
      <c r="EC235" s="228"/>
      <c r="ED235" s="228"/>
      <c r="EE235" s="228"/>
      <c r="EF235" s="228"/>
      <c r="EG235" s="228"/>
      <c r="EH235" s="229"/>
    </row>
    <row r="236" spans="1:138" s="230" customFormat="1" x14ac:dyDescent="0.25">
      <c r="A236" s="222"/>
      <c r="B236" s="223"/>
      <c r="C236" s="223"/>
      <c r="D236" s="223"/>
      <c r="E236" s="223"/>
      <c r="F236" s="223"/>
      <c r="G236" s="224"/>
      <c r="H236" s="224"/>
      <c r="I236" s="222"/>
      <c r="J236" s="222"/>
      <c r="K236" s="222"/>
      <c r="L236" s="222"/>
      <c r="M236" s="224"/>
      <c r="N236" s="222"/>
      <c r="O236" s="222"/>
      <c r="P236" s="225"/>
      <c r="Q236" s="225"/>
      <c r="R236" s="225"/>
      <c r="S236" s="224"/>
      <c r="T236" s="224"/>
      <c r="U236" s="224"/>
      <c r="V236" s="224"/>
      <c r="W236" s="225"/>
      <c r="X236" s="224"/>
      <c r="Y236" s="224"/>
      <c r="Z236" s="224"/>
      <c r="AA236" s="224"/>
      <c r="AB236" s="226"/>
      <c r="AC236" s="228"/>
      <c r="AD236" s="228"/>
      <c r="AE236" s="228"/>
      <c r="AF236" s="228"/>
      <c r="AG236" s="228"/>
      <c r="AH236" s="228"/>
      <c r="AI236" s="228"/>
      <c r="AJ236" s="228"/>
      <c r="AK236" s="228"/>
      <c r="AL236" s="228"/>
      <c r="AM236" s="228"/>
      <c r="AN236" s="228"/>
      <c r="AO236" s="228"/>
      <c r="AP236" s="228"/>
      <c r="AQ236" s="228"/>
      <c r="AR236" s="228"/>
      <c r="AS236" s="228"/>
      <c r="AT236" s="228"/>
      <c r="AU236" s="228"/>
      <c r="AV236" s="228"/>
      <c r="AW236" s="228"/>
      <c r="AX236" s="228"/>
      <c r="AY236" s="228"/>
      <c r="AZ236" s="228"/>
      <c r="BA236" s="228"/>
      <c r="BB236" s="228"/>
      <c r="BC236" s="228"/>
      <c r="BD236" s="228"/>
      <c r="BE236" s="228"/>
      <c r="BF236" s="228"/>
      <c r="BG236" s="228"/>
      <c r="BH236" s="228"/>
      <c r="BI236" s="228"/>
      <c r="BJ236" s="228"/>
      <c r="BK236" s="228"/>
      <c r="BL236" s="228"/>
      <c r="BM236" s="228"/>
      <c r="BN236" s="228"/>
      <c r="BO236" s="228"/>
      <c r="BP236" s="228"/>
      <c r="BQ236" s="228"/>
      <c r="BR236" s="228"/>
      <c r="BS236" s="228"/>
      <c r="BT236" s="228"/>
      <c r="BU236" s="228"/>
      <c r="BV236" s="228"/>
      <c r="BW236" s="228"/>
      <c r="BX236" s="228"/>
      <c r="BY236" s="228"/>
      <c r="BZ236" s="228"/>
      <c r="CA236" s="228"/>
      <c r="CB236" s="228"/>
      <c r="CC236" s="228"/>
      <c r="CD236" s="228"/>
      <c r="CE236" s="228"/>
      <c r="CF236" s="228"/>
      <c r="CG236" s="228"/>
      <c r="CH236" s="228"/>
      <c r="CI236" s="228"/>
      <c r="CJ236" s="228"/>
      <c r="CK236" s="228"/>
      <c r="CL236" s="228"/>
      <c r="CM236" s="228"/>
      <c r="CN236" s="228"/>
      <c r="CO236" s="228"/>
      <c r="CP236" s="228"/>
      <c r="CQ236" s="228"/>
      <c r="CR236" s="228"/>
      <c r="CS236" s="228"/>
      <c r="CT236" s="228"/>
      <c r="CU236" s="228"/>
      <c r="CV236" s="228"/>
      <c r="CW236" s="228"/>
      <c r="CX236" s="228"/>
      <c r="CY236" s="228"/>
      <c r="CZ236" s="228"/>
      <c r="DA236" s="228"/>
      <c r="DB236" s="228"/>
      <c r="DC236" s="228"/>
      <c r="DD236" s="228"/>
      <c r="DE236" s="228"/>
      <c r="DF236" s="228"/>
      <c r="DG236" s="228"/>
      <c r="DH236" s="228"/>
      <c r="DI236" s="228"/>
      <c r="DJ236" s="228"/>
      <c r="DK236" s="228"/>
      <c r="DL236" s="228"/>
      <c r="DM236" s="228"/>
      <c r="DN236" s="228"/>
      <c r="DO236" s="228"/>
      <c r="DP236" s="228"/>
      <c r="DQ236" s="228"/>
      <c r="DR236" s="228"/>
      <c r="DS236" s="228"/>
      <c r="DT236" s="228"/>
      <c r="DU236" s="228"/>
      <c r="DV236" s="228"/>
      <c r="DW236" s="228"/>
      <c r="DX236" s="228"/>
      <c r="DY236" s="228"/>
      <c r="DZ236" s="228"/>
      <c r="EA236" s="228"/>
      <c r="EB236" s="228"/>
      <c r="EC236" s="228"/>
      <c r="ED236" s="228"/>
      <c r="EE236" s="228"/>
      <c r="EF236" s="228"/>
      <c r="EG236" s="228"/>
      <c r="EH236" s="229"/>
    </row>
    <row r="237" spans="1:138" s="230" customFormat="1" x14ac:dyDescent="0.25">
      <c r="A237" s="222"/>
      <c r="B237" s="223"/>
      <c r="C237" s="223"/>
      <c r="D237" s="223"/>
      <c r="E237" s="223"/>
      <c r="F237" s="223"/>
      <c r="G237" s="224"/>
      <c r="H237" s="224"/>
      <c r="I237" s="222"/>
      <c r="J237" s="222"/>
      <c r="K237" s="222"/>
      <c r="L237" s="222"/>
      <c r="M237" s="224"/>
      <c r="N237" s="222"/>
      <c r="O237" s="222"/>
      <c r="P237" s="225"/>
      <c r="Q237" s="225"/>
      <c r="R237" s="225"/>
      <c r="S237" s="224"/>
      <c r="T237" s="224"/>
      <c r="U237" s="224"/>
      <c r="V237" s="224"/>
      <c r="W237" s="225"/>
      <c r="X237" s="224"/>
      <c r="Y237" s="224"/>
      <c r="Z237" s="224"/>
      <c r="AA237" s="224"/>
      <c r="AB237" s="226"/>
      <c r="AC237" s="228"/>
      <c r="AD237" s="228"/>
      <c r="AE237" s="228"/>
      <c r="AF237" s="228"/>
      <c r="AG237" s="228"/>
      <c r="AH237" s="228"/>
      <c r="AI237" s="228"/>
      <c r="AJ237" s="228"/>
      <c r="AK237" s="228"/>
      <c r="AL237" s="228"/>
      <c r="AM237" s="228"/>
      <c r="AN237" s="228"/>
      <c r="AO237" s="228"/>
      <c r="AP237" s="228"/>
      <c r="AQ237" s="228"/>
      <c r="AR237" s="228"/>
      <c r="AS237" s="228"/>
      <c r="AT237" s="228"/>
      <c r="AU237" s="228"/>
      <c r="AV237" s="228"/>
      <c r="AW237" s="228"/>
      <c r="AX237" s="228"/>
      <c r="AY237" s="228"/>
      <c r="AZ237" s="228"/>
      <c r="BA237" s="228"/>
      <c r="BB237" s="228"/>
      <c r="BC237" s="228"/>
      <c r="BD237" s="228"/>
      <c r="BE237" s="228"/>
      <c r="BF237" s="228"/>
      <c r="BG237" s="228"/>
      <c r="BH237" s="228"/>
      <c r="BI237" s="228"/>
      <c r="BJ237" s="228"/>
      <c r="BK237" s="228"/>
      <c r="BL237" s="228"/>
      <c r="BM237" s="228"/>
      <c r="BN237" s="228"/>
      <c r="BO237" s="228"/>
      <c r="BP237" s="228"/>
      <c r="BQ237" s="228"/>
      <c r="BR237" s="228"/>
      <c r="BS237" s="228"/>
      <c r="BT237" s="228"/>
      <c r="BU237" s="228"/>
      <c r="BV237" s="228"/>
      <c r="BW237" s="228"/>
      <c r="BX237" s="228"/>
      <c r="BY237" s="228"/>
      <c r="BZ237" s="228"/>
      <c r="CA237" s="228"/>
      <c r="CB237" s="228"/>
      <c r="CC237" s="228"/>
      <c r="CD237" s="228"/>
      <c r="CE237" s="228"/>
      <c r="CF237" s="228"/>
      <c r="CG237" s="228"/>
      <c r="CH237" s="228"/>
      <c r="CI237" s="228"/>
      <c r="CJ237" s="228"/>
      <c r="CK237" s="228"/>
      <c r="CL237" s="228"/>
      <c r="CM237" s="228"/>
      <c r="CN237" s="228"/>
      <c r="CO237" s="228"/>
      <c r="CP237" s="228"/>
      <c r="CQ237" s="228"/>
      <c r="CR237" s="228"/>
      <c r="CS237" s="228"/>
      <c r="CT237" s="228"/>
      <c r="CU237" s="228"/>
      <c r="CV237" s="228"/>
      <c r="CW237" s="228"/>
      <c r="CX237" s="228"/>
      <c r="CY237" s="228"/>
      <c r="CZ237" s="228"/>
      <c r="DA237" s="228"/>
      <c r="DB237" s="228"/>
      <c r="DC237" s="228"/>
      <c r="DD237" s="228"/>
      <c r="DE237" s="228"/>
      <c r="DF237" s="228"/>
      <c r="DG237" s="228"/>
      <c r="DH237" s="228"/>
      <c r="DI237" s="228"/>
      <c r="DJ237" s="228"/>
      <c r="DK237" s="228"/>
      <c r="DL237" s="228"/>
      <c r="DM237" s="228"/>
      <c r="DN237" s="228"/>
      <c r="DO237" s="228"/>
      <c r="DP237" s="228"/>
      <c r="DQ237" s="228"/>
      <c r="DR237" s="228"/>
      <c r="DS237" s="228"/>
      <c r="DT237" s="228"/>
      <c r="DU237" s="228"/>
      <c r="DV237" s="228"/>
      <c r="DW237" s="228"/>
      <c r="DX237" s="228"/>
      <c r="DY237" s="228"/>
      <c r="DZ237" s="228"/>
      <c r="EA237" s="228"/>
      <c r="EB237" s="228"/>
      <c r="EC237" s="228"/>
      <c r="ED237" s="228"/>
      <c r="EE237" s="228"/>
      <c r="EF237" s="228"/>
      <c r="EG237" s="228"/>
      <c r="EH237" s="229"/>
    </row>
    <row r="238" spans="1:138" s="230" customFormat="1" x14ac:dyDescent="0.25">
      <c r="A238" s="222"/>
      <c r="B238" s="223"/>
      <c r="C238" s="223"/>
      <c r="D238" s="223"/>
      <c r="E238" s="223"/>
      <c r="F238" s="223"/>
      <c r="G238" s="224"/>
      <c r="H238" s="224"/>
      <c r="I238" s="222"/>
      <c r="J238" s="222"/>
      <c r="K238" s="222"/>
      <c r="L238" s="222"/>
      <c r="M238" s="224"/>
      <c r="N238" s="222"/>
      <c r="O238" s="222"/>
      <c r="P238" s="225"/>
      <c r="Q238" s="225"/>
      <c r="R238" s="225"/>
      <c r="S238" s="224"/>
      <c r="T238" s="224"/>
      <c r="U238" s="224"/>
      <c r="V238" s="224"/>
      <c r="W238" s="225"/>
      <c r="X238" s="224"/>
      <c r="Y238" s="224"/>
      <c r="Z238" s="224"/>
      <c r="AA238" s="224"/>
      <c r="AB238" s="226"/>
      <c r="AC238" s="228"/>
      <c r="AD238" s="228"/>
      <c r="AE238" s="228"/>
      <c r="AF238" s="228"/>
      <c r="AG238" s="228"/>
      <c r="AH238" s="228"/>
      <c r="AI238" s="228"/>
      <c r="AJ238" s="228"/>
      <c r="AK238" s="228"/>
      <c r="AL238" s="228"/>
      <c r="AM238" s="228"/>
      <c r="AN238" s="228"/>
      <c r="AO238" s="228"/>
      <c r="AP238" s="228"/>
      <c r="AQ238" s="228"/>
      <c r="AR238" s="228"/>
      <c r="AS238" s="228"/>
      <c r="AT238" s="228"/>
      <c r="AU238" s="228"/>
      <c r="AV238" s="228"/>
      <c r="AW238" s="228"/>
      <c r="AX238" s="228"/>
      <c r="AY238" s="228"/>
      <c r="AZ238" s="228"/>
      <c r="BA238" s="228"/>
      <c r="BB238" s="228"/>
      <c r="BC238" s="228"/>
      <c r="BD238" s="228"/>
      <c r="BE238" s="228"/>
      <c r="BF238" s="228"/>
      <c r="BG238" s="228"/>
      <c r="BH238" s="228"/>
      <c r="BI238" s="228"/>
      <c r="BJ238" s="228"/>
      <c r="BK238" s="228"/>
      <c r="BL238" s="228"/>
      <c r="BM238" s="228"/>
      <c r="BN238" s="228"/>
      <c r="BO238" s="228"/>
      <c r="BP238" s="228"/>
      <c r="BQ238" s="228"/>
      <c r="BR238" s="228"/>
      <c r="BS238" s="228"/>
      <c r="BT238" s="228"/>
      <c r="BU238" s="228"/>
      <c r="BV238" s="228"/>
      <c r="BW238" s="228"/>
      <c r="BX238" s="228"/>
      <c r="BY238" s="228"/>
      <c r="BZ238" s="228"/>
      <c r="CA238" s="228"/>
      <c r="CB238" s="228"/>
      <c r="CC238" s="228"/>
      <c r="CD238" s="228"/>
      <c r="CE238" s="228"/>
      <c r="CF238" s="228"/>
      <c r="CG238" s="228"/>
      <c r="CH238" s="228"/>
      <c r="CI238" s="228"/>
      <c r="CJ238" s="228"/>
      <c r="CK238" s="228"/>
      <c r="CL238" s="228"/>
      <c r="CM238" s="228"/>
      <c r="CN238" s="228"/>
      <c r="CO238" s="228"/>
      <c r="CP238" s="228"/>
      <c r="CQ238" s="228"/>
      <c r="CR238" s="228"/>
      <c r="CS238" s="228"/>
      <c r="CT238" s="228"/>
      <c r="CU238" s="228"/>
      <c r="CV238" s="228"/>
      <c r="CW238" s="228"/>
      <c r="CX238" s="228"/>
      <c r="CY238" s="228"/>
      <c r="CZ238" s="228"/>
      <c r="DA238" s="228"/>
      <c r="DB238" s="228"/>
      <c r="DC238" s="228"/>
      <c r="DD238" s="228"/>
      <c r="DE238" s="228"/>
      <c r="DF238" s="228"/>
      <c r="DG238" s="228"/>
      <c r="DH238" s="228"/>
      <c r="DI238" s="228"/>
      <c r="DJ238" s="228"/>
      <c r="DK238" s="228"/>
      <c r="DL238" s="228"/>
      <c r="DM238" s="228"/>
      <c r="DN238" s="228"/>
      <c r="DO238" s="228"/>
      <c r="DP238" s="228"/>
      <c r="DQ238" s="228"/>
      <c r="DR238" s="228"/>
      <c r="DS238" s="228"/>
      <c r="DT238" s="228"/>
      <c r="DU238" s="228"/>
      <c r="DV238" s="228"/>
      <c r="DW238" s="228"/>
      <c r="DX238" s="228"/>
      <c r="DY238" s="228"/>
      <c r="DZ238" s="228"/>
      <c r="EA238" s="228"/>
      <c r="EB238" s="228"/>
      <c r="EC238" s="228"/>
      <c r="ED238" s="228"/>
      <c r="EE238" s="228"/>
      <c r="EF238" s="228"/>
      <c r="EG238" s="228"/>
      <c r="EH238" s="229"/>
    </row>
    <row r="239" spans="1:138" s="230" customFormat="1" x14ac:dyDescent="0.25">
      <c r="A239" s="222"/>
      <c r="B239" s="223"/>
      <c r="C239" s="223"/>
      <c r="D239" s="223"/>
      <c r="E239" s="223"/>
      <c r="F239" s="223"/>
      <c r="G239" s="224"/>
      <c r="H239" s="224"/>
      <c r="I239" s="222"/>
      <c r="J239" s="222"/>
      <c r="K239" s="222"/>
      <c r="L239" s="222"/>
      <c r="M239" s="224"/>
      <c r="N239" s="222"/>
      <c r="O239" s="222"/>
      <c r="P239" s="225"/>
      <c r="Q239" s="225"/>
      <c r="R239" s="225"/>
      <c r="S239" s="224"/>
      <c r="T239" s="224"/>
      <c r="U239" s="224"/>
      <c r="V239" s="224"/>
      <c r="W239" s="225"/>
      <c r="X239" s="224"/>
      <c r="Y239" s="224"/>
      <c r="Z239" s="224"/>
      <c r="AA239" s="224"/>
      <c r="AB239" s="226"/>
      <c r="AC239" s="228"/>
      <c r="AD239" s="228"/>
      <c r="AE239" s="228"/>
      <c r="AF239" s="228"/>
      <c r="AG239" s="228"/>
      <c r="AH239" s="228"/>
      <c r="AI239" s="228"/>
      <c r="AJ239" s="228"/>
      <c r="AK239" s="228"/>
      <c r="AL239" s="228"/>
      <c r="AM239" s="228"/>
      <c r="AN239" s="228"/>
      <c r="AO239" s="228"/>
      <c r="AP239" s="228"/>
      <c r="AQ239" s="228"/>
      <c r="AR239" s="228"/>
      <c r="AS239" s="228"/>
      <c r="AT239" s="228"/>
      <c r="AU239" s="228"/>
      <c r="AV239" s="228"/>
      <c r="AW239" s="228"/>
      <c r="AX239" s="228"/>
      <c r="AY239" s="228"/>
      <c r="AZ239" s="228"/>
      <c r="BA239" s="228"/>
      <c r="BB239" s="228"/>
      <c r="BC239" s="228"/>
      <c r="BD239" s="228"/>
      <c r="BE239" s="228"/>
      <c r="BF239" s="228"/>
      <c r="BG239" s="228"/>
      <c r="BH239" s="228"/>
      <c r="BI239" s="228"/>
      <c r="BJ239" s="228"/>
      <c r="BK239" s="228"/>
      <c r="BL239" s="228"/>
      <c r="BM239" s="228"/>
      <c r="BN239" s="228"/>
      <c r="BO239" s="228"/>
      <c r="BP239" s="228"/>
      <c r="BQ239" s="228"/>
      <c r="BR239" s="228"/>
      <c r="BS239" s="228"/>
      <c r="BT239" s="228"/>
      <c r="BU239" s="228"/>
      <c r="BV239" s="228"/>
      <c r="BW239" s="228"/>
      <c r="BX239" s="228"/>
      <c r="BY239" s="228"/>
      <c r="BZ239" s="228"/>
      <c r="CA239" s="228"/>
      <c r="CB239" s="228"/>
      <c r="CC239" s="228"/>
      <c r="CD239" s="228"/>
      <c r="CE239" s="228"/>
      <c r="CF239" s="228"/>
      <c r="CG239" s="228"/>
      <c r="CH239" s="228"/>
      <c r="CI239" s="228"/>
      <c r="CJ239" s="228"/>
      <c r="CK239" s="228"/>
      <c r="CL239" s="228"/>
      <c r="CM239" s="228"/>
      <c r="CN239" s="228"/>
      <c r="CO239" s="228"/>
      <c r="CP239" s="228"/>
      <c r="CQ239" s="228"/>
      <c r="CR239" s="228"/>
      <c r="CS239" s="228"/>
      <c r="CT239" s="228"/>
      <c r="CU239" s="228"/>
      <c r="CV239" s="228"/>
      <c r="CW239" s="228"/>
      <c r="CX239" s="228"/>
      <c r="CY239" s="228"/>
      <c r="CZ239" s="228"/>
      <c r="DA239" s="228"/>
      <c r="DB239" s="228"/>
      <c r="DC239" s="228"/>
      <c r="DD239" s="228"/>
      <c r="DE239" s="228"/>
      <c r="DF239" s="228"/>
      <c r="DG239" s="228"/>
      <c r="DH239" s="228"/>
      <c r="DI239" s="228"/>
      <c r="DJ239" s="228"/>
      <c r="DK239" s="228"/>
      <c r="DL239" s="228"/>
      <c r="DM239" s="228"/>
      <c r="DN239" s="228"/>
      <c r="DO239" s="228"/>
      <c r="DP239" s="228"/>
      <c r="DQ239" s="228"/>
      <c r="DR239" s="228"/>
      <c r="DS239" s="228"/>
      <c r="DT239" s="228"/>
      <c r="DU239" s="228"/>
      <c r="DV239" s="228"/>
      <c r="DW239" s="228"/>
      <c r="DX239" s="228"/>
      <c r="DY239" s="228"/>
      <c r="DZ239" s="228"/>
      <c r="EA239" s="228"/>
      <c r="EB239" s="228"/>
      <c r="EC239" s="228"/>
      <c r="ED239" s="228"/>
      <c r="EE239" s="228"/>
      <c r="EF239" s="228"/>
      <c r="EG239" s="228"/>
      <c r="EH239" s="229"/>
    </row>
    <row r="240" spans="1:138" s="230" customFormat="1" x14ac:dyDescent="0.25">
      <c r="A240" s="222"/>
      <c r="B240" s="223"/>
      <c r="C240" s="223"/>
      <c r="D240" s="223"/>
      <c r="E240" s="223"/>
      <c r="F240" s="223"/>
      <c r="G240" s="224"/>
      <c r="H240" s="224"/>
      <c r="I240" s="222"/>
      <c r="J240" s="222"/>
      <c r="K240" s="222"/>
      <c r="L240" s="222"/>
      <c r="M240" s="224"/>
      <c r="N240" s="222"/>
      <c r="O240" s="222"/>
      <c r="P240" s="225"/>
      <c r="Q240" s="225"/>
      <c r="R240" s="225"/>
      <c r="S240" s="224"/>
      <c r="T240" s="224"/>
      <c r="U240" s="224"/>
      <c r="V240" s="224"/>
      <c r="W240" s="225"/>
      <c r="X240" s="224"/>
      <c r="Y240" s="224"/>
      <c r="Z240" s="224"/>
      <c r="AA240" s="224"/>
      <c r="AB240" s="226"/>
      <c r="AC240" s="228"/>
      <c r="AD240" s="228"/>
      <c r="AE240" s="228"/>
      <c r="AF240" s="228"/>
      <c r="AG240" s="228"/>
      <c r="AH240" s="228"/>
      <c r="AI240" s="228"/>
      <c r="AJ240" s="228"/>
      <c r="AK240" s="228"/>
      <c r="AL240" s="228"/>
      <c r="AM240" s="228"/>
      <c r="AN240" s="228"/>
      <c r="AO240" s="228"/>
      <c r="AP240" s="228"/>
      <c r="AQ240" s="228"/>
      <c r="AR240" s="228"/>
      <c r="AS240" s="228"/>
      <c r="AT240" s="228"/>
      <c r="AU240" s="228"/>
      <c r="AV240" s="228"/>
      <c r="AW240" s="228"/>
      <c r="AX240" s="228"/>
      <c r="AY240" s="228"/>
      <c r="AZ240" s="228"/>
      <c r="BA240" s="228"/>
      <c r="BB240" s="228"/>
      <c r="BC240" s="228"/>
      <c r="BD240" s="228"/>
      <c r="BE240" s="228"/>
      <c r="BF240" s="228"/>
      <c r="BG240" s="228"/>
      <c r="BH240" s="228"/>
      <c r="BI240" s="228"/>
      <c r="BJ240" s="228"/>
      <c r="BK240" s="228"/>
      <c r="BL240" s="228"/>
      <c r="BM240" s="228"/>
      <c r="BN240" s="228"/>
      <c r="BO240" s="228"/>
      <c r="BP240" s="228"/>
      <c r="BQ240" s="228"/>
      <c r="BR240" s="228"/>
      <c r="BS240" s="228"/>
      <c r="BT240" s="228"/>
      <c r="BU240" s="228"/>
      <c r="BV240" s="228"/>
      <c r="BW240" s="228"/>
      <c r="BX240" s="228"/>
      <c r="BY240" s="228"/>
      <c r="BZ240" s="228"/>
      <c r="CA240" s="228"/>
      <c r="CB240" s="228"/>
      <c r="CC240" s="228"/>
      <c r="CD240" s="228"/>
      <c r="CE240" s="228"/>
      <c r="CF240" s="228"/>
      <c r="CG240" s="228"/>
      <c r="CH240" s="228"/>
      <c r="CI240" s="228"/>
      <c r="CJ240" s="228"/>
      <c r="CK240" s="228"/>
      <c r="CL240" s="228"/>
      <c r="CM240" s="228"/>
      <c r="CN240" s="228"/>
      <c r="CO240" s="228"/>
      <c r="CP240" s="228"/>
      <c r="CQ240" s="228"/>
      <c r="CR240" s="228"/>
      <c r="CS240" s="228"/>
      <c r="CT240" s="228"/>
      <c r="CU240" s="228"/>
      <c r="CV240" s="228"/>
      <c r="CW240" s="228"/>
      <c r="CX240" s="228"/>
      <c r="CY240" s="228"/>
      <c r="CZ240" s="228"/>
      <c r="DA240" s="228"/>
      <c r="DB240" s="228"/>
      <c r="DC240" s="228"/>
      <c r="DD240" s="228"/>
      <c r="DE240" s="228"/>
      <c r="DF240" s="228"/>
      <c r="DG240" s="228"/>
      <c r="DH240" s="228"/>
      <c r="DI240" s="228"/>
      <c r="DJ240" s="228"/>
      <c r="DK240" s="228"/>
      <c r="DL240" s="228"/>
      <c r="DM240" s="228"/>
      <c r="DN240" s="228"/>
      <c r="DO240" s="228"/>
      <c r="DP240" s="228"/>
      <c r="DQ240" s="228"/>
      <c r="DR240" s="228"/>
      <c r="DS240" s="228"/>
      <c r="DT240" s="228"/>
      <c r="DU240" s="228"/>
      <c r="DV240" s="228"/>
      <c r="DW240" s="228"/>
      <c r="DX240" s="228"/>
      <c r="DY240" s="228"/>
      <c r="DZ240" s="228"/>
      <c r="EA240" s="228"/>
      <c r="EB240" s="228"/>
      <c r="EC240" s="228"/>
      <c r="ED240" s="228"/>
      <c r="EE240" s="228"/>
      <c r="EF240" s="228"/>
      <c r="EG240" s="228"/>
      <c r="EH240" s="229"/>
    </row>
    <row r="241" spans="1:138" s="230" customFormat="1" x14ac:dyDescent="0.25">
      <c r="A241" s="222"/>
      <c r="B241" s="223"/>
      <c r="C241" s="223"/>
      <c r="D241" s="223"/>
      <c r="E241" s="223"/>
      <c r="F241" s="223"/>
      <c r="G241" s="224"/>
      <c r="H241" s="224"/>
      <c r="I241" s="222"/>
      <c r="J241" s="222"/>
      <c r="K241" s="222"/>
      <c r="L241" s="222"/>
      <c r="M241" s="224"/>
      <c r="N241" s="222"/>
      <c r="O241" s="222"/>
      <c r="P241" s="225"/>
      <c r="Q241" s="225"/>
      <c r="R241" s="225"/>
      <c r="S241" s="224"/>
      <c r="T241" s="224"/>
      <c r="U241" s="224"/>
      <c r="V241" s="224"/>
      <c r="W241" s="225"/>
      <c r="X241" s="224"/>
      <c r="Y241" s="224"/>
      <c r="Z241" s="224"/>
      <c r="AA241" s="224"/>
      <c r="AB241" s="226"/>
      <c r="AC241" s="228"/>
      <c r="AD241" s="228"/>
      <c r="AE241" s="228"/>
      <c r="AF241" s="228"/>
      <c r="AG241" s="228"/>
      <c r="AH241" s="228"/>
      <c r="AI241" s="228"/>
      <c r="AJ241" s="228"/>
      <c r="AK241" s="228"/>
      <c r="AL241" s="228"/>
      <c r="AM241" s="228"/>
      <c r="AN241" s="228"/>
      <c r="AO241" s="228"/>
      <c r="AP241" s="228"/>
      <c r="AQ241" s="228"/>
      <c r="AR241" s="228"/>
      <c r="AS241" s="228"/>
      <c r="AT241" s="228"/>
      <c r="AU241" s="228"/>
      <c r="AV241" s="228"/>
      <c r="AW241" s="228"/>
      <c r="AX241" s="228"/>
      <c r="AY241" s="228"/>
      <c r="AZ241" s="228"/>
      <c r="BA241" s="228"/>
      <c r="BB241" s="228"/>
      <c r="BC241" s="228"/>
      <c r="BD241" s="228"/>
      <c r="BE241" s="228"/>
      <c r="BF241" s="228"/>
      <c r="BG241" s="228"/>
      <c r="BH241" s="228"/>
      <c r="BI241" s="228"/>
      <c r="BJ241" s="228"/>
      <c r="BK241" s="228"/>
      <c r="BL241" s="228"/>
      <c r="BM241" s="228"/>
      <c r="BN241" s="228"/>
      <c r="BO241" s="228"/>
      <c r="BP241" s="228"/>
      <c r="BQ241" s="228"/>
      <c r="BR241" s="228"/>
      <c r="BS241" s="228"/>
      <c r="BT241" s="228"/>
      <c r="BU241" s="228"/>
      <c r="BV241" s="228"/>
      <c r="BW241" s="228"/>
      <c r="BX241" s="228"/>
      <c r="BY241" s="228"/>
      <c r="BZ241" s="228"/>
      <c r="CA241" s="228"/>
      <c r="CB241" s="228"/>
      <c r="CC241" s="228"/>
      <c r="CD241" s="228"/>
      <c r="CE241" s="228"/>
      <c r="CF241" s="228"/>
      <c r="CG241" s="228"/>
      <c r="CH241" s="228"/>
      <c r="CI241" s="228"/>
      <c r="CJ241" s="228"/>
      <c r="CK241" s="228"/>
      <c r="CL241" s="228"/>
      <c r="CM241" s="228"/>
      <c r="CN241" s="228"/>
      <c r="CO241" s="228"/>
      <c r="CP241" s="228"/>
      <c r="CQ241" s="228"/>
      <c r="CR241" s="228"/>
      <c r="CS241" s="228"/>
      <c r="CT241" s="228"/>
      <c r="CU241" s="228"/>
      <c r="CV241" s="228"/>
      <c r="CW241" s="228"/>
      <c r="CX241" s="228"/>
      <c r="CY241" s="228"/>
      <c r="CZ241" s="228"/>
      <c r="DA241" s="228"/>
      <c r="DB241" s="228"/>
      <c r="DC241" s="228"/>
      <c r="DD241" s="228"/>
      <c r="DE241" s="228"/>
      <c r="DF241" s="228"/>
      <c r="DG241" s="228"/>
      <c r="DH241" s="228"/>
      <c r="DI241" s="228"/>
      <c r="DJ241" s="228"/>
      <c r="DK241" s="228"/>
      <c r="DL241" s="228"/>
      <c r="DM241" s="228"/>
      <c r="DN241" s="228"/>
      <c r="DO241" s="228"/>
      <c r="DP241" s="228"/>
      <c r="DQ241" s="228"/>
      <c r="DR241" s="228"/>
      <c r="DS241" s="228"/>
      <c r="DT241" s="228"/>
      <c r="DU241" s="228"/>
      <c r="DV241" s="228"/>
      <c r="DW241" s="228"/>
      <c r="DX241" s="228"/>
      <c r="DY241" s="228"/>
      <c r="DZ241" s="228"/>
      <c r="EA241" s="228"/>
      <c r="EB241" s="228"/>
      <c r="EC241" s="228"/>
      <c r="ED241" s="228"/>
      <c r="EE241" s="228"/>
      <c r="EF241" s="228"/>
      <c r="EG241" s="228"/>
      <c r="EH241" s="229"/>
    </row>
    <row r="242" spans="1:138" s="233" customFormat="1" x14ac:dyDescent="0.25">
      <c r="A242" s="222"/>
      <c r="B242" s="223"/>
      <c r="C242" s="223"/>
      <c r="D242" s="223"/>
      <c r="E242" s="223"/>
      <c r="F242" s="223"/>
      <c r="G242" s="224"/>
      <c r="H242" s="224"/>
      <c r="I242" s="222"/>
      <c r="J242" s="222"/>
      <c r="K242" s="222"/>
      <c r="L242" s="222"/>
      <c r="M242" s="224"/>
      <c r="N242" s="222"/>
      <c r="O242" s="222"/>
      <c r="P242" s="225"/>
      <c r="Q242" s="225"/>
      <c r="R242" s="225"/>
      <c r="S242" s="224"/>
      <c r="T242" s="224"/>
      <c r="U242" s="224"/>
      <c r="V242" s="224"/>
      <c r="W242" s="225"/>
      <c r="X242" s="224"/>
      <c r="Y242" s="224"/>
      <c r="Z242" s="224"/>
      <c r="AA242" s="224"/>
      <c r="AB242" s="226"/>
      <c r="AC242" s="231"/>
      <c r="AD242" s="231"/>
      <c r="AE242" s="231"/>
      <c r="AF242" s="231"/>
      <c r="AG242" s="231"/>
      <c r="AH242" s="231"/>
      <c r="AI242" s="231"/>
      <c r="AJ242" s="231"/>
      <c r="AK242" s="231"/>
      <c r="AL242" s="231"/>
      <c r="AM242" s="231"/>
      <c r="AN242" s="231"/>
      <c r="AO242" s="231"/>
      <c r="AP242" s="231"/>
      <c r="AQ242" s="231"/>
      <c r="AR242" s="231"/>
      <c r="AS242" s="231"/>
      <c r="AT242" s="231"/>
      <c r="AU242" s="231"/>
      <c r="AV242" s="231"/>
      <c r="AW242" s="231"/>
      <c r="AX242" s="231"/>
      <c r="AY242" s="231"/>
      <c r="AZ242" s="231"/>
      <c r="BA242" s="231"/>
      <c r="BB242" s="231"/>
      <c r="BC242" s="231"/>
      <c r="BD242" s="231"/>
      <c r="BE242" s="231"/>
      <c r="BF242" s="231"/>
      <c r="BG242" s="231"/>
      <c r="BH242" s="231"/>
      <c r="BI242" s="231"/>
      <c r="BJ242" s="231"/>
      <c r="BK242" s="231"/>
      <c r="BL242" s="231"/>
      <c r="BM242" s="231"/>
      <c r="BN242" s="231"/>
      <c r="BO242" s="231"/>
      <c r="BP242" s="231"/>
      <c r="BQ242" s="231"/>
      <c r="BR242" s="231"/>
      <c r="BS242" s="231"/>
      <c r="BT242" s="231"/>
      <c r="BU242" s="231"/>
      <c r="BV242" s="231"/>
      <c r="BW242" s="231"/>
      <c r="BX242" s="231"/>
      <c r="BY242" s="231"/>
      <c r="BZ242" s="231"/>
      <c r="CA242" s="231"/>
      <c r="CB242" s="231"/>
      <c r="CC242" s="231"/>
      <c r="CD242" s="231"/>
      <c r="CE242" s="231"/>
      <c r="CF242" s="231"/>
      <c r="CG242" s="231"/>
      <c r="CH242" s="231"/>
      <c r="CI242" s="231"/>
      <c r="CJ242" s="231"/>
      <c r="CK242" s="231"/>
      <c r="CL242" s="231"/>
      <c r="CM242" s="231"/>
      <c r="CN242" s="231"/>
      <c r="CO242" s="231"/>
      <c r="CP242" s="231"/>
      <c r="CQ242" s="231"/>
      <c r="CR242" s="231"/>
      <c r="CS242" s="231"/>
      <c r="CT242" s="231"/>
      <c r="CU242" s="231"/>
      <c r="CV242" s="231"/>
      <c r="CW242" s="231"/>
      <c r="CX242" s="231"/>
      <c r="CY242" s="231"/>
      <c r="CZ242" s="231"/>
      <c r="DA242" s="231"/>
      <c r="DB242" s="231"/>
      <c r="DC242" s="231"/>
      <c r="DD242" s="231"/>
      <c r="DE242" s="231"/>
      <c r="DF242" s="231"/>
      <c r="DG242" s="231"/>
      <c r="DH242" s="231"/>
      <c r="DI242" s="231"/>
      <c r="DJ242" s="231"/>
      <c r="DK242" s="231"/>
      <c r="DL242" s="231"/>
      <c r="DM242" s="231"/>
      <c r="DN242" s="231"/>
      <c r="DO242" s="231"/>
      <c r="DP242" s="231"/>
      <c r="DQ242" s="231"/>
      <c r="DR242" s="231"/>
      <c r="DS242" s="231"/>
      <c r="DT242" s="231"/>
      <c r="DU242" s="231"/>
      <c r="DV242" s="231"/>
      <c r="DW242" s="231"/>
      <c r="DX242" s="231"/>
      <c r="DY242" s="231"/>
      <c r="DZ242" s="231"/>
      <c r="EA242" s="231"/>
      <c r="EB242" s="231"/>
      <c r="EC242" s="231"/>
      <c r="ED242" s="231"/>
      <c r="EE242" s="231"/>
      <c r="EF242" s="231"/>
      <c r="EG242" s="231"/>
      <c r="EH242" s="232"/>
    </row>
    <row r="243" spans="1:138" s="230" customFormat="1" x14ac:dyDescent="0.25">
      <c r="A243" s="222"/>
      <c r="B243" s="223"/>
      <c r="C243" s="223"/>
      <c r="D243" s="223"/>
      <c r="E243" s="223"/>
      <c r="F243" s="223"/>
      <c r="G243" s="224"/>
      <c r="H243" s="224"/>
      <c r="I243" s="222"/>
      <c r="J243" s="222"/>
      <c r="K243" s="223"/>
      <c r="L243" s="222"/>
      <c r="M243" s="224"/>
      <c r="N243" s="222"/>
      <c r="O243" s="222"/>
      <c r="P243" s="225"/>
      <c r="Q243" s="225"/>
      <c r="R243" s="225"/>
      <c r="S243" s="224"/>
      <c r="T243" s="224"/>
      <c r="U243" s="224"/>
      <c r="V243" s="224"/>
      <c r="W243" s="225"/>
      <c r="X243" s="224"/>
      <c r="Y243" s="224"/>
      <c r="Z243" s="224"/>
      <c r="AA243" s="224"/>
      <c r="AB243" s="226"/>
      <c r="AC243" s="228"/>
      <c r="AD243" s="228"/>
      <c r="AE243" s="228"/>
      <c r="AF243" s="228"/>
      <c r="AG243" s="228"/>
      <c r="AH243" s="228"/>
      <c r="AI243" s="228"/>
      <c r="AJ243" s="228"/>
      <c r="AK243" s="228"/>
      <c r="AL243" s="228"/>
      <c r="AM243" s="228"/>
      <c r="AN243" s="228"/>
      <c r="AO243" s="228"/>
      <c r="AP243" s="228"/>
      <c r="AQ243" s="228"/>
      <c r="AR243" s="228"/>
      <c r="AS243" s="228"/>
      <c r="AT243" s="228"/>
      <c r="AU243" s="228"/>
      <c r="AV243" s="228"/>
      <c r="AW243" s="228"/>
      <c r="AX243" s="228"/>
      <c r="AY243" s="228"/>
      <c r="AZ243" s="228"/>
      <c r="BA243" s="228"/>
      <c r="BB243" s="228"/>
      <c r="BC243" s="228"/>
      <c r="BD243" s="228"/>
      <c r="BE243" s="228"/>
      <c r="BF243" s="228"/>
      <c r="BG243" s="228"/>
      <c r="BH243" s="228"/>
      <c r="BI243" s="228"/>
      <c r="BJ243" s="228"/>
      <c r="BK243" s="228"/>
      <c r="BL243" s="228"/>
      <c r="BM243" s="228"/>
      <c r="BN243" s="228"/>
      <c r="BO243" s="228"/>
      <c r="BP243" s="228"/>
      <c r="BQ243" s="228"/>
      <c r="BR243" s="228"/>
      <c r="BS243" s="228"/>
      <c r="BT243" s="228"/>
      <c r="BU243" s="228"/>
      <c r="BV243" s="228"/>
      <c r="BW243" s="228"/>
      <c r="BX243" s="228"/>
      <c r="BY243" s="228"/>
      <c r="BZ243" s="228"/>
      <c r="CA243" s="228"/>
      <c r="CB243" s="228"/>
      <c r="CC243" s="228"/>
      <c r="CD243" s="228"/>
      <c r="CE243" s="228"/>
      <c r="CF243" s="228"/>
      <c r="CG243" s="228"/>
      <c r="CH243" s="228"/>
      <c r="CI243" s="228"/>
      <c r="CJ243" s="228"/>
      <c r="CK243" s="228"/>
      <c r="CL243" s="228"/>
      <c r="CM243" s="228"/>
      <c r="CN243" s="228"/>
      <c r="CO243" s="228"/>
      <c r="CP243" s="228"/>
      <c r="CQ243" s="228"/>
      <c r="CR243" s="228"/>
      <c r="CS243" s="228"/>
      <c r="CT243" s="228"/>
      <c r="CU243" s="228"/>
      <c r="CV243" s="228"/>
      <c r="CW243" s="228"/>
      <c r="CX243" s="228"/>
      <c r="CY243" s="228"/>
      <c r="CZ243" s="228"/>
      <c r="DA243" s="228"/>
      <c r="DB243" s="228"/>
      <c r="DC243" s="228"/>
      <c r="DD243" s="228"/>
      <c r="DE243" s="228"/>
      <c r="DF243" s="228"/>
      <c r="DG243" s="228"/>
      <c r="DH243" s="228"/>
      <c r="DI243" s="228"/>
      <c r="DJ243" s="228"/>
      <c r="DK243" s="228"/>
      <c r="DL243" s="228"/>
      <c r="DM243" s="228"/>
      <c r="DN243" s="228"/>
      <c r="DO243" s="228"/>
      <c r="DP243" s="228"/>
      <c r="DQ243" s="228"/>
      <c r="DR243" s="228"/>
      <c r="DS243" s="228"/>
      <c r="DT243" s="228"/>
      <c r="DU243" s="228"/>
      <c r="DV243" s="228"/>
      <c r="DW243" s="228"/>
      <c r="DX243" s="228"/>
      <c r="DY243" s="228"/>
      <c r="DZ243" s="228"/>
      <c r="EA243" s="228"/>
      <c r="EB243" s="228"/>
      <c r="EC243" s="228"/>
      <c r="ED243" s="228"/>
      <c r="EE243" s="228"/>
      <c r="EF243" s="228"/>
      <c r="EG243" s="228"/>
      <c r="EH243" s="229"/>
    </row>
    <row r="244" spans="1:138" s="230" customFormat="1" x14ac:dyDescent="0.25">
      <c r="A244" s="222"/>
      <c r="B244" s="223"/>
      <c r="C244" s="223"/>
      <c r="D244" s="223"/>
      <c r="E244" s="223"/>
      <c r="F244" s="223"/>
      <c r="G244" s="224"/>
      <c r="H244" s="224"/>
      <c r="I244" s="222"/>
      <c r="J244" s="222"/>
      <c r="K244" s="222"/>
      <c r="L244" s="222"/>
      <c r="M244" s="224"/>
      <c r="N244" s="222"/>
      <c r="O244" s="222"/>
      <c r="P244" s="225"/>
      <c r="Q244" s="225"/>
      <c r="R244" s="225"/>
      <c r="S244" s="224"/>
      <c r="T244" s="224"/>
      <c r="U244" s="224"/>
      <c r="V244" s="224"/>
      <c r="W244" s="225"/>
      <c r="X244" s="224"/>
      <c r="Y244" s="224"/>
      <c r="Z244" s="224"/>
      <c r="AA244" s="224"/>
      <c r="AB244" s="226"/>
      <c r="AC244" s="228"/>
      <c r="AD244" s="228"/>
      <c r="AE244" s="228"/>
      <c r="AF244" s="228"/>
      <c r="AG244" s="228"/>
      <c r="AH244" s="228"/>
      <c r="AI244" s="228"/>
      <c r="AJ244" s="228"/>
      <c r="AK244" s="228"/>
      <c r="AL244" s="228"/>
      <c r="AM244" s="228"/>
      <c r="AN244" s="228"/>
      <c r="AO244" s="228"/>
      <c r="AP244" s="228"/>
      <c r="AQ244" s="228"/>
      <c r="AR244" s="228"/>
      <c r="AS244" s="228"/>
      <c r="AT244" s="228"/>
      <c r="AU244" s="228"/>
      <c r="AV244" s="228"/>
      <c r="AW244" s="228"/>
      <c r="AX244" s="228"/>
      <c r="AY244" s="228"/>
      <c r="AZ244" s="228"/>
      <c r="BA244" s="228"/>
      <c r="BB244" s="228"/>
      <c r="BC244" s="228"/>
      <c r="BD244" s="228"/>
      <c r="BE244" s="228"/>
      <c r="BF244" s="228"/>
      <c r="BG244" s="228"/>
      <c r="BH244" s="228"/>
      <c r="BI244" s="228"/>
      <c r="BJ244" s="228"/>
      <c r="BK244" s="228"/>
      <c r="BL244" s="228"/>
      <c r="BM244" s="228"/>
      <c r="BN244" s="228"/>
      <c r="BO244" s="228"/>
      <c r="BP244" s="228"/>
      <c r="BQ244" s="228"/>
      <c r="BR244" s="228"/>
      <c r="BS244" s="228"/>
      <c r="BT244" s="228"/>
      <c r="BU244" s="228"/>
      <c r="BV244" s="228"/>
      <c r="BW244" s="228"/>
      <c r="BX244" s="228"/>
      <c r="BY244" s="228"/>
      <c r="BZ244" s="228"/>
      <c r="CA244" s="228"/>
      <c r="CB244" s="228"/>
      <c r="CC244" s="228"/>
      <c r="CD244" s="228"/>
      <c r="CE244" s="228"/>
      <c r="CF244" s="228"/>
      <c r="CG244" s="228"/>
      <c r="CH244" s="228"/>
      <c r="CI244" s="228"/>
      <c r="CJ244" s="228"/>
      <c r="CK244" s="228"/>
      <c r="CL244" s="228"/>
      <c r="CM244" s="228"/>
      <c r="CN244" s="228"/>
      <c r="CO244" s="228"/>
      <c r="CP244" s="228"/>
      <c r="CQ244" s="228"/>
      <c r="CR244" s="228"/>
      <c r="CS244" s="228"/>
      <c r="CT244" s="228"/>
      <c r="CU244" s="228"/>
      <c r="CV244" s="228"/>
      <c r="CW244" s="228"/>
      <c r="CX244" s="228"/>
      <c r="CY244" s="228"/>
      <c r="CZ244" s="228"/>
      <c r="DA244" s="228"/>
      <c r="DB244" s="228"/>
      <c r="DC244" s="228"/>
      <c r="DD244" s="228"/>
      <c r="DE244" s="228"/>
      <c r="DF244" s="228"/>
      <c r="DG244" s="228"/>
      <c r="DH244" s="228"/>
      <c r="DI244" s="228"/>
      <c r="DJ244" s="228"/>
      <c r="DK244" s="228"/>
      <c r="DL244" s="228"/>
      <c r="DM244" s="228"/>
      <c r="DN244" s="228"/>
      <c r="DO244" s="228"/>
      <c r="DP244" s="228"/>
      <c r="DQ244" s="228"/>
      <c r="DR244" s="228"/>
      <c r="DS244" s="228"/>
      <c r="DT244" s="228"/>
      <c r="DU244" s="228"/>
      <c r="DV244" s="228"/>
      <c r="DW244" s="228"/>
      <c r="DX244" s="228"/>
      <c r="DY244" s="228"/>
      <c r="DZ244" s="228"/>
      <c r="EA244" s="228"/>
      <c r="EB244" s="228"/>
      <c r="EC244" s="228"/>
      <c r="ED244" s="228"/>
      <c r="EE244" s="228"/>
      <c r="EF244" s="228"/>
      <c r="EG244" s="228"/>
      <c r="EH244" s="229"/>
    </row>
    <row r="245" spans="1:138" s="230" customFormat="1" x14ac:dyDescent="0.25">
      <c r="A245" s="222"/>
      <c r="B245" s="223"/>
      <c r="C245" s="223"/>
      <c r="D245" s="223"/>
      <c r="E245" s="223"/>
      <c r="F245" s="223"/>
      <c r="G245" s="224"/>
      <c r="H245" s="224"/>
      <c r="I245" s="222"/>
      <c r="J245" s="222"/>
      <c r="K245" s="222"/>
      <c r="L245" s="222"/>
      <c r="M245" s="224"/>
      <c r="N245" s="222"/>
      <c r="O245" s="222"/>
      <c r="P245" s="225"/>
      <c r="Q245" s="225"/>
      <c r="R245" s="225"/>
      <c r="S245" s="224"/>
      <c r="T245" s="224"/>
      <c r="U245" s="224"/>
      <c r="V245" s="224"/>
      <c r="W245" s="225"/>
      <c r="X245" s="224"/>
      <c r="Y245" s="224"/>
      <c r="Z245" s="224"/>
      <c r="AA245" s="224"/>
      <c r="AB245" s="226"/>
      <c r="AC245" s="228"/>
      <c r="AD245" s="228"/>
      <c r="AE245" s="228"/>
      <c r="AF245" s="228"/>
      <c r="AG245" s="228"/>
      <c r="AH245" s="228"/>
      <c r="AI245" s="228"/>
      <c r="AJ245" s="228"/>
      <c r="AK245" s="228"/>
      <c r="AL245" s="228"/>
      <c r="AM245" s="228"/>
      <c r="AN245" s="228"/>
      <c r="AO245" s="228"/>
      <c r="AP245" s="228"/>
      <c r="AQ245" s="228"/>
      <c r="AR245" s="228"/>
      <c r="AS245" s="228"/>
      <c r="AT245" s="228"/>
      <c r="AU245" s="228"/>
      <c r="AV245" s="228"/>
      <c r="AW245" s="228"/>
      <c r="AX245" s="228"/>
      <c r="AY245" s="228"/>
      <c r="AZ245" s="228"/>
      <c r="BA245" s="228"/>
      <c r="BB245" s="228"/>
      <c r="BC245" s="228"/>
      <c r="BD245" s="228"/>
      <c r="BE245" s="228"/>
      <c r="BF245" s="228"/>
      <c r="BG245" s="228"/>
      <c r="BH245" s="228"/>
      <c r="BI245" s="228"/>
      <c r="BJ245" s="228"/>
      <c r="BK245" s="228"/>
      <c r="BL245" s="228"/>
      <c r="BM245" s="228"/>
      <c r="BN245" s="228"/>
      <c r="BO245" s="228"/>
      <c r="BP245" s="228"/>
      <c r="BQ245" s="228"/>
      <c r="BR245" s="228"/>
      <c r="BS245" s="228"/>
      <c r="BT245" s="228"/>
      <c r="BU245" s="228"/>
      <c r="BV245" s="228"/>
      <c r="BW245" s="228"/>
      <c r="BX245" s="228"/>
      <c r="BY245" s="228"/>
      <c r="BZ245" s="228"/>
      <c r="CA245" s="228"/>
      <c r="CB245" s="228"/>
      <c r="CC245" s="228"/>
      <c r="CD245" s="228"/>
      <c r="CE245" s="228"/>
      <c r="CF245" s="228"/>
      <c r="CG245" s="228"/>
      <c r="CH245" s="228"/>
      <c r="CI245" s="228"/>
      <c r="CJ245" s="228"/>
      <c r="CK245" s="228"/>
      <c r="CL245" s="228"/>
      <c r="CM245" s="228"/>
      <c r="CN245" s="228"/>
      <c r="CO245" s="228"/>
      <c r="CP245" s="228"/>
      <c r="CQ245" s="228"/>
      <c r="CR245" s="228"/>
      <c r="CS245" s="228"/>
      <c r="CT245" s="228"/>
      <c r="CU245" s="228"/>
      <c r="CV245" s="228"/>
      <c r="CW245" s="228"/>
      <c r="CX245" s="228"/>
      <c r="CY245" s="228"/>
      <c r="CZ245" s="228"/>
      <c r="DA245" s="228"/>
      <c r="DB245" s="228"/>
      <c r="DC245" s="228"/>
      <c r="DD245" s="228"/>
      <c r="DE245" s="228"/>
      <c r="DF245" s="228"/>
      <c r="DG245" s="228"/>
      <c r="DH245" s="228"/>
      <c r="DI245" s="228"/>
      <c r="DJ245" s="228"/>
      <c r="DK245" s="228"/>
      <c r="DL245" s="228"/>
      <c r="DM245" s="228"/>
      <c r="DN245" s="228"/>
      <c r="DO245" s="228"/>
      <c r="DP245" s="228"/>
      <c r="DQ245" s="228"/>
      <c r="DR245" s="228"/>
      <c r="DS245" s="228"/>
      <c r="DT245" s="228"/>
      <c r="DU245" s="228"/>
      <c r="DV245" s="228"/>
      <c r="DW245" s="228"/>
      <c r="DX245" s="228"/>
      <c r="DY245" s="228"/>
      <c r="DZ245" s="228"/>
      <c r="EA245" s="228"/>
      <c r="EB245" s="228"/>
      <c r="EC245" s="228"/>
      <c r="ED245" s="228"/>
      <c r="EE245" s="228"/>
      <c r="EF245" s="228"/>
      <c r="EG245" s="228"/>
      <c r="EH245" s="229"/>
    </row>
    <row r="246" spans="1:138" s="230" customFormat="1" x14ac:dyDescent="0.25">
      <c r="A246" s="222"/>
      <c r="B246" s="223"/>
      <c r="C246" s="223"/>
      <c r="D246" s="223"/>
      <c r="E246" s="223"/>
      <c r="F246" s="223"/>
      <c r="G246" s="224"/>
      <c r="H246" s="224"/>
      <c r="I246" s="222"/>
      <c r="J246" s="222"/>
      <c r="K246" s="222"/>
      <c r="L246" s="222"/>
      <c r="M246" s="224"/>
      <c r="N246" s="222"/>
      <c r="O246" s="222"/>
      <c r="P246" s="225"/>
      <c r="Q246" s="225"/>
      <c r="R246" s="225"/>
      <c r="S246" s="224"/>
      <c r="T246" s="224"/>
      <c r="U246" s="224"/>
      <c r="V246" s="224"/>
      <c r="W246" s="225"/>
      <c r="X246" s="224"/>
      <c r="Y246" s="224"/>
      <c r="Z246" s="224"/>
      <c r="AA246" s="224"/>
      <c r="AB246" s="226"/>
      <c r="AC246" s="228"/>
      <c r="AD246" s="228"/>
      <c r="AE246" s="228"/>
      <c r="AF246" s="228"/>
      <c r="AG246" s="228"/>
      <c r="AH246" s="228"/>
      <c r="AI246" s="228"/>
      <c r="AJ246" s="228"/>
      <c r="AK246" s="228"/>
      <c r="AL246" s="228"/>
      <c r="AM246" s="228"/>
      <c r="AN246" s="228"/>
      <c r="AO246" s="228"/>
      <c r="AP246" s="228"/>
      <c r="AQ246" s="228"/>
      <c r="AR246" s="228"/>
      <c r="AS246" s="228"/>
      <c r="AT246" s="228"/>
      <c r="AU246" s="228"/>
      <c r="AV246" s="228"/>
      <c r="AW246" s="228"/>
      <c r="AX246" s="228"/>
      <c r="AY246" s="228"/>
      <c r="AZ246" s="228"/>
      <c r="BA246" s="228"/>
      <c r="BB246" s="228"/>
      <c r="BC246" s="228"/>
      <c r="BD246" s="228"/>
      <c r="BE246" s="228"/>
      <c r="BF246" s="228"/>
      <c r="BG246" s="228"/>
      <c r="BH246" s="228"/>
      <c r="BI246" s="228"/>
      <c r="BJ246" s="228"/>
      <c r="BK246" s="228"/>
      <c r="BL246" s="228"/>
      <c r="BM246" s="228"/>
      <c r="BN246" s="228"/>
      <c r="BO246" s="228"/>
      <c r="BP246" s="228"/>
      <c r="BQ246" s="228"/>
      <c r="BR246" s="228"/>
      <c r="BS246" s="228"/>
      <c r="BT246" s="228"/>
      <c r="BU246" s="228"/>
      <c r="BV246" s="228"/>
      <c r="BW246" s="228"/>
      <c r="BX246" s="228"/>
      <c r="BY246" s="228"/>
      <c r="BZ246" s="228"/>
      <c r="CA246" s="228"/>
      <c r="CB246" s="228"/>
      <c r="CC246" s="228"/>
      <c r="CD246" s="228"/>
      <c r="CE246" s="228"/>
      <c r="CF246" s="228"/>
      <c r="CG246" s="228"/>
      <c r="CH246" s="228"/>
      <c r="CI246" s="228"/>
      <c r="CJ246" s="228"/>
      <c r="CK246" s="228"/>
      <c r="CL246" s="228"/>
      <c r="CM246" s="228"/>
      <c r="CN246" s="228"/>
      <c r="CO246" s="228"/>
      <c r="CP246" s="228"/>
      <c r="CQ246" s="228"/>
      <c r="CR246" s="228"/>
      <c r="CS246" s="228"/>
      <c r="CT246" s="228"/>
      <c r="CU246" s="228"/>
      <c r="CV246" s="228"/>
      <c r="CW246" s="228"/>
      <c r="CX246" s="228"/>
      <c r="CY246" s="228"/>
      <c r="CZ246" s="228"/>
      <c r="DA246" s="228"/>
      <c r="DB246" s="228"/>
      <c r="DC246" s="228"/>
      <c r="DD246" s="228"/>
      <c r="DE246" s="228"/>
      <c r="DF246" s="228"/>
      <c r="DG246" s="228"/>
      <c r="DH246" s="228"/>
      <c r="DI246" s="228"/>
      <c r="DJ246" s="228"/>
      <c r="DK246" s="228"/>
      <c r="DL246" s="228"/>
      <c r="DM246" s="228"/>
      <c r="DN246" s="228"/>
      <c r="DO246" s="228"/>
      <c r="DP246" s="228"/>
      <c r="DQ246" s="228"/>
      <c r="DR246" s="228"/>
      <c r="DS246" s="228"/>
      <c r="DT246" s="228"/>
      <c r="DU246" s="228"/>
      <c r="DV246" s="228"/>
      <c r="DW246" s="228"/>
      <c r="DX246" s="228"/>
      <c r="DY246" s="228"/>
      <c r="DZ246" s="228"/>
      <c r="EA246" s="228"/>
      <c r="EB246" s="228"/>
      <c r="EC246" s="228"/>
      <c r="ED246" s="228"/>
      <c r="EE246" s="228"/>
      <c r="EF246" s="228"/>
      <c r="EG246" s="228"/>
      <c r="EH246" s="229"/>
    </row>
    <row r="247" spans="1:138" s="230" customFormat="1" x14ac:dyDescent="0.25">
      <c r="A247" s="222"/>
      <c r="B247" s="223"/>
      <c r="C247" s="223"/>
      <c r="D247" s="223"/>
      <c r="E247" s="223"/>
      <c r="F247" s="223"/>
      <c r="G247" s="224"/>
      <c r="H247" s="224"/>
      <c r="I247" s="222"/>
      <c r="J247" s="222"/>
      <c r="K247" s="222"/>
      <c r="L247" s="222"/>
      <c r="M247" s="224"/>
      <c r="N247" s="222"/>
      <c r="O247" s="222"/>
      <c r="P247" s="225"/>
      <c r="Q247" s="225"/>
      <c r="R247" s="225"/>
      <c r="S247" s="224"/>
      <c r="T247" s="224"/>
      <c r="U247" s="224"/>
      <c r="V247" s="224"/>
      <c r="W247" s="225"/>
      <c r="X247" s="224"/>
      <c r="Y247" s="224"/>
      <c r="Z247" s="224"/>
      <c r="AA247" s="224"/>
      <c r="AB247" s="226"/>
      <c r="AC247" s="228"/>
      <c r="AD247" s="228"/>
      <c r="AE247" s="228"/>
      <c r="AF247" s="228"/>
      <c r="AG247" s="228"/>
      <c r="AH247" s="228"/>
      <c r="AI247" s="228"/>
      <c r="AJ247" s="228"/>
      <c r="AK247" s="228"/>
      <c r="AL247" s="228"/>
      <c r="AM247" s="228"/>
      <c r="AN247" s="228"/>
      <c r="AO247" s="228"/>
      <c r="AP247" s="228"/>
      <c r="AQ247" s="228"/>
      <c r="AR247" s="228"/>
      <c r="AS247" s="228"/>
      <c r="AT247" s="228"/>
      <c r="AU247" s="228"/>
      <c r="AV247" s="228"/>
      <c r="AW247" s="228"/>
      <c r="AX247" s="228"/>
      <c r="AY247" s="228"/>
      <c r="AZ247" s="228"/>
      <c r="BA247" s="228"/>
      <c r="BB247" s="228"/>
      <c r="BC247" s="228"/>
      <c r="BD247" s="228"/>
      <c r="BE247" s="228"/>
      <c r="BF247" s="228"/>
      <c r="BG247" s="228"/>
      <c r="BH247" s="228"/>
      <c r="BI247" s="228"/>
      <c r="BJ247" s="228"/>
      <c r="BK247" s="228"/>
      <c r="BL247" s="228"/>
      <c r="BM247" s="228"/>
      <c r="BN247" s="228"/>
      <c r="BO247" s="228"/>
      <c r="BP247" s="228"/>
      <c r="BQ247" s="228"/>
      <c r="BR247" s="228"/>
      <c r="BS247" s="228"/>
      <c r="BT247" s="228"/>
      <c r="BU247" s="228"/>
      <c r="BV247" s="228"/>
      <c r="BW247" s="228"/>
      <c r="BX247" s="228"/>
      <c r="BY247" s="228"/>
      <c r="BZ247" s="228"/>
      <c r="CA247" s="228"/>
      <c r="CB247" s="228"/>
      <c r="CC247" s="228"/>
      <c r="CD247" s="228"/>
      <c r="CE247" s="228"/>
      <c r="CF247" s="228"/>
      <c r="CG247" s="228"/>
      <c r="CH247" s="228"/>
      <c r="CI247" s="228"/>
      <c r="CJ247" s="228"/>
      <c r="CK247" s="228"/>
      <c r="CL247" s="228"/>
      <c r="CM247" s="228"/>
      <c r="CN247" s="228"/>
      <c r="CO247" s="228"/>
      <c r="CP247" s="228"/>
      <c r="CQ247" s="228"/>
      <c r="CR247" s="228"/>
      <c r="CS247" s="228"/>
      <c r="CT247" s="228"/>
      <c r="CU247" s="228"/>
      <c r="CV247" s="228"/>
      <c r="CW247" s="228"/>
      <c r="CX247" s="228"/>
      <c r="CY247" s="228"/>
      <c r="CZ247" s="228"/>
      <c r="DA247" s="228"/>
      <c r="DB247" s="228"/>
      <c r="DC247" s="228"/>
      <c r="DD247" s="228"/>
      <c r="DE247" s="228"/>
      <c r="DF247" s="228"/>
      <c r="DG247" s="228"/>
      <c r="DH247" s="228"/>
      <c r="DI247" s="228"/>
      <c r="DJ247" s="228"/>
      <c r="DK247" s="228"/>
      <c r="DL247" s="228"/>
      <c r="DM247" s="228"/>
      <c r="DN247" s="228"/>
      <c r="DO247" s="228"/>
      <c r="DP247" s="228"/>
      <c r="DQ247" s="228"/>
      <c r="DR247" s="228"/>
      <c r="DS247" s="228"/>
      <c r="DT247" s="228"/>
      <c r="DU247" s="228"/>
      <c r="DV247" s="228"/>
      <c r="DW247" s="228"/>
      <c r="DX247" s="228"/>
      <c r="DY247" s="228"/>
      <c r="DZ247" s="228"/>
      <c r="EA247" s="228"/>
      <c r="EB247" s="228"/>
      <c r="EC247" s="228"/>
      <c r="ED247" s="228"/>
      <c r="EE247" s="228"/>
      <c r="EF247" s="228"/>
      <c r="EG247" s="228"/>
      <c r="EH247" s="229"/>
    </row>
    <row r="248" spans="1:138" s="230" customFormat="1" x14ac:dyDescent="0.25">
      <c r="A248" s="222"/>
      <c r="B248" s="223"/>
      <c r="C248" s="223"/>
      <c r="D248" s="223"/>
      <c r="E248" s="223"/>
      <c r="F248" s="223"/>
      <c r="G248" s="224"/>
      <c r="H248" s="224"/>
      <c r="I248" s="222"/>
      <c r="J248" s="222"/>
      <c r="K248" s="222"/>
      <c r="L248" s="222"/>
      <c r="M248" s="224"/>
      <c r="N248" s="222"/>
      <c r="O248" s="222"/>
      <c r="P248" s="225"/>
      <c r="Q248" s="225"/>
      <c r="R248" s="225"/>
      <c r="S248" s="224"/>
      <c r="T248" s="224"/>
      <c r="U248" s="224"/>
      <c r="V248" s="224"/>
      <c r="W248" s="225"/>
      <c r="X248" s="224"/>
      <c r="Y248" s="224"/>
      <c r="Z248" s="224"/>
      <c r="AA248" s="224"/>
      <c r="AB248" s="226"/>
      <c r="AC248" s="228"/>
      <c r="AD248" s="228"/>
      <c r="AE248" s="228"/>
      <c r="AF248" s="228"/>
      <c r="AG248" s="228"/>
      <c r="AH248" s="228"/>
      <c r="AI248" s="228"/>
      <c r="AJ248" s="228"/>
      <c r="AK248" s="228"/>
      <c r="AL248" s="228"/>
      <c r="AM248" s="228"/>
      <c r="AN248" s="228"/>
      <c r="AO248" s="228"/>
      <c r="AP248" s="228"/>
      <c r="AQ248" s="228"/>
      <c r="AR248" s="228"/>
      <c r="AS248" s="228"/>
      <c r="AT248" s="228"/>
      <c r="AU248" s="228"/>
      <c r="AV248" s="228"/>
      <c r="AW248" s="228"/>
      <c r="AX248" s="228"/>
      <c r="AY248" s="228"/>
      <c r="AZ248" s="228"/>
      <c r="BA248" s="228"/>
      <c r="BB248" s="228"/>
      <c r="BC248" s="228"/>
      <c r="BD248" s="228"/>
      <c r="BE248" s="228"/>
      <c r="BF248" s="228"/>
      <c r="BG248" s="228"/>
      <c r="BH248" s="228"/>
      <c r="BI248" s="228"/>
      <c r="BJ248" s="228"/>
      <c r="BK248" s="228"/>
      <c r="BL248" s="228"/>
      <c r="BM248" s="228"/>
      <c r="BN248" s="228"/>
      <c r="BO248" s="228"/>
      <c r="BP248" s="228"/>
      <c r="BQ248" s="228"/>
      <c r="BR248" s="228"/>
      <c r="BS248" s="228"/>
      <c r="BT248" s="228"/>
      <c r="BU248" s="228"/>
      <c r="BV248" s="228"/>
      <c r="BW248" s="228"/>
      <c r="BX248" s="228"/>
      <c r="BY248" s="228"/>
      <c r="BZ248" s="228"/>
      <c r="CA248" s="228"/>
      <c r="CB248" s="228"/>
      <c r="CC248" s="228"/>
      <c r="CD248" s="228"/>
      <c r="CE248" s="228"/>
      <c r="CF248" s="228"/>
      <c r="CG248" s="228"/>
      <c r="CH248" s="228"/>
      <c r="CI248" s="228"/>
      <c r="CJ248" s="228"/>
      <c r="CK248" s="228"/>
      <c r="CL248" s="228"/>
      <c r="CM248" s="228"/>
      <c r="CN248" s="228"/>
      <c r="CO248" s="228"/>
      <c r="CP248" s="228"/>
      <c r="CQ248" s="228"/>
      <c r="CR248" s="228"/>
      <c r="CS248" s="228"/>
      <c r="CT248" s="228"/>
      <c r="CU248" s="228"/>
      <c r="CV248" s="228"/>
      <c r="CW248" s="228"/>
      <c r="CX248" s="228"/>
      <c r="CY248" s="228"/>
      <c r="CZ248" s="228"/>
      <c r="DA248" s="228"/>
      <c r="DB248" s="228"/>
      <c r="DC248" s="228"/>
      <c r="DD248" s="228"/>
      <c r="DE248" s="228"/>
      <c r="DF248" s="228"/>
      <c r="DG248" s="228"/>
      <c r="DH248" s="228"/>
      <c r="DI248" s="228"/>
      <c r="DJ248" s="228"/>
      <c r="DK248" s="228"/>
      <c r="DL248" s="228"/>
      <c r="DM248" s="228"/>
      <c r="DN248" s="228"/>
      <c r="DO248" s="228"/>
      <c r="DP248" s="228"/>
      <c r="DQ248" s="228"/>
      <c r="DR248" s="228"/>
      <c r="DS248" s="228"/>
      <c r="DT248" s="228"/>
      <c r="DU248" s="228"/>
      <c r="DV248" s="228"/>
      <c r="DW248" s="228"/>
      <c r="DX248" s="228"/>
      <c r="DY248" s="228"/>
      <c r="DZ248" s="228"/>
      <c r="EA248" s="228"/>
      <c r="EB248" s="228"/>
      <c r="EC248" s="228"/>
      <c r="ED248" s="228"/>
      <c r="EE248" s="228"/>
      <c r="EF248" s="228"/>
      <c r="EG248" s="228"/>
      <c r="EH248" s="229"/>
    </row>
    <row r="249" spans="1:138" s="230" customFormat="1" x14ac:dyDescent="0.25">
      <c r="A249" s="222"/>
      <c r="B249" s="223"/>
      <c r="C249" s="223"/>
      <c r="D249" s="223"/>
      <c r="E249" s="223"/>
      <c r="F249" s="223"/>
      <c r="G249" s="224"/>
      <c r="H249" s="224"/>
      <c r="I249" s="222"/>
      <c r="J249" s="222"/>
      <c r="K249" s="222"/>
      <c r="L249" s="222"/>
      <c r="M249" s="224"/>
      <c r="N249" s="222"/>
      <c r="O249" s="222"/>
      <c r="P249" s="225"/>
      <c r="Q249" s="225"/>
      <c r="R249" s="225"/>
      <c r="S249" s="224"/>
      <c r="T249" s="224"/>
      <c r="U249" s="224"/>
      <c r="V249" s="224"/>
      <c r="W249" s="225"/>
      <c r="X249" s="224"/>
      <c r="Y249" s="224"/>
      <c r="Z249" s="224"/>
      <c r="AA249" s="224"/>
      <c r="AB249" s="226"/>
      <c r="AC249" s="228"/>
      <c r="AD249" s="228"/>
      <c r="AE249" s="228"/>
      <c r="AF249" s="228"/>
      <c r="AG249" s="228"/>
      <c r="AH249" s="228"/>
      <c r="AI249" s="228"/>
      <c r="AJ249" s="228"/>
      <c r="AK249" s="228"/>
      <c r="AL249" s="228"/>
      <c r="AM249" s="228"/>
      <c r="AN249" s="228"/>
      <c r="AO249" s="228"/>
      <c r="AP249" s="228"/>
      <c r="AQ249" s="228"/>
      <c r="AR249" s="228"/>
      <c r="AS249" s="228"/>
      <c r="AT249" s="228"/>
      <c r="AU249" s="228"/>
      <c r="AV249" s="228"/>
      <c r="AW249" s="228"/>
      <c r="AX249" s="228"/>
      <c r="AY249" s="228"/>
      <c r="AZ249" s="228"/>
      <c r="BA249" s="228"/>
      <c r="BB249" s="228"/>
      <c r="BC249" s="228"/>
      <c r="BD249" s="228"/>
      <c r="BE249" s="228"/>
      <c r="BF249" s="228"/>
      <c r="BG249" s="228"/>
      <c r="BH249" s="228"/>
      <c r="BI249" s="228"/>
      <c r="BJ249" s="228"/>
      <c r="BK249" s="228"/>
      <c r="BL249" s="228"/>
      <c r="BM249" s="228"/>
      <c r="BN249" s="228"/>
      <c r="BO249" s="228"/>
      <c r="BP249" s="228"/>
      <c r="BQ249" s="228"/>
      <c r="BR249" s="228"/>
      <c r="BS249" s="228"/>
      <c r="BT249" s="228"/>
      <c r="BU249" s="228"/>
      <c r="BV249" s="228"/>
      <c r="BW249" s="228"/>
      <c r="BX249" s="228"/>
      <c r="BY249" s="228"/>
      <c r="BZ249" s="228"/>
      <c r="CA249" s="228"/>
      <c r="CB249" s="228"/>
      <c r="CC249" s="228"/>
      <c r="CD249" s="228"/>
      <c r="CE249" s="228"/>
      <c r="CF249" s="228"/>
      <c r="CG249" s="228"/>
      <c r="CH249" s="228"/>
      <c r="CI249" s="228"/>
      <c r="CJ249" s="228"/>
      <c r="CK249" s="228"/>
      <c r="CL249" s="228"/>
      <c r="CM249" s="228"/>
      <c r="CN249" s="228"/>
      <c r="CO249" s="228"/>
      <c r="CP249" s="228"/>
      <c r="CQ249" s="228"/>
      <c r="CR249" s="228"/>
      <c r="CS249" s="228"/>
      <c r="CT249" s="228"/>
      <c r="CU249" s="228"/>
      <c r="CV249" s="228"/>
      <c r="CW249" s="228"/>
      <c r="CX249" s="228"/>
      <c r="CY249" s="228"/>
      <c r="CZ249" s="228"/>
      <c r="DA249" s="228"/>
      <c r="DB249" s="228"/>
      <c r="DC249" s="228"/>
      <c r="DD249" s="228"/>
      <c r="DE249" s="228"/>
      <c r="DF249" s="228"/>
      <c r="DG249" s="228"/>
      <c r="DH249" s="228"/>
      <c r="DI249" s="228"/>
      <c r="DJ249" s="228"/>
      <c r="DK249" s="228"/>
      <c r="DL249" s="228"/>
      <c r="DM249" s="228"/>
      <c r="DN249" s="228"/>
      <c r="DO249" s="228"/>
      <c r="DP249" s="228"/>
      <c r="DQ249" s="228"/>
      <c r="DR249" s="228"/>
      <c r="DS249" s="228"/>
      <c r="DT249" s="228"/>
      <c r="DU249" s="228"/>
      <c r="DV249" s="228"/>
      <c r="DW249" s="228"/>
      <c r="DX249" s="228"/>
      <c r="DY249" s="228"/>
      <c r="DZ249" s="228"/>
      <c r="EA249" s="228"/>
      <c r="EB249" s="228"/>
      <c r="EC249" s="228"/>
      <c r="ED249" s="228"/>
      <c r="EE249" s="228"/>
      <c r="EF249" s="228"/>
      <c r="EG249" s="228"/>
      <c r="EH249" s="229"/>
    </row>
    <row r="250" spans="1:138" s="230" customFormat="1" x14ac:dyDescent="0.25">
      <c r="A250" s="222"/>
      <c r="B250" s="223"/>
      <c r="C250" s="223"/>
      <c r="D250" s="223"/>
      <c r="E250" s="223"/>
      <c r="F250" s="223"/>
      <c r="G250" s="224"/>
      <c r="H250" s="224"/>
      <c r="I250" s="222"/>
      <c r="J250" s="222"/>
      <c r="K250" s="222"/>
      <c r="L250" s="222"/>
      <c r="M250" s="224"/>
      <c r="N250" s="222"/>
      <c r="O250" s="222"/>
      <c r="P250" s="225"/>
      <c r="Q250" s="225"/>
      <c r="R250" s="225"/>
      <c r="S250" s="224"/>
      <c r="T250" s="224"/>
      <c r="U250" s="224"/>
      <c r="V250" s="224"/>
      <c r="W250" s="225"/>
      <c r="X250" s="224"/>
      <c r="Y250" s="224"/>
      <c r="Z250" s="224"/>
      <c r="AA250" s="224"/>
      <c r="AB250" s="226"/>
      <c r="AC250" s="228"/>
      <c r="AD250" s="228"/>
      <c r="AE250" s="228"/>
      <c r="AF250" s="228"/>
      <c r="AG250" s="228"/>
      <c r="AH250" s="228"/>
      <c r="AI250" s="228"/>
      <c r="AJ250" s="228"/>
      <c r="AK250" s="228"/>
      <c r="AL250" s="228"/>
      <c r="AM250" s="228"/>
      <c r="AN250" s="228"/>
      <c r="AO250" s="228"/>
      <c r="AP250" s="228"/>
      <c r="AQ250" s="228"/>
      <c r="AR250" s="228"/>
      <c r="AS250" s="228"/>
      <c r="AT250" s="228"/>
      <c r="AU250" s="228"/>
      <c r="AV250" s="228"/>
      <c r="AW250" s="228"/>
      <c r="AX250" s="228"/>
      <c r="AY250" s="228"/>
      <c r="AZ250" s="228"/>
      <c r="BA250" s="228"/>
      <c r="BB250" s="228"/>
      <c r="BC250" s="228"/>
      <c r="BD250" s="228"/>
      <c r="BE250" s="228"/>
      <c r="BF250" s="228"/>
      <c r="BG250" s="228"/>
      <c r="BH250" s="228"/>
      <c r="BI250" s="228"/>
      <c r="BJ250" s="228"/>
      <c r="BK250" s="228"/>
      <c r="BL250" s="228"/>
      <c r="BM250" s="228"/>
      <c r="BN250" s="228"/>
      <c r="BO250" s="228"/>
      <c r="BP250" s="228"/>
      <c r="BQ250" s="228"/>
      <c r="BR250" s="228"/>
      <c r="BS250" s="228"/>
      <c r="BT250" s="228"/>
      <c r="BU250" s="228"/>
      <c r="BV250" s="228"/>
      <c r="BW250" s="228"/>
      <c r="BX250" s="228"/>
      <c r="BY250" s="228"/>
      <c r="BZ250" s="228"/>
      <c r="CA250" s="228"/>
      <c r="CB250" s="228"/>
      <c r="CC250" s="228"/>
      <c r="CD250" s="228"/>
      <c r="CE250" s="228"/>
      <c r="CF250" s="228"/>
      <c r="CG250" s="228"/>
      <c r="CH250" s="228"/>
      <c r="CI250" s="228"/>
      <c r="CJ250" s="228"/>
      <c r="CK250" s="228"/>
      <c r="CL250" s="228"/>
      <c r="CM250" s="228"/>
      <c r="CN250" s="228"/>
      <c r="CO250" s="228"/>
      <c r="CP250" s="228"/>
      <c r="CQ250" s="228"/>
      <c r="CR250" s="228"/>
      <c r="CS250" s="228"/>
      <c r="CT250" s="228"/>
      <c r="CU250" s="228"/>
      <c r="CV250" s="228"/>
      <c r="CW250" s="228"/>
      <c r="CX250" s="228"/>
      <c r="CY250" s="228"/>
      <c r="CZ250" s="228"/>
      <c r="DA250" s="228"/>
      <c r="DB250" s="228"/>
      <c r="DC250" s="228"/>
      <c r="DD250" s="228"/>
      <c r="DE250" s="228"/>
      <c r="DF250" s="228"/>
      <c r="DG250" s="228"/>
      <c r="DH250" s="228"/>
      <c r="DI250" s="228"/>
      <c r="DJ250" s="228"/>
      <c r="DK250" s="228"/>
      <c r="DL250" s="228"/>
      <c r="DM250" s="228"/>
      <c r="DN250" s="228"/>
      <c r="DO250" s="228"/>
      <c r="DP250" s="228"/>
      <c r="DQ250" s="228"/>
      <c r="DR250" s="228"/>
      <c r="DS250" s="228"/>
      <c r="DT250" s="228"/>
      <c r="DU250" s="228"/>
      <c r="DV250" s="228"/>
      <c r="DW250" s="228"/>
      <c r="DX250" s="228"/>
      <c r="DY250" s="228"/>
      <c r="DZ250" s="228"/>
      <c r="EA250" s="228"/>
      <c r="EB250" s="228"/>
      <c r="EC250" s="228"/>
      <c r="ED250" s="228"/>
      <c r="EE250" s="228"/>
      <c r="EF250" s="228"/>
      <c r="EG250" s="228"/>
      <c r="EH250" s="229"/>
    </row>
    <row r="251" spans="1:138" s="201" customFormat="1" x14ac:dyDescent="0.25">
      <c r="A251" s="222"/>
      <c r="B251" s="223"/>
      <c r="C251" s="223"/>
      <c r="D251" s="222"/>
      <c r="E251" s="222"/>
      <c r="F251" s="222"/>
      <c r="G251" s="224"/>
      <c r="H251" s="224"/>
      <c r="I251" s="222"/>
      <c r="J251" s="222"/>
      <c r="K251" s="222"/>
      <c r="L251" s="222"/>
      <c r="M251" s="224"/>
      <c r="N251" s="222"/>
      <c r="O251" s="222"/>
      <c r="P251" s="225"/>
      <c r="Q251" s="225"/>
      <c r="R251" s="225"/>
      <c r="S251" s="224"/>
      <c r="T251" s="224"/>
      <c r="U251" s="224"/>
      <c r="V251" s="224"/>
      <c r="W251" s="225"/>
      <c r="X251" s="224"/>
      <c r="Y251" s="224"/>
      <c r="Z251" s="224"/>
      <c r="AA251" s="224"/>
      <c r="AB251" s="226"/>
    </row>
    <row r="252" spans="1:138" s="201" customFormat="1" x14ac:dyDescent="0.25">
      <c r="A252" s="222"/>
      <c r="B252" s="223"/>
      <c r="C252" s="223"/>
      <c r="D252" s="222"/>
      <c r="E252" s="222"/>
      <c r="F252" s="222"/>
      <c r="G252" s="224"/>
      <c r="H252" s="224"/>
      <c r="I252" s="222"/>
      <c r="J252" s="222"/>
      <c r="K252" s="222"/>
      <c r="L252" s="222"/>
      <c r="M252" s="224"/>
      <c r="N252" s="222"/>
      <c r="O252" s="222"/>
      <c r="P252" s="225"/>
      <c r="Q252" s="225"/>
      <c r="R252" s="225"/>
      <c r="S252" s="224"/>
      <c r="T252" s="224"/>
      <c r="U252" s="224"/>
      <c r="V252" s="224"/>
      <c r="W252" s="225"/>
      <c r="X252" s="224"/>
      <c r="Y252" s="224"/>
      <c r="Z252" s="224"/>
      <c r="AA252" s="224"/>
      <c r="AB252" s="226"/>
    </row>
    <row r="253" spans="1:138" s="214" customFormat="1" x14ac:dyDescent="0.25">
      <c r="A253" s="222"/>
      <c r="B253" s="223"/>
      <c r="C253" s="223"/>
      <c r="D253" s="223"/>
      <c r="E253" s="223"/>
      <c r="F253" s="223"/>
      <c r="G253" s="224"/>
      <c r="H253" s="224"/>
      <c r="I253" s="222"/>
      <c r="J253" s="222"/>
      <c r="K253" s="222"/>
      <c r="L253" s="222"/>
      <c r="M253" s="224"/>
      <c r="N253" s="222"/>
      <c r="O253" s="222"/>
      <c r="P253" s="225"/>
      <c r="Q253" s="225"/>
      <c r="R253" s="225"/>
      <c r="S253" s="224"/>
      <c r="T253" s="224"/>
      <c r="U253" s="224"/>
      <c r="V253" s="224"/>
      <c r="W253" s="225"/>
      <c r="X253" s="224"/>
      <c r="Y253" s="224"/>
      <c r="Z253" s="224"/>
      <c r="AA253" s="224"/>
      <c r="AB253" s="226"/>
      <c r="AC253" s="201"/>
      <c r="AD253" s="201"/>
      <c r="AE253" s="201"/>
      <c r="AF253" s="201"/>
      <c r="AG253" s="201"/>
      <c r="AH253" s="201"/>
    </row>
    <row r="254" spans="1:138" s="230" customFormat="1" x14ac:dyDescent="0.25">
      <c r="A254" s="222"/>
      <c r="B254" s="223"/>
      <c r="C254" s="223"/>
      <c r="D254" s="223"/>
      <c r="E254" s="223"/>
      <c r="F254" s="223"/>
      <c r="G254" s="224"/>
      <c r="H254" s="224"/>
      <c r="I254" s="222"/>
      <c r="J254" s="222"/>
      <c r="K254" s="222"/>
      <c r="L254" s="222"/>
      <c r="M254" s="224"/>
      <c r="N254" s="222"/>
      <c r="O254" s="222"/>
      <c r="P254" s="225"/>
      <c r="Q254" s="225"/>
      <c r="R254" s="225"/>
      <c r="S254" s="224"/>
      <c r="T254" s="224"/>
      <c r="U254" s="224"/>
      <c r="V254" s="224"/>
      <c r="W254" s="225"/>
      <c r="X254" s="224"/>
      <c r="Y254" s="224"/>
      <c r="Z254" s="224"/>
      <c r="AA254" s="224"/>
      <c r="AB254" s="226"/>
      <c r="AC254" s="228"/>
      <c r="AD254" s="228"/>
      <c r="AE254" s="228"/>
      <c r="AF254" s="228"/>
      <c r="AG254" s="228"/>
      <c r="AH254" s="228"/>
      <c r="AI254" s="228"/>
      <c r="AJ254" s="228"/>
      <c r="AK254" s="228"/>
      <c r="AL254" s="228"/>
      <c r="AM254" s="228"/>
      <c r="AN254" s="228"/>
      <c r="AO254" s="228"/>
      <c r="AP254" s="228"/>
      <c r="AQ254" s="228"/>
      <c r="AR254" s="228"/>
      <c r="AS254" s="228"/>
      <c r="AT254" s="228"/>
      <c r="AU254" s="228"/>
      <c r="AV254" s="228"/>
      <c r="AW254" s="228"/>
      <c r="AX254" s="228"/>
      <c r="AY254" s="228"/>
      <c r="AZ254" s="228"/>
      <c r="BA254" s="228"/>
      <c r="BB254" s="228"/>
      <c r="BC254" s="228"/>
      <c r="BD254" s="228"/>
      <c r="BE254" s="228"/>
      <c r="BF254" s="228"/>
      <c r="BG254" s="228"/>
      <c r="BH254" s="228"/>
      <c r="BI254" s="228"/>
      <c r="BJ254" s="228"/>
      <c r="BK254" s="228"/>
      <c r="BL254" s="228"/>
      <c r="BM254" s="228"/>
      <c r="BN254" s="228"/>
      <c r="BO254" s="228"/>
      <c r="BP254" s="228"/>
      <c r="BQ254" s="228"/>
      <c r="BR254" s="228"/>
      <c r="BS254" s="228"/>
      <c r="BT254" s="228"/>
      <c r="BU254" s="228"/>
      <c r="BV254" s="228"/>
      <c r="BW254" s="228"/>
      <c r="BX254" s="228"/>
      <c r="BY254" s="228"/>
      <c r="BZ254" s="228"/>
      <c r="CA254" s="228"/>
      <c r="CB254" s="228"/>
      <c r="CC254" s="228"/>
      <c r="CD254" s="228"/>
      <c r="CE254" s="228"/>
      <c r="CF254" s="228"/>
      <c r="CG254" s="228"/>
      <c r="CH254" s="228"/>
      <c r="CI254" s="228"/>
      <c r="CJ254" s="228"/>
      <c r="CK254" s="228"/>
      <c r="CL254" s="228"/>
      <c r="CM254" s="228"/>
      <c r="CN254" s="228"/>
      <c r="CO254" s="228"/>
      <c r="CP254" s="228"/>
      <c r="CQ254" s="228"/>
      <c r="CR254" s="228"/>
      <c r="CS254" s="228"/>
      <c r="CT254" s="228"/>
      <c r="CU254" s="228"/>
      <c r="CV254" s="228"/>
      <c r="CW254" s="228"/>
      <c r="CX254" s="228"/>
      <c r="CY254" s="228"/>
      <c r="CZ254" s="228"/>
      <c r="DA254" s="228"/>
      <c r="DB254" s="228"/>
      <c r="DC254" s="228"/>
      <c r="DD254" s="228"/>
      <c r="DE254" s="228"/>
      <c r="DF254" s="228"/>
      <c r="DG254" s="228"/>
      <c r="DH254" s="228"/>
      <c r="DI254" s="228"/>
      <c r="DJ254" s="228"/>
      <c r="DK254" s="228"/>
      <c r="DL254" s="228"/>
      <c r="DM254" s="228"/>
      <c r="DN254" s="228"/>
      <c r="DO254" s="228"/>
      <c r="DP254" s="228"/>
      <c r="DQ254" s="228"/>
      <c r="DR254" s="228"/>
      <c r="DS254" s="228"/>
      <c r="DT254" s="228"/>
      <c r="DU254" s="228"/>
      <c r="DV254" s="228"/>
      <c r="DW254" s="228"/>
      <c r="DX254" s="228"/>
      <c r="DY254" s="228"/>
      <c r="DZ254" s="228"/>
      <c r="EA254" s="228"/>
      <c r="EB254" s="228"/>
      <c r="EC254" s="228"/>
      <c r="ED254" s="228"/>
      <c r="EE254" s="228"/>
      <c r="EF254" s="228"/>
      <c r="EG254" s="228"/>
      <c r="EH254" s="229"/>
    </row>
    <row r="255" spans="1:138" s="230" customFormat="1" x14ac:dyDescent="0.25">
      <c r="A255" s="222"/>
      <c r="B255" s="223"/>
      <c r="C255" s="223"/>
      <c r="D255" s="223"/>
      <c r="E255" s="223"/>
      <c r="F255" s="223"/>
      <c r="G255" s="224"/>
      <c r="H255" s="224"/>
      <c r="I255" s="222"/>
      <c r="J255" s="222"/>
      <c r="K255" s="223"/>
      <c r="L255" s="222"/>
      <c r="M255" s="224"/>
      <c r="N255" s="222"/>
      <c r="O255" s="222"/>
      <c r="P255" s="225"/>
      <c r="Q255" s="225"/>
      <c r="R255" s="225"/>
      <c r="S255" s="224"/>
      <c r="T255" s="224"/>
      <c r="U255" s="224"/>
      <c r="V255" s="224"/>
      <c r="W255" s="225"/>
      <c r="X255" s="224"/>
      <c r="Y255" s="224"/>
      <c r="Z255" s="224"/>
      <c r="AA255" s="224"/>
      <c r="AB255" s="226"/>
      <c r="AC255" s="228"/>
      <c r="AD255" s="228"/>
      <c r="AE255" s="228"/>
      <c r="AF255" s="228"/>
      <c r="AG255" s="228"/>
      <c r="AH255" s="228"/>
      <c r="AI255" s="228"/>
      <c r="AJ255" s="228"/>
      <c r="AK255" s="228"/>
      <c r="AL255" s="228"/>
      <c r="AM255" s="228"/>
      <c r="AN255" s="228"/>
      <c r="AO255" s="228"/>
      <c r="AP255" s="228"/>
      <c r="AQ255" s="228"/>
      <c r="AR255" s="228"/>
      <c r="AS255" s="228"/>
      <c r="AT255" s="228"/>
      <c r="AU255" s="228"/>
      <c r="AV255" s="228"/>
      <c r="AW255" s="228"/>
      <c r="AX255" s="228"/>
      <c r="AY255" s="228"/>
      <c r="AZ255" s="228"/>
      <c r="BA255" s="228"/>
      <c r="BB255" s="228"/>
      <c r="BC255" s="228"/>
      <c r="BD255" s="228"/>
      <c r="BE255" s="228"/>
      <c r="BF255" s="228"/>
      <c r="BG255" s="228"/>
      <c r="BH255" s="228"/>
      <c r="BI255" s="228"/>
      <c r="BJ255" s="228"/>
      <c r="BK255" s="228"/>
      <c r="BL255" s="228"/>
      <c r="BM255" s="228"/>
      <c r="BN255" s="228"/>
      <c r="BO255" s="228"/>
      <c r="BP255" s="228"/>
      <c r="BQ255" s="228"/>
      <c r="BR255" s="228"/>
      <c r="BS255" s="228"/>
      <c r="BT255" s="228"/>
      <c r="BU255" s="228"/>
      <c r="BV255" s="228"/>
      <c r="BW255" s="228"/>
      <c r="BX255" s="228"/>
      <c r="BY255" s="228"/>
      <c r="BZ255" s="228"/>
      <c r="CA255" s="228"/>
      <c r="CB255" s="228"/>
      <c r="CC255" s="228"/>
      <c r="CD255" s="228"/>
      <c r="CE255" s="228"/>
      <c r="CF255" s="228"/>
      <c r="CG255" s="228"/>
      <c r="CH255" s="228"/>
      <c r="CI255" s="228"/>
      <c r="CJ255" s="228"/>
      <c r="CK255" s="228"/>
      <c r="CL255" s="228"/>
      <c r="CM255" s="228"/>
      <c r="CN255" s="228"/>
      <c r="CO255" s="228"/>
      <c r="CP255" s="228"/>
      <c r="CQ255" s="228"/>
      <c r="CR255" s="228"/>
      <c r="CS255" s="228"/>
      <c r="CT255" s="228"/>
      <c r="CU255" s="228"/>
      <c r="CV255" s="228"/>
      <c r="CW255" s="228"/>
      <c r="CX255" s="228"/>
      <c r="CY255" s="228"/>
      <c r="CZ255" s="228"/>
      <c r="DA255" s="228"/>
      <c r="DB255" s="228"/>
      <c r="DC255" s="228"/>
      <c r="DD255" s="228"/>
      <c r="DE255" s="228"/>
      <c r="DF255" s="228"/>
      <c r="DG255" s="228"/>
      <c r="DH255" s="228"/>
      <c r="DI255" s="228"/>
      <c r="DJ255" s="228"/>
      <c r="DK255" s="228"/>
      <c r="DL255" s="228"/>
      <c r="DM255" s="228"/>
      <c r="DN255" s="228"/>
      <c r="DO255" s="228"/>
      <c r="DP255" s="228"/>
      <c r="DQ255" s="228"/>
      <c r="DR255" s="228"/>
      <c r="DS255" s="228"/>
      <c r="DT255" s="228"/>
      <c r="DU255" s="228"/>
      <c r="DV255" s="228"/>
      <c r="DW255" s="228"/>
      <c r="DX255" s="228"/>
      <c r="DY255" s="228"/>
      <c r="DZ255" s="228"/>
      <c r="EA255" s="228"/>
      <c r="EB255" s="228"/>
      <c r="EC255" s="228"/>
      <c r="ED255" s="228"/>
      <c r="EE255" s="228"/>
      <c r="EF255" s="228"/>
      <c r="EG255" s="228"/>
      <c r="EH255" s="229"/>
    </row>
    <row r="256" spans="1:138" s="230" customFormat="1" x14ac:dyDescent="0.25">
      <c r="A256" s="222"/>
      <c r="B256" s="223"/>
      <c r="C256" s="223"/>
      <c r="D256" s="223"/>
      <c r="E256" s="223"/>
      <c r="F256" s="223"/>
      <c r="G256" s="224"/>
      <c r="H256" s="224"/>
      <c r="I256" s="222"/>
      <c r="J256" s="222"/>
      <c r="K256" s="222"/>
      <c r="L256" s="222"/>
      <c r="M256" s="224"/>
      <c r="N256" s="222"/>
      <c r="O256" s="222"/>
      <c r="P256" s="225"/>
      <c r="Q256" s="225"/>
      <c r="R256" s="225"/>
      <c r="S256" s="224"/>
      <c r="T256" s="224"/>
      <c r="U256" s="224"/>
      <c r="V256" s="224"/>
      <c r="W256" s="225"/>
      <c r="X256" s="224"/>
      <c r="Y256" s="224"/>
      <c r="Z256" s="224"/>
      <c r="AA256" s="224"/>
      <c r="AB256" s="226"/>
      <c r="AC256" s="228"/>
      <c r="AD256" s="228"/>
      <c r="AE256" s="228"/>
      <c r="AF256" s="228"/>
      <c r="AG256" s="228"/>
      <c r="AH256" s="228"/>
      <c r="AI256" s="228"/>
      <c r="AJ256" s="228"/>
      <c r="AK256" s="228"/>
      <c r="AL256" s="228"/>
      <c r="AM256" s="228"/>
      <c r="AN256" s="228"/>
      <c r="AO256" s="228"/>
      <c r="AP256" s="228"/>
      <c r="AQ256" s="228"/>
      <c r="AR256" s="228"/>
      <c r="AS256" s="228"/>
      <c r="AT256" s="228"/>
      <c r="AU256" s="228"/>
      <c r="AV256" s="228"/>
      <c r="AW256" s="228"/>
      <c r="AX256" s="228"/>
      <c r="AY256" s="228"/>
      <c r="AZ256" s="228"/>
      <c r="BA256" s="228"/>
      <c r="BB256" s="228"/>
      <c r="BC256" s="228"/>
      <c r="BD256" s="228"/>
      <c r="BE256" s="228"/>
      <c r="BF256" s="228"/>
      <c r="BG256" s="228"/>
      <c r="BH256" s="228"/>
      <c r="BI256" s="228"/>
      <c r="BJ256" s="228"/>
      <c r="BK256" s="228"/>
      <c r="BL256" s="228"/>
      <c r="BM256" s="228"/>
      <c r="BN256" s="228"/>
      <c r="BO256" s="228"/>
      <c r="BP256" s="228"/>
      <c r="BQ256" s="228"/>
      <c r="BR256" s="228"/>
      <c r="BS256" s="228"/>
      <c r="BT256" s="228"/>
      <c r="BU256" s="228"/>
      <c r="BV256" s="228"/>
      <c r="BW256" s="228"/>
      <c r="BX256" s="228"/>
      <c r="BY256" s="228"/>
      <c r="BZ256" s="228"/>
      <c r="CA256" s="228"/>
      <c r="CB256" s="228"/>
      <c r="CC256" s="228"/>
      <c r="CD256" s="228"/>
      <c r="CE256" s="228"/>
      <c r="CF256" s="228"/>
      <c r="CG256" s="228"/>
      <c r="CH256" s="228"/>
      <c r="CI256" s="228"/>
      <c r="CJ256" s="228"/>
      <c r="CK256" s="228"/>
      <c r="CL256" s="228"/>
      <c r="CM256" s="228"/>
      <c r="CN256" s="228"/>
      <c r="CO256" s="228"/>
      <c r="CP256" s="228"/>
      <c r="CQ256" s="228"/>
      <c r="CR256" s="228"/>
      <c r="CS256" s="228"/>
      <c r="CT256" s="228"/>
      <c r="CU256" s="228"/>
      <c r="CV256" s="228"/>
      <c r="CW256" s="228"/>
      <c r="CX256" s="228"/>
      <c r="CY256" s="228"/>
      <c r="CZ256" s="228"/>
      <c r="DA256" s="228"/>
      <c r="DB256" s="228"/>
      <c r="DC256" s="228"/>
      <c r="DD256" s="228"/>
      <c r="DE256" s="228"/>
      <c r="DF256" s="228"/>
      <c r="DG256" s="228"/>
      <c r="DH256" s="228"/>
      <c r="DI256" s="228"/>
      <c r="DJ256" s="228"/>
      <c r="DK256" s="228"/>
      <c r="DL256" s="228"/>
      <c r="DM256" s="228"/>
      <c r="DN256" s="228"/>
      <c r="DO256" s="228"/>
      <c r="DP256" s="228"/>
      <c r="DQ256" s="228"/>
      <c r="DR256" s="228"/>
      <c r="DS256" s="228"/>
      <c r="DT256" s="228"/>
      <c r="DU256" s="228"/>
      <c r="DV256" s="228"/>
      <c r="DW256" s="228"/>
      <c r="DX256" s="228"/>
      <c r="DY256" s="228"/>
      <c r="DZ256" s="228"/>
      <c r="EA256" s="228"/>
      <c r="EB256" s="228"/>
      <c r="EC256" s="228"/>
      <c r="ED256" s="228"/>
      <c r="EE256" s="228"/>
      <c r="EF256" s="228"/>
      <c r="EG256" s="228"/>
      <c r="EH256" s="229"/>
    </row>
    <row r="257" spans="1:138" s="230" customFormat="1" x14ac:dyDescent="0.25">
      <c r="A257" s="222"/>
      <c r="B257" s="223"/>
      <c r="C257" s="223"/>
      <c r="D257" s="223"/>
      <c r="E257" s="223"/>
      <c r="F257" s="223"/>
      <c r="G257" s="224"/>
      <c r="H257" s="224"/>
      <c r="I257" s="222"/>
      <c r="J257" s="222"/>
      <c r="K257" s="223"/>
      <c r="L257" s="222"/>
      <c r="M257" s="224"/>
      <c r="N257" s="222"/>
      <c r="O257" s="222"/>
      <c r="P257" s="225"/>
      <c r="Q257" s="225"/>
      <c r="R257" s="225"/>
      <c r="S257" s="224"/>
      <c r="T257" s="224"/>
      <c r="U257" s="224"/>
      <c r="V257" s="224"/>
      <c r="W257" s="225"/>
      <c r="X257" s="224"/>
      <c r="Y257" s="224"/>
      <c r="Z257" s="224"/>
      <c r="AA257" s="224"/>
      <c r="AB257" s="226"/>
      <c r="AC257" s="228"/>
      <c r="AD257" s="228"/>
      <c r="AE257" s="228"/>
      <c r="AF257" s="228"/>
      <c r="AG257" s="228"/>
      <c r="AH257" s="228"/>
      <c r="AI257" s="228"/>
      <c r="AJ257" s="228"/>
      <c r="AK257" s="228"/>
      <c r="AL257" s="228"/>
      <c r="AM257" s="228"/>
      <c r="AN257" s="228"/>
      <c r="AO257" s="228"/>
      <c r="AP257" s="228"/>
      <c r="AQ257" s="228"/>
      <c r="AR257" s="228"/>
      <c r="AS257" s="228"/>
      <c r="AT257" s="228"/>
      <c r="AU257" s="228"/>
      <c r="AV257" s="228"/>
      <c r="AW257" s="228"/>
      <c r="AX257" s="228"/>
      <c r="AY257" s="228"/>
      <c r="AZ257" s="228"/>
      <c r="BA257" s="228"/>
      <c r="BB257" s="228"/>
      <c r="BC257" s="228"/>
      <c r="BD257" s="228"/>
      <c r="BE257" s="228"/>
      <c r="BF257" s="228"/>
      <c r="BG257" s="228"/>
      <c r="BH257" s="228"/>
      <c r="BI257" s="228"/>
      <c r="BJ257" s="228"/>
      <c r="BK257" s="228"/>
      <c r="BL257" s="228"/>
      <c r="BM257" s="228"/>
      <c r="BN257" s="228"/>
      <c r="BO257" s="228"/>
      <c r="BP257" s="228"/>
      <c r="BQ257" s="228"/>
      <c r="BR257" s="228"/>
      <c r="BS257" s="228"/>
      <c r="BT257" s="228"/>
      <c r="BU257" s="228"/>
      <c r="BV257" s="228"/>
      <c r="BW257" s="228"/>
      <c r="BX257" s="228"/>
      <c r="BY257" s="228"/>
      <c r="BZ257" s="228"/>
      <c r="CA257" s="228"/>
      <c r="CB257" s="228"/>
      <c r="CC257" s="228"/>
      <c r="CD257" s="228"/>
      <c r="CE257" s="228"/>
      <c r="CF257" s="228"/>
      <c r="CG257" s="228"/>
      <c r="CH257" s="228"/>
      <c r="CI257" s="228"/>
      <c r="CJ257" s="228"/>
      <c r="CK257" s="228"/>
      <c r="CL257" s="228"/>
      <c r="CM257" s="228"/>
      <c r="CN257" s="228"/>
      <c r="CO257" s="228"/>
      <c r="CP257" s="228"/>
      <c r="CQ257" s="228"/>
      <c r="CR257" s="228"/>
      <c r="CS257" s="228"/>
      <c r="CT257" s="228"/>
      <c r="CU257" s="228"/>
      <c r="CV257" s="228"/>
      <c r="CW257" s="228"/>
      <c r="CX257" s="228"/>
      <c r="CY257" s="228"/>
      <c r="CZ257" s="228"/>
      <c r="DA257" s="228"/>
      <c r="DB257" s="228"/>
      <c r="DC257" s="228"/>
      <c r="DD257" s="228"/>
      <c r="DE257" s="228"/>
      <c r="DF257" s="228"/>
      <c r="DG257" s="228"/>
      <c r="DH257" s="228"/>
      <c r="DI257" s="228"/>
      <c r="DJ257" s="228"/>
      <c r="DK257" s="228"/>
      <c r="DL257" s="228"/>
      <c r="DM257" s="228"/>
      <c r="DN257" s="228"/>
      <c r="DO257" s="228"/>
      <c r="DP257" s="228"/>
      <c r="DQ257" s="228"/>
      <c r="DR257" s="228"/>
      <c r="DS257" s="228"/>
      <c r="DT257" s="228"/>
      <c r="DU257" s="228"/>
      <c r="DV257" s="228"/>
      <c r="DW257" s="228"/>
      <c r="DX257" s="228"/>
      <c r="DY257" s="228"/>
      <c r="DZ257" s="228"/>
      <c r="EA257" s="228"/>
      <c r="EB257" s="228"/>
      <c r="EC257" s="228"/>
      <c r="ED257" s="228"/>
      <c r="EE257" s="228"/>
      <c r="EF257" s="228"/>
      <c r="EG257" s="228"/>
      <c r="EH257" s="229"/>
    </row>
    <row r="258" spans="1:138" s="230" customFormat="1" x14ac:dyDescent="0.25">
      <c r="A258" s="222"/>
      <c r="B258" s="223"/>
      <c r="C258" s="223"/>
      <c r="D258" s="223"/>
      <c r="E258" s="223"/>
      <c r="F258" s="223"/>
      <c r="G258" s="224"/>
      <c r="H258" s="224"/>
      <c r="I258" s="222"/>
      <c r="J258" s="222"/>
      <c r="K258" s="222"/>
      <c r="L258" s="222"/>
      <c r="M258" s="224"/>
      <c r="N258" s="222"/>
      <c r="O258" s="222"/>
      <c r="P258" s="225"/>
      <c r="Q258" s="225"/>
      <c r="R258" s="225"/>
      <c r="S258" s="224"/>
      <c r="T258" s="224"/>
      <c r="U258" s="224"/>
      <c r="V258" s="224"/>
      <c r="W258" s="225"/>
      <c r="X258" s="224"/>
      <c r="Y258" s="224"/>
      <c r="Z258" s="224"/>
      <c r="AA258" s="224"/>
      <c r="AB258" s="226"/>
      <c r="AC258" s="228"/>
      <c r="AD258" s="228"/>
      <c r="AE258" s="228"/>
      <c r="AF258" s="228"/>
      <c r="AG258" s="228"/>
      <c r="AH258" s="228"/>
      <c r="AI258" s="228"/>
      <c r="AJ258" s="228"/>
      <c r="AK258" s="228"/>
      <c r="AL258" s="228"/>
      <c r="AM258" s="228"/>
      <c r="AN258" s="228"/>
      <c r="AO258" s="228"/>
      <c r="AP258" s="228"/>
      <c r="AQ258" s="228"/>
      <c r="AR258" s="228"/>
      <c r="AS258" s="228"/>
      <c r="AT258" s="228"/>
      <c r="AU258" s="228"/>
      <c r="AV258" s="228"/>
      <c r="AW258" s="228"/>
      <c r="AX258" s="228"/>
      <c r="AY258" s="228"/>
      <c r="AZ258" s="228"/>
      <c r="BA258" s="228"/>
      <c r="BB258" s="228"/>
      <c r="BC258" s="228"/>
      <c r="BD258" s="228"/>
      <c r="BE258" s="228"/>
      <c r="BF258" s="228"/>
      <c r="BG258" s="228"/>
      <c r="BH258" s="228"/>
      <c r="BI258" s="228"/>
      <c r="BJ258" s="228"/>
      <c r="BK258" s="228"/>
      <c r="BL258" s="228"/>
      <c r="BM258" s="228"/>
      <c r="BN258" s="228"/>
      <c r="BO258" s="228"/>
      <c r="BP258" s="228"/>
      <c r="BQ258" s="228"/>
      <c r="BR258" s="228"/>
      <c r="BS258" s="228"/>
      <c r="BT258" s="228"/>
      <c r="BU258" s="228"/>
      <c r="BV258" s="228"/>
      <c r="BW258" s="228"/>
      <c r="BX258" s="228"/>
      <c r="BY258" s="228"/>
      <c r="BZ258" s="228"/>
      <c r="CA258" s="228"/>
      <c r="CB258" s="228"/>
      <c r="CC258" s="228"/>
      <c r="CD258" s="228"/>
      <c r="CE258" s="228"/>
      <c r="CF258" s="228"/>
      <c r="CG258" s="228"/>
      <c r="CH258" s="228"/>
      <c r="CI258" s="228"/>
      <c r="CJ258" s="228"/>
      <c r="CK258" s="228"/>
      <c r="CL258" s="228"/>
      <c r="CM258" s="228"/>
      <c r="CN258" s="228"/>
      <c r="CO258" s="228"/>
      <c r="CP258" s="228"/>
      <c r="CQ258" s="228"/>
      <c r="CR258" s="228"/>
      <c r="CS258" s="228"/>
      <c r="CT258" s="228"/>
      <c r="CU258" s="228"/>
      <c r="CV258" s="228"/>
      <c r="CW258" s="228"/>
      <c r="CX258" s="228"/>
      <c r="CY258" s="228"/>
      <c r="CZ258" s="228"/>
      <c r="DA258" s="228"/>
      <c r="DB258" s="228"/>
      <c r="DC258" s="228"/>
      <c r="DD258" s="228"/>
      <c r="DE258" s="228"/>
      <c r="DF258" s="228"/>
      <c r="DG258" s="228"/>
      <c r="DH258" s="228"/>
      <c r="DI258" s="228"/>
      <c r="DJ258" s="228"/>
      <c r="DK258" s="228"/>
      <c r="DL258" s="228"/>
      <c r="DM258" s="228"/>
      <c r="DN258" s="228"/>
      <c r="DO258" s="228"/>
      <c r="DP258" s="228"/>
      <c r="DQ258" s="228"/>
      <c r="DR258" s="228"/>
      <c r="DS258" s="228"/>
      <c r="DT258" s="228"/>
      <c r="DU258" s="228"/>
      <c r="DV258" s="228"/>
      <c r="DW258" s="228"/>
      <c r="DX258" s="228"/>
      <c r="DY258" s="228"/>
      <c r="DZ258" s="228"/>
      <c r="EA258" s="228"/>
      <c r="EB258" s="228"/>
      <c r="EC258" s="228"/>
      <c r="ED258" s="228"/>
      <c r="EE258" s="228"/>
      <c r="EF258" s="228"/>
      <c r="EG258" s="228"/>
      <c r="EH258" s="229"/>
    </row>
    <row r="259" spans="1:138" s="230" customFormat="1" x14ac:dyDescent="0.25">
      <c r="A259" s="222"/>
      <c r="B259" s="223"/>
      <c r="C259" s="223"/>
      <c r="D259" s="223"/>
      <c r="E259" s="223"/>
      <c r="F259" s="223"/>
      <c r="G259" s="224"/>
      <c r="H259" s="224"/>
      <c r="I259" s="222"/>
      <c r="J259" s="222"/>
      <c r="K259" s="222"/>
      <c r="L259" s="222"/>
      <c r="M259" s="224"/>
      <c r="N259" s="222"/>
      <c r="O259" s="222"/>
      <c r="P259" s="225"/>
      <c r="Q259" s="225"/>
      <c r="R259" s="225"/>
      <c r="S259" s="224"/>
      <c r="T259" s="224"/>
      <c r="U259" s="224"/>
      <c r="V259" s="224"/>
      <c r="W259" s="225"/>
      <c r="X259" s="224"/>
      <c r="Y259" s="224"/>
      <c r="Z259" s="224"/>
      <c r="AA259" s="224"/>
      <c r="AB259" s="226"/>
      <c r="AC259" s="228"/>
      <c r="AD259" s="228"/>
      <c r="AE259" s="228"/>
      <c r="AF259" s="228"/>
      <c r="AG259" s="228"/>
      <c r="AH259" s="228"/>
      <c r="AI259" s="228"/>
      <c r="AJ259" s="228"/>
      <c r="AK259" s="228"/>
      <c r="AL259" s="228"/>
      <c r="AM259" s="228"/>
      <c r="AN259" s="228"/>
      <c r="AO259" s="228"/>
      <c r="AP259" s="228"/>
      <c r="AQ259" s="228"/>
      <c r="AR259" s="228"/>
      <c r="AS259" s="228"/>
      <c r="AT259" s="228"/>
      <c r="AU259" s="228"/>
      <c r="AV259" s="228"/>
      <c r="AW259" s="228"/>
      <c r="AX259" s="228"/>
      <c r="AY259" s="228"/>
      <c r="AZ259" s="228"/>
      <c r="BA259" s="228"/>
      <c r="BB259" s="228"/>
      <c r="BC259" s="228"/>
      <c r="BD259" s="228"/>
      <c r="BE259" s="228"/>
      <c r="BF259" s="228"/>
      <c r="BG259" s="228"/>
      <c r="BH259" s="228"/>
      <c r="BI259" s="228"/>
      <c r="BJ259" s="228"/>
      <c r="BK259" s="228"/>
      <c r="BL259" s="228"/>
      <c r="BM259" s="228"/>
      <c r="BN259" s="228"/>
      <c r="BO259" s="228"/>
      <c r="BP259" s="228"/>
      <c r="BQ259" s="228"/>
      <c r="BR259" s="228"/>
      <c r="BS259" s="228"/>
      <c r="BT259" s="228"/>
      <c r="BU259" s="228"/>
      <c r="BV259" s="228"/>
      <c r="BW259" s="228"/>
      <c r="BX259" s="228"/>
      <c r="BY259" s="228"/>
      <c r="BZ259" s="228"/>
      <c r="CA259" s="228"/>
      <c r="CB259" s="228"/>
      <c r="CC259" s="228"/>
      <c r="CD259" s="228"/>
      <c r="CE259" s="228"/>
      <c r="CF259" s="228"/>
      <c r="CG259" s="228"/>
      <c r="CH259" s="228"/>
      <c r="CI259" s="228"/>
      <c r="CJ259" s="228"/>
      <c r="CK259" s="228"/>
      <c r="CL259" s="228"/>
      <c r="CM259" s="228"/>
      <c r="CN259" s="228"/>
      <c r="CO259" s="228"/>
      <c r="CP259" s="228"/>
      <c r="CQ259" s="228"/>
      <c r="CR259" s="228"/>
      <c r="CS259" s="228"/>
      <c r="CT259" s="228"/>
      <c r="CU259" s="228"/>
      <c r="CV259" s="228"/>
      <c r="CW259" s="228"/>
      <c r="CX259" s="228"/>
      <c r="CY259" s="228"/>
      <c r="CZ259" s="228"/>
      <c r="DA259" s="228"/>
      <c r="DB259" s="228"/>
      <c r="DC259" s="228"/>
      <c r="DD259" s="228"/>
      <c r="DE259" s="228"/>
      <c r="DF259" s="228"/>
      <c r="DG259" s="228"/>
      <c r="DH259" s="228"/>
      <c r="DI259" s="228"/>
      <c r="DJ259" s="228"/>
      <c r="DK259" s="228"/>
      <c r="DL259" s="228"/>
      <c r="DM259" s="228"/>
      <c r="DN259" s="228"/>
      <c r="DO259" s="228"/>
      <c r="DP259" s="228"/>
      <c r="DQ259" s="228"/>
      <c r="DR259" s="228"/>
      <c r="DS259" s="228"/>
      <c r="DT259" s="228"/>
      <c r="DU259" s="228"/>
      <c r="DV259" s="228"/>
      <c r="DW259" s="228"/>
      <c r="DX259" s="228"/>
      <c r="DY259" s="228"/>
      <c r="DZ259" s="228"/>
      <c r="EA259" s="228"/>
      <c r="EB259" s="228"/>
      <c r="EC259" s="228"/>
      <c r="ED259" s="228"/>
      <c r="EE259" s="228"/>
      <c r="EF259" s="228"/>
      <c r="EG259" s="228"/>
      <c r="EH259" s="229"/>
    </row>
    <row r="260" spans="1:138" s="230" customFormat="1" x14ac:dyDescent="0.25">
      <c r="A260" s="222"/>
      <c r="B260" s="223"/>
      <c r="C260" s="223"/>
      <c r="D260" s="223"/>
      <c r="E260" s="223"/>
      <c r="F260" s="223"/>
      <c r="G260" s="224"/>
      <c r="H260" s="224"/>
      <c r="I260" s="222"/>
      <c r="J260" s="222"/>
      <c r="K260" s="222"/>
      <c r="L260" s="222"/>
      <c r="M260" s="224"/>
      <c r="N260" s="222"/>
      <c r="O260" s="222"/>
      <c r="P260" s="225"/>
      <c r="Q260" s="225"/>
      <c r="R260" s="225"/>
      <c r="S260" s="224"/>
      <c r="T260" s="224"/>
      <c r="U260" s="224"/>
      <c r="V260" s="224"/>
      <c r="W260" s="225"/>
      <c r="X260" s="224"/>
      <c r="Y260" s="224"/>
      <c r="Z260" s="224"/>
      <c r="AA260" s="224"/>
      <c r="AB260" s="226"/>
      <c r="AC260" s="228"/>
      <c r="AD260" s="228"/>
      <c r="AE260" s="228"/>
      <c r="AF260" s="228"/>
      <c r="AG260" s="228"/>
      <c r="AH260" s="228"/>
      <c r="AI260" s="228"/>
      <c r="AJ260" s="228"/>
      <c r="AK260" s="228"/>
      <c r="AL260" s="228"/>
      <c r="AM260" s="228"/>
      <c r="AN260" s="228"/>
      <c r="AO260" s="228"/>
      <c r="AP260" s="228"/>
      <c r="AQ260" s="228"/>
      <c r="AR260" s="228"/>
      <c r="AS260" s="228"/>
      <c r="AT260" s="228"/>
      <c r="AU260" s="228"/>
      <c r="AV260" s="228"/>
      <c r="AW260" s="228"/>
      <c r="AX260" s="228"/>
      <c r="AY260" s="228"/>
      <c r="AZ260" s="228"/>
      <c r="BA260" s="228"/>
      <c r="BB260" s="228"/>
      <c r="BC260" s="228"/>
      <c r="BD260" s="228"/>
      <c r="BE260" s="228"/>
      <c r="BF260" s="228"/>
      <c r="BG260" s="228"/>
      <c r="BH260" s="228"/>
      <c r="BI260" s="228"/>
      <c r="BJ260" s="228"/>
      <c r="BK260" s="228"/>
      <c r="BL260" s="228"/>
      <c r="BM260" s="228"/>
      <c r="BN260" s="228"/>
      <c r="BO260" s="228"/>
      <c r="BP260" s="228"/>
      <c r="BQ260" s="228"/>
      <c r="BR260" s="228"/>
      <c r="BS260" s="228"/>
      <c r="BT260" s="228"/>
      <c r="BU260" s="228"/>
      <c r="BV260" s="228"/>
      <c r="BW260" s="228"/>
      <c r="BX260" s="228"/>
      <c r="BY260" s="228"/>
      <c r="BZ260" s="228"/>
      <c r="CA260" s="228"/>
      <c r="CB260" s="228"/>
      <c r="CC260" s="228"/>
      <c r="CD260" s="228"/>
      <c r="CE260" s="228"/>
      <c r="CF260" s="228"/>
      <c r="CG260" s="228"/>
      <c r="CH260" s="228"/>
      <c r="CI260" s="228"/>
      <c r="CJ260" s="228"/>
      <c r="CK260" s="228"/>
      <c r="CL260" s="228"/>
      <c r="CM260" s="228"/>
      <c r="CN260" s="228"/>
      <c r="CO260" s="228"/>
      <c r="CP260" s="228"/>
      <c r="CQ260" s="228"/>
      <c r="CR260" s="228"/>
      <c r="CS260" s="228"/>
      <c r="CT260" s="228"/>
      <c r="CU260" s="228"/>
      <c r="CV260" s="228"/>
      <c r="CW260" s="228"/>
      <c r="CX260" s="228"/>
      <c r="CY260" s="228"/>
      <c r="CZ260" s="228"/>
      <c r="DA260" s="228"/>
      <c r="DB260" s="228"/>
      <c r="DC260" s="228"/>
      <c r="DD260" s="228"/>
      <c r="DE260" s="228"/>
      <c r="DF260" s="228"/>
      <c r="DG260" s="228"/>
      <c r="DH260" s="228"/>
      <c r="DI260" s="228"/>
      <c r="DJ260" s="228"/>
      <c r="DK260" s="228"/>
      <c r="DL260" s="228"/>
      <c r="DM260" s="228"/>
      <c r="DN260" s="228"/>
      <c r="DO260" s="228"/>
      <c r="DP260" s="228"/>
      <c r="DQ260" s="228"/>
      <c r="DR260" s="228"/>
      <c r="DS260" s="228"/>
      <c r="DT260" s="228"/>
      <c r="DU260" s="228"/>
      <c r="DV260" s="228"/>
      <c r="DW260" s="228"/>
      <c r="DX260" s="228"/>
      <c r="DY260" s="228"/>
      <c r="DZ260" s="228"/>
      <c r="EA260" s="228"/>
      <c r="EB260" s="228"/>
      <c r="EC260" s="228"/>
      <c r="ED260" s="228"/>
      <c r="EE260" s="228"/>
      <c r="EF260" s="228"/>
      <c r="EG260" s="228"/>
      <c r="EH260" s="229"/>
    </row>
    <row r="261" spans="1:138" s="230" customFormat="1" x14ac:dyDescent="0.25">
      <c r="A261" s="222"/>
      <c r="B261" s="223"/>
      <c r="C261" s="223"/>
      <c r="D261" s="223"/>
      <c r="E261" s="223"/>
      <c r="F261" s="223"/>
      <c r="G261" s="224"/>
      <c r="H261" s="224"/>
      <c r="I261" s="222"/>
      <c r="J261" s="222"/>
      <c r="K261" s="222"/>
      <c r="L261" s="222"/>
      <c r="M261" s="224"/>
      <c r="N261" s="222"/>
      <c r="O261" s="222"/>
      <c r="P261" s="225"/>
      <c r="Q261" s="225"/>
      <c r="R261" s="225"/>
      <c r="S261" s="224"/>
      <c r="T261" s="224"/>
      <c r="U261" s="224"/>
      <c r="V261" s="224"/>
      <c r="W261" s="225"/>
      <c r="X261" s="224"/>
      <c r="Y261" s="224"/>
      <c r="Z261" s="224"/>
      <c r="AA261" s="224"/>
      <c r="AB261" s="226"/>
      <c r="AC261" s="228"/>
      <c r="AD261" s="228"/>
      <c r="AE261" s="228"/>
      <c r="AF261" s="228"/>
      <c r="AG261" s="228"/>
      <c r="AH261" s="228"/>
      <c r="AI261" s="228"/>
      <c r="AJ261" s="228"/>
      <c r="AK261" s="228"/>
      <c r="AL261" s="228"/>
      <c r="AM261" s="228"/>
      <c r="AN261" s="228"/>
      <c r="AO261" s="228"/>
      <c r="AP261" s="228"/>
      <c r="AQ261" s="228"/>
      <c r="AR261" s="228"/>
      <c r="AS261" s="228"/>
      <c r="AT261" s="228"/>
      <c r="AU261" s="228"/>
      <c r="AV261" s="228"/>
      <c r="AW261" s="228"/>
      <c r="AX261" s="228"/>
      <c r="AY261" s="228"/>
      <c r="AZ261" s="228"/>
      <c r="BA261" s="228"/>
      <c r="BB261" s="228"/>
      <c r="BC261" s="228"/>
      <c r="BD261" s="228"/>
      <c r="BE261" s="228"/>
      <c r="BF261" s="228"/>
      <c r="BG261" s="228"/>
      <c r="BH261" s="228"/>
      <c r="BI261" s="228"/>
      <c r="BJ261" s="228"/>
      <c r="BK261" s="228"/>
      <c r="BL261" s="228"/>
      <c r="BM261" s="228"/>
      <c r="BN261" s="228"/>
      <c r="BO261" s="228"/>
      <c r="BP261" s="228"/>
      <c r="BQ261" s="228"/>
      <c r="BR261" s="228"/>
      <c r="BS261" s="228"/>
      <c r="BT261" s="228"/>
      <c r="BU261" s="228"/>
      <c r="BV261" s="228"/>
      <c r="BW261" s="228"/>
      <c r="BX261" s="228"/>
      <c r="BY261" s="228"/>
      <c r="BZ261" s="228"/>
      <c r="CA261" s="228"/>
      <c r="CB261" s="228"/>
      <c r="CC261" s="228"/>
      <c r="CD261" s="228"/>
      <c r="CE261" s="228"/>
      <c r="CF261" s="228"/>
      <c r="CG261" s="228"/>
      <c r="CH261" s="228"/>
      <c r="CI261" s="228"/>
      <c r="CJ261" s="228"/>
      <c r="CK261" s="228"/>
      <c r="CL261" s="228"/>
      <c r="CM261" s="228"/>
      <c r="CN261" s="228"/>
      <c r="CO261" s="228"/>
      <c r="CP261" s="228"/>
      <c r="CQ261" s="228"/>
      <c r="CR261" s="228"/>
      <c r="CS261" s="228"/>
      <c r="CT261" s="228"/>
      <c r="CU261" s="228"/>
      <c r="CV261" s="228"/>
      <c r="CW261" s="228"/>
      <c r="CX261" s="228"/>
      <c r="CY261" s="228"/>
      <c r="CZ261" s="228"/>
      <c r="DA261" s="228"/>
      <c r="DB261" s="228"/>
      <c r="DC261" s="228"/>
      <c r="DD261" s="228"/>
      <c r="DE261" s="228"/>
      <c r="DF261" s="228"/>
      <c r="DG261" s="228"/>
      <c r="DH261" s="228"/>
      <c r="DI261" s="228"/>
      <c r="DJ261" s="228"/>
      <c r="DK261" s="228"/>
      <c r="DL261" s="228"/>
      <c r="DM261" s="228"/>
      <c r="DN261" s="228"/>
      <c r="DO261" s="228"/>
      <c r="DP261" s="228"/>
      <c r="DQ261" s="228"/>
      <c r="DR261" s="228"/>
      <c r="DS261" s="228"/>
      <c r="DT261" s="228"/>
      <c r="DU261" s="228"/>
      <c r="DV261" s="228"/>
      <c r="DW261" s="228"/>
      <c r="DX261" s="228"/>
      <c r="DY261" s="228"/>
      <c r="DZ261" s="228"/>
      <c r="EA261" s="228"/>
      <c r="EB261" s="228"/>
      <c r="EC261" s="228"/>
      <c r="ED261" s="228"/>
      <c r="EE261" s="228"/>
      <c r="EF261" s="228"/>
      <c r="EG261" s="228"/>
      <c r="EH261" s="229"/>
    </row>
    <row r="262" spans="1:138" s="230" customFormat="1" x14ac:dyDescent="0.25">
      <c r="A262" s="222"/>
      <c r="B262" s="223"/>
      <c r="C262" s="223"/>
      <c r="D262" s="223"/>
      <c r="E262" s="223"/>
      <c r="F262" s="223"/>
      <c r="G262" s="224"/>
      <c r="H262" s="224"/>
      <c r="I262" s="222"/>
      <c r="J262" s="222"/>
      <c r="K262" s="222"/>
      <c r="L262" s="222"/>
      <c r="M262" s="224"/>
      <c r="N262" s="222"/>
      <c r="O262" s="222"/>
      <c r="P262" s="225"/>
      <c r="Q262" s="225"/>
      <c r="R262" s="225"/>
      <c r="S262" s="224"/>
      <c r="T262" s="224"/>
      <c r="U262" s="224"/>
      <c r="V262" s="224"/>
      <c r="W262" s="225"/>
      <c r="X262" s="224"/>
      <c r="Y262" s="224"/>
      <c r="Z262" s="224"/>
      <c r="AA262" s="224"/>
      <c r="AB262" s="226"/>
      <c r="AC262" s="228"/>
      <c r="AD262" s="228"/>
      <c r="AE262" s="228"/>
      <c r="AF262" s="228"/>
      <c r="AG262" s="228"/>
      <c r="AH262" s="228"/>
      <c r="AI262" s="228"/>
      <c r="AJ262" s="228"/>
      <c r="AK262" s="228"/>
      <c r="AL262" s="228"/>
      <c r="AM262" s="228"/>
      <c r="AN262" s="228"/>
      <c r="AO262" s="228"/>
      <c r="AP262" s="228"/>
      <c r="AQ262" s="228"/>
      <c r="AR262" s="228"/>
      <c r="AS262" s="228"/>
      <c r="AT262" s="228"/>
      <c r="AU262" s="228"/>
      <c r="AV262" s="228"/>
      <c r="AW262" s="228"/>
      <c r="AX262" s="228"/>
      <c r="AY262" s="228"/>
      <c r="AZ262" s="228"/>
      <c r="BA262" s="228"/>
      <c r="BB262" s="228"/>
      <c r="BC262" s="228"/>
      <c r="BD262" s="228"/>
      <c r="BE262" s="228"/>
      <c r="BF262" s="228"/>
      <c r="BG262" s="228"/>
      <c r="BH262" s="228"/>
      <c r="BI262" s="228"/>
      <c r="BJ262" s="228"/>
      <c r="BK262" s="228"/>
      <c r="BL262" s="228"/>
      <c r="BM262" s="228"/>
      <c r="BN262" s="228"/>
      <c r="BO262" s="228"/>
      <c r="BP262" s="228"/>
      <c r="BQ262" s="228"/>
      <c r="BR262" s="228"/>
      <c r="BS262" s="228"/>
      <c r="BT262" s="228"/>
      <c r="BU262" s="228"/>
      <c r="BV262" s="228"/>
      <c r="BW262" s="228"/>
      <c r="BX262" s="228"/>
      <c r="BY262" s="228"/>
      <c r="BZ262" s="228"/>
      <c r="CA262" s="228"/>
      <c r="CB262" s="228"/>
      <c r="CC262" s="228"/>
      <c r="CD262" s="228"/>
      <c r="CE262" s="228"/>
      <c r="CF262" s="228"/>
      <c r="CG262" s="228"/>
      <c r="CH262" s="228"/>
      <c r="CI262" s="228"/>
      <c r="CJ262" s="228"/>
      <c r="CK262" s="228"/>
      <c r="CL262" s="228"/>
      <c r="CM262" s="228"/>
      <c r="CN262" s="228"/>
      <c r="CO262" s="228"/>
      <c r="CP262" s="228"/>
      <c r="CQ262" s="228"/>
      <c r="CR262" s="228"/>
      <c r="CS262" s="228"/>
      <c r="CT262" s="228"/>
      <c r="CU262" s="228"/>
      <c r="CV262" s="228"/>
      <c r="CW262" s="228"/>
      <c r="CX262" s="228"/>
      <c r="CY262" s="228"/>
      <c r="CZ262" s="228"/>
      <c r="DA262" s="228"/>
      <c r="DB262" s="228"/>
      <c r="DC262" s="228"/>
      <c r="DD262" s="228"/>
      <c r="DE262" s="228"/>
      <c r="DF262" s="228"/>
      <c r="DG262" s="228"/>
      <c r="DH262" s="228"/>
      <c r="DI262" s="228"/>
      <c r="DJ262" s="228"/>
      <c r="DK262" s="228"/>
      <c r="DL262" s="228"/>
      <c r="DM262" s="228"/>
      <c r="DN262" s="228"/>
      <c r="DO262" s="228"/>
      <c r="DP262" s="228"/>
      <c r="DQ262" s="228"/>
      <c r="DR262" s="228"/>
      <c r="DS262" s="228"/>
      <c r="DT262" s="228"/>
      <c r="DU262" s="228"/>
      <c r="DV262" s="228"/>
      <c r="DW262" s="228"/>
      <c r="DX262" s="228"/>
      <c r="DY262" s="228"/>
      <c r="DZ262" s="228"/>
      <c r="EA262" s="228"/>
      <c r="EB262" s="228"/>
      <c r="EC262" s="228"/>
      <c r="ED262" s="228"/>
      <c r="EE262" s="228"/>
      <c r="EF262" s="228"/>
      <c r="EG262" s="228"/>
      <c r="EH262" s="229"/>
    </row>
    <row r="263" spans="1:138" s="230" customFormat="1" x14ac:dyDescent="0.25">
      <c r="A263" s="222"/>
      <c r="B263" s="223"/>
      <c r="C263" s="223"/>
      <c r="D263" s="223"/>
      <c r="E263" s="223"/>
      <c r="F263" s="223"/>
      <c r="G263" s="224"/>
      <c r="H263" s="224"/>
      <c r="I263" s="222"/>
      <c r="J263" s="222"/>
      <c r="K263" s="222"/>
      <c r="L263" s="222"/>
      <c r="M263" s="224"/>
      <c r="N263" s="222"/>
      <c r="O263" s="222"/>
      <c r="P263" s="225"/>
      <c r="Q263" s="225"/>
      <c r="R263" s="225"/>
      <c r="S263" s="224"/>
      <c r="T263" s="224"/>
      <c r="U263" s="224"/>
      <c r="V263" s="224"/>
      <c r="W263" s="225"/>
      <c r="X263" s="224"/>
      <c r="Y263" s="224"/>
      <c r="Z263" s="224"/>
      <c r="AA263" s="224"/>
      <c r="AB263" s="226"/>
      <c r="AC263" s="228"/>
      <c r="AD263" s="228"/>
      <c r="AE263" s="228"/>
      <c r="AF263" s="228"/>
      <c r="AG263" s="228"/>
      <c r="AH263" s="228"/>
      <c r="AI263" s="228"/>
      <c r="AJ263" s="228"/>
      <c r="AK263" s="228"/>
      <c r="AL263" s="228"/>
      <c r="AM263" s="228"/>
      <c r="AN263" s="228"/>
      <c r="AO263" s="228"/>
      <c r="AP263" s="228"/>
      <c r="AQ263" s="228"/>
      <c r="AR263" s="228"/>
      <c r="AS263" s="228"/>
      <c r="AT263" s="228"/>
      <c r="AU263" s="228"/>
      <c r="AV263" s="228"/>
      <c r="AW263" s="228"/>
      <c r="AX263" s="228"/>
      <c r="AY263" s="228"/>
      <c r="AZ263" s="228"/>
      <c r="BA263" s="228"/>
      <c r="BB263" s="228"/>
      <c r="BC263" s="228"/>
      <c r="BD263" s="228"/>
      <c r="BE263" s="228"/>
      <c r="BF263" s="228"/>
      <c r="BG263" s="228"/>
      <c r="BH263" s="228"/>
      <c r="BI263" s="228"/>
      <c r="BJ263" s="228"/>
      <c r="BK263" s="228"/>
      <c r="BL263" s="228"/>
      <c r="BM263" s="228"/>
      <c r="BN263" s="228"/>
      <c r="BO263" s="228"/>
      <c r="BP263" s="228"/>
      <c r="BQ263" s="228"/>
      <c r="BR263" s="228"/>
      <c r="BS263" s="228"/>
      <c r="BT263" s="228"/>
      <c r="BU263" s="228"/>
      <c r="BV263" s="228"/>
      <c r="BW263" s="228"/>
      <c r="BX263" s="228"/>
      <c r="BY263" s="228"/>
      <c r="BZ263" s="228"/>
      <c r="CA263" s="228"/>
      <c r="CB263" s="228"/>
      <c r="CC263" s="228"/>
      <c r="CD263" s="228"/>
      <c r="CE263" s="228"/>
      <c r="CF263" s="228"/>
      <c r="CG263" s="228"/>
      <c r="CH263" s="228"/>
      <c r="CI263" s="228"/>
      <c r="CJ263" s="228"/>
      <c r="CK263" s="228"/>
      <c r="CL263" s="228"/>
      <c r="CM263" s="228"/>
      <c r="CN263" s="228"/>
      <c r="CO263" s="228"/>
      <c r="CP263" s="228"/>
      <c r="CQ263" s="228"/>
      <c r="CR263" s="228"/>
      <c r="CS263" s="228"/>
      <c r="CT263" s="228"/>
      <c r="CU263" s="228"/>
      <c r="CV263" s="228"/>
      <c r="CW263" s="228"/>
      <c r="CX263" s="228"/>
      <c r="CY263" s="228"/>
      <c r="CZ263" s="228"/>
      <c r="DA263" s="228"/>
      <c r="DB263" s="228"/>
      <c r="DC263" s="228"/>
      <c r="DD263" s="228"/>
      <c r="DE263" s="228"/>
      <c r="DF263" s="228"/>
      <c r="DG263" s="228"/>
      <c r="DH263" s="228"/>
      <c r="DI263" s="228"/>
      <c r="DJ263" s="228"/>
      <c r="DK263" s="228"/>
      <c r="DL263" s="228"/>
      <c r="DM263" s="228"/>
      <c r="DN263" s="228"/>
      <c r="DO263" s="228"/>
      <c r="DP263" s="228"/>
      <c r="DQ263" s="228"/>
      <c r="DR263" s="228"/>
      <c r="DS263" s="228"/>
      <c r="DT263" s="228"/>
      <c r="DU263" s="228"/>
      <c r="DV263" s="228"/>
      <c r="DW263" s="228"/>
      <c r="DX263" s="228"/>
      <c r="DY263" s="228"/>
      <c r="DZ263" s="228"/>
      <c r="EA263" s="228"/>
      <c r="EB263" s="228"/>
      <c r="EC263" s="228"/>
      <c r="ED263" s="228"/>
      <c r="EE263" s="228"/>
      <c r="EF263" s="228"/>
      <c r="EG263" s="228"/>
      <c r="EH263" s="229"/>
    </row>
    <row r="264" spans="1:138" s="230" customFormat="1" x14ac:dyDescent="0.25">
      <c r="A264" s="222"/>
      <c r="B264" s="223"/>
      <c r="C264" s="223"/>
      <c r="D264" s="223"/>
      <c r="E264" s="223"/>
      <c r="F264" s="223"/>
      <c r="G264" s="224"/>
      <c r="H264" s="224"/>
      <c r="I264" s="222"/>
      <c r="J264" s="222"/>
      <c r="K264" s="222"/>
      <c r="L264" s="222"/>
      <c r="M264" s="224"/>
      <c r="N264" s="222"/>
      <c r="O264" s="222"/>
      <c r="P264" s="225"/>
      <c r="Q264" s="225"/>
      <c r="R264" s="225"/>
      <c r="S264" s="224"/>
      <c r="T264" s="224"/>
      <c r="U264" s="224"/>
      <c r="V264" s="224"/>
      <c r="W264" s="225"/>
      <c r="X264" s="224"/>
      <c r="Y264" s="224"/>
      <c r="Z264" s="224"/>
      <c r="AA264" s="224"/>
      <c r="AB264" s="226"/>
      <c r="AC264" s="228"/>
      <c r="AD264" s="228"/>
      <c r="AE264" s="228"/>
      <c r="AF264" s="228"/>
      <c r="AG264" s="228"/>
      <c r="AH264" s="228"/>
      <c r="AI264" s="228"/>
      <c r="AJ264" s="228"/>
      <c r="AK264" s="228"/>
      <c r="AL264" s="228"/>
      <c r="AM264" s="228"/>
      <c r="AN264" s="228"/>
      <c r="AO264" s="228"/>
      <c r="AP264" s="228"/>
      <c r="AQ264" s="228"/>
      <c r="AR264" s="228"/>
      <c r="AS264" s="228"/>
      <c r="AT264" s="228"/>
      <c r="AU264" s="228"/>
      <c r="AV264" s="228"/>
      <c r="AW264" s="228"/>
      <c r="AX264" s="228"/>
      <c r="AY264" s="228"/>
      <c r="AZ264" s="228"/>
      <c r="BA264" s="228"/>
      <c r="BB264" s="228"/>
      <c r="BC264" s="228"/>
      <c r="BD264" s="228"/>
      <c r="BE264" s="228"/>
      <c r="BF264" s="228"/>
      <c r="BG264" s="228"/>
      <c r="BH264" s="228"/>
      <c r="BI264" s="228"/>
      <c r="BJ264" s="228"/>
      <c r="BK264" s="228"/>
      <c r="BL264" s="228"/>
      <c r="BM264" s="228"/>
      <c r="BN264" s="228"/>
      <c r="BO264" s="228"/>
      <c r="BP264" s="228"/>
      <c r="BQ264" s="228"/>
      <c r="BR264" s="228"/>
      <c r="BS264" s="228"/>
      <c r="BT264" s="228"/>
      <c r="BU264" s="228"/>
      <c r="BV264" s="228"/>
      <c r="BW264" s="228"/>
      <c r="BX264" s="228"/>
      <c r="BY264" s="228"/>
      <c r="BZ264" s="228"/>
      <c r="CA264" s="228"/>
      <c r="CB264" s="228"/>
      <c r="CC264" s="228"/>
      <c r="CD264" s="228"/>
      <c r="CE264" s="228"/>
      <c r="CF264" s="228"/>
      <c r="CG264" s="228"/>
      <c r="CH264" s="228"/>
      <c r="CI264" s="228"/>
      <c r="CJ264" s="228"/>
      <c r="CK264" s="228"/>
      <c r="CL264" s="228"/>
      <c r="CM264" s="228"/>
      <c r="CN264" s="228"/>
      <c r="CO264" s="228"/>
      <c r="CP264" s="228"/>
      <c r="CQ264" s="228"/>
      <c r="CR264" s="228"/>
      <c r="CS264" s="228"/>
      <c r="CT264" s="228"/>
      <c r="CU264" s="228"/>
      <c r="CV264" s="228"/>
      <c r="CW264" s="228"/>
      <c r="CX264" s="228"/>
      <c r="CY264" s="228"/>
      <c r="CZ264" s="228"/>
      <c r="DA264" s="228"/>
      <c r="DB264" s="228"/>
      <c r="DC264" s="228"/>
      <c r="DD264" s="228"/>
      <c r="DE264" s="228"/>
      <c r="DF264" s="228"/>
      <c r="DG264" s="228"/>
      <c r="DH264" s="228"/>
      <c r="DI264" s="228"/>
      <c r="DJ264" s="228"/>
      <c r="DK264" s="228"/>
      <c r="DL264" s="228"/>
      <c r="DM264" s="228"/>
      <c r="DN264" s="228"/>
      <c r="DO264" s="228"/>
      <c r="DP264" s="228"/>
      <c r="DQ264" s="228"/>
      <c r="DR264" s="228"/>
      <c r="DS264" s="228"/>
      <c r="DT264" s="228"/>
      <c r="DU264" s="228"/>
      <c r="DV264" s="228"/>
      <c r="DW264" s="228"/>
      <c r="DX264" s="228"/>
      <c r="DY264" s="228"/>
      <c r="DZ264" s="228"/>
      <c r="EA264" s="228"/>
      <c r="EB264" s="228"/>
      <c r="EC264" s="228"/>
      <c r="ED264" s="228"/>
      <c r="EE264" s="228"/>
      <c r="EF264" s="228"/>
      <c r="EG264" s="228"/>
      <c r="EH264" s="229"/>
    </row>
    <row r="265" spans="1:138" s="230" customFormat="1" x14ac:dyDescent="0.25">
      <c r="A265" s="222"/>
      <c r="B265" s="223"/>
      <c r="C265" s="223"/>
      <c r="D265" s="223"/>
      <c r="E265" s="223"/>
      <c r="F265" s="223"/>
      <c r="G265" s="224"/>
      <c r="H265" s="224"/>
      <c r="I265" s="222"/>
      <c r="J265" s="222"/>
      <c r="K265" s="222"/>
      <c r="L265" s="222"/>
      <c r="M265" s="224"/>
      <c r="N265" s="222"/>
      <c r="O265" s="222"/>
      <c r="P265" s="225"/>
      <c r="Q265" s="225"/>
      <c r="R265" s="225"/>
      <c r="S265" s="224"/>
      <c r="T265" s="224"/>
      <c r="U265" s="224"/>
      <c r="V265" s="224"/>
      <c r="W265" s="225"/>
      <c r="X265" s="224"/>
      <c r="Y265" s="224"/>
      <c r="Z265" s="224"/>
      <c r="AA265" s="224"/>
      <c r="AB265" s="226"/>
      <c r="AC265" s="228"/>
      <c r="AD265" s="228"/>
      <c r="AE265" s="228"/>
      <c r="AF265" s="228"/>
      <c r="AG265" s="228"/>
      <c r="AH265" s="228"/>
      <c r="AI265" s="228"/>
      <c r="AJ265" s="228"/>
      <c r="AK265" s="228"/>
      <c r="AL265" s="228"/>
      <c r="AM265" s="228"/>
      <c r="AN265" s="228"/>
      <c r="AO265" s="228"/>
      <c r="AP265" s="228"/>
      <c r="AQ265" s="228"/>
      <c r="AR265" s="228"/>
      <c r="AS265" s="228"/>
      <c r="AT265" s="228"/>
      <c r="AU265" s="228"/>
      <c r="AV265" s="228"/>
      <c r="AW265" s="228"/>
      <c r="AX265" s="228"/>
      <c r="AY265" s="228"/>
      <c r="AZ265" s="228"/>
      <c r="BA265" s="228"/>
      <c r="BB265" s="228"/>
      <c r="BC265" s="228"/>
      <c r="BD265" s="228"/>
      <c r="BE265" s="228"/>
      <c r="BF265" s="228"/>
      <c r="BG265" s="228"/>
      <c r="BH265" s="228"/>
      <c r="BI265" s="228"/>
      <c r="BJ265" s="228"/>
      <c r="BK265" s="228"/>
      <c r="BL265" s="228"/>
      <c r="BM265" s="228"/>
      <c r="BN265" s="228"/>
      <c r="BO265" s="228"/>
      <c r="BP265" s="228"/>
      <c r="BQ265" s="228"/>
      <c r="BR265" s="228"/>
      <c r="BS265" s="228"/>
      <c r="BT265" s="228"/>
      <c r="BU265" s="228"/>
      <c r="BV265" s="228"/>
      <c r="BW265" s="228"/>
      <c r="BX265" s="228"/>
      <c r="BY265" s="228"/>
      <c r="BZ265" s="228"/>
      <c r="CA265" s="228"/>
      <c r="CB265" s="228"/>
      <c r="CC265" s="228"/>
      <c r="CD265" s="228"/>
      <c r="CE265" s="228"/>
      <c r="CF265" s="228"/>
      <c r="CG265" s="228"/>
      <c r="CH265" s="228"/>
      <c r="CI265" s="228"/>
      <c r="CJ265" s="228"/>
      <c r="CK265" s="228"/>
      <c r="CL265" s="228"/>
      <c r="CM265" s="228"/>
      <c r="CN265" s="228"/>
      <c r="CO265" s="228"/>
      <c r="CP265" s="228"/>
      <c r="CQ265" s="228"/>
      <c r="CR265" s="228"/>
      <c r="CS265" s="228"/>
      <c r="CT265" s="228"/>
      <c r="CU265" s="228"/>
      <c r="CV265" s="228"/>
      <c r="CW265" s="228"/>
      <c r="CX265" s="228"/>
      <c r="CY265" s="228"/>
      <c r="CZ265" s="228"/>
      <c r="DA265" s="228"/>
      <c r="DB265" s="228"/>
      <c r="DC265" s="228"/>
      <c r="DD265" s="228"/>
      <c r="DE265" s="228"/>
      <c r="DF265" s="228"/>
      <c r="DG265" s="228"/>
      <c r="DH265" s="228"/>
      <c r="DI265" s="228"/>
      <c r="DJ265" s="228"/>
      <c r="DK265" s="228"/>
      <c r="DL265" s="228"/>
      <c r="DM265" s="228"/>
      <c r="DN265" s="228"/>
      <c r="DO265" s="228"/>
      <c r="DP265" s="228"/>
      <c r="DQ265" s="228"/>
      <c r="DR265" s="228"/>
      <c r="DS265" s="228"/>
      <c r="DT265" s="228"/>
      <c r="DU265" s="228"/>
      <c r="DV265" s="228"/>
      <c r="DW265" s="228"/>
      <c r="DX265" s="228"/>
      <c r="DY265" s="228"/>
      <c r="DZ265" s="228"/>
      <c r="EA265" s="228"/>
      <c r="EB265" s="228"/>
      <c r="EC265" s="228"/>
      <c r="ED265" s="228"/>
      <c r="EE265" s="228"/>
      <c r="EF265" s="228"/>
      <c r="EG265" s="228"/>
      <c r="EH265" s="229"/>
    </row>
    <row r="266" spans="1:138" s="230" customFormat="1" x14ac:dyDescent="0.25">
      <c r="A266" s="222"/>
      <c r="B266" s="223"/>
      <c r="C266" s="223"/>
      <c r="D266" s="223"/>
      <c r="E266" s="223"/>
      <c r="F266" s="223"/>
      <c r="G266" s="224"/>
      <c r="H266" s="224"/>
      <c r="I266" s="222"/>
      <c r="J266" s="222"/>
      <c r="K266" s="222"/>
      <c r="L266" s="222"/>
      <c r="M266" s="224"/>
      <c r="N266" s="222"/>
      <c r="O266" s="222"/>
      <c r="P266" s="225"/>
      <c r="Q266" s="225"/>
      <c r="R266" s="225"/>
      <c r="S266" s="224"/>
      <c r="T266" s="224"/>
      <c r="U266" s="224"/>
      <c r="V266" s="224"/>
      <c r="W266" s="225"/>
      <c r="X266" s="224"/>
      <c r="Y266" s="224"/>
      <c r="Z266" s="224"/>
      <c r="AA266" s="224"/>
      <c r="AB266" s="226"/>
      <c r="AC266" s="228"/>
      <c r="AD266" s="228"/>
      <c r="AE266" s="228"/>
      <c r="AF266" s="228"/>
      <c r="AG266" s="228"/>
      <c r="AH266" s="228"/>
      <c r="AI266" s="228"/>
      <c r="AJ266" s="228"/>
      <c r="AK266" s="228"/>
      <c r="AL266" s="228"/>
      <c r="AM266" s="228"/>
      <c r="AN266" s="228"/>
      <c r="AO266" s="228"/>
      <c r="AP266" s="228"/>
      <c r="AQ266" s="228"/>
      <c r="AR266" s="228"/>
      <c r="AS266" s="228"/>
      <c r="AT266" s="228"/>
      <c r="AU266" s="228"/>
      <c r="AV266" s="228"/>
      <c r="AW266" s="228"/>
      <c r="AX266" s="228"/>
      <c r="AY266" s="228"/>
      <c r="AZ266" s="228"/>
      <c r="BA266" s="228"/>
      <c r="BB266" s="228"/>
      <c r="BC266" s="228"/>
      <c r="BD266" s="228"/>
      <c r="BE266" s="228"/>
      <c r="BF266" s="228"/>
      <c r="BG266" s="228"/>
      <c r="BH266" s="228"/>
      <c r="BI266" s="228"/>
      <c r="BJ266" s="228"/>
      <c r="BK266" s="228"/>
      <c r="BL266" s="228"/>
      <c r="BM266" s="228"/>
      <c r="BN266" s="228"/>
      <c r="BO266" s="228"/>
      <c r="BP266" s="228"/>
      <c r="BQ266" s="228"/>
      <c r="BR266" s="228"/>
      <c r="BS266" s="228"/>
      <c r="BT266" s="228"/>
      <c r="BU266" s="228"/>
      <c r="BV266" s="228"/>
      <c r="BW266" s="228"/>
      <c r="BX266" s="228"/>
      <c r="BY266" s="228"/>
      <c r="BZ266" s="228"/>
      <c r="CA266" s="228"/>
      <c r="CB266" s="228"/>
      <c r="CC266" s="228"/>
      <c r="CD266" s="228"/>
      <c r="CE266" s="228"/>
      <c r="CF266" s="228"/>
      <c r="CG266" s="228"/>
      <c r="CH266" s="228"/>
      <c r="CI266" s="228"/>
      <c r="CJ266" s="228"/>
      <c r="CK266" s="228"/>
      <c r="CL266" s="228"/>
      <c r="CM266" s="228"/>
      <c r="CN266" s="228"/>
      <c r="CO266" s="228"/>
      <c r="CP266" s="228"/>
      <c r="CQ266" s="228"/>
      <c r="CR266" s="228"/>
      <c r="CS266" s="228"/>
      <c r="CT266" s="228"/>
      <c r="CU266" s="228"/>
      <c r="CV266" s="228"/>
      <c r="CW266" s="228"/>
      <c r="CX266" s="228"/>
      <c r="CY266" s="228"/>
      <c r="CZ266" s="228"/>
      <c r="DA266" s="228"/>
      <c r="DB266" s="228"/>
      <c r="DC266" s="228"/>
      <c r="DD266" s="228"/>
      <c r="DE266" s="228"/>
      <c r="DF266" s="228"/>
      <c r="DG266" s="228"/>
      <c r="DH266" s="228"/>
      <c r="DI266" s="228"/>
      <c r="DJ266" s="228"/>
      <c r="DK266" s="228"/>
      <c r="DL266" s="228"/>
      <c r="DM266" s="228"/>
      <c r="DN266" s="228"/>
      <c r="DO266" s="228"/>
      <c r="DP266" s="228"/>
      <c r="DQ266" s="228"/>
      <c r="DR266" s="228"/>
      <c r="DS266" s="228"/>
      <c r="DT266" s="228"/>
      <c r="DU266" s="228"/>
      <c r="DV266" s="228"/>
      <c r="DW266" s="228"/>
      <c r="DX266" s="228"/>
      <c r="DY266" s="228"/>
      <c r="DZ266" s="228"/>
      <c r="EA266" s="228"/>
      <c r="EB266" s="228"/>
      <c r="EC266" s="228"/>
      <c r="ED266" s="228"/>
      <c r="EE266" s="228"/>
      <c r="EF266" s="228"/>
      <c r="EG266" s="228"/>
      <c r="EH266" s="229"/>
    </row>
    <row r="267" spans="1:138" s="230" customFormat="1" x14ac:dyDescent="0.25">
      <c r="A267" s="222"/>
      <c r="B267" s="223"/>
      <c r="C267" s="223"/>
      <c r="D267" s="223"/>
      <c r="E267" s="223"/>
      <c r="F267" s="223"/>
      <c r="G267" s="224"/>
      <c r="H267" s="224"/>
      <c r="I267" s="222"/>
      <c r="J267" s="222"/>
      <c r="K267" s="222"/>
      <c r="L267" s="222"/>
      <c r="M267" s="224"/>
      <c r="N267" s="222"/>
      <c r="O267" s="222"/>
      <c r="P267" s="225"/>
      <c r="Q267" s="225"/>
      <c r="R267" s="225"/>
      <c r="S267" s="224"/>
      <c r="T267" s="224"/>
      <c r="U267" s="224"/>
      <c r="V267" s="224"/>
      <c r="W267" s="225"/>
      <c r="X267" s="224"/>
      <c r="Y267" s="224"/>
      <c r="Z267" s="224"/>
      <c r="AA267" s="224"/>
      <c r="AB267" s="226"/>
      <c r="AC267" s="228"/>
      <c r="AD267" s="228"/>
      <c r="AE267" s="228"/>
      <c r="AF267" s="228"/>
      <c r="AG267" s="228"/>
      <c r="AH267" s="228"/>
      <c r="AI267" s="228"/>
      <c r="AJ267" s="228"/>
      <c r="AK267" s="228"/>
      <c r="AL267" s="228"/>
      <c r="AM267" s="228"/>
      <c r="AN267" s="228"/>
      <c r="AO267" s="228"/>
      <c r="AP267" s="228"/>
      <c r="AQ267" s="228"/>
      <c r="AR267" s="228"/>
      <c r="AS267" s="228"/>
      <c r="AT267" s="228"/>
      <c r="AU267" s="228"/>
      <c r="AV267" s="228"/>
      <c r="AW267" s="228"/>
      <c r="AX267" s="228"/>
      <c r="AY267" s="228"/>
      <c r="AZ267" s="228"/>
      <c r="BA267" s="228"/>
      <c r="BB267" s="228"/>
      <c r="BC267" s="228"/>
      <c r="BD267" s="228"/>
      <c r="BE267" s="228"/>
      <c r="BF267" s="228"/>
      <c r="BG267" s="228"/>
      <c r="BH267" s="228"/>
      <c r="BI267" s="228"/>
      <c r="BJ267" s="228"/>
      <c r="BK267" s="228"/>
      <c r="BL267" s="228"/>
      <c r="BM267" s="228"/>
      <c r="BN267" s="228"/>
      <c r="BO267" s="228"/>
      <c r="BP267" s="228"/>
      <c r="BQ267" s="228"/>
      <c r="BR267" s="228"/>
      <c r="BS267" s="228"/>
      <c r="BT267" s="228"/>
      <c r="BU267" s="228"/>
      <c r="BV267" s="228"/>
      <c r="BW267" s="228"/>
      <c r="BX267" s="228"/>
      <c r="BY267" s="228"/>
      <c r="BZ267" s="228"/>
      <c r="CA267" s="228"/>
      <c r="CB267" s="228"/>
      <c r="CC267" s="228"/>
      <c r="CD267" s="228"/>
      <c r="CE267" s="228"/>
      <c r="CF267" s="228"/>
      <c r="CG267" s="228"/>
      <c r="CH267" s="228"/>
      <c r="CI267" s="228"/>
      <c r="CJ267" s="228"/>
      <c r="CK267" s="228"/>
      <c r="CL267" s="228"/>
      <c r="CM267" s="228"/>
      <c r="CN267" s="228"/>
      <c r="CO267" s="228"/>
      <c r="CP267" s="228"/>
      <c r="CQ267" s="228"/>
      <c r="CR267" s="228"/>
      <c r="CS267" s="228"/>
      <c r="CT267" s="228"/>
      <c r="CU267" s="228"/>
      <c r="CV267" s="228"/>
      <c r="CW267" s="228"/>
      <c r="CX267" s="228"/>
      <c r="CY267" s="228"/>
      <c r="CZ267" s="228"/>
      <c r="DA267" s="228"/>
      <c r="DB267" s="228"/>
      <c r="DC267" s="228"/>
      <c r="DD267" s="228"/>
      <c r="DE267" s="228"/>
      <c r="DF267" s="228"/>
      <c r="DG267" s="228"/>
      <c r="DH267" s="228"/>
      <c r="DI267" s="228"/>
      <c r="DJ267" s="228"/>
      <c r="DK267" s="228"/>
      <c r="DL267" s="228"/>
      <c r="DM267" s="228"/>
      <c r="DN267" s="228"/>
      <c r="DO267" s="228"/>
      <c r="DP267" s="228"/>
      <c r="DQ267" s="228"/>
      <c r="DR267" s="228"/>
      <c r="DS267" s="228"/>
      <c r="DT267" s="228"/>
      <c r="DU267" s="228"/>
      <c r="DV267" s="228"/>
      <c r="DW267" s="228"/>
      <c r="DX267" s="228"/>
      <c r="DY267" s="228"/>
      <c r="DZ267" s="228"/>
      <c r="EA267" s="228"/>
      <c r="EB267" s="228"/>
      <c r="EC267" s="228"/>
      <c r="ED267" s="228"/>
      <c r="EE267" s="228"/>
      <c r="EF267" s="228"/>
      <c r="EG267" s="228"/>
      <c r="EH267" s="229"/>
    </row>
    <row r="268" spans="1:138" s="214" customFormat="1" x14ac:dyDescent="0.25">
      <c r="A268" s="222"/>
      <c r="B268" s="223"/>
      <c r="C268" s="223"/>
      <c r="D268" s="223"/>
      <c r="E268" s="223"/>
      <c r="F268" s="223"/>
      <c r="G268" s="224"/>
      <c r="H268" s="224"/>
      <c r="I268" s="222"/>
      <c r="J268" s="222"/>
      <c r="K268" s="222"/>
      <c r="L268" s="222"/>
      <c r="M268" s="224"/>
      <c r="N268" s="222"/>
      <c r="O268" s="222"/>
      <c r="P268" s="225"/>
      <c r="Q268" s="225"/>
      <c r="R268" s="225"/>
      <c r="S268" s="224"/>
      <c r="T268" s="224"/>
      <c r="U268" s="224"/>
      <c r="V268" s="224"/>
      <c r="W268" s="225"/>
      <c r="X268" s="224"/>
      <c r="Y268" s="224"/>
      <c r="Z268" s="224"/>
      <c r="AA268" s="224"/>
      <c r="AB268" s="226"/>
      <c r="AC268" s="201"/>
      <c r="AD268" s="201"/>
      <c r="AE268" s="201"/>
      <c r="AF268" s="201"/>
      <c r="AG268" s="201"/>
      <c r="AH268" s="201"/>
    </row>
    <row r="269" spans="1:138" s="214" customFormat="1" x14ac:dyDescent="0.25">
      <c r="A269" s="222"/>
      <c r="B269" s="223"/>
      <c r="C269" s="223"/>
      <c r="D269" s="223"/>
      <c r="E269" s="223"/>
      <c r="F269" s="223"/>
      <c r="G269" s="224"/>
      <c r="H269" s="224"/>
      <c r="I269" s="222"/>
      <c r="J269" s="222"/>
      <c r="K269" s="222"/>
      <c r="L269" s="222"/>
      <c r="M269" s="224"/>
      <c r="N269" s="222"/>
      <c r="O269" s="222"/>
      <c r="P269" s="225"/>
      <c r="Q269" s="225"/>
      <c r="R269" s="225"/>
      <c r="S269" s="224"/>
      <c r="T269" s="224"/>
      <c r="U269" s="224"/>
      <c r="V269" s="224"/>
      <c r="W269" s="225"/>
      <c r="X269" s="224"/>
      <c r="Y269" s="224"/>
      <c r="Z269" s="224"/>
      <c r="AA269" s="224"/>
      <c r="AB269" s="226"/>
      <c r="AC269" s="201"/>
      <c r="AD269" s="201"/>
      <c r="AE269" s="201"/>
      <c r="AF269" s="201"/>
      <c r="AG269" s="201"/>
      <c r="AH269" s="201"/>
    </row>
    <row r="270" spans="1:138" s="214" customFormat="1" x14ac:dyDescent="0.25">
      <c r="A270" s="222"/>
      <c r="B270" s="223"/>
      <c r="C270" s="223"/>
      <c r="D270" s="222"/>
      <c r="E270" s="222"/>
      <c r="F270" s="222"/>
      <c r="G270" s="224"/>
      <c r="H270" s="224"/>
      <c r="I270" s="222"/>
      <c r="J270" s="222"/>
      <c r="K270" s="223"/>
      <c r="L270" s="222"/>
      <c r="M270" s="224"/>
      <c r="N270" s="222"/>
      <c r="O270" s="222"/>
      <c r="P270" s="225"/>
      <c r="Q270" s="225"/>
      <c r="R270" s="225"/>
      <c r="S270" s="224"/>
      <c r="T270" s="224"/>
      <c r="U270" s="224"/>
      <c r="V270" s="224"/>
      <c r="W270" s="225"/>
      <c r="X270" s="224"/>
      <c r="Y270" s="224"/>
      <c r="Z270" s="224"/>
      <c r="AA270" s="224"/>
      <c r="AB270" s="226"/>
      <c r="AC270" s="201"/>
      <c r="AD270" s="201"/>
      <c r="AE270" s="201"/>
      <c r="AF270" s="201"/>
      <c r="AG270" s="201"/>
      <c r="AH270" s="201"/>
    </row>
    <row r="271" spans="1:138" s="214" customFormat="1" x14ac:dyDescent="0.25">
      <c r="A271" s="222"/>
      <c r="B271" s="223"/>
      <c r="C271" s="223"/>
      <c r="D271" s="222"/>
      <c r="E271" s="222"/>
      <c r="F271" s="222"/>
      <c r="G271" s="224"/>
      <c r="H271" s="224"/>
      <c r="I271" s="222"/>
      <c r="J271" s="222"/>
      <c r="K271" s="222"/>
      <c r="L271" s="222"/>
      <c r="M271" s="224"/>
      <c r="N271" s="222"/>
      <c r="O271" s="222"/>
      <c r="P271" s="225"/>
      <c r="Q271" s="225"/>
      <c r="R271" s="225"/>
      <c r="S271" s="224"/>
      <c r="T271" s="224"/>
      <c r="U271" s="224"/>
      <c r="V271" s="224"/>
      <c r="W271" s="225"/>
      <c r="X271" s="224"/>
      <c r="Y271" s="224"/>
      <c r="Z271" s="224"/>
      <c r="AA271" s="224"/>
      <c r="AB271" s="226"/>
      <c r="AC271" s="201"/>
      <c r="AD271" s="201"/>
      <c r="AE271" s="201"/>
      <c r="AF271" s="201"/>
      <c r="AG271" s="201"/>
      <c r="AH271" s="201"/>
    </row>
    <row r="272" spans="1:138" s="214" customFormat="1" x14ac:dyDescent="0.25">
      <c r="A272" s="222"/>
      <c r="B272" s="223"/>
      <c r="C272" s="223"/>
      <c r="D272" s="223"/>
      <c r="E272" s="223"/>
      <c r="F272" s="223"/>
      <c r="G272" s="224"/>
      <c r="H272" s="224"/>
      <c r="I272" s="222"/>
      <c r="J272" s="222"/>
      <c r="K272" s="222"/>
      <c r="L272" s="222"/>
      <c r="M272" s="224"/>
      <c r="N272" s="222"/>
      <c r="O272" s="222"/>
      <c r="P272" s="225"/>
      <c r="Q272" s="225"/>
      <c r="R272" s="225"/>
      <c r="S272" s="224"/>
      <c r="T272" s="224"/>
      <c r="U272" s="224"/>
      <c r="V272" s="224"/>
      <c r="W272" s="225"/>
      <c r="X272" s="224"/>
      <c r="Y272" s="224"/>
      <c r="Z272" s="224"/>
      <c r="AA272" s="224"/>
      <c r="AB272" s="226"/>
      <c r="AC272" s="201"/>
      <c r="AD272" s="201"/>
      <c r="AE272" s="201"/>
      <c r="AF272" s="201"/>
      <c r="AG272" s="201"/>
      <c r="AH272" s="201"/>
    </row>
    <row r="273" spans="1:138" s="230" customFormat="1" x14ac:dyDescent="0.25">
      <c r="A273" s="222"/>
      <c r="B273" s="223"/>
      <c r="C273" s="223"/>
      <c r="D273" s="223"/>
      <c r="E273" s="223"/>
      <c r="F273" s="223"/>
      <c r="G273" s="224"/>
      <c r="H273" s="224"/>
      <c r="I273" s="222"/>
      <c r="J273" s="222"/>
      <c r="K273" s="222"/>
      <c r="L273" s="222"/>
      <c r="M273" s="224"/>
      <c r="N273" s="222"/>
      <c r="O273" s="222"/>
      <c r="P273" s="225"/>
      <c r="Q273" s="225"/>
      <c r="R273" s="225"/>
      <c r="S273" s="224"/>
      <c r="T273" s="224"/>
      <c r="U273" s="224"/>
      <c r="V273" s="224"/>
      <c r="W273" s="225"/>
      <c r="X273" s="224"/>
      <c r="Y273" s="224"/>
      <c r="Z273" s="224"/>
      <c r="AA273" s="224"/>
      <c r="AB273" s="226"/>
      <c r="AC273" s="228"/>
      <c r="AD273" s="228"/>
      <c r="AE273" s="228"/>
      <c r="AF273" s="228"/>
      <c r="AG273" s="228"/>
      <c r="AH273" s="228"/>
      <c r="AI273" s="228"/>
      <c r="AJ273" s="228"/>
      <c r="AK273" s="228"/>
      <c r="AL273" s="228"/>
      <c r="AM273" s="228"/>
      <c r="AN273" s="228"/>
      <c r="AO273" s="228"/>
      <c r="AP273" s="228"/>
      <c r="AQ273" s="228"/>
      <c r="AR273" s="228"/>
      <c r="AS273" s="228"/>
      <c r="AT273" s="228"/>
      <c r="AU273" s="228"/>
      <c r="AV273" s="228"/>
      <c r="AW273" s="228"/>
      <c r="AX273" s="228"/>
      <c r="AY273" s="228"/>
      <c r="AZ273" s="228"/>
      <c r="BA273" s="228"/>
      <c r="BB273" s="228"/>
      <c r="BC273" s="228"/>
      <c r="BD273" s="228"/>
      <c r="BE273" s="228"/>
      <c r="BF273" s="228"/>
      <c r="BG273" s="228"/>
      <c r="BH273" s="228"/>
      <c r="BI273" s="228"/>
      <c r="BJ273" s="228"/>
      <c r="BK273" s="228"/>
      <c r="BL273" s="228"/>
      <c r="BM273" s="228"/>
      <c r="BN273" s="228"/>
      <c r="BO273" s="228"/>
      <c r="BP273" s="228"/>
      <c r="BQ273" s="228"/>
      <c r="BR273" s="228"/>
      <c r="BS273" s="228"/>
      <c r="BT273" s="228"/>
      <c r="BU273" s="228"/>
      <c r="BV273" s="228"/>
      <c r="BW273" s="228"/>
      <c r="BX273" s="228"/>
      <c r="BY273" s="228"/>
      <c r="BZ273" s="228"/>
      <c r="CA273" s="228"/>
      <c r="CB273" s="228"/>
      <c r="CC273" s="228"/>
      <c r="CD273" s="228"/>
      <c r="CE273" s="228"/>
      <c r="CF273" s="228"/>
      <c r="CG273" s="228"/>
      <c r="CH273" s="228"/>
      <c r="CI273" s="228"/>
      <c r="CJ273" s="228"/>
      <c r="CK273" s="228"/>
      <c r="CL273" s="228"/>
      <c r="CM273" s="228"/>
      <c r="CN273" s="228"/>
      <c r="CO273" s="228"/>
      <c r="CP273" s="228"/>
      <c r="CQ273" s="228"/>
      <c r="CR273" s="228"/>
      <c r="CS273" s="228"/>
      <c r="CT273" s="228"/>
      <c r="CU273" s="228"/>
      <c r="CV273" s="228"/>
      <c r="CW273" s="228"/>
      <c r="CX273" s="228"/>
      <c r="CY273" s="228"/>
      <c r="CZ273" s="228"/>
      <c r="DA273" s="228"/>
      <c r="DB273" s="228"/>
      <c r="DC273" s="228"/>
      <c r="DD273" s="228"/>
      <c r="DE273" s="228"/>
      <c r="DF273" s="228"/>
      <c r="DG273" s="228"/>
      <c r="DH273" s="228"/>
      <c r="DI273" s="228"/>
      <c r="DJ273" s="228"/>
      <c r="DK273" s="228"/>
      <c r="DL273" s="228"/>
      <c r="DM273" s="228"/>
      <c r="DN273" s="228"/>
      <c r="DO273" s="228"/>
      <c r="DP273" s="228"/>
      <c r="DQ273" s="228"/>
      <c r="DR273" s="228"/>
      <c r="DS273" s="228"/>
      <c r="DT273" s="228"/>
      <c r="DU273" s="228"/>
      <c r="DV273" s="228"/>
      <c r="DW273" s="228"/>
      <c r="DX273" s="228"/>
      <c r="DY273" s="228"/>
      <c r="DZ273" s="228"/>
      <c r="EA273" s="228"/>
      <c r="EB273" s="228"/>
      <c r="EC273" s="228"/>
      <c r="ED273" s="228"/>
      <c r="EE273" s="228"/>
      <c r="EF273" s="228"/>
      <c r="EG273" s="228"/>
      <c r="EH273" s="229"/>
    </row>
    <row r="274" spans="1:138" s="230" customFormat="1" x14ac:dyDescent="0.25">
      <c r="A274" s="222"/>
      <c r="B274" s="223"/>
      <c r="C274" s="223"/>
      <c r="D274" s="223"/>
      <c r="E274" s="223"/>
      <c r="F274" s="223"/>
      <c r="G274" s="224"/>
      <c r="H274" s="224"/>
      <c r="I274" s="222"/>
      <c r="J274" s="222"/>
      <c r="K274" s="222"/>
      <c r="L274" s="222"/>
      <c r="M274" s="224"/>
      <c r="N274" s="222"/>
      <c r="O274" s="222"/>
      <c r="P274" s="225"/>
      <c r="Q274" s="225"/>
      <c r="R274" s="225"/>
      <c r="S274" s="224"/>
      <c r="T274" s="224"/>
      <c r="U274" s="224"/>
      <c r="V274" s="224"/>
      <c r="W274" s="225"/>
      <c r="X274" s="224"/>
      <c r="Y274" s="224"/>
      <c r="Z274" s="224"/>
      <c r="AA274" s="224"/>
      <c r="AB274" s="226"/>
      <c r="AC274" s="228"/>
      <c r="AD274" s="228"/>
      <c r="AE274" s="228"/>
      <c r="AF274" s="228"/>
      <c r="AG274" s="228"/>
      <c r="AH274" s="228"/>
      <c r="AI274" s="228"/>
      <c r="AJ274" s="228"/>
      <c r="AK274" s="228"/>
      <c r="AL274" s="228"/>
      <c r="AM274" s="228"/>
      <c r="AN274" s="228"/>
      <c r="AO274" s="228"/>
      <c r="AP274" s="228"/>
      <c r="AQ274" s="228"/>
      <c r="AR274" s="228"/>
      <c r="AS274" s="228"/>
      <c r="AT274" s="228"/>
      <c r="AU274" s="228"/>
      <c r="AV274" s="228"/>
      <c r="AW274" s="228"/>
      <c r="AX274" s="228"/>
      <c r="AY274" s="228"/>
      <c r="AZ274" s="228"/>
      <c r="BA274" s="228"/>
      <c r="BB274" s="228"/>
      <c r="BC274" s="228"/>
      <c r="BD274" s="228"/>
      <c r="BE274" s="228"/>
      <c r="BF274" s="228"/>
      <c r="BG274" s="228"/>
      <c r="BH274" s="228"/>
      <c r="BI274" s="228"/>
      <c r="BJ274" s="228"/>
      <c r="BK274" s="228"/>
      <c r="BL274" s="228"/>
      <c r="BM274" s="228"/>
      <c r="BN274" s="228"/>
      <c r="BO274" s="228"/>
      <c r="BP274" s="228"/>
      <c r="BQ274" s="228"/>
      <c r="BR274" s="228"/>
      <c r="BS274" s="228"/>
      <c r="BT274" s="228"/>
      <c r="BU274" s="228"/>
      <c r="BV274" s="228"/>
      <c r="BW274" s="228"/>
      <c r="BX274" s="228"/>
      <c r="BY274" s="228"/>
      <c r="BZ274" s="228"/>
      <c r="CA274" s="228"/>
      <c r="CB274" s="228"/>
      <c r="CC274" s="228"/>
      <c r="CD274" s="228"/>
      <c r="CE274" s="228"/>
      <c r="CF274" s="228"/>
      <c r="CG274" s="228"/>
      <c r="CH274" s="228"/>
      <c r="CI274" s="228"/>
      <c r="CJ274" s="228"/>
      <c r="CK274" s="228"/>
      <c r="CL274" s="228"/>
      <c r="CM274" s="228"/>
      <c r="CN274" s="228"/>
      <c r="CO274" s="228"/>
      <c r="CP274" s="228"/>
      <c r="CQ274" s="228"/>
      <c r="CR274" s="228"/>
      <c r="CS274" s="228"/>
      <c r="CT274" s="228"/>
      <c r="CU274" s="228"/>
      <c r="CV274" s="228"/>
      <c r="CW274" s="228"/>
      <c r="CX274" s="228"/>
      <c r="CY274" s="228"/>
      <c r="CZ274" s="228"/>
      <c r="DA274" s="228"/>
      <c r="DB274" s="228"/>
      <c r="DC274" s="228"/>
      <c r="DD274" s="228"/>
      <c r="DE274" s="228"/>
      <c r="DF274" s="228"/>
      <c r="DG274" s="228"/>
      <c r="DH274" s="228"/>
      <c r="DI274" s="228"/>
      <c r="DJ274" s="228"/>
      <c r="DK274" s="228"/>
      <c r="DL274" s="228"/>
      <c r="DM274" s="228"/>
      <c r="DN274" s="228"/>
      <c r="DO274" s="228"/>
      <c r="DP274" s="228"/>
      <c r="DQ274" s="228"/>
      <c r="DR274" s="228"/>
      <c r="DS274" s="228"/>
      <c r="DT274" s="228"/>
      <c r="DU274" s="228"/>
      <c r="DV274" s="228"/>
      <c r="DW274" s="228"/>
      <c r="DX274" s="228"/>
      <c r="DY274" s="228"/>
      <c r="DZ274" s="228"/>
      <c r="EA274" s="228"/>
      <c r="EB274" s="228"/>
      <c r="EC274" s="228"/>
      <c r="ED274" s="228"/>
      <c r="EE274" s="228"/>
      <c r="EF274" s="228"/>
      <c r="EG274" s="228"/>
      <c r="EH274" s="229"/>
    </row>
    <row r="275" spans="1:138" s="230" customFormat="1" x14ac:dyDescent="0.25">
      <c r="A275" s="222"/>
      <c r="B275" s="223"/>
      <c r="C275" s="223"/>
      <c r="D275" s="223"/>
      <c r="E275" s="223"/>
      <c r="F275" s="223"/>
      <c r="G275" s="224"/>
      <c r="H275" s="224"/>
      <c r="I275" s="222"/>
      <c r="J275" s="222"/>
      <c r="K275" s="222"/>
      <c r="L275" s="222"/>
      <c r="M275" s="224"/>
      <c r="N275" s="222"/>
      <c r="O275" s="222"/>
      <c r="P275" s="225"/>
      <c r="Q275" s="225"/>
      <c r="R275" s="225"/>
      <c r="S275" s="224"/>
      <c r="T275" s="224"/>
      <c r="U275" s="224"/>
      <c r="V275" s="224"/>
      <c r="W275" s="225"/>
      <c r="X275" s="224"/>
      <c r="Y275" s="224"/>
      <c r="Z275" s="224"/>
      <c r="AA275" s="224"/>
      <c r="AB275" s="226"/>
      <c r="AC275" s="228"/>
      <c r="AD275" s="228"/>
      <c r="AE275" s="228"/>
      <c r="AF275" s="228"/>
      <c r="AG275" s="228"/>
      <c r="AH275" s="228"/>
      <c r="AI275" s="228"/>
      <c r="AJ275" s="228"/>
      <c r="AK275" s="228"/>
      <c r="AL275" s="228"/>
      <c r="AM275" s="228"/>
      <c r="AN275" s="228"/>
      <c r="AO275" s="228"/>
      <c r="AP275" s="228"/>
      <c r="AQ275" s="228"/>
      <c r="AR275" s="228"/>
      <c r="AS275" s="228"/>
      <c r="AT275" s="228"/>
      <c r="AU275" s="228"/>
      <c r="AV275" s="228"/>
      <c r="AW275" s="228"/>
      <c r="AX275" s="228"/>
      <c r="AY275" s="228"/>
      <c r="AZ275" s="228"/>
      <c r="BA275" s="228"/>
      <c r="BB275" s="228"/>
      <c r="BC275" s="228"/>
      <c r="BD275" s="228"/>
      <c r="BE275" s="228"/>
      <c r="BF275" s="228"/>
      <c r="BG275" s="228"/>
      <c r="BH275" s="228"/>
      <c r="BI275" s="228"/>
      <c r="BJ275" s="228"/>
      <c r="BK275" s="228"/>
      <c r="BL275" s="228"/>
      <c r="BM275" s="228"/>
      <c r="BN275" s="228"/>
      <c r="BO275" s="228"/>
      <c r="BP275" s="228"/>
      <c r="BQ275" s="228"/>
      <c r="BR275" s="228"/>
      <c r="BS275" s="228"/>
      <c r="BT275" s="228"/>
      <c r="BU275" s="228"/>
      <c r="BV275" s="228"/>
      <c r="BW275" s="228"/>
      <c r="BX275" s="228"/>
      <c r="BY275" s="228"/>
      <c r="BZ275" s="228"/>
      <c r="CA275" s="228"/>
      <c r="CB275" s="228"/>
      <c r="CC275" s="228"/>
      <c r="CD275" s="228"/>
      <c r="CE275" s="228"/>
      <c r="CF275" s="228"/>
      <c r="CG275" s="228"/>
      <c r="CH275" s="228"/>
      <c r="CI275" s="228"/>
      <c r="CJ275" s="228"/>
      <c r="CK275" s="228"/>
      <c r="CL275" s="228"/>
      <c r="CM275" s="228"/>
      <c r="CN275" s="228"/>
      <c r="CO275" s="228"/>
      <c r="CP275" s="228"/>
      <c r="CQ275" s="228"/>
      <c r="CR275" s="228"/>
      <c r="CS275" s="228"/>
      <c r="CT275" s="228"/>
      <c r="CU275" s="228"/>
      <c r="CV275" s="228"/>
      <c r="CW275" s="228"/>
      <c r="CX275" s="228"/>
      <c r="CY275" s="228"/>
      <c r="CZ275" s="228"/>
      <c r="DA275" s="228"/>
      <c r="DB275" s="228"/>
      <c r="DC275" s="228"/>
      <c r="DD275" s="228"/>
      <c r="DE275" s="228"/>
      <c r="DF275" s="228"/>
      <c r="DG275" s="228"/>
      <c r="DH275" s="228"/>
      <c r="DI275" s="228"/>
      <c r="DJ275" s="228"/>
      <c r="DK275" s="228"/>
      <c r="DL275" s="228"/>
      <c r="DM275" s="228"/>
      <c r="DN275" s="228"/>
      <c r="DO275" s="228"/>
      <c r="DP275" s="228"/>
      <c r="DQ275" s="228"/>
      <c r="DR275" s="228"/>
      <c r="DS275" s="228"/>
      <c r="DT275" s="228"/>
      <c r="DU275" s="228"/>
      <c r="DV275" s="228"/>
      <c r="DW275" s="228"/>
      <c r="DX275" s="228"/>
      <c r="DY275" s="228"/>
      <c r="DZ275" s="228"/>
      <c r="EA275" s="228"/>
      <c r="EB275" s="228"/>
      <c r="EC275" s="228"/>
      <c r="ED275" s="228"/>
      <c r="EE275" s="228"/>
      <c r="EF275" s="228"/>
      <c r="EG275" s="228"/>
      <c r="EH275" s="229"/>
    </row>
    <row r="276" spans="1:138" s="230" customFormat="1" x14ac:dyDescent="0.25">
      <c r="A276" s="222"/>
      <c r="B276" s="223"/>
      <c r="C276" s="223"/>
      <c r="D276" s="223"/>
      <c r="E276" s="223"/>
      <c r="F276" s="223"/>
      <c r="G276" s="224"/>
      <c r="H276" s="224"/>
      <c r="I276" s="222"/>
      <c r="J276" s="222"/>
      <c r="K276" s="222"/>
      <c r="L276" s="222"/>
      <c r="M276" s="224"/>
      <c r="N276" s="222"/>
      <c r="O276" s="222"/>
      <c r="P276" s="225"/>
      <c r="Q276" s="225"/>
      <c r="R276" s="225"/>
      <c r="S276" s="224"/>
      <c r="T276" s="224"/>
      <c r="U276" s="224"/>
      <c r="V276" s="224"/>
      <c r="W276" s="225"/>
      <c r="X276" s="224"/>
      <c r="Y276" s="224"/>
      <c r="Z276" s="224"/>
      <c r="AA276" s="224"/>
      <c r="AB276" s="226"/>
      <c r="AC276" s="228"/>
      <c r="AD276" s="228"/>
      <c r="AE276" s="228"/>
      <c r="AF276" s="228"/>
      <c r="AG276" s="228"/>
      <c r="AH276" s="228"/>
      <c r="AI276" s="228"/>
      <c r="AJ276" s="228"/>
      <c r="AK276" s="228"/>
      <c r="AL276" s="228"/>
      <c r="AM276" s="228"/>
      <c r="AN276" s="228"/>
      <c r="AO276" s="228"/>
      <c r="AP276" s="228"/>
      <c r="AQ276" s="228"/>
      <c r="AR276" s="228"/>
      <c r="AS276" s="228"/>
      <c r="AT276" s="228"/>
      <c r="AU276" s="228"/>
      <c r="AV276" s="228"/>
      <c r="AW276" s="228"/>
      <c r="AX276" s="228"/>
      <c r="AY276" s="228"/>
      <c r="AZ276" s="228"/>
      <c r="BA276" s="228"/>
      <c r="BB276" s="228"/>
      <c r="BC276" s="228"/>
      <c r="BD276" s="228"/>
      <c r="BE276" s="228"/>
      <c r="BF276" s="228"/>
      <c r="BG276" s="228"/>
      <c r="BH276" s="228"/>
      <c r="BI276" s="228"/>
      <c r="BJ276" s="228"/>
      <c r="BK276" s="228"/>
      <c r="BL276" s="228"/>
      <c r="BM276" s="228"/>
      <c r="BN276" s="228"/>
      <c r="BO276" s="228"/>
      <c r="BP276" s="228"/>
      <c r="BQ276" s="228"/>
      <c r="BR276" s="228"/>
      <c r="BS276" s="228"/>
      <c r="BT276" s="228"/>
      <c r="BU276" s="228"/>
      <c r="BV276" s="228"/>
      <c r="BW276" s="228"/>
      <c r="BX276" s="228"/>
      <c r="BY276" s="228"/>
      <c r="BZ276" s="228"/>
      <c r="CA276" s="228"/>
      <c r="CB276" s="228"/>
      <c r="CC276" s="228"/>
      <c r="CD276" s="228"/>
      <c r="CE276" s="228"/>
      <c r="CF276" s="228"/>
      <c r="CG276" s="228"/>
      <c r="CH276" s="228"/>
      <c r="CI276" s="228"/>
      <c r="CJ276" s="228"/>
      <c r="CK276" s="228"/>
      <c r="CL276" s="228"/>
      <c r="CM276" s="228"/>
      <c r="CN276" s="228"/>
      <c r="CO276" s="228"/>
      <c r="CP276" s="228"/>
      <c r="CQ276" s="228"/>
      <c r="CR276" s="228"/>
      <c r="CS276" s="228"/>
      <c r="CT276" s="228"/>
      <c r="CU276" s="228"/>
      <c r="CV276" s="228"/>
      <c r="CW276" s="228"/>
      <c r="CX276" s="228"/>
      <c r="CY276" s="228"/>
      <c r="CZ276" s="228"/>
      <c r="DA276" s="228"/>
      <c r="DB276" s="228"/>
      <c r="DC276" s="228"/>
      <c r="DD276" s="228"/>
      <c r="DE276" s="228"/>
      <c r="DF276" s="228"/>
      <c r="DG276" s="228"/>
      <c r="DH276" s="228"/>
      <c r="DI276" s="228"/>
      <c r="DJ276" s="228"/>
      <c r="DK276" s="228"/>
      <c r="DL276" s="228"/>
      <c r="DM276" s="228"/>
      <c r="DN276" s="228"/>
      <c r="DO276" s="228"/>
      <c r="DP276" s="228"/>
      <c r="DQ276" s="228"/>
      <c r="DR276" s="228"/>
      <c r="DS276" s="228"/>
      <c r="DT276" s="228"/>
      <c r="DU276" s="228"/>
      <c r="DV276" s="228"/>
      <c r="DW276" s="228"/>
      <c r="DX276" s="228"/>
      <c r="DY276" s="228"/>
      <c r="DZ276" s="228"/>
      <c r="EA276" s="228"/>
      <c r="EB276" s="228"/>
      <c r="EC276" s="228"/>
      <c r="ED276" s="228"/>
      <c r="EE276" s="228"/>
      <c r="EF276" s="228"/>
      <c r="EG276" s="228"/>
      <c r="EH276" s="229"/>
    </row>
    <row r="277" spans="1:138" s="214" customFormat="1" x14ac:dyDescent="0.25">
      <c r="A277" s="222"/>
      <c r="B277" s="223"/>
      <c r="C277" s="223"/>
      <c r="D277" s="223"/>
      <c r="E277" s="223"/>
      <c r="F277" s="223"/>
      <c r="G277" s="224"/>
      <c r="H277" s="224"/>
      <c r="I277" s="222"/>
      <c r="J277" s="222"/>
      <c r="K277" s="222"/>
      <c r="L277" s="222"/>
      <c r="M277" s="224"/>
      <c r="N277" s="222"/>
      <c r="O277" s="222"/>
      <c r="P277" s="225"/>
      <c r="Q277" s="225"/>
      <c r="R277" s="225"/>
      <c r="S277" s="224"/>
      <c r="T277" s="224"/>
      <c r="U277" s="224"/>
      <c r="V277" s="224"/>
      <c r="W277" s="225"/>
      <c r="X277" s="224"/>
      <c r="Y277" s="224"/>
      <c r="Z277" s="224"/>
      <c r="AA277" s="224"/>
      <c r="AB277" s="226"/>
      <c r="AC277" s="201"/>
      <c r="AD277" s="201"/>
      <c r="AE277" s="201"/>
      <c r="AF277" s="201"/>
      <c r="AG277" s="201"/>
      <c r="AH277" s="201"/>
    </row>
    <row r="278" spans="1:138" s="230" customFormat="1" x14ac:dyDescent="0.25">
      <c r="A278" s="222"/>
      <c r="B278" s="223"/>
      <c r="C278" s="223"/>
      <c r="D278" s="223"/>
      <c r="E278" s="223"/>
      <c r="F278" s="223"/>
      <c r="G278" s="224"/>
      <c r="H278" s="224"/>
      <c r="I278" s="222"/>
      <c r="J278" s="222"/>
      <c r="K278" s="223"/>
      <c r="L278" s="222"/>
      <c r="M278" s="224"/>
      <c r="N278" s="222"/>
      <c r="O278" s="222"/>
      <c r="P278" s="225"/>
      <c r="Q278" s="225"/>
      <c r="R278" s="225"/>
      <c r="S278" s="224"/>
      <c r="T278" s="224"/>
      <c r="U278" s="224"/>
      <c r="V278" s="224"/>
      <c r="W278" s="225"/>
      <c r="X278" s="224"/>
      <c r="Y278" s="224"/>
      <c r="Z278" s="224"/>
      <c r="AA278" s="224"/>
      <c r="AB278" s="226"/>
      <c r="AC278" s="228"/>
      <c r="AD278" s="228"/>
      <c r="AE278" s="228"/>
      <c r="AF278" s="228"/>
      <c r="AG278" s="228"/>
      <c r="AH278" s="228"/>
      <c r="AI278" s="228"/>
      <c r="AJ278" s="228"/>
      <c r="AK278" s="228"/>
      <c r="AL278" s="228"/>
      <c r="AM278" s="228"/>
      <c r="AN278" s="228"/>
      <c r="AO278" s="228"/>
      <c r="AP278" s="228"/>
      <c r="AQ278" s="228"/>
      <c r="AR278" s="228"/>
      <c r="AS278" s="228"/>
      <c r="AT278" s="228"/>
      <c r="AU278" s="228"/>
      <c r="AV278" s="228"/>
      <c r="AW278" s="228"/>
      <c r="AX278" s="228"/>
      <c r="AY278" s="228"/>
      <c r="AZ278" s="228"/>
      <c r="BA278" s="228"/>
      <c r="BB278" s="228"/>
      <c r="BC278" s="228"/>
      <c r="BD278" s="228"/>
      <c r="BE278" s="228"/>
      <c r="BF278" s="228"/>
      <c r="BG278" s="228"/>
      <c r="BH278" s="228"/>
      <c r="BI278" s="228"/>
      <c r="BJ278" s="228"/>
      <c r="BK278" s="228"/>
      <c r="BL278" s="228"/>
      <c r="BM278" s="228"/>
      <c r="BN278" s="228"/>
      <c r="BO278" s="228"/>
      <c r="BP278" s="228"/>
      <c r="BQ278" s="228"/>
      <c r="BR278" s="228"/>
      <c r="BS278" s="228"/>
      <c r="BT278" s="228"/>
      <c r="BU278" s="228"/>
      <c r="BV278" s="228"/>
      <c r="BW278" s="228"/>
      <c r="BX278" s="228"/>
      <c r="BY278" s="228"/>
      <c r="BZ278" s="228"/>
      <c r="CA278" s="228"/>
      <c r="CB278" s="228"/>
      <c r="CC278" s="228"/>
      <c r="CD278" s="228"/>
      <c r="CE278" s="228"/>
      <c r="CF278" s="228"/>
      <c r="CG278" s="228"/>
      <c r="CH278" s="228"/>
      <c r="CI278" s="228"/>
      <c r="CJ278" s="228"/>
      <c r="CK278" s="228"/>
      <c r="CL278" s="228"/>
      <c r="CM278" s="228"/>
      <c r="CN278" s="228"/>
      <c r="CO278" s="228"/>
      <c r="CP278" s="228"/>
      <c r="CQ278" s="228"/>
      <c r="CR278" s="228"/>
      <c r="CS278" s="228"/>
      <c r="CT278" s="228"/>
      <c r="CU278" s="228"/>
      <c r="CV278" s="228"/>
      <c r="CW278" s="228"/>
      <c r="CX278" s="228"/>
      <c r="CY278" s="228"/>
      <c r="CZ278" s="228"/>
      <c r="DA278" s="228"/>
      <c r="DB278" s="228"/>
      <c r="DC278" s="228"/>
      <c r="DD278" s="228"/>
      <c r="DE278" s="228"/>
      <c r="DF278" s="228"/>
      <c r="DG278" s="228"/>
      <c r="DH278" s="228"/>
      <c r="DI278" s="228"/>
      <c r="DJ278" s="228"/>
      <c r="DK278" s="228"/>
      <c r="DL278" s="228"/>
      <c r="DM278" s="228"/>
      <c r="DN278" s="228"/>
      <c r="DO278" s="228"/>
      <c r="DP278" s="228"/>
      <c r="DQ278" s="228"/>
      <c r="DR278" s="228"/>
      <c r="DS278" s="228"/>
      <c r="DT278" s="228"/>
      <c r="DU278" s="228"/>
      <c r="DV278" s="228"/>
      <c r="DW278" s="228"/>
      <c r="DX278" s="228"/>
      <c r="DY278" s="228"/>
      <c r="DZ278" s="228"/>
      <c r="EA278" s="228"/>
      <c r="EB278" s="228"/>
      <c r="EC278" s="228"/>
      <c r="ED278" s="228"/>
      <c r="EE278" s="228"/>
      <c r="EF278" s="228"/>
      <c r="EG278" s="228"/>
      <c r="EH278" s="229"/>
    </row>
    <row r="279" spans="1:138" s="230" customFormat="1" x14ac:dyDescent="0.25">
      <c r="A279" s="222"/>
      <c r="B279" s="223"/>
      <c r="C279" s="223"/>
      <c r="D279" s="223"/>
      <c r="E279" s="223"/>
      <c r="F279" s="223"/>
      <c r="G279" s="224"/>
      <c r="H279" s="224"/>
      <c r="I279" s="222"/>
      <c r="J279" s="222"/>
      <c r="K279" s="222"/>
      <c r="L279" s="222"/>
      <c r="M279" s="224"/>
      <c r="N279" s="222"/>
      <c r="O279" s="222"/>
      <c r="P279" s="225"/>
      <c r="Q279" s="225"/>
      <c r="R279" s="225"/>
      <c r="S279" s="224"/>
      <c r="T279" s="224"/>
      <c r="U279" s="224"/>
      <c r="V279" s="224"/>
      <c r="W279" s="225"/>
      <c r="X279" s="224"/>
      <c r="Y279" s="224"/>
      <c r="Z279" s="224"/>
      <c r="AA279" s="224"/>
      <c r="AB279" s="226"/>
      <c r="AC279" s="228"/>
      <c r="AD279" s="228"/>
      <c r="AE279" s="228"/>
      <c r="AF279" s="228"/>
      <c r="AG279" s="228"/>
      <c r="AH279" s="228"/>
      <c r="AI279" s="228"/>
      <c r="AJ279" s="228"/>
      <c r="AK279" s="228"/>
      <c r="AL279" s="228"/>
      <c r="AM279" s="228"/>
      <c r="AN279" s="228"/>
      <c r="AO279" s="228"/>
      <c r="AP279" s="228"/>
      <c r="AQ279" s="228"/>
      <c r="AR279" s="228"/>
      <c r="AS279" s="228"/>
      <c r="AT279" s="228"/>
      <c r="AU279" s="228"/>
      <c r="AV279" s="228"/>
      <c r="AW279" s="228"/>
      <c r="AX279" s="228"/>
      <c r="AY279" s="228"/>
      <c r="AZ279" s="228"/>
      <c r="BA279" s="228"/>
      <c r="BB279" s="228"/>
      <c r="BC279" s="228"/>
      <c r="BD279" s="228"/>
      <c r="BE279" s="228"/>
      <c r="BF279" s="228"/>
      <c r="BG279" s="228"/>
      <c r="BH279" s="228"/>
      <c r="BI279" s="228"/>
      <c r="BJ279" s="228"/>
      <c r="BK279" s="228"/>
      <c r="BL279" s="228"/>
      <c r="BM279" s="228"/>
      <c r="BN279" s="228"/>
      <c r="BO279" s="228"/>
      <c r="BP279" s="228"/>
      <c r="BQ279" s="228"/>
      <c r="BR279" s="228"/>
      <c r="BS279" s="228"/>
      <c r="BT279" s="228"/>
      <c r="BU279" s="228"/>
      <c r="BV279" s="228"/>
      <c r="BW279" s="228"/>
      <c r="BX279" s="228"/>
      <c r="BY279" s="228"/>
      <c r="BZ279" s="228"/>
      <c r="CA279" s="228"/>
      <c r="CB279" s="228"/>
      <c r="CC279" s="228"/>
      <c r="CD279" s="228"/>
      <c r="CE279" s="228"/>
      <c r="CF279" s="228"/>
      <c r="CG279" s="228"/>
      <c r="CH279" s="228"/>
      <c r="CI279" s="228"/>
      <c r="CJ279" s="228"/>
      <c r="CK279" s="228"/>
      <c r="CL279" s="228"/>
      <c r="CM279" s="228"/>
      <c r="CN279" s="228"/>
      <c r="CO279" s="228"/>
      <c r="CP279" s="228"/>
      <c r="CQ279" s="228"/>
      <c r="CR279" s="228"/>
      <c r="CS279" s="228"/>
      <c r="CT279" s="228"/>
      <c r="CU279" s="228"/>
      <c r="CV279" s="228"/>
      <c r="CW279" s="228"/>
      <c r="CX279" s="228"/>
      <c r="CY279" s="228"/>
      <c r="CZ279" s="228"/>
      <c r="DA279" s="228"/>
      <c r="DB279" s="228"/>
      <c r="DC279" s="228"/>
      <c r="DD279" s="228"/>
      <c r="DE279" s="228"/>
      <c r="DF279" s="228"/>
      <c r="DG279" s="228"/>
      <c r="DH279" s="228"/>
      <c r="DI279" s="228"/>
      <c r="DJ279" s="228"/>
      <c r="DK279" s="228"/>
      <c r="DL279" s="228"/>
      <c r="DM279" s="228"/>
      <c r="DN279" s="228"/>
      <c r="DO279" s="228"/>
      <c r="DP279" s="228"/>
      <c r="DQ279" s="228"/>
      <c r="DR279" s="228"/>
      <c r="DS279" s="228"/>
      <c r="DT279" s="228"/>
      <c r="DU279" s="228"/>
      <c r="DV279" s="228"/>
      <c r="DW279" s="228"/>
      <c r="DX279" s="228"/>
      <c r="DY279" s="228"/>
      <c r="DZ279" s="228"/>
      <c r="EA279" s="228"/>
      <c r="EB279" s="228"/>
      <c r="EC279" s="228"/>
      <c r="ED279" s="228"/>
      <c r="EE279" s="228"/>
      <c r="EF279" s="228"/>
      <c r="EG279" s="228"/>
      <c r="EH279" s="229"/>
    </row>
    <row r="280" spans="1:138" s="230" customFormat="1" x14ac:dyDescent="0.25">
      <c r="A280" s="222"/>
      <c r="B280" s="223"/>
      <c r="C280" s="223"/>
      <c r="D280" s="223"/>
      <c r="E280" s="223"/>
      <c r="F280" s="223"/>
      <c r="G280" s="224"/>
      <c r="H280" s="224"/>
      <c r="I280" s="222"/>
      <c r="J280" s="222"/>
      <c r="K280" s="222"/>
      <c r="L280" s="222"/>
      <c r="M280" s="224"/>
      <c r="N280" s="222"/>
      <c r="O280" s="222"/>
      <c r="P280" s="225"/>
      <c r="Q280" s="225"/>
      <c r="R280" s="225"/>
      <c r="S280" s="224"/>
      <c r="T280" s="224"/>
      <c r="U280" s="224"/>
      <c r="V280" s="224"/>
      <c r="W280" s="225"/>
      <c r="X280" s="224"/>
      <c r="Y280" s="224"/>
      <c r="Z280" s="224"/>
      <c r="AA280" s="224"/>
      <c r="AB280" s="226"/>
      <c r="AC280" s="228"/>
      <c r="AD280" s="228"/>
      <c r="AE280" s="228"/>
      <c r="AF280" s="228"/>
      <c r="AG280" s="228"/>
      <c r="AH280" s="228"/>
      <c r="AI280" s="228"/>
      <c r="AJ280" s="228"/>
      <c r="AK280" s="228"/>
      <c r="AL280" s="228"/>
      <c r="AM280" s="228"/>
      <c r="AN280" s="228"/>
      <c r="AO280" s="228"/>
      <c r="AP280" s="228"/>
      <c r="AQ280" s="228"/>
      <c r="AR280" s="228"/>
      <c r="AS280" s="228"/>
      <c r="AT280" s="228"/>
      <c r="AU280" s="228"/>
      <c r="AV280" s="228"/>
      <c r="AW280" s="228"/>
      <c r="AX280" s="228"/>
      <c r="AY280" s="228"/>
      <c r="AZ280" s="228"/>
      <c r="BA280" s="228"/>
      <c r="BB280" s="228"/>
      <c r="BC280" s="228"/>
      <c r="BD280" s="228"/>
      <c r="BE280" s="228"/>
      <c r="BF280" s="228"/>
      <c r="BG280" s="228"/>
      <c r="BH280" s="228"/>
      <c r="BI280" s="228"/>
      <c r="BJ280" s="228"/>
      <c r="BK280" s="228"/>
      <c r="BL280" s="228"/>
      <c r="BM280" s="228"/>
      <c r="BN280" s="228"/>
      <c r="BO280" s="228"/>
      <c r="BP280" s="228"/>
      <c r="BQ280" s="228"/>
      <c r="BR280" s="228"/>
      <c r="BS280" s="228"/>
      <c r="BT280" s="228"/>
      <c r="BU280" s="228"/>
      <c r="BV280" s="228"/>
      <c r="BW280" s="228"/>
      <c r="BX280" s="228"/>
      <c r="BY280" s="228"/>
      <c r="BZ280" s="228"/>
      <c r="CA280" s="228"/>
      <c r="CB280" s="228"/>
      <c r="CC280" s="228"/>
      <c r="CD280" s="228"/>
      <c r="CE280" s="228"/>
      <c r="CF280" s="228"/>
      <c r="CG280" s="228"/>
      <c r="CH280" s="228"/>
      <c r="CI280" s="228"/>
      <c r="CJ280" s="228"/>
      <c r="CK280" s="228"/>
      <c r="CL280" s="228"/>
      <c r="CM280" s="228"/>
      <c r="CN280" s="228"/>
      <c r="CO280" s="228"/>
      <c r="CP280" s="228"/>
      <c r="CQ280" s="228"/>
      <c r="CR280" s="228"/>
      <c r="CS280" s="228"/>
      <c r="CT280" s="228"/>
      <c r="CU280" s="228"/>
      <c r="CV280" s="228"/>
      <c r="CW280" s="228"/>
      <c r="CX280" s="228"/>
      <c r="CY280" s="228"/>
      <c r="CZ280" s="228"/>
      <c r="DA280" s="228"/>
      <c r="DB280" s="228"/>
      <c r="DC280" s="228"/>
      <c r="DD280" s="228"/>
      <c r="DE280" s="228"/>
      <c r="DF280" s="228"/>
      <c r="DG280" s="228"/>
      <c r="DH280" s="228"/>
      <c r="DI280" s="228"/>
      <c r="DJ280" s="228"/>
      <c r="DK280" s="228"/>
      <c r="DL280" s="228"/>
      <c r="DM280" s="228"/>
      <c r="DN280" s="228"/>
      <c r="DO280" s="228"/>
      <c r="DP280" s="228"/>
      <c r="DQ280" s="228"/>
      <c r="DR280" s="228"/>
      <c r="DS280" s="228"/>
      <c r="DT280" s="228"/>
      <c r="DU280" s="228"/>
      <c r="DV280" s="228"/>
      <c r="DW280" s="228"/>
      <c r="DX280" s="228"/>
      <c r="DY280" s="228"/>
      <c r="DZ280" s="228"/>
      <c r="EA280" s="228"/>
      <c r="EB280" s="228"/>
      <c r="EC280" s="228"/>
      <c r="ED280" s="228"/>
      <c r="EE280" s="228"/>
      <c r="EF280" s="228"/>
      <c r="EG280" s="228"/>
      <c r="EH280" s="229"/>
    </row>
    <row r="281" spans="1:138" s="230" customFormat="1" x14ac:dyDescent="0.25">
      <c r="A281" s="222"/>
      <c r="B281" s="223"/>
      <c r="C281" s="223"/>
      <c r="D281" s="223"/>
      <c r="E281" s="223"/>
      <c r="F281" s="223"/>
      <c r="G281" s="224"/>
      <c r="H281" s="224"/>
      <c r="I281" s="222"/>
      <c r="J281" s="222"/>
      <c r="K281" s="222"/>
      <c r="L281" s="222"/>
      <c r="M281" s="224"/>
      <c r="N281" s="222"/>
      <c r="O281" s="222"/>
      <c r="P281" s="225"/>
      <c r="Q281" s="225"/>
      <c r="R281" s="225"/>
      <c r="S281" s="224"/>
      <c r="T281" s="224"/>
      <c r="U281" s="224"/>
      <c r="V281" s="224"/>
      <c r="W281" s="225"/>
      <c r="X281" s="224"/>
      <c r="Y281" s="224"/>
      <c r="Z281" s="224"/>
      <c r="AA281" s="224"/>
      <c r="AB281" s="226"/>
      <c r="AC281" s="228"/>
      <c r="AD281" s="228"/>
      <c r="AE281" s="228"/>
      <c r="AF281" s="228"/>
      <c r="AG281" s="228"/>
      <c r="AH281" s="228"/>
      <c r="AI281" s="228"/>
      <c r="AJ281" s="228"/>
      <c r="AK281" s="228"/>
      <c r="AL281" s="228"/>
      <c r="AM281" s="228"/>
      <c r="AN281" s="228"/>
      <c r="AO281" s="228"/>
      <c r="AP281" s="228"/>
      <c r="AQ281" s="228"/>
      <c r="AR281" s="228"/>
      <c r="AS281" s="228"/>
      <c r="AT281" s="228"/>
      <c r="AU281" s="228"/>
      <c r="AV281" s="228"/>
      <c r="AW281" s="228"/>
      <c r="AX281" s="228"/>
      <c r="AY281" s="228"/>
      <c r="AZ281" s="228"/>
      <c r="BA281" s="228"/>
      <c r="BB281" s="228"/>
      <c r="BC281" s="228"/>
      <c r="BD281" s="228"/>
      <c r="BE281" s="228"/>
      <c r="BF281" s="228"/>
      <c r="BG281" s="228"/>
      <c r="BH281" s="228"/>
      <c r="BI281" s="228"/>
      <c r="BJ281" s="228"/>
      <c r="BK281" s="228"/>
      <c r="BL281" s="228"/>
      <c r="BM281" s="228"/>
      <c r="BN281" s="228"/>
      <c r="BO281" s="228"/>
      <c r="BP281" s="228"/>
      <c r="BQ281" s="228"/>
      <c r="BR281" s="228"/>
      <c r="BS281" s="228"/>
      <c r="BT281" s="228"/>
      <c r="BU281" s="228"/>
      <c r="BV281" s="228"/>
      <c r="BW281" s="228"/>
      <c r="BX281" s="228"/>
      <c r="BY281" s="228"/>
      <c r="BZ281" s="228"/>
      <c r="CA281" s="228"/>
      <c r="CB281" s="228"/>
      <c r="CC281" s="228"/>
      <c r="CD281" s="228"/>
      <c r="CE281" s="228"/>
      <c r="CF281" s="228"/>
      <c r="CG281" s="228"/>
      <c r="CH281" s="228"/>
      <c r="CI281" s="228"/>
      <c r="CJ281" s="228"/>
      <c r="CK281" s="228"/>
      <c r="CL281" s="228"/>
      <c r="CM281" s="228"/>
      <c r="CN281" s="228"/>
      <c r="CO281" s="228"/>
      <c r="CP281" s="228"/>
      <c r="CQ281" s="228"/>
      <c r="CR281" s="228"/>
      <c r="CS281" s="228"/>
      <c r="CT281" s="228"/>
      <c r="CU281" s="228"/>
      <c r="CV281" s="228"/>
      <c r="CW281" s="228"/>
      <c r="CX281" s="228"/>
      <c r="CY281" s="228"/>
      <c r="CZ281" s="228"/>
      <c r="DA281" s="228"/>
      <c r="DB281" s="228"/>
      <c r="DC281" s="228"/>
      <c r="DD281" s="228"/>
      <c r="DE281" s="228"/>
      <c r="DF281" s="228"/>
      <c r="DG281" s="228"/>
      <c r="DH281" s="228"/>
      <c r="DI281" s="228"/>
      <c r="DJ281" s="228"/>
      <c r="DK281" s="228"/>
      <c r="DL281" s="228"/>
      <c r="DM281" s="228"/>
      <c r="DN281" s="228"/>
      <c r="DO281" s="228"/>
      <c r="DP281" s="228"/>
      <c r="DQ281" s="228"/>
      <c r="DR281" s="228"/>
      <c r="DS281" s="228"/>
      <c r="DT281" s="228"/>
      <c r="DU281" s="228"/>
      <c r="DV281" s="228"/>
      <c r="DW281" s="228"/>
      <c r="DX281" s="228"/>
      <c r="DY281" s="228"/>
      <c r="DZ281" s="228"/>
      <c r="EA281" s="228"/>
      <c r="EB281" s="228"/>
      <c r="EC281" s="228"/>
      <c r="ED281" s="228"/>
      <c r="EE281" s="228"/>
      <c r="EF281" s="228"/>
      <c r="EG281" s="228"/>
      <c r="EH281" s="229"/>
    </row>
    <row r="282" spans="1:138" s="230" customFormat="1" x14ac:dyDescent="0.25">
      <c r="A282" s="222"/>
      <c r="B282" s="223"/>
      <c r="C282" s="223"/>
      <c r="D282" s="223"/>
      <c r="E282" s="223"/>
      <c r="F282" s="223"/>
      <c r="G282" s="224"/>
      <c r="H282" s="224"/>
      <c r="I282" s="222"/>
      <c r="J282" s="222"/>
      <c r="K282" s="222"/>
      <c r="L282" s="222"/>
      <c r="M282" s="224"/>
      <c r="N282" s="222"/>
      <c r="O282" s="222"/>
      <c r="P282" s="225"/>
      <c r="Q282" s="225"/>
      <c r="R282" s="225"/>
      <c r="S282" s="224"/>
      <c r="T282" s="224"/>
      <c r="U282" s="224"/>
      <c r="V282" s="224"/>
      <c r="W282" s="225"/>
      <c r="X282" s="224"/>
      <c r="Y282" s="224"/>
      <c r="Z282" s="224"/>
      <c r="AA282" s="224"/>
      <c r="AB282" s="226"/>
      <c r="AC282" s="228"/>
      <c r="AD282" s="228"/>
      <c r="AE282" s="228"/>
      <c r="AF282" s="228"/>
      <c r="AG282" s="228"/>
      <c r="AH282" s="228"/>
      <c r="AI282" s="228"/>
      <c r="AJ282" s="228"/>
      <c r="AK282" s="228"/>
      <c r="AL282" s="228"/>
      <c r="AM282" s="228"/>
      <c r="AN282" s="228"/>
      <c r="AO282" s="228"/>
      <c r="AP282" s="228"/>
      <c r="AQ282" s="228"/>
      <c r="AR282" s="228"/>
      <c r="AS282" s="228"/>
      <c r="AT282" s="228"/>
      <c r="AU282" s="228"/>
      <c r="AV282" s="228"/>
      <c r="AW282" s="228"/>
      <c r="AX282" s="228"/>
      <c r="AY282" s="228"/>
      <c r="AZ282" s="228"/>
      <c r="BA282" s="228"/>
      <c r="BB282" s="228"/>
      <c r="BC282" s="228"/>
      <c r="BD282" s="228"/>
      <c r="BE282" s="228"/>
      <c r="BF282" s="228"/>
      <c r="BG282" s="228"/>
      <c r="BH282" s="228"/>
      <c r="BI282" s="228"/>
      <c r="BJ282" s="228"/>
      <c r="BK282" s="228"/>
      <c r="BL282" s="228"/>
      <c r="BM282" s="228"/>
      <c r="BN282" s="228"/>
      <c r="BO282" s="228"/>
      <c r="BP282" s="228"/>
      <c r="BQ282" s="228"/>
      <c r="BR282" s="228"/>
      <c r="BS282" s="228"/>
      <c r="BT282" s="228"/>
      <c r="BU282" s="228"/>
      <c r="BV282" s="228"/>
      <c r="BW282" s="228"/>
      <c r="BX282" s="228"/>
      <c r="BY282" s="228"/>
      <c r="BZ282" s="228"/>
      <c r="CA282" s="228"/>
      <c r="CB282" s="228"/>
      <c r="CC282" s="228"/>
      <c r="CD282" s="228"/>
      <c r="CE282" s="228"/>
      <c r="CF282" s="228"/>
      <c r="CG282" s="228"/>
      <c r="CH282" s="228"/>
      <c r="CI282" s="228"/>
      <c r="CJ282" s="228"/>
      <c r="CK282" s="228"/>
      <c r="CL282" s="228"/>
      <c r="CM282" s="228"/>
      <c r="CN282" s="228"/>
      <c r="CO282" s="228"/>
      <c r="CP282" s="228"/>
      <c r="CQ282" s="228"/>
      <c r="CR282" s="228"/>
      <c r="CS282" s="228"/>
      <c r="CT282" s="228"/>
      <c r="CU282" s="228"/>
      <c r="CV282" s="228"/>
      <c r="CW282" s="228"/>
      <c r="CX282" s="228"/>
      <c r="CY282" s="228"/>
      <c r="CZ282" s="228"/>
      <c r="DA282" s="228"/>
      <c r="DB282" s="228"/>
      <c r="DC282" s="228"/>
      <c r="DD282" s="228"/>
      <c r="DE282" s="228"/>
      <c r="DF282" s="228"/>
      <c r="DG282" s="228"/>
      <c r="DH282" s="228"/>
      <c r="DI282" s="228"/>
      <c r="DJ282" s="228"/>
      <c r="DK282" s="228"/>
      <c r="DL282" s="228"/>
      <c r="DM282" s="228"/>
      <c r="DN282" s="228"/>
      <c r="DO282" s="228"/>
      <c r="DP282" s="228"/>
      <c r="DQ282" s="228"/>
      <c r="DR282" s="228"/>
      <c r="DS282" s="228"/>
      <c r="DT282" s="228"/>
      <c r="DU282" s="228"/>
      <c r="DV282" s="228"/>
      <c r="DW282" s="228"/>
      <c r="DX282" s="228"/>
      <c r="DY282" s="228"/>
      <c r="DZ282" s="228"/>
      <c r="EA282" s="228"/>
      <c r="EB282" s="228"/>
      <c r="EC282" s="228"/>
      <c r="ED282" s="228"/>
      <c r="EE282" s="228"/>
      <c r="EF282" s="228"/>
      <c r="EG282" s="228"/>
      <c r="EH282" s="229"/>
    </row>
    <row r="283" spans="1:138" s="214" customFormat="1" x14ac:dyDescent="0.25">
      <c r="A283" s="222"/>
      <c r="B283" s="223"/>
      <c r="C283" s="223"/>
      <c r="D283" s="223"/>
      <c r="E283" s="223"/>
      <c r="F283" s="223"/>
      <c r="G283" s="224"/>
      <c r="H283" s="224"/>
      <c r="I283" s="222"/>
      <c r="J283" s="222"/>
      <c r="K283" s="223"/>
      <c r="L283" s="222"/>
      <c r="M283" s="224"/>
      <c r="N283" s="222"/>
      <c r="O283" s="222"/>
      <c r="P283" s="225"/>
      <c r="Q283" s="225"/>
      <c r="R283" s="225"/>
      <c r="S283" s="224"/>
      <c r="T283" s="224"/>
      <c r="U283" s="224"/>
      <c r="V283" s="224"/>
      <c r="W283" s="225"/>
      <c r="X283" s="224"/>
      <c r="Y283" s="224"/>
      <c r="Z283" s="224"/>
      <c r="AA283" s="224"/>
      <c r="AB283" s="226"/>
      <c r="AC283" s="201"/>
      <c r="AD283" s="201"/>
      <c r="AE283" s="201"/>
      <c r="AF283" s="201"/>
      <c r="AG283" s="201"/>
      <c r="AH283" s="201"/>
    </row>
    <row r="284" spans="1:138" s="214" customFormat="1" x14ac:dyDescent="0.25">
      <c r="A284" s="222"/>
      <c r="B284" s="223"/>
      <c r="C284" s="223"/>
      <c r="D284" s="223"/>
      <c r="E284" s="223"/>
      <c r="F284" s="223"/>
      <c r="G284" s="224"/>
      <c r="H284" s="224"/>
      <c r="I284" s="222"/>
      <c r="J284" s="222"/>
      <c r="K284" s="222"/>
      <c r="L284" s="222"/>
      <c r="M284" s="224"/>
      <c r="N284" s="222"/>
      <c r="O284" s="222"/>
      <c r="P284" s="225"/>
      <c r="Q284" s="225"/>
      <c r="R284" s="225"/>
      <c r="S284" s="224"/>
      <c r="T284" s="224"/>
      <c r="U284" s="224"/>
      <c r="V284" s="224"/>
      <c r="W284" s="225"/>
      <c r="X284" s="224"/>
      <c r="Y284" s="224"/>
      <c r="Z284" s="224"/>
      <c r="AA284" s="224"/>
      <c r="AB284" s="226"/>
      <c r="AC284" s="201"/>
      <c r="AD284" s="201"/>
      <c r="AE284" s="201"/>
      <c r="AF284" s="201"/>
      <c r="AG284" s="201"/>
      <c r="AH284" s="201"/>
    </row>
    <row r="285" spans="1:138" s="214" customFormat="1" x14ac:dyDescent="0.25">
      <c r="A285" s="222"/>
      <c r="B285" s="223"/>
      <c r="C285" s="223"/>
      <c r="D285" s="223"/>
      <c r="E285" s="223"/>
      <c r="F285" s="223"/>
      <c r="G285" s="224"/>
      <c r="H285" s="224"/>
      <c r="I285" s="222"/>
      <c r="J285" s="222"/>
      <c r="K285" s="222"/>
      <c r="L285" s="222"/>
      <c r="M285" s="224"/>
      <c r="N285" s="222"/>
      <c r="O285" s="222"/>
      <c r="P285" s="225"/>
      <c r="Q285" s="225"/>
      <c r="R285" s="225"/>
      <c r="S285" s="224"/>
      <c r="T285" s="224"/>
      <c r="U285" s="224"/>
      <c r="V285" s="224"/>
      <c r="W285" s="225"/>
      <c r="X285" s="224"/>
      <c r="Y285" s="224"/>
      <c r="Z285" s="224"/>
      <c r="AA285" s="224"/>
      <c r="AB285" s="226"/>
      <c r="AC285" s="201"/>
      <c r="AD285" s="201"/>
      <c r="AE285" s="201"/>
      <c r="AF285" s="201"/>
      <c r="AG285" s="201"/>
      <c r="AH285" s="201"/>
    </row>
    <row r="286" spans="1:138" s="214" customFormat="1" x14ac:dyDescent="0.25">
      <c r="A286" s="222"/>
      <c r="B286" s="223"/>
      <c r="C286" s="223"/>
      <c r="D286" s="223"/>
      <c r="E286" s="223"/>
      <c r="F286" s="223"/>
      <c r="G286" s="224"/>
      <c r="H286" s="224"/>
      <c r="I286" s="222"/>
      <c r="J286" s="222"/>
      <c r="K286" s="222"/>
      <c r="L286" s="222"/>
      <c r="M286" s="224"/>
      <c r="N286" s="222"/>
      <c r="O286" s="222"/>
      <c r="P286" s="225"/>
      <c r="Q286" s="225"/>
      <c r="R286" s="225"/>
      <c r="S286" s="224"/>
      <c r="T286" s="224"/>
      <c r="U286" s="224"/>
      <c r="V286" s="224"/>
      <c r="W286" s="225"/>
      <c r="X286" s="224"/>
      <c r="Y286" s="224"/>
      <c r="Z286" s="224"/>
      <c r="AA286" s="224"/>
      <c r="AB286" s="226"/>
      <c r="AC286" s="201"/>
      <c r="AD286" s="201"/>
      <c r="AE286" s="201"/>
      <c r="AF286" s="201"/>
      <c r="AG286" s="201"/>
      <c r="AH286" s="201"/>
    </row>
    <row r="287" spans="1:138" s="230" customFormat="1" x14ac:dyDescent="0.25">
      <c r="A287" s="222"/>
      <c r="B287" s="223"/>
      <c r="C287" s="223"/>
      <c r="D287" s="223"/>
      <c r="E287" s="223"/>
      <c r="F287" s="223"/>
      <c r="G287" s="224"/>
      <c r="H287" s="224"/>
      <c r="I287" s="222"/>
      <c r="J287" s="222"/>
      <c r="K287" s="222"/>
      <c r="L287" s="222"/>
      <c r="M287" s="224"/>
      <c r="N287" s="222"/>
      <c r="O287" s="222"/>
      <c r="P287" s="225"/>
      <c r="Q287" s="225"/>
      <c r="R287" s="225"/>
      <c r="S287" s="224"/>
      <c r="T287" s="224"/>
      <c r="U287" s="224"/>
      <c r="V287" s="224"/>
      <c r="W287" s="225"/>
      <c r="X287" s="224"/>
      <c r="Y287" s="224"/>
      <c r="Z287" s="224"/>
      <c r="AA287" s="224"/>
      <c r="AB287" s="226"/>
      <c r="AC287" s="228"/>
      <c r="AD287" s="228"/>
      <c r="AE287" s="228"/>
      <c r="AF287" s="228"/>
      <c r="AG287" s="228"/>
      <c r="AH287" s="228"/>
      <c r="AI287" s="228"/>
      <c r="AJ287" s="228"/>
      <c r="AK287" s="228"/>
      <c r="AL287" s="228"/>
      <c r="AM287" s="228"/>
      <c r="AN287" s="228"/>
      <c r="AO287" s="228"/>
      <c r="AP287" s="228"/>
      <c r="AQ287" s="228"/>
      <c r="AR287" s="228"/>
      <c r="AS287" s="228"/>
      <c r="AT287" s="228"/>
      <c r="AU287" s="228"/>
      <c r="AV287" s="228"/>
      <c r="AW287" s="228"/>
      <c r="AX287" s="228"/>
      <c r="AY287" s="228"/>
      <c r="AZ287" s="228"/>
      <c r="BA287" s="228"/>
      <c r="BB287" s="228"/>
      <c r="BC287" s="228"/>
      <c r="BD287" s="228"/>
      <c r="BE287" s="228"/>
      <c r="BF287" s="228"/>
      <c r="BG287" s="228"/>
      <c r="BH287" s="228"/>
      <c r="BI287" s="229"/>
    </row>
    <row r="288" spans="1:138" s="230" customFormat="1" x14ac:dyDescent="0.25">
      <c r="A288" s="222"/>
      <c r="B288" s="223"/>
      <c r="C288" s="223"/>
      <c r="D288" s="223"/>
      <c r="E288" s="223"/>
      <c r="F288" s="223"/>
      <c r="G288" s="224"/>
      <c r="H288" s="224"/>
      <c r="I288" s="222"/>
      <c r="J288" s="222"/>
      <c r="K288" s="222"/>
      <c r="L288" s="222"/>
      <c r="M288" s="224"/>
      <c r="N288" s="222"/>
      <c r="O288" s="222"/>
      <c r="P288" s="225"/>
      <c r="Q288" s="225"/>
      <c r="R288" s="225"/>
      <c r="S288" s="224"/>
      <c r="T288" s="224"/>
      <c r="U288" s="224"/>
      <c r="V288" s="224"/>
      <c r="W288" s="225"/>
      <c r="X288" s="224"/>
      <c r="Y288" s="224"/>
      <c r="Z288" s="224"/>
      <c r="AA288" s="224"/>
      <c r="AB288" s="226"/>
      <c r="AC288" s="228"/>
      <c r="AD288" s="228"/>
      <c r="AE288" s="228"/>
      <c r="AF288" s="228"/>
      <c r="AG288" s="228"/>
      <c r="AH288" s="228"/>
      <c r="AI288" s="228"/>
      <c r="AJ288" s="228"/>
      <c r="AK288" s="228"/>
      <c r="AL288" s="228"/>
      <c r="AM288" s="228"/>
      <c r="AN288" s="228"/>
      <c r="AO288" s="228"/>
      <c r="AP288" s="228"/>
      <c r="AQ288" s="228"/>
      <c r="AR288" s="228"/>
      <c r="AS288" s="228"/>
      <c r="AT288" s="228"/>
      <c r="AU288" s="228"/>
      <c r="AV288" s="228"/>
      <c r="AW288" s="228"/>
      <c r="AX288" s="228"/>
      <c r="AY288" s="228"/>
      <c r="AZ288" s="228"/>
      <c r="BA288" s="228"/>
      <c r="BB288" s="228"/>
      <c r="BC288" s="228"/>
      <c r="BD288" s="228"/>
      <c r="BE288" s="228"/>
      <c r="BF288" s="228"/>
      <c r="BG288" s="228"/>
      <c r="BH288" s="228"/>
      <c r="BI288" s="229"/>
    </row>
    <row r="289" spans="1:138" s="230" customFormat="1" x14ac:dyDescent="0.25">
      <c r="A289" s="222"/>
      <c r="B289" s="223"/>
      <c r="C289" s="223"/>
      <c r="D289" s="223"/>
      <c r="E289" s="223"/>
      <c r="F289" s="223"/>
      <c r="G289" s="224"/>
      <c r="H289" s="224"/>
      <c r="I289" s="222"/>
      <c r="J289" s="222"/>
      <c r="K289" s="222"/>
      <c r="L289" s="222"/>
      <c r="M289" s="224"/>
      <c r="N289" s="222"/>
      <c r="O289" s="222"/>
      <c r="P289" s="225"/>
      <c r="Q289" s="225"/>
      <c r="R289" s="225"/>
      <c r="S289" s="224"/>
      <c r="T289" s="224"/>
      <c r="U289" s="224"/>
      <c r="V289" s="224"/>
      <c r="W289" s="225"/>
      <c r="X289" s="224"/>
      <c r="Y289" s="224"/>
      <c r="Z289" s="224"/>
      <c r="AA289" s="224"/>
      <c r="AB289" s="226"/>
      <c r="AC289" s="228"/>
      <c r="AD289" s="228"/>
      <c r="AE289" s="228"/>
      <c r="AF289" s="228"/>
      <c r="AG289" s="228"/>
      <c r="AH289" s="228"/>
      <c r="AI289" s="228"/>
      <c r="AJ289" s="228"/>
      <c r="AK289" s="228"/>
      <c r="AL289" s="228"/>
      <c r="AM289" s="228"/>
      <c r="AN289" s="228"/>
      <c r="AO289" s="228"/>
      <c r="AP289" s="228"/>
      <c r="AQ289" s="228"/>
      <c r="AR289" s="228"/>
      <c r="AS289" s="228"/>
      <c r="AT289" s="228"/>
      <c r="AU289" s="228"/>
      <c r="AV289" s="228"/>
      <c r="AW289" s="228"/>
      <c r="AX289" s="228"/>
      <c r="AY289" s="228"/>
      <c r="AZ289" s="228"/>
      <c r="BA289" s="228"/>
      <c r="BB289" s="228"/>
      <c r="BC289" s="228"/>
      <c r="BD289" s="228"/>
      <c r="BE289" s="228"/>
      <c r="BF289" s="228"/>
      <c r="BG289" s="228"/>
      <c r="BH289" s="228"/>
      <c r="BI289" s="229"/>
    </row>
    <row r="290" spans="1:138" s="230" customFormat="1" x14ac:dyDescent="0.25">
      <c r="A290" s="222"/>
      <c r="B290" s="223"/>
      <c r="C290" s="223"/>
      <c r="D290" s="223"/>
      <c r="E290" s="223"/>
      <c r="F290" s="223"/>
      <c r="G290" s="224"/>
      <c r="H290" s="224"/>
      <c r="I290" s="222"/>
      <c r="J290" s="222"/>
      <c r="K290" s="222"/>
      <c r="L290" s="222"/>
      <c r="M290" s="224"/>
      <c r="N290" s="222"/>
      <c r="O290" s="222"/>
      <c r="P290" s="225"/>
      <c r="Q290" s="225"/>
      <c r="R290" s="225"/>
      <c r="S290" s="224"/>
      <c r="T290" s="224"/>
      <c r="U290" s="224"/>
      <c r="V290" s="224"/>
      <c r="W290" s="225"/>
      <c r="X290" s="224"/>
      <c r="Y290" s="224"/>
      <c r="Z290" s="224"/>
      <c r="AA290" s="224"/>
      <c r="AB290" s="226"/>
      <c r="AC290" s="228"/>
      <c r="AD290" s="228"/>
      <c r="AE290" s="228"/>
      <c r="AF290" s="228"/>
      <c r="AG290" s="228"/>
      <c r="AH290" s="228"/>
      <c r="AI290" s="228"/>
      <c r="AJ290" s="228"/>
      <c r="AK290" s="228"/>
      <c r="AL290" s="228"/>
      <c r="AM290" s="228"/>
      <c r="AN290" s="228"/>
      <c r="AO290" s="228"/>
      <c r="AP290" s="228"/>
      <c r="AQ290" s="228"/>
      <c r="AR290" s="228"/>
      <c r="AS290" s="228"/>
      <c r="AT290" s="228"/>
      <c r="AU290" s="228"/>
      <c r="AV290" s="228"/>
      <c r="AW290" s="228"/>
      <c r="AX290" s="228"/>
      <c r="AY290" s="228"/>
      <c r="AZ290" s="228"/>
      <c r="BA290" s="228"/>
      <c r="BB290" s="228"/>
      <c r="BC290" s="228"/>
      <c r="BD290" s="228"/>
      <c r="BE290" s="228"/>
      <c r="BF290" s="228"/>
      <c r="BG290" s="228"/>
      <c r="BH290" s="228"/>
      <c r="BI290" s="229"/>
    </row>
    <row r="291" spans="1:138" s="230" customFormat="1" x14ac:dyDescent="0.25">
      <c r="A291" s="222"/>
      <c r="B291" s="223"/>
      <c r="C291" s="223"/>
      <c r="D291" s="223"/>
      <c r="E291" s="223"/>
      <c r="F291" s="223"/>
      <c r="G291" s="224"/>
      <c r="H291" s="224"/>
      <c r="I291" s="222"/>
      <c r="J291" s="222"/>
      <c r="K291" s="222"/>
      <c r="L291" s="222"/>
      <c r="M291" s="224"/>
      <c r="N291" s="222"/>
      <c r="O291" s="222"/>
      <c r="P291" s="225"/>
      <c r="Q291" s="225"/>
      <c r="R291" s="225"/>
      <c r="S291" s="224"/>
      <c r="T291" s="224"/>
      <c r="U291" s="224"/>
      <c r="V291" s="224"/>
      <c r="W291" s="225"/>
      <c r="X291" s="224"/>
      <c r="Y291" s="224"/>
      <c r="Z291" s="224"/>
      <c r="AA291" s="224"/>
      <c r="AB291" s="226"/>
      <c r="AC291" s="228"/>
      <c r="AD291" s="228"/>
      <c r="AE291" s="228"/>
      <c r="AF291" s="228"/>
      <c r="AG291" s="228"/>
      <c r="AH291" s="228"/>
      <c r="AI291" s="228"/>
      <c r="AJ291" s="228"/>
      <c r="AK291" s="228"/>
      <c r="AL291" s="228"/>
      <c r="AM291" s="228"/>
      <c r="AN291" s="228"/>
      <c r="AO291" s="228"/>
      <c r="AP291" s="228"/>
      <c r="AQ291" s="228"/>
      <c r="AR291" s="228"/>
      <c r="AS291" s="228"/>
      <c r="AT291" s="228"/>
      <c r="AU291" s="228"/>
      <c r="AV291" s="228"/>
      <c r="AW291" s="228"/>
      <c r="AX291" s="228"/>
      <c r="AY291" s="228"/>
      <c r="AZ291" s="228"/>
      <c r="BA291" s="228"/>
      <c r="BB291" s="228"/>
      <c r="BC291" s="228"/>
      <c r="BD291" s="228"/>
      <c r="BE291" s="228"/>
      <c r="BF291" s="228"/>
      <c r="BG291" s="228"/>
      <c r="BH291" s="228"/>
      <c r="BI291" s="229"/>
    </row>
    <row r="292" spans="1:138" s="230" customFormat="1" x14ac:dyDescent="0.25">
      <c r="A292" s="222"/>
      <c r="B292" s="223"/>
      <c r="C292" s="223"/>
      <c r="D292" s="223"/>
      <c r="E292" s="223"/>
      <c r="F292" s="223"/>
      <c r="G292" s="224"/>
      <c r="H292" s="224"/>
      <c r="I292" s="222"/>
      <c r="J292" s="222"/>
      <c r="K292" s="222"/>
      <c r="L292" s="222"/>
      <c r="M292" s="224"/>
      <c r="N292" s="222"/>
      <c r="O292" s="222"/>
      <c r="P292" s="222"/>
      <c r="Q292" s="222"/>
      <c r="R292" s="222"/>
      <c r="S292" s="224"/>
      <c r="T292" s="224"/>
      <c r="U292" s="224"/>
      <c r="V292" s="224"/>
      <c r="W292" s="225"/>
      <c r="X292" s="224"/>
      <c r="Y292" s="224"/>
      <c r="Z292" s="224"/>
      <c r="AA292" s="224"/>
      <c r="AB292" s="226"/>
      <c r="AC292" s="228"/>
      <c r="AD292" s="228"/>
      <c r="AE292" s="228"/>
      <c r="AF292" s="228"/>
      <c r="AG292" s="228"/>
      <c r="AH292" s="228"/>
      <c r="AI292" s="228"/>
      <c r="AJ292" s="228"/>
      <c r="AK292" s="228"/>
      <c r="AL292" s="228"/>
      <c r="AM292" s="228"/>
      <c r="AN292" s="228"/>
      <c r="AO292" s="228"/>
      <c r="AP292" s="228"/>
      <c r="AQ292" s="228"/>
      <c r="AR292" s="228"/>
      <c r="AS292" s="228"/>
      <c r="AT292" s="228"/>
      <c r="AU292" s="228"/>
      <c r="AV292" s="228"/>
      <c r="AW292" s="228"/>
      <c r="AX292" s="228"/>
      <c r="AY292" s="228"/>
      <c r="AZ292" s="228"/>
      <c r="BA292" s="228"/>
      <c r="BB292" s="228"/>
      <c r="BC292" s="228"/>
      <c r="BD292" s="228"/>
      <c r="BE292" s="228"/>
      <c r="BF292" s="228"/>
      <c r="BG292" s="228"/>
      <c r="BH292" s="228"/>
      <c r="BI292" s="229"/>
    </row>
    <row r="293" spans="1:138" s="230" customFormat="1" x14ac:dyDescent="0.25">
      <c r="A293" s="222"/>
      <c r="B293" s="223"/>
      <c r="C293" s="223"/>
      <c r="D293" s="223"/>
      <c r="E293" s="223"/>
      <c r="F293" s="223"/>
      <c r="G293" s="224"/>
      <c r="H293" s="224"/>
      <c r="I293" s="222"/>
      <c r="J293" s="222"/>
      <c r="K293" s="222"/>
      <c r="L293" s="222"/>
      <c r="M293" s="224"/>
      <c r="N293" s="222"/>
      <c r="O293" s="222"/>
      <c r="P293" s="222"/>
      <c r="Q293" s="222"/>
      <c r="R293" s="222"/>
      <c r="S293" s="224"/>
      <c r="T293" s="224"/>
      <c r="U293" s="224"/>
      <c r="V293" s="224"/>
      <c r="W293" s="225"/>
      <c r="X293" s="224"/>
      <c r="Y293" s="224"/>
      <c r="Z293" s="224"/>
      <c r="AA293" s="224"/>
      <c r="AB293" s="226"/>
      <c r="AC293" s="228"/>
      <c r="AD293" s="228"/>
      <c r="AE293" s="228"/>
      <c r="AF293" s="228"/>
      <c r="AG293" s="228"/>
      <c r="AH293" s="228"/>
      <c r="AI293" s="228"/>
      <c r="AJ293" s="228"/>
      <c r="AK293" s="228"/>
      <c r="AL293" s="228"/>
      <c r="AM293" s="228"/>
      <c r="AN293" s="228"/>
      <c r="AO293" s="228"/>
      <c r="AP293" s="228"/>
      <c r="AQ293" s="228"/>
      <c r="AR293" s="228"/>
      <c r="AS293" s="228"/>
      <c r="AT293" s="228"/>
      <c r="AU293" s="228"/>
      <c r="AV293" s="228"/>
      <c r="AW293" s="228"/>
      <c r="AX293" s="228"/>
      <c r="AY293" s="228"/>
      <c r="AZ293" s="228"/>
      <c r="BA293" s="228"/>
      <c r="BB293" s="228"/>
      <c r="BC293" s="228"/>
      <c r="BD293" s="228"/>
      <c r="BE293" s="228"/>
      <c r="BF293" s="228"/>
      <c r="BG293" s="228"/>
      <c r="BH293" s="228"/>
      <c r="BI293" s="229"/>
    </row>
    <row r="294" spans="1:138" s="230" customFormat="1" x14ac:dyDescent="0.25">
      <c r="A294" s="222"/>
      <c r="B294" s="223"/>
      <c r="C294" s="223"/>
      <c r="D294" s="223"/>
      <c r="E294" s="223"/>
      <c r="F294" s="223"/>
      <c r="G294" s="224"/>
      <c r="H294" s="224"/>
      <c r="I294" s="222"/>
      <c r="J294" s="222"/>
      <c r="K294" s="222"/>
      <c r="L294" s="222"/>
      <c r="M294" s="224"/>
      <c r="N294" s="222"/>
      <c r="O294" s="222"/>
      <c r="P294" s="222"/>
      <c r="Q294" s="222"/>
      <c r="R294" s="222"/>
      <c r="S294" s="224"/>
      <c r="T294" s="224"/>
      <c r="U294" s="224"/>
      <c r="V294" s="224"/>
      <c r="W294" s="225"/>
      <c r="X294" s="224"/>
      <c r="Y294" s="224"/>
      <c r="Z294" s="224"/>
      <c r="AA294" s="224"/>
      <c r="AB294" s="226"/>
      <c r="AC294" s="228"/>
      <c r="AD294" s="228"/>
      <c r="AE294" s="228"/>
      <c r="AF294" s="228"/>
      <c r="AG294" s="228"/>
      <c r="AH294" s="228"/>
      <c r="AI294" s="228"/>
      <c r="AJ294" s="228"/>
      <c r="AK294" s="228"/>
      <c r="AL294" s="228"/>
      <c r="AM294" s="228"/>
      <c r="AN294" s="228"/>
      <c r="AO294" s="228"/>
      <c r="AP294" s="228"/>
      <c r="AQ294" s="228"/>
      <c r="AR294" s="228"/>
      <c r="AS294" s="228"/>
      <c r="AT294" s="228"/>
      <c r="AU294" s="228"/>
      <c r="AV294" s="228"/>
      <c r="AW294" s="228"/>
      <c r="AX294" s="228"/>
      <c r="AY294" s="228"/>
      <c r="AZ294" s="228"/>
      <c r="BA294" s="228"/>
      <c r="BB294" s="228"/>
      <c r="BC294" s="228"/>
      <c r="BD294" s="228"/>
      <c r="BE294" s="228"/>
      <c r="BF294" s="228"/>
      <c r="BG294" s="228"/>
      <c r="BH294" s="228"/>
      <c r="BI294" s="229"/>
    </row>
    <row r="295" spans="1:138" s="230" customFormat="1" x14ac:dyDescent="0.25">
      <c r="A295" s="222"/>
      <c r="B295" s="223"/>
      <c r="C295" s="223"/>
      <c r="D295" s="223"/>
      <c r="E295" s="223"/>
      <c r="F295" s="223"/>
      <c r="G295" s="224"/>
      <c r="H295" s="224"/>
      <c r="I295" s="222"/>
      <c r="J295" s="222"/>
      <c r="K295" s="222"/>
      <c r="L295" s="222"/>
      <c r="M295" s="224"/>
      <c r="N295" s="222"/>
      <c r="O295" s="222"/>
      <c r="P295" s="222"/>
      <c r="Q295" s="222"/>
      <c r="R295" s="222"/>
      <c r="S295" s="224"/>
      <c r="T295" s="224"/>
      <c r="U295" s="224"/>
      <c r="V295" s="224"/>
      <c r="W295" s="225"/>
      <c r="X295" s="224"/>
      <c r="Y295" s="224"/>
      <c r="Z295" s="224"/>
      <c r="AA295" s="224"/>
      <c r="AB295" s="226"/>
      <c r="AC295" s="228"/>
      <c r="AD295" s="228"/>
      <c r="AE295" s="228"/>
      <c r="AF295" s="228"/>
      <c r="AG295" s="228"/>
      <c r="AH295" s="228"/>
      <c r="AI295" s="228"/>
      <c r="AJ295" s="228"/>
      <c r="AK295" s="228"/>
      <c r="AL295" s="228"/>
      <c r="AM295" s="228"/>
      <c r="AN295" s="228"/>
      <c r="AO295" s="228"/>
      <c r="AP295" s="228"/>
      <c r="AQ295" s="228"/>
      <c r="AR295" s="228"/>
      <c r="AS295" s="228"/>
      <c r="AT295" s="228"/>
      <c r="AU295" s="228"/>
      <c r="AV295" s="228"/>
      <c r="AW295" s="228"/>
      <c r="AX295" s="228"/>
      <c r="AY295" s="228"/>
      <c r="AZ295" s="228"/>
      <c r="BA295" s="228"/>
      <c r="BB295" s="228"/>
      <c r="BC295" s="228"/>
      <c r="BD295" s="228"/>
      <c r="BE295" s="228"/>
      <c r="BF295" s="228"/>
      <c r="BG295" s="228"/>
      <c r="BH295" s="228"/>
      <c r="BI295" s="229"/>
    </row>
    <row r="296" spans="1:138" s="230" customFormat="1" x14ac:dyDescent="0.25">
      <c r="A296" s="222"/>
      <c r="B296" s="223"/>
      <c r="C296" s="223"/>
      <c r="D296" s="223"/>
      <c r="E296" s="223"/>
      <c r="F296" s="223"/>
      <c r="G296" s="224"/>
      <c r="H296" s="224"/>
      <c r="I296" s="222"/>
      <c r="J296" s="222"/>
      <c r="K296" s="222"/>
      <c r="L296" s="222"/>
      <c r="M296" s="224"/>
      <c r="N296" s="222"/>
      <c r="O296" s="222"/>
      <c r="P296" s="222"/>
      <c r="Q296" s="222"/>
      <c r="R296" s="222"/>
      <c r="S296" s="224"/>
      <c r="T296" s="224"/>
      <c r="U296" s="224"/>
      <c r="V296" s="224"/>
      <c r="W296" s="225"/>
      <c r="X296" s="224"/>
      <c r="Y296" s="224"/>
      <c r="Z296" s="224"/>
      <c r="AA296" s="224"/>
      <c r="AB296" s="226"/>
      <c r="AC296" s="228"/>
      <c r="AD296" s="228"/>
      <c r="AE296" s="228"/>
      <c r="AF296" s="228"/>
      <c r="AG296" s="228"/>
      <c r="AH296" s="228"/>
      <c r="AI296" s="228"/>
      <c r="AJ296" s="228"/>
      <c r="AK296" s="228"/>
      <c r="AL296" s="228"/>
      <c r="AM296" s="228"/>
      <c r="AN296" s="228"/>
      <c r="AO296" s="228"/>
      <c r="AP296" s="228"/>
      <c r="AQ296" s="228"/>
      <c r="AR296" s="228"/>
      <c r="AS296" s="228"/>
      <c r="AT296" s="228"/>
      <c r="AU296" s="228"/>
      <c r="AV296" s="228"/>
      <c r="AW296" s="228"/>
      <c r="AX296" s="228"/>
      <c r="AY296" s="228"/>
      <c r="AZ296" s="228"/>
      <c r="BA296" s="228"/>
      <c r="BB296" s="228"/>
      <c r="BC296" s="228"/>
      <c r="BD296" s="228"/>
      <c r="BE296" s="228"/>
      <c r="BF296" s="228"/>
      <c r="BG296" s="228"/>
      <c r="BH296" s="228"/>
      <c r="BI296" s="229"/>
    </row>
    <row r="297" spans="1:138" s="230" customFormat="1" x14ac:dyDescent="0.25">
      <c r="A297" s="222"/>
      <c r="B297" s="223"/>
      <c r="C297" s="223"/>
      <c r="D297" s="223"/>
      <c r="E297" s="223"/>
      <c r="F297" s="223"/>
      <c r="G297" s="224"/>
      <c r="H297" s="224"/>
      <c r="I297" s="222"/>
      <c r="J297" s="222"/>
      <c r="K297" s="222"/>
      <c r="L297" s="222"/>
      <c r="M297" s="224"/>
      <c r="N297" s="222"/>
      <c r="O297" s="222"/>
      <c r="P297" s="225"/>
      <c r="Q297" s="225"/>
      <c r="R297" s="225"/>
      <c r="S297" s="224"/>
      <c r="T297" s="224"/>
      <c r="U297" s="224"/>
      <c r="V297" s="224"/>
      <c r="W297" s="225"/>
      <c r="X297" s="224"/>
      <c r="Y297" s="224"/>
      <c r="Z297" s="224"/>
      <c r="AA297" s="224"/>
      <c r="AB297" s="226"/>
      <c r="AC297" s="228"/>
      <c r="AD297" s="228"/>
      <c r="AE297" s="228"/>
      <c r="AF297" s="228"/>
      <c r="AG297" s="228"/>
      <c r="AH297" s="228"/>
      <c r="AI297" s="228"/>
      <c r="AJ297" s="228"/>
      <c r="AK297" s="228"/>
      <c r="AL297" s="228"/>
      <c r="AM297" s="228"/>
      <c r="AN297" s="228"/>
      <c r="AO297" s="228"/>
      <c r="AP297" s="228"/>
      <c r="AQ297" s="228"/>
      <c r="AR297" s="228"/>
      <c r="AS297" s="228"/>
      <c r="AT297" s="228"/>
      <c r="AU297" s="228"/>
      <c r="AV297" s="228"/>
      <c r="AW297" s="228"/>
      <c r="AX297" s="228"/>
      <c r="AY297" s="228"/>
      <c r="AZ297" s="228"/>
      <c r="BA297" s="228"/>
      <c r="BB297" s="228"/>
      <c r="BC297" s="228"/>
      <c r="BD297" s="228"/>
      <c r="BE297" s="228"/>
      <c r="BF297" s="228"/>
      <c r="BG297" s="228"/>
      <c r="BH297" s="228"/>
      <c r="BI297" s="228"/>
      <c r="BJ297" s="228"/>
      <c r="BK297" s="228"/>
      <c r="BL297" s="228"/>
      <c r="BM297" s="228"/>
      <c r="BN297" s="228"/>
      <c r="BO297" s="228"/>
      <c r="BP297" s="228"/>
      <c r="BQ297" s="228"/>
      <c r="BR297" s="228"/>
      <c r="BS297" s="228"/>
      <c r="BT297" s="228"/>
      <c r="BU297" s="228"/>
      <c r="BV297" s="228"/>
      <c r="BW297" s="228"/>
      <c r="BX297" s="228"/>
      <c r="BY297" s="228"/>
      <c r="BZ297" s="228"/>
      <c r="CA297" s="228"/>
      <c r="CB297" s="228"/>
      <c r="CC297" s="228"/>
      <c r="CD297" s="228"/>
      <c r="CE297" s="228"/>
      <c r="CF297" s="228"/>
      <c r="CG297" s="228"/>
      <c r="CH297" s="228"/>
      <c r="CI297" s="228"/>
      <c r="CJ297" s="228"/>
      <c r="CK297" s="228"/>
      <c r="CL297" s="228"/>
      <c r="CM297" s="228"/>
      <c r="CN297" s="228"/>
      <c r="CO297" s="228"/>
      <c r="CP297" s="228"/>
      <c r="CQ297" s="228"/>
      <c r="CR297" s="228"/>
      <c r="CS297" s="228"/>
      <c r="CT297" s="228"/>
      <c r="CU297" s="228"/>
      <c r="CV297" s="228"/>
      <c r="CW297" s="228"/>
      <c r="CX297" s="228"/>
      <c r="CY297" s="228"/>
      <c r="CZ297" s="228"/>
      <c r="DA297" s="228"/>
      <c r="DB297" s="228"/>
      <c r="DC297" s="228"/>
      <c r="DD297" s="228"/>
      <c r="DE297" s="228"/>
      <c r="DF297" s="228"/>
      <c r="DG297" s="228"/>
      <c r="DH297" s="228"/>
      <c r="DI297" s="228"/>
      <c r="DJ297" s="228"/>
      <c r="DK297" s="228"/>
      <c r="DL297" s="228"/>
      <c r="DM297" s="228"/>
      <c r="DN297" s="228"/>
      <c r="DO297" s="228"/>
      <c r="DP297" s="228"/>
      <c r="DQ297" s="228"/>
      <c r="DR297" s="228"/>
      <c r="DS297" s="228"/>
      <c r="DT297" s="228"/>
      <c r="DU297" s="228"/>
      <c r="DV297" s="228"/>
      <c r="DW297" s="228"/>
      <c r="DX297" s="228"/>
      <c r="DY297" s="228"/>
      <c r="DZ297" s="228"/>
      <c r="EA297" s="228"/>
      <c r="EB297" s="228"/>
      <c r="EC297" s="228"/>
      <c r="ED297" s="228"/>
      <c r="EE297" s="228"/>
      <c r="EF297" s="228"/>
      <c r="EG297" s="228"/>
      <c r="EH297" s="229"/>
    </row>
    <row r="298" spans="1:138" s="230" customFormat="1" x14ac:dyDescent="0.25">
      <c r="A298" s="222"/>
      <c r="B298" s="223"/>
      <c r="C298" s="223"/>
      <c r="D298" s="223"/>
      <c r="E298" s="223"/>
      <c r="F298" s="223"/>
      <c r="G298" s="224"/>
      <c r="H298" s="224"/>
      <c r="I298" s="222"/>
      <c r="J298" s="222"/>
      <c r="K298" s="222"/>
      <c r="L298" s="222"/>
      <c r="M298" s="224"/>
      <c r="N298" s="222"/>
      <c r="O298" s="222"/>
      <c r="P298" s="225"/>
      <c r="Q298" s="225"/>
      <c r="R298" s="225"/>
      <c r="S298" s="224"/>
      <c r="T298" s="224"/>
      <c r="U298" s="224"/>
      <c r="V298" s="224"/>
      <c r="W298" s="225"/>
      <c r="X298" s="224"/>
      <c r="Y298" s="224"/>
      <c r="Z298" s="224"/>
      <c r="AA298" s="224"/>
      <c r="AB298" s="226"/>
      <c r="AC298" s="228"/>
      <c r="AD298" s="228"/>
      <c r="AE298" s="228"/>
      <c r="AF298" s="228"/>
      <c r="AG298" s="228"/>
      <c r="AH298" s="228"/>
      <c r="AI298" s="228"/>
      <c r="AJ298" s="228"/>
      <c r="AK298" s="228"/>
      <c r="AL298" s="228"/>
      <c r="AM298" s="228"/>
      <c r="AN298" s="228"/>
      <c r="AO298" s="228"/>
      <c r="AP298" s="228"/>
      <c r="AQ298" s="228"/>
      <c r="AR298" s="228"/>
      <c r="AS298" s="228"/>
      <c r="AT298" s="228"/>
      <c r="AU298" s="228"/>
      <c r="AV298" s="228"/>
      <c r="AW298" s="228"/>
      <c r="AX298" s="228"/>
      <c r="AY298" s="228"/>
      <c r="AZ298" s="228"/>
      <c r="BA298" s="228"/>
      <c r="BB298" s="228"/>
      <c r="BC298" s="228"/>
      <c r="BD298" s="228"/>
      <c r="BE298" s="228"/>
      <c r="BF298" s="228"/>
      <c r="BG298" s="228"/>
      <c r="BH298" s="228"/>
      <c r="BI298" s="228"/>
      <c r="BJ298" s="228"/>
      <c r="BK298" s="228"/>
      <c r="BL298" s="228"/>
      <c r="BM298" s="228"/>
      <c r="BN298" s="228"/>
      <c r="BO298" s="228"/>
      <c r="BP298" s="228"/>
      <c r="BQ298" s="228"/>
      <c r="BR298" s="228"/>
      <c r="BS298" s="228"/>
      <c r="BT298" s="228"/>
      <c r="BU298" s="228"/>
      <c r="BV298" s="228"/>
      <c r="BW298" s="228"/>
      <c r="BX298" s="228"/>
      <c r="BY298" s="228"/>
      <c r="BZ298" s="228"/>
      <c r="CA298" s="228"/>
      <c r="CB298" s="228"/>
      <c r="CC298" s="228"/>
      <c r="CD298" s="228"/>
      <c r="CE298" s="228"/>
      <c r="CF298" s="228"/>
      <c r="CG298" s="228"/>
      <c r="CH298" s="228"/>
      <c r="CI298" s="228"/>
      <c r="CJ298" s="228"/>
      <c r="CK298" s="228"/>
      <c r="CL298" s="228"/>
      <c r="CM298" s="228"/>
      <c r="CN298" s="228"/>
      <c r="CO298" s="228"/>
      <c r="CP298" s="228"/>
      <c r="CQ298" s="228"/>
      <c r="CR298" s="228"/>
      <c r="CS298" s="228"/>
      <c r="CT298" s="228"/>
      <c r="CU298" s="228"/>
      <c r="CV298" s="228"/>
      <c r="CW298" s="228"/>
      <c r="CX298" s="228"/>
      <c r="CY298" s="228"/>
      <c r="CZ298" s="228"/>
      <c r="DA298" s="228"/>
      <c r="DB298" s="228"/>
      <c r="DC298" s="228"/>
      <c r="DD298" s="228"/>
      <c r="DE298" s="228"/>
      <c r="DF298" s="228"/>
      <c r="DG298" s="228"/>
      <c r="DH298" s="228"/>
      <c r="DI298" s="228"/>
      <c r="DJ298" s="228"/>
      <c r="DK298" s="228"/>
      <c r="DL298" s="228"/>
      <c r="DM298" s="228"/>
      <c r="DN298" s="228"/>
      <c r="DO298" s="228"/>
      <c r="DP298" s="228"/>
      <c r="DQ298" s="228"/>
      <c r="DR298" s="228"/>
      <c r="DS298" s="228"/>
      <c r="DT298" s="228"/>
      <c r="DU298" s="228"/>
      <c r="DV298" s="228"/>
      <c r="DW298" s="228"/>
      <c r="DX298" s="228"/>
      <c r="DY298" s="228"/>
      <c r="DZ298" s="228"/>
      <c r="EA298" s="228"/>
      <c r="EB298" s="228"/>
      <c r="EC298" s="228"/>
      <c r="ED298" s="228"/>
      <c r="EE298" s="228"/>
      <c r="EF298" s="228"/>
      <c r="EG298" s="228"/>
      <c r="EH298" s="229"/>
    </row>
    <row r="299" spans="1:138" s="230" customFormat="1" x14ac:dyDescent="0.25">
      <c r="A299" s="222"/>
      <c r="B299" s="223"/>
      <c r="C299" s="223"/>
      <c r="D299" s="223"/>
      <c r="E299" s="223"/>
      <c r="F299" s="223"/>
      <c r="G299" s="224"/>
      <c r="H299" s="224"/>
      <c r="I299" s="222"/>
      <c r="J299" s="222"/>
      <c r="K299" s="222"/>
      <c r="L299" s="222"/>
      <c r="M299" s="224"/>
      <c r="N299" s="222"/>
      <c r="O299" s="222"/>
      <c r="P299" s="225"/>
      <c r="Q299" s="225"/>
      <c r="R299" s="225"/>
      <c r="S299" s="224"/>
      <c r="T299" s="224"/>
      <c r="U299" s="224"/>
      <c r="V299" s="224"/>
      <c r="W299" s="225"/>
      <c r="X299" s="224"/>
      <c r="Y299" s="224"/>
      <c r="Z299" s="224"/>
      <c r="AA299" s="224"/>
      <c r="AB299" s="226"/>
      <c r="AC299" s="228"/>
      <c r="AD299" s="228"/>
      <c r="AE299" s="228"/>
      <c r="AF299" s="228"/>
      <c r="AG299" s="228"/>
      <c r="AH299" s="228"/>
      <c r="AI299" s="228"/>
      <c r="AJ299" s="228"/>
      <c r="AK299" s="228"/>
      <c r="AL299" s="228"/>
      <c r="AM299" s="228"/>
      <c r="AN299" s="228"/>
      <c r="AO299" s="228"/>
      <c r="AP299" s="228"/>
      <c r="AQ299" s="228"/>
      <c r="AR299" s="228"/>
      <c r="AS299" s="228"/>
      <c r="AT299" s="228"/>
      <c r="AU299" s="228"/>
      <c r="AV299" s="228"/>
      <c r="AW299" s="228"/>
      <c r="AX299" s="228"/>
      <c r="AY299" s="228"/>
      <c r="AZ299" s="228"/>
      <c r="BA299" s="228"/>
      <c r="BB299" s="228"/>
      <c r="BC299" s="228"/>
      <c r="BD299" s="228"/>
      <c r="BE299" s="228"/>
      <c r="BF299" s="228"/>
      <c r="BG299" s="228"/>
      <c r="BH299" s="228"/>
      <c r="BI299" s="228"/>
      <c r="BJ299" s="228"/>
      <c r="BK299" s="228"/>
      <c r="BL299" s="228"/>
      <c r="BM299" s="228"/>
      <c r="BN299" s="228"/>
      <c r="BO299" s="228"/>
      <c r="BP299" s="228"/>
      <c r="BQ299" s="228"/>
      <c r="BR299" s="228"/>
      <c r="BS299" s="228"/>
      <c r="BT299" s="228"/>
      <c r="BU299" s="228"/>
      <c r="BV299" s="228"/>
      <c r="BW299" s="228"/>
      <c r="BX299" s="228"/>
      <c r="BY299" s="228"/>
      <c r="BZ299" s="228"/>
      <c r="CA299" s="228"/>
      <c r="CB299" s="228"/>
      <c r="CC299" s="228"/>
      <c r="CD299" s="228"/>
      <c r="CE299" s="228"/>
      <c r="CF299" s="228"/>
      <c r="CG299" s="228"/>
      <c r="CH299" s="228"/>
      <c r="CI299" s="228"/>
      <c r="CJ299" s="228"/>
      <c r="CK299" s="228"/>
      <c r="CL299" s="228"/>
      <c r="CM299" s="228"/>
      <c r="CN299" s="228"/>
      <c r="CO299" s="228"/>
      <c r="CP299" s="228"/>
      <c r="CQ299" s="228"/>
      <c r="CR299" s="228"/>
      <c r="CS299" s="228"/>
      <c r="CT299" s="228"/>
      <c r="CU299" s="228"/>
      <c r="CV299" s="228"/>
      <c r="CW299" s="228"/>
      <c r="CX299" s="228"/>
      <c r="CY299" s="228"/>
      <c r="CZ299" s="228"/>
      <c r="DA299" s="228"/>
      <c r="DB299" s="228"/>
      <c r="DC299" s="228"/>
      <c r="DD299" s="228"/>
      <c r="DE299" s="228"/>
      <c r="DF299" s="228"/>
      <c r="DG299" s="228"/>
      <c r="DH299" s="228"/>
      <c r="DI299" s="228"/>
      <c r="DJ299" s="228"/>
      <c r="DK299" s="228"/>
      <c r="DL299" s="228"/>
      <c r="DM299" s="228"/>
      <c r="DN299" s="228"/>
      <c r="DO299" s="228"/>
      <c r="DP299" s="228"/>
      <c r="DQ299" s="228"/>
      <c r="DR299" s="228"/>
      <c r="DS299" s="228"/>
      <c r="DT299" s="228"/>
      <c r="DU299" s="228"/>
      <c r="DV299" s="228"/>
      <c r="DW299" s="228"/>
      <c r="DX299" s="228"/>
      <c r="DY299" s="228"/>
      <c r="DZ299" s="228"/>
      <c r="EA299" s="228"/>
      <c r="EB299" s="228"/>
      <c r="EC299" s="228"/>
      <c r="ED299" s="228"/>
      <c r="EE299" s="228"/>
      <c r="EF299" s="228"/>
      <c r="EG299" s="228"/>
      <c r="EH299" s="229"/>
    </row>
    <row r="300" spans="1:138" s="230" customFormat="1" x14ac:dyDescent="0.25">
      <c r="A300" s="222"/>
      <c r="B300" s="223"/>
      <c r="C300" s="223"/>
      <c r="D300" s="223"/>
      <c r="E300" s="223"/>
      <c r="F300" s="223"/>
      <c r="G300" s="224"/>
      <c r="H300" s="224"/>
      <c r="I300" s="222"/>
      <c r="J300" s="222"/>
      <c r="K300" s="222"/>
      <c r="L300" s="222"/>
      <c r="M300" s="224"/>
      <c r="N300" s="222"/>
      <c r="O300" s="222"/>
      <c r="P300" s="225"/>
      <c r="Q300" s="225"/>
      <c r="R300" s="225"/>
      <c r="S300" s="224"/>
      <c r="T300" s="224"/>
      <c r="U300" s="224"/>
      <c r="V300" s="224"/>
      <c r="W300" s="225"/>
      <c r="X300" s="224"/>
      <c r="Y300" s="224"/>
      <c r="Z300" s="224"/>
      <c r="AA300" s="224"/>
      <c r="AB300" s="226"/>
      <c r="AC300" s="228"/>
      <c r="AD300" s="228"/>
      <c r="AE300" s="228"/>
      <c r="AF300" s="228"/>
      <c r="AG300" s="228"/>
      <c r="AH300" s="228"/>
      <c r="AI300" s="228"/>
      <c r="AJ300" s="228"/>
      <c r="AK300" s="228"/>
      <c r="AL300" s="228"/>
      <c r="AM300" s="228"/>
      <c r="AN300" s="228"/>
      <c r="AO300" s="228"/>
      <c r="AP300" s="228"/>
      <c r="AQ300" s="228"/>
      <c r="AR300" s="228"/>
      <c r="AS300" s="228"/>
      <c r="AT300" s="228"/>
      <c r="AU300" s="228"/>
      <c r="AV300" s="228"/>
      <c r="AW300" s="228"/>
      <c r="AX300" s="228"/>
      <c r="AY300" s="228"/>
      <c r="AZ300" s="228"/>
      <c r="BA300" s="228"/>
      <c r="BB300" s="228"/>
      <c r="BC300" s="228"/>
      <c r="BD300" s="228"/>
      <c r="BE300" s="228"/>
      <c r="BF300" s="228"/>
      <c r="BG300" s="228"/>
      <c r="BH300" s="228"/>
      <c r="BI300" s="228"/>
      <c r="BJ300" s="228"/>
      <c r="BK300" s="228"/>
      <c r="BL300" s="228"/>
      <c r="BM300" s="228"/>
      <c r="BN300" s="228"/>
      <c r="BO300" s="228"/>
      <c r="BP300" s="228"/>
      <c r="BQ300" s="228"/>
      <c r="BR300" s="228"/>
      <c r="BS300" s="228"/>
      <c r="BT300" s="228"/>
      <c r="BU300" s="228"/>
      <c r="BV300" s="228"/>
      <c r="BW300" s="228"/>
      <c r="BX300" s="228"/>
      <c r="BY300" s="228"/>
      <c r="BZ300" s="228"/>
      <c r="CA300" s="228"/>
      <c r="CB300" s="228"/>
      <c r="CC300" s="228"/>
      <c r="CD300" s="228"/>
      <c r="CE300" s="228"/>
      <c r="CF300" s="228"/>
      <c r="CG300" s="228"/>
      <c r="CH300" s="228"/>
      <c r="CI300" s="228"/>
      <c r="CJ300" s="228"/>
      <c r="CK300" s="228"/>
      <c r="CL300" s="228"/>
      <c r="CM300" s="228"/>
      <c r="CN300" s="228"/>
      <c r="CO300" s="228"/>
      <c r="CP300" s="228"/>
      <c r="CQ300" s="228"/>
      <c r="CR300" s="228"/>
      <c r="CS300" s="228"/>
      <c r="CT300" s="228"/>
      <c r="CU300" s="228"/>
      <c r="CV300" s="228"/>
      <c r="CW300" s="228"/>
      <c r="CX300" s="228"/>
      <c r="CY300" s="228"/>
      <c r="CZ300" s="228"/>
      <c r="DA300" s="228"/>
      <c r="DB300" s="228"/>
      <c r="DC300" s="228"/>
      <c r="DD300" s="228"/>
      <c r="DE300" s="228"/>
      <c r="DF300" s="228"/>
      <c r="DG300" s="228"/>
      <c r="DH300" s="228"/>
      <c r="DI300" s="228"/>
      <c r="DJ300" s="228"/>
      <c r="DK300" s="228"/>
      <c r="DL300" s="228"/>
      <c r="DM300" s="228"/>
      <c r="DN300" s="228"/>
      <c r="DO300" s="228"/>
      <c r="DP300" s="228"/>
      <c r="DQ300" s="228"/>
      <c r="DR300" s="228"/>
      <c r="DS300" s="228"/>
      <c r="DT300" s="228"/>
      <c r="DU300" s="228"/>
      <c r="DV300" s="228"/>
      <c r="DW300" s="228"/>
      <c r="DX300" s="228"/>
      <c r="DY300" s="228"/>
      <c r="DZ300" s="228"/>
      <c r="EA300" s="228"/>
      <c r="EB300" s="228"/>
      <c r="EC300" s="228"/>
      <c r="ED300" s="228"/>
      <c r="EE300" s="228"/>
      <c r="EF300" s="228"/>
      <c r="EG300" s="228"/>
      <c r="EH300" s="229"/>
    </row>
    <row r="301" spans="1:138" s="230" customFormat="1" x14ac:dyDescent="0.25">
      <c r="A301" s="222"/>
      <c r="B301" s="223"/>
      <c r="C301" s="223"/>
      <c r="D301" s="223"/>
      <c r="E301" s="223"/>
      <c r="F301" s="223"/>
      <c r="G301" s="224"/>
      <c r="H301" s="224"/>
      <c r="I301" s="222"/>
      <c r="J301" s="222"/>
      <c r="K301" s="222"/>
      <c r="L301" s="222"/>
      <c r="M301" s="224"/>
      <c r="N301" s="222"/>
      <c r="O301" s="222"/>
      <c r="P301" s="225"/>
      <c r="Q301" s="225"/>
      <c r="R301" s="225"/>
      <c r="S301" s="224"/>
      <c r="T301" s="224"/>
      <c r="U301" s="224"/>
      <c r="V301" s="224"/>
      <c r="W301" s="225"/>
      <c r="X301" s="224"/>
      <c r="Y301" s="224"/>
      <c r="Z301" s="224"/>
      <c r="AA301" s="224"/>
      <c r="AB301" s="226"/>
      <c r="AC301" s="228"/>
      <c r="AD301" s="228"/>
      <c r="AE301" s="228"/>
      <c r="AF301" s="228"/>
      <c r="AG301" s="228"/>
      <c r="AH301" s="228"/>
      <c r="AI301" s="228"/>
      <c r="AJ301" s="228"/>
      <c r="AK301" s="228"/>
      <c r="AL301" s="228"/>
      <c r="AM301" s="228"/>
      <c r="AN301" s="228"/>
      <c r="AO301" s="228"/>
      <c r="AP301" s="228"/>
      <c r="AQ301" s="228"/>
      <c r="AR301" s="228"/>
      <c r="AS301" s="228"/>
      <c r="AT301" s="228"/>
      <c r="AU301" s="228"/>
      <c r="AV301" s="228"/>
      <c r="AW301" s="228"/>
      <c r="AX301" s="228"/>
      <c r="AY301" s="228"/>
      <c r="AZ301" s="228"/>
      <c r="BA301" s="228"/>
      <c r="BB301" s="228"/>
      <c r="BC301" s="228"/>
      <c r="BD301" s="228"/>
      <c r="BE301" s="228"/>
      <c r="BF301" s="228"/>
      <c r="BG301" s="228"/>
      <c r="BH301" s="228"/>
      <c r="BI301" s="228"/>
      <c r="BJ301" s="228"/>
      <c r="BK301" s="228"/>
      <c r="BL301" s="228"/>
      <c r="BM301" s="228"/>
      <c r="BN301" s="228"/>
      <c r="BO301" s="228"/>
      <c r="BP301" s="228"/>
      <c r="BQ301" s="228"/>
      <c r="BR301" s="228"/>
      <c r="BS301" s="228"/>
      <c r="BT301" s="228"/>
      <c r="BU301" s="228"/>
      <c r="BV301" s="228"/>
      <c r="BW301" s="228"/>
      <c r="BX301" s="228"/>
      <c r="BY301" s="228"/>
      <c r="BZ301" s="228"/>
      <c r="CA301" s="228"/>
      <c r="CB301" s="228"/>
      <c r="CC301" s="228"/>
      <c r="CD301" s="228"/>
      <c r="CE301" s="228"/>
      <c r="CF301" s="228"/>
      <c r="CG301" s="228"/>
      <c r="CH301" s="228"/>
      <c r="CI301" s="228"/>
      <c r="CJ301" s="228"/>
      <c r="CK301" s="228"/>
      <c r="CL301" s="228"/>
      <c r="CM301" s="228"/>
      <c r="CN301" s="228"/>
      <c r="CO301" s="228"/>
      <c r="CP301" s="228"/>
      <c r="CQ301" s="228"/>
      <c r="CR301" s="228"/>
      <c r="CS301" s="228"/>
      <c r="CT301" s="228"/>
      <c r="CU301" s="228"/>
      <c r="CV301" s="228"/>
      <c r="CW301" s="228"/>
      <c r="CX301" s="228"/>
      <c r="CY301" s="228"/>
      <c r="CZ301" s="228"/>
      <c r="DA301" s="228"/>
      <c r="DB301" s="228"/>
      <c r="DC301" s="228"/>
      <c r="DD301" s="228"/>
      <c r="DE301" s="228"/>
      <c r="DF301" s="228"/>
      <c r="DG301" s="228"/>
      <c r="DH301" s="228"/>
      <c r="DI301" s="228"/>
      <c r="DJ301" s="228"/>
      <c r="DK301" s="228"/>
      <c r="DL301" s="228"/>
      <c r="DM301" s="228"/>
      <c r="DN301" s="228"/>
      <c r="DO301" s="228"/>
      <c r="DP301" s="228"/>
      <c r="DQ301" s="228"/>
      <c r="DR301" s="228"/>
      <c r="DS301" s="228"/>
      <c r="DT301" s="228"/>
      <c r="DU301" s="228"/>
      <c r="DV301" s="228"/>
      <c r="DW301" s="228"/>
      <c r="DX301" s="228"/>
      <c r="DY301" s="228"/>
      <c r="DZ301" s="228"/>
      <c r="EA301" s="228"/>
      <c r="EB301" s="228"/>
      <c r="EC301" s="228"/>
      <c r="ED301" s="228"/>
      <c r="EE301" s="228"/>
      <c r="EF301" s="228"/>
      <c r="EG301" s="228"/>
      <c r="EH301" s="229"/>
    </row>
    <row r="302" spans="1:138" s="230" customFormat="1" x14ac:dyDescent="0.25">
      <c r="A302" s="222"/>
      <c r="B302" s="223"/>
      <c r="C302" s="223"/>
      <c r="D302" s="223"/>
      <c r="E302" s="223"/>
      <c r="F302" s="223"/>
      <c r="G302" s="224"/>
      <c r="H302" s="224"/>
      <c r="I302" s="222"/>
      <c r="J302" s="222"/>
      <c r="K302" s="222"/>
      <c r="L302" s="222"/>
      <c r="M302" s="224"/>
      <c r="N302" s="222"/>
      <c r="O302" s="222"/>
      <c r="P302" s="225"/>
      <c r="Q302" s="225"/>
      <c r="R302" s="225"/>
      <c r="S302" s="224"/>
      <c r="T302" s="224"/>
      <c r="U302" s="224"/>
      <c r="V302" s="224"/>
      <c r="W302" s="225"/>
      <c r="X302" s="224"/>
      <c r="Y302" s="224"/>
      <c r="Z302" s="224"/>
      <c r="AA302" s="224"/>
      <c r="AB302" s="226"/>
      <c r="AC302" s="228"/>
      <c r="AD302" s="228"/>
      <c r="AE302" s="228"/>
      <c r="AF302" s="228"/>
      <c r="AG302" s="228"/>
      <c r="AH302" s="228"/>
      <c r="AI302" s="228"/>
      <c r="AJ302" s="228"/>
      <c r="AK302" s="228"/>
      <c r="AL302" s="228"/>
      <c r="AM302" s="228"/>
      <c r="AN302" s="228"/>
      <c r="AO302" s="228"/>
      <c r="AP302" s="228"/>
      <c r="AQ302" s="228"/>
      <c r="AR302" s="228"/>
      <c r="AS302" s="228"/>
      <c r="AT302" s="228"/>
      <c r="AU302" s="228"/>
      <c r="AV302" s="228"/>
      <c r="AW302" s="228"/>
      <c r="AX302" s="228"/>
      <c r="AY302" s="228"/>
      <c r="AZ302" s="228"/>
      <c r="BA302" s="228"/>
      <c r="BB302" s="228"/>
      <c r="BC302" s="228"/>
      <c r="BD302" s="228"/>
      <c r="BE302" s="228"/>
      <c r="BF302" s="228"/>
      <c r="BG302" s="228"/>
      <c r="BH302" s="228"/>
      <c r="BI302" s="228"/>
      <c r="BJ302" s="228"/>
      <c r="BK302" s="228"/>
      <c r="BL302" s="228"/>
      <c r="BM302" s="228"/>
      <c r="BN302" s="228"/>
      <c r="BO302" s="228"/>
      <c r="BP302" s="228"/>
      <c r="BQ302" s="228"/>
      <c r="BR302" s="228"/>
      <c r="BS302" s="228"/>
      <c r="BT302" s="228"/>
      <c r="BU302" s="228"/>
      <c r="BV302" s="228"/>
      <c r="BW302" s="228"/>
      <c r="BX302" s="228"/>
      <c r="BY302" s="228"/>
      <c r="BZ302" s="228"/>
      <c r="CA302" s="228"/>
      <c r="CB302" s="228"/>
      <c r="CC302" s="228"/>
      <c r="CD302" s="228"/>
      <c r="CE302" s="228"/>
      <c r="CF302" s="228"/>
      <c r="CG302" s="228"/>
      <c r="CH302" s="228"/>
      <c r="CI302" s="228"/>
      <c r="CJ302" s="228"/>
      <c r="CK302" s="228"/>
      <c r="CL302" s="228"/>
      <c r="CM302" s="228"/>
      <c r="CN302" s="228"/>
      <c r="CO302" s="228"/>
      <c r="CP302" s="228"/>
      <c r="CQ302" s="228"/>
      <c r="CR302" s="228"/>
      <c r="CS302" s="228"/>
      <c r="CT302" s="228"/>
      <c r="CU302" s="228"/>
      <c r="CV302" s="228"/>
      <c r="CW302" s="228"/>
      <c r="CX302" s="228"/>
      <c r="CY302" s="228"/>
      <c r="CZ302" s="228"/>
      <c r="DA302" s="228"/>
      <c r="DB302" s="228"/>
      <c r="DC302" s="228"/>
      <c r="DD302" s="228"/>
      <c r="DE302" s="228"/>
      <c r="DF302" s="228"/>
      <c r="DG302" s="228"/>
      <c r="DH302" s="228"/>
      <c r="DI302" s="228"/>
      <c r="DJ302" s="228"/>
      <c r="DK302" s="228"/>
      <c r="DL302" s="228"/>
      <c r="DM302" s="228"/>
      <c r="DN302" s="228"/>
      <c r="DO302" s="228"/>
      <c r="DP302" s="228"/>
      <c r="DQ302" s="228"/>
      <c r="DR302" s="228"/>
      <c r="DS302" s="228"/>
      <c r="DT302" s="228"/>
      <c r="DU302" s="228"/>
      <c r="DV302" s="228"/>
      <c r="DW302" s="228"/>
      <c r="DX302" s="228"/>
      <c r="DY302" s="228"/>
      <c r="DZ302" s="228"/>
      <c r="EA302" s="228"/>
      <c r="EB302" s="228"/>
      <c r="EC302" s="228"/>
      <c r="ED302" s="228"/>
      <c r="EE302" s="228"/>
      <c r="EF302" s="228"/>
      <c r="EG302" s="228"/>
      <c r="EH302" s="229"/>
    </row>
    <row r="303" spans="1:138" s="230" customFormat="1" x14ac:dyDescent="0.25">
      <c r="A303" s="222"/>
      <c r="B303" s="223"/>
      <c r="C303" s="223"/>
      <c r="D303" s="223"/>
      <c r="E303" s="223"/>
      <c r="F303" s="223"/>
      <c r="G303" s="224"/>
      <c r="H303" s="224"/>
      <c r="I303" s="222"/>
      <c r="J303" s="222"/>
      <c r="K303" s="222"/>
      <c r="L303" s="222"/>
      <c r="M303" s="224"/>
      <c r="N303" s="222"/>
      <c r="O303" s="222"/>
      <c r="P303" s="225"/>
      <c r="Q303" s="225"/>
      <c r="R303" s="225"/>
      <c r="S303" s="224"/>
      <c r="T303" s="224"/>
      <c r="U303" s="224"/>
      <c r="V303" s="224"/>
      <c r="W303" s="225"/>
      <c r="X303" s="224"/>
      <c r="Y303" s="224"/>
      <c r="Z303" s="224"/>
      <c r="AA303" s="224"/>
      <c r="AB303" s="226"/>
      <c r="AC303" s="228"/>
      <c r="AD303" s="228"/>
      <c r="AE303" s="228"/>
      <c r="AF303" s="228"/>
      <c r="AG303" s="228"/>
      <c r="AH303" s="228"/>
      <c r="AI303" s="228"/>
      <c r="AJ303" s="228"/>
      <c r="AK303" s="228"/>
      <c r="AL303" s="228"/>
      <c r="AM303" s="228"/>
      <c r="AN303" s="228"/>
      <c r="AO303" s="228"/>
      <c r="AP303" s="228"/>
      <c r="AQ303" s="228"/>
      <c r="AR303" s="228"/>
      <c r="AS303" s="228"/>
      <c r="AT303" s="228"/>
      <c r="AU303" s="228"/>
      <c r="AV303" s="228"/>
      <c r="AW303" s="228"/>
      <c r="AX303" s="228"/>
      <c r="AY303" s="228"/>
      <c r="AZ303" s="228"/>
      <c r="BA303" s="228"/>
      <c r="BB303" s="228"/>
      <c r="BC303" s="228"/>
      <c r="BD303" s="228"/>
      <c r="BE303" s="228"/>
      <c r="BF303" s="228"/>
      <c r="BG303" s="228"/>
      <c r="BH303" s="228"/>
      <c r="BI303" s="228"/>
      <c r="BJ303" s="228"/>
      <c r="BK303" s="228"/>
      <c r="BL303" s="228"/>
      <c r="BM303" s="228"/>
      <c r="BN303" s="228"/>
      <c r="BO303" s="228"/>
      <c r="BP303" s="228"/>
      <c r="BQ303" s="228"/>
      <c r="BR303" s="228"/>
      <c r="BS303" s="228"/>
      <c r="BT303" s="228"/>
      <c r="BU303" s="228"/>
      <c r="BV303" s="228"/>
      <c r="BW303" s="228"/>
      <c r="BX303" s="228"/>
      <c r="BY303" s="228"/>
      <c r="BZ303" s="228"/>
      <c r="CA303" s="228"/>
      <c r="CB303" s="228"/>
      <c r="CC303" s="228"/>
      <c r="CD303" s="228"/>
      <c r="CE303" s="228"/>
      <c r="CF303" s="228"/>
      <c r="CG303" s="228"/>
      <c r="CH303" s="228"/>
      <c r="CI303" s="228"/>
      <c r="CJ303" s="228"/>
      <c r="CK303" s="228"/>
      <c r="CL303" s="228"/>
      <c r="CM303" s="228"/>
      <c r="CN303" s="228"/>
      <c r="CO303" s="228"/>
      <c r="CP303" s="228"/>
      <c r="CQ303" s="228"/>
      <c r="CR303" s="228"/>
      <c r="CS303" s="228"/>
      <c r="CT303" s="228"/>
      <c r="CU303" s="228"/>
      <c r="CV303" s="228"/>
      <c r="CW303" s="228"/>
      <c r="CX303" s="228"/>
      <c r="CY303" s="228"/>
      <c r="CZ303" s="228"/>
      <c r="DA303" s="228"/>
      <c r="DB303" s="228"/>
      <c r="DC303" s="228"/>
      <c r="DD303" s="228"/>
      <c r="DE303" s="228"/>
      <c r="DF303" s="228"/>
      <c r="DG303" s="228"/>
      <c r="DH303" s="228"/>
      <c r="DI303" s="228"/>
      <c r="DJ303" s="228"/>
      <c r="DK303" s="228"/>
      <c r="DL303" s="228"/>
      <c r="DM303" s="228"/>
      <c r="DN303" s="228"/>
      <c r="DO303" s="228"/>
      <c r="DP303" s="228"/>
      <c r="DQ303" s="228"/>
      <c r="DR303" s="228"/>
      <c r="DS303" s="228"/>
      <c r="DT303" s="228"/>
      <c r="DU303" s="228"/>
      <c r="DV303" s="228"/>
      <c r="DW303" s="228"/>
      <c r="DX303" s="228"/>
      <c r="DY303" s="228"/>
      <c r="DZ303" s="228"/>
      <c r="EA303" s="228"/>
      <c r="EB303" s="228"/>
      <c r="EC303" s="228"/>
      <c r="ED303" s="228"/>
      <c r="EE303" s="228"/>
      <c r="EF303" s="228"/>
      <c r="EG303" s="228"/>
      <c r="EH303" s="229"/>
    </row>
    <row r="304" spans="1:138" s="230" customFormat="1" x14ac:dyDescent="0.25">
      <c r="A304" s="222"/>
      <c r="B304" s="223"/>
      <c r="C304" s="223"/>
      <c r="D304" s="223"/>
      <c r="E304" s="223"/>
      <c r="F304" s="223"/>
      <c r="G304" s="224"/>
      <c r="H304" s="224"/>
      <c r="I304" s="222"/>
      <c r="J304" s="222"/>
      <c r="K304" s="222"/>
      <c r="L304" s="222"/>
      <c r="M304" s="224"/>
      <c r="N304" s="222"/>
      <c r="O304" s="222"/>
      <c r="P304" s="225"/>
      <c r="Q304" s="225"/>
      <c r="R304" s="225"/>
      <c r="S304" s="224"/>
      <c r="T304" s="224"/>
      <c r="U304" s="224"/>
      <c r="V304" s="224"/>
      <c r="W304" s="225"/>
      <c r="X304" s="224"/>
      <c r="Y304" s="224"/>
      <c r="Z304" s="224"/>
      <c r="AA304" s="224"/>
      <c r="AB304" s="226"/>
      <c r="AC304" s="228"/>
      <c r="AD304" s="228"/>
      <c r="AE304" s="228"/>
      <c r="AF304" s="228"/>
      <c r="AG304" s="228"/>
      <c r="AH304" s="228"/>
      <c r="AI304" s="228"/>
      <c r="AJ304" s="228"/>
      <c r="AK304" s="228"/>
      <c r="AL304" s="228"/>
      <c r="AM304" s="228"/>
      <c r="AN304" s="228"/>
      <c r="AO304" s="228"/>
      <c r="AP304" s="228"/>
      <c r="AQ304" s="228"/>
      <c r="AR304" s="228"/>
      <c r="AS304" s="228"/>
      <c r="AT304" s="228"/>
      <c r="AU304" s="228"/>
      <c r="AV304" s="228"/>
      <c r="AW304" s="228"/>
      <c r="AX304" s="228"/>
      <c r="AY304" s="228"/>
      <c r="AZ304" s="228"/>
      <c r="BA304" s="228"/>
      <c r="BB304" s="228"/>
      <c r="BC304" s="228"/>
      <c r="BD304" s="228"/>
      <c r="BE304" s="228"/>
      <c r="BF304" s="228"/>
      <c r="BG304" s="228"/>
      <c r="BH304" s="228"/>
      <c r="BI304" s="228"/>
      <c r="BJ304" s="228"/>
      <c r="BK304" s="228"/>
      <c r="BL304" s="228"/>
      <c r="BM304" s="228"/>
      <c r="BN304" s="228"/>
      <c r="BO304" s="228"/>
      <c r="BP304" s="228"/>
      <c r="BQ304" s="228"/>
      <c r="BR304" s="228"/>
      <c r="BS304" s="228"/>
      <c r="BT304" s="228"/>
      <c r="BU304" s="228"/>
      <c r="BV304" s="228"/>
      <c r="BW304" s="228"/>
      <c r="BX304" s="228"/>
      <c r="BY304" s="228"/>
      <c r="BZ304" s="228"/>
      <c r="CA304" s="228"/>
      <c r="CB304" s="228"/>
      <c r="CC304" s="228"/>
      <c r="CD304" s="228"/>
      <c r="CE304" s="228"/>
      <c r="CF304" s="228"/>
      <c r="CG304" s="228"/>
      <c r="CH304" s="228"/>
      <c r="CI304" s="228"/>
      <c r="CJ304" s="228"/>
      <c r="CK304" s="228"/>
      <c r="CL304" s="228"/>
      <c r="CM304" s="228"/>
      <c r="CN304" s="228"/>
      <c r="CO304" s="228"/>
      <c r="CP304" s="228"/>
      <c r="CQ304" s="228"/>
      <c r="CR304" s="228"/>
      <c r="CS304" s="228"/>
      <c r="CT304" s="228"/>
      <c r="CU304" s="228"/>
      <c r="CV304" s="228"/>
      <c r="CW304" s="228"/>
      <c r="CX304" s="228"/>
      <c r="CY304" s="228"/>
      <c r="CZ304" s="228"/>
      <c r="DA304" s="228"/>
      <c r="DB304" s="228"/>
      <c r="DC304" s="228"/>
      <c r="DD304" s="228"/>
      <c r="DE304" s="228"/>
      <c r="DF304" s="228"/>
      <c r="DG304" s="228"/>
      <c r="DH304" s="228"/>
      <c r="DI304" s="228"/>
      <c r="DJ304" s="228"/>
      <c r="DK304" s="228"/>
      <c r="DL304" s="228"/>
      <c r="DM304" s="228"/>
      <c r="DN304" s="228"/>
      <c r="DO304" s="228"/>
      <c r="DP304" s="228"/>
      <c r="DQ304" s="228"/>
      <c r="DR304" s="228"/>
      <c r="DS304" s="228"/>
      <c r="DT304" s="228"/>
      <c r="DU304" s="228"/>
      <c r="DV304" s="228"/>
      <c r="DW304" s="228"/>
      <c r="DX304" s="228"/>
      <c r="DY304" s="228"/>
      <c r="DZ304" s="228"/>
      <c r="EA304" s="228"/>
      <c r="EB304" s="228"/>
      <c r="EC304" s="228"/>
      <c r="ED304" s="228"/>
      <c r="EE304" s="228"/>
      <c r="EF304" s="228"/>
      <c r="EG304" s="228"/>
      <c r="EH304" s="229"/>
    </row>
    <row r="305" spans="1:138" s="230" customFormat="1" x14ac:dyDescent="0.25">
      <c r="A305" s="222"/>
      <c r="B305" s="223"/>
      <c r="C305" s="223"/>
      <c r="D305" s="223"/>
      <c r="E305" s="223"/>
      <c r="F305" s="223"/>
      <c r="G305" s="224"/>
      <c r="H305" s="224"/>
      <c r="I305" s="222"/>
      <c r="J305" s="222"/>
      <c r="K305" s="223"/>
      <c r="L305" s="222"/>
      <c r="M305" s="224"/>
      <c r="N305" s="222"/>
      <c r="O305" s="222"/>
      <c r="P305" s="225"/>
      <c r="Q305" s="225"/>
      <c r="R305" s="225"/>
      <c r="S305" s="224"/>
      <c r="T305" s="224"/>
      <c r="U305" s="224"/>
      <c r="V305" s="224"/>
      <c r="W305" s="225"/>
      <c r="X305" s="224"/>
      <c r="Y305" s="224"/>
      <c r="Z305" s="224"/>
      <c r="AA305" s="224"/>
      <c r="AB305" s="226"/>
      <c r="AC305" s="228"/>
      <c r="AD305" s="228"/>
      <c r="AE305" s="228"/>
      <c r="AF305" s="228"/>
      <c r="AG305" s="228"/>
      <c r="AH305" s="228"/>
      <c r="AI305" s="228"/>
      <c r="AJ305" s="228"/>
      <c r="AK305" s="228"/>
      <c r="AL305" s="228"/>
      <c r="AM305" s="228"/>
      <c r="AN305" s="228"/>
      <c r="AO305" s="228"/>
      <c r="AP305" s="228"/>
      <c r="AQ305" s="228"/>
      <c r="AR305" s="228"/>
      <c r="AS305" s="228"/>
      <c r="AT305" s="228"/>
      <c r="AU305" s="228"/>
      <c r="AV305" s="228"/>
      <c r="AW305" s="228"/>
      <c r="AX305" s="228"/>
      <c r="AY305" s="228"/>
      <c r="AZ305" s="228"/>
      <c r="BA305" s="228"/>
      <c r="BB305" s="228"/>
      <c r="BC305" s="228"/>
      <c r="BD305" s="228"/>
      <c r="BE305" s="228"/>
      <c r="BF305" s="228"/>
      <c r="BG305" s="228"/>
      <c r="BH305" s="228"/>
      <c r="BI305" s="228"/>
      <c r="BJ305" s="228"/>
      <c r="BK305" s="228"/>
      <c r="BL305" s="228"/>
      <c r="BM305" s="228"/>
      <c r="BN305" s="228"/>
      <c r="BO305" s="228"/>
      <c r="BP305" s="228"/>
      <c r="BQ305" s="228"/>
      <c r="BR305" s="228"/>
      <c r="BS305" s="228"/>
      <c r="BT305" s="228"/>
      <c r="BU305" s="228"/>
      <c r="BV305" s="228"/>
      <c r="BW305" s="228"/>
      <c r="BX305" s="228"/>
      <c r="BY305" s="228"/>
      <c r="BZ305" s="228"/>
      <c r="CA305" s="228"/>
      <c r="CB305" s="228"/>
      <c r="CC305" s="228"/>
      <c r="CD305" s="228"/>
      <c r="CE305" s="228"/>
      <c r="CF305" s="228"/>
      <c r="CG305" s="228"/>
      <c r="CH305" s="228"/>
      <c r="CI305" s="228"/>
      <c r="CJ305" s="228"/>
      <c r="CK305" s="228"/>
      <c r="CL305" s="228"/>
      <c r="CM305" s="228"/>
      <c r="CN305" s="228"/>
      <c r="CO305" s="228"/>
      <c r="CP305" s="228"/>
      <c r="CQ305" s="228"/>
      <c r="CR305" s="228"/>
      <c r="CS305" s="228"/>
      <c r="CT305" s="228"/>
      <c r="CU305" s="228"/>
      <c r="CV305" s="228"/>
      <c r="CW305" s="228"/>
      <c r="CX305" s="228"/>
      <c r="CY305" s="228"/>
      <c r="CZ305" s="228"/>
      <c r="DA305" s="228"/>
      <c r="DB305" s="228"/>
      <c r="DC305" s="228"/>
      <c r="DD305" s="228"/>
      <c r="DE305" s="228"/>
      <c r="DF305" s="228"/>
      <c r="DG305" s="228"/>
      <c r="DH305" s="228"/>
      <c r="DI305" s="228"/>
      <c r="DJ305" s="228"/>
      <c r="DK305" s="228"/>
      <c r="DL305" s="228"/>
      <c r="DM305" s="228"/>
      <c r="DN305" s="228"/>
      <c r="DO305" s="228"/>
      <c r="DP305" s="228"/>
      <c r="DQ305" s="228"/>
      <c r="DR305" s="228"/>
      <c r="DS305" s="228"/>
      <c r="DT305" s="228"/>
      <c r="DU305" s="228"/>
      <c r="DV305" s="228"/>
      <c r="DW305" s="228"/>
      <c r="DX305" s="228"/>
      <c r="DY305" s="228"/>
      <c r="DZ305" s="228"/>
      <c r="EA305" s="228"/>
      <c r="EB305" s="228"/>
      <c r="EC305" s="228"/>
      <c r="ED305" s="228"/>
      <c r="EE305" s="228"/>
      <c r="EF305" s="228"/>
      <c r="EG305" s="228"/>
      <c r="EH305" s="229"/>
    </row>
    <row r="306" spans="1:138" s="230" customFormat="1" x14ac:dyDescent="0.25">
      <c r="A306" s="222"/>
      <c r="B306" s="223"/>
      <c r="C306" s="223"/>
      <c r="D306" s="223"/>
      <c r="E306" s="223"/>
      <c r="F306" s="223"/>
      <c r="G306" s="224"/>
      <c r="H306" s="224"/>
      <c r="I306" s="222"/>
      <c r="J306" s="222"/>
      <c r="K306" s="222"/>
      <c r="L306" s="222"/>
      <c r="M306" s="224"/>
      <c r="N306" s="222"/>
      <c r="O306" s="222"/>
      <c r="P306" s="225"/>
      <c r="Q306" s="225"/>
      <c r="R306" s="225"/>
      <c r="S306" s="224"/>
      <c r="T306" s="224"/>
      <c r="U306" s="224"/>
      <c r="V306" s="224"/>
      <c r="W306" s="225"/>
      <c r="X306" s="224"/>
      <c r="Y306" s="224"/>
      <c r="Z306" s="224"/>
      <c r="AA306" s="224"/>
      <c r="AB306" s="226"/>
      <c r="AC306" s="228"/>
      <c r="AD306" s="228"/>
      <c r="AE306" s="228"/>
      <c r="AF306" s="228"/>
      <c r="AG306" s="228"/>
      <c r="AH306" s="228"/>
      <c r="AI306" s="228"/>
      <c r="AJ306" s="228"/>
      <c r="AK306" s="228"/>
      <c r="AL306" s="228"/>
      <c r="AM306" s="228"/>
      <c r="AN306" s="228"/>
      <c r="AO306" s="228"/>
      <c r="AP306" s="228"/>
      <c r="AQ306" s="228"/>
      <c r="AR306" s="228"/>
      <c r="AS306" s="228"/>
      <c r="AT306" s="228"/>
      <c r="AU306" s="228"/>
      <c r="AV306" s="228"/>
      <c r="AW306" s="228"/>
      <c r="AX306" s="228"/>
      <c r="AY306" s="228"/>
      <c r="AZ306" s="228"/>
      <c r="BA306" s="228"/>
      <c r="BB306" s="228"/>
      <c r="BC306" s="228"/>
      <c r="BD306" s="228"/>
      <c r="BE306" s="228"/>
      <c r="BF306" s="228"/>
      <c r="BG306" s="228"/>
      <c r="BH306" s="228"/>
      <c r="BI306" s="228"/>
      <c r="BJ306" s="228"/>
      <c r="BK306" s="228"/>
      <c r="BL306" s="228"/>
      <c r="BM306" s="228"/>
      <c r="BN306" s="228"/>
      <c r="BO306" s="228"/>
      <c r="BP306" s="228"/>
      <c r="BQ306" s="228"/>
      <c r="BR306" s="228"/>
      <c r="BS306" s="228"/>
      <c r="BT306" s="228"/>
      <c r="BU306" s="228"/>
      <c r="BV306" s="228"/>
      <c r="BW306" s="228"/>
      <c r="BX306" s="228"/>
      <c r="BY306" s="228"/>
      <c r="BZ306" s="228"/>
      <c r="CA306" s="228"/>
      <c r="CB306" s="228"/>
      <c r="CC306" s="228"/>
      <c r="CD306" s="228"/>
      <c r="CE306" s="228"/>
      <c r="CF306" s="228"/>
      <c r="CG306" s="228"/>
      <c r="CH306" s="228"/>
      <c r="CI306" s="228"/>
      <c r="CJ306" s="228"/>
      <c r="CK306" s="228"/>
      <c r="CL306" s="228"/>
      <c r="CM306" s="228"/>
      <c r="CN306" s="228"/>
      <c r="CO306" s="228"/>
      <c r="CP306" s="228"/>
      <c r="CQ306" s="228"/>
      <c r="CR306" s="228"/>
      <c r="CS306" s="228"/>
      <c r="CT306" s="228"/>
      <c r="CU306" s="228"/>
      <c r="CV306" s="228"/>
      <c r="CW306" s="228"/>
      <c r="CX306" s="228"/>
      <c r="CY306" s="228"/>
      <c r="CZ306" s="228"/>
      <c r="DA306" s="228"/>
      <c r="DB306" s="228"/>
      <c r="DC306" s="228"/>
      <c r="DD306" s="228"/>
      <c r="DE306" s="228"/>
      <c r="DF306" s="228"/>
      <c r="DG306" s="228"/>
      <c r="DH306" s="228"/>
      <c r="DI306" s="228"/>
      <c r="DJ306" s="228"/>
      <c r="DK306" s="228"/>
      <c r="DL306" s="228"/>
      <c r="DM306" s="228"/>
      <c r="DN306" s="228"/>
      <c r="DO306" s="228"/>
      <c r="DP306" s="228"/>
      <c r="DQ306" s="228"/>
      <c r="DR306" s="228"/>
      <c r="DS306" s="228"/>
      <c r="DT306" s="228"/>
      <c r="DU306" s="228"/>
      <c r="DV306" s="228"/>
      <c r="DW306" s="228"/>
      <c r="DX306" s="228"/>
      <c r="DY306" s="228"/>
      <c r="DZ306" s="228"/>
      <c r="EA306" s="228"/>
      <c r="EB306" s="228"/>
      <c r="EC306" s="228"/>
      <c r="ED306" s="228"/>
      <c r="EE306" s="228"/>
      <c r="EF306" s="228"/>
      <c r="EG306" s="228"/>
      <c r="EH306" s="229"/>
    </row>
    <row r="307" spans="1:138" s="230" customFormat="1" x14ac:dyDescent="0.25">
      <c r="A307" s="222"/>
      <c r="B307" s="223"/>
      <c r="C307" s="223"/>
      <c r="D307" s="223"/>
      <c r="E307" s="223"/>
      <c r="F307" s="223"/>
      <c r="G307" s="224"/>
      <c r="H307" s="224"/>
      <c r="I307" s="222"/>
      <c r="J307" s="222"/>
      <c r="K307" s="222"/>
      <c r="L307" s="222"/>
      <c r="M307" s="224"/>
      <c r="N307" s="222"/>
      <c r="O307" s="222"/>
      <c r="P307" s="225"/>
      <c r="Q307" s="225"/>
      <c r="R307" s="225"/>
      <c r="S307" s="224"/>
      <c r="T307" s="224"/>
      <c r="U307" s="224"/>
      <c r="V307" s="224"/>
      <c r="W307" s="225"/>
      <c r="X307" s="224"/>
      <c r="Y307" s="224"/>
      <c r="Z307" s="224"/>
      <c r="AA307" s="224"/>
      <c r="AB307" s="226"/>
      <c r="AC307" s="228"/>
      <c r="AD307" s="228"/>
      <c r="AE307" s="228"/>
      <c r="AF307" s="228"/>
      <c r="AG307" s="228"/>
      <c r="AH307" s="228"/>
      <c r="AI307" s="228"/>
      <c r="AJ307" s="228"/>
      <c r="AK307" s="228"/>
      <c r="AL307" s="228"/>
      <c r="AM307" s="228"/>
      <c r="AN307" s="228"/>
      <c r="AO307" s="228"/>
      <c r="AP307" s="228"/>
      <c r="AQ307" s="228"/>
      <c r="AR307" s="228"/>
      <c r="AS307" s="228"/>
      <c r="AT307" s="228"/>
      <c r="AU307" s="228"/>
      <c r="AV307" s="228"/>
      <c r="AW307" s="228"/>
      <c r="AX307" s="228"/>
      <c r="AY307" s="228"/>
      <c r="AZ307" s="228"/>
      <c r="BA307" s="228"/>
      <c r="BB307" s="228"/>
      <c r="BC307" s="228"/>
      <c r="BD307" s="228"/>
      <c r="BE307" s="228"/>
      <c r="BF307" s="228"/>
      <c r="BG307" s="228"/>
      <c r="BH307" s="228"/>
      <c r="BI307" s="228"/>
      <c r="BJ307" s="228"/>
      <c r="BK307" s="228"/>
      <c r="BL307" s="228"/>
      <c r="BM307" s="228"/>
      <c r="BN307" s="228"/>
      <c r="BO307" s="228"/>
      <c r="BP307" s="228"/>
      <c r="BQ307" s="228"/>
      <c r="BR307" s="228"/>
      <c r="BS307" s="228"/>
      <c r="BT307" s="228"/>
      <c r="BU307" s="228"/>
      <c r="BV307" s="228"/>
      <c r="BW307" s="228"/>
      <c r="BX307" s="228"/>
      <c r="BY307" s="228"/>
      <c r="BZ307" s="228"/>
      <c r="CA307" s="228"/>
      <c r="CB307" s="228"/>
      <c r="CC307" s="228"/>
      <c r="CD307" s="228"/>
      <c r="CE307" s="228"/>
      <c r="CF307" s="228"/>
      <c r="CG307" s="228"/>
      <c r="CH307" s="228"/>
      <c r="CI307" s="228"/>
      <c r="CJ307" s="228"/>
      <c r="CK307" s="228"/>
      <c r="CL307" s="228"/>
      <c r="CM307" s="228"/>
      <c r="CN307" s="228"/>
      <c r="CO307" s="228"/>
      <c r="CP307" s="228"/>
      <c r="CQ307" s="228"/>
      <c r="CR307" s="228"/>
      <c r="CS307" s="228"/>
      <c r="CT307" s="228"/>
      <c r="CU307" s="228"/>
      <c r="CV307" s="228"/>
      <c r="CW307" s="228"/>
      <c r="CX307" s="228"/>
      <c r="CY307" s="228"/>
      <c r="CZ307" s="228"/>
      <c r="DA307" s="228"/>
      <c r="DB307" s="228"/>
      <c r="DC307" s="228"/>
      <c r="DD307" s="228"/>
      <c r="DE307" s="228"/>
      <c r="DF307" s="228"/>
      <c r="DG307" s="228"/>
      <c r="DH307" s="228"/>
      <c r="DI307" s="228"/>
      <c r="DJ307" s="228"/>
      <c r="DK307" s="228"/>
      <c r="DL307" s="228"/>
      <c r="DM307" s="228"/>
      <c r="DN307" s="228"/>
      <c r="DO307" s="228"/>
      <c r="DP307" s="228"/>
      <c r="DQ307" s="228"/>
      <c r="DR307" s="228"/>
      <c r="DS307" s="228"/>
      <c r="DT307" s="228"/>
      <c r="DU307" s="228"/>
      <c r="DV307" s="228"/>
      <c r="DW307" s="228"/>
      <c r="DX307" s="228"/>
      <c r="DY307" s="228"/>
      <c r="DZ307" s="228"/>
      <c r="EA307" s="228"/>
      <c r="EB307" s="228"/>
      <c r="EC307" s="228"/>
      <c r="ED307" s="228"/>
      <c r="EE307" s="228"/>
      <c r="EF307" s="228"/>
      <c r="EG307" s="228"/>
      <c r="EH307" s="229"/>
    </row>
    <row r="308" spans="1:138" s="230" customFormat="1" x14ac:dyDescent="0.25">
      <c r="A308" s="222"/>
      <c r="B308" s="223"/>
      <c r="C308" s="223"/>
      <c r="D308" s="223"/>
      <c r="E308" s="223"/>
      <c r="F308" s="223"/>
      <c r="G308" s="224"/>
      <c r="H308" s="224"/>
      <c r="I308" s="222"/>
      <c r="J308" s="222"/>
      <c r="K308" s="222"/>
      <c r="L308" s="222"/>
      <c r="M308" s="224"/>
      <c r="N308" s="222"/>
      <c r="O308" s="222"/>
      <c r="P308" s="225"/>
      <c r="Q308" s="225"/>
      <c r="R308" s="225"/>
      <c r="S308" s="224"/>
      <c r="T308" s="224"/>
      <c r="U308" s="224"/>
      <c r="V308" s="224"/>
      <c r="W308" s="225"/>
      <c r="X308" s="224"/>
      <c r="Y308" s="224"/>
      <c r="Z308" s="224"/>
      <c r="AA308" s="224"/>
      <c r="AB308" s="226"/>
      <c r="AC308" s="228"/>
      <c r="AD308" s="228"/>
      <c r="AE308" s="228"/>
      <c r="AF308" s="228"/>
      <c r="AG308" s="228"/>
      <c r="AH308" s="228"/>
      <c r="AI308" s="228"/>
      <c r="AJ308" s="228"/>
      <c r="AK308" s="228"/>
      <c r="AL308" s="228"/>
      <c r="AM308" s="228"/>
      <c r="AN308" s="228"/>
      <c r="AO308" s="228"/>
      <c r="AP308" s="228"/>
      <c r="AQ308" s="228"/>
      <c r="AR308" s="228"/>
      <c r="AS308" s="228"/>
      <c r="AT308" s="228"/>
      <c r="AU308" s="228"/>
      <c r="AV308" s="228"/>
      <c r="AW308" s="228"/>
      <c r="AX308" s="228"/>
      <c r="AY308" s="228"/>
      <c r="AZ308" s="228"/>
      <c r="BA308" s="228"/>
      <c r="BB308" s="228"/>
      <c r="BC308" s="228"/>
      <c r="BD308" s="228"/>
      <c r="BE308" s="228"/>
      <c r="BF308" s="228"/>
      <c r="BG308" s="228"/>
      <c r="BH308" s="228"/>
      <c r="BI308" s="228"/>
      <c r="BJ308" s="228"/>
      <c r="BK308" s="228"/>
      <c r="BL308" s="228"/>
      <c r="BM308" s="228"/>
      <c r="BN308" s="228"/>
      <c r="BO308" s="228"/>
      <c r="BP308" s="228"/>
      <c r="BQ308" s="228"/>
      <c r="BR308" s="228"/>
      <c r="BS308" s="228"/>
      <c r="BT308" s="228"/>
      <c r="BU308" s="228"/>
      <c r="BV308" s="228"/>
      <c r="BW308" s="228"/>
      <c r="BX308" s="228"/>
      <c r="BY308" s="228"/>
      <c r="BZ308" s="228"/>
      <c r="CA308" s="228"/>
      <c r="CB308" s="228"/>
      <c r="CC308" s="228"/>
      <c r="CD308" s="228"/>
      <c r="CE308" s="228"/>
      <c r="CF308" s="228"/>
      <c r="CG308" s="228"/>
      <c r="CH308" s="228"/>
      <c r="CI308" s="228"/>
      <c r="CJ308" s="228"/>
      <c r="CK308" s="228"/>
      <c r="CL308" s="228"/>
      <c r="CM308" s="228"/>
      <c r="CN308" s="228"/>
      <c r="CO308" s="228"/>
      <c r="CP308" s="228"/>
      <c r="CQ308" s="228"/>
      <c r="CR308" s="228"/>
      <c r="CS308" s="228"/>
      <c r="CT308" s="228"/>
      <c r="CU308" s="228"/>
      <c r="CV308" s="228"/>
      <c r="CW308" s="228"/>
      <c r="CX308" s="228"/>
      <c r="CY308" s="228"/>
      <c r="CZ308" s="228"/>
      <c r="DA308" s="228"/>
      <c r="DB308" s="228"/>
      <c r="DC308" s="228"/>
      <c r="DD308" s="228"/>
      <c r="DE308" s="228"/>
      <c r="DF308" s="228"/>
      <c r="DG308" s="228"/>
      <c r="DH308" s="228"/>
      <c r="DI308" s="228"/>
      <c r="DJ308" s="228"/>
      <c r="DK308" s="228"/>
      <c r="DL308" s="228"/>
      <c r="DM308" s="228"/>
      <c r="DN308" s="228"/>
      <c r="DO308" s="228"/>
      <c r="DP308" s="228"/>
      <c r="DQ308" s="228"/>
      <c r="DR308" s="228"/>
      <c r="DS308" s="228"/>
      <c r="DT308" s="228"/>
      <c r="DU308" s="228"/>
      <c r="DV308" s="228"/>
      <c r="DW308" s="228"/>
      <c r="DX308" s="228"/>
      <c r="DY308" s="228"/>
      <c r="DZ308" s="228"/>
      <c r="EA308" s="228"/>
      <c r="EB308" s="228"/>
      <c r="EC308" s="228"/>
      <c r="ED308" s="228"/>
      <c r="EE308" s="228"/>
      <c r="EF308" s="228"/>
      <c r="EG308" s="228"/>
      <c r="EH308" s="229"/>
    </row>
    <row r="309" spans="1:138" s="219" customFormat="1" x14ac:dyDescent="0.25">
      <c r="A309" s="222"/>
      <c r="B309" s="223"/>
      <c r="C309" s="223"/>
      <c r="D309" s="223"/>
      <c r="E309" s="223"/>
      <c r="F309" s="223"/>
      <c r="G309" s="224"/>
      <c r="H309" s="224"/>
      <c r="I309" s="222"/>
      <c r="J309" s="222"/>
      <c r="K309" s="222"/>
      <c r="L309" s="222"/>
      <c r="M309" s="224"/>
      <c r="N309" s="222"/>
      <c r="O309" s="222"/>
      <c r="P309" s="225"/>
      <c r="Q309" s="225"/>
      <c r="R309" s="225"/>
      <c r="S309" s="224"/>
      <c r="T309" s="224"/>
      <c r="U309" s="224"/>
      <c r="V309" s="224"/>
      <c r="W309" s="225"/>
      <c r="X309" s="224"/>
      <c r="Y309" s="224"/>
      <c r="Z309" s="224"/>
      <c r="AA309" s="224"/>
      <c r="AB309" s="226"/>
      <c r="AC309" s="201"/>
      <c r="AD309" s="201"/>
      <c r="AE309" s="201"/>
      <c r="AF309" s="201"/>
      <c r="AG309" s="201"/>
      <c r="AH309" s="201"/>
      <c r="AI309" s="214"/>
      <c r="AJ309" s="214"/>
      <c r="AK309" s="214"/>
      <c r="AL309" s="214"/>
      <c r="AM309" s="214"/>
      <c r="AN309" s="214"/>
      <c r="AO309" s="214"/>
      <c r="AP309" s="214"/>
      <c r="AQ309" s="214"/>
      <c r="AR309" s="214"/>
      <c r="AS309" s="214"/>
      <c r="AT309" s="214"/>
      <c r="AU309" s="214"/>
      <c r="AV309" s="214"/>
      <c r="AW309" s="214"/>
      <c r="AX309" s="214"/>
      <c r="AY309" s="214"/>
      <c r="AZ309" s="214"/>
      <c r="BA309" s="214"/>
      <c r="BB309" s="214"/>
      <c r="BC309" s="214"/>
      <c r="BD309" s="214"/>
      <c r="BE309" s="214"/>
      <c r="BF309" s="214"/>
      <c r="BG309" s="214"/>
      <c r="BH309" s="214"/>
      <c r="BI309" s="214"/>
      <c r="BJ309" s="214"/>
      <c r="BK309" s="214"/>
      <c r="BL309" s="214"/>
      <c r="BM309" s="214"/>
      <c r="BN309" s="214"/>
      <c r="BO309" s="214"/>
      <c r="BP309" s="214"/>
      <c r="BQ309" s="214"/>
      <c r="BR309" s="214"/>
      <c r="BS309" s="214"/>
      <c r="BT309" s="214"/>
      <c r="BU309" s="214"/>
      <c r="BV309" s="214"/>
      <c r="BW309" s="214"/>
      <c r="BX309" s="214"/>
      <c r="BY309" s="214"/>
      <c r="BZ309" s="214"/>
      <c r="CA309" s="214"/>
      <c r="CB309" s="214"/>
      <c r="CC309" s="214"/>
      <c r="CD309" s="214"/>
      <c r="CE309" s="214"/>
      <c r="CF309" s="214"/>
      <c r="CG309" s="214"/>
      <c r="CH309" s="214"/>
      <c r="CI309" s="214"/>
      <c r="CJ309" s="214"/>
      <c r="CK309" s="214"/>
      <c r="CL309" s="214"/>
      <c r="CM309" s="214"/>
      <c r="CN309" s="214"/>
      <c r="CO309" s="214"/>
      <c r="CP309" s="214"/>
      <c r="CQ309" s="214"/>
      <c r="CR309" s="214"/>
      <c r="CS309" s="214"/>
      <c r="CT309" s="214"/>
      <c r="CU309" s="214"/>
      <c r="CV309" s="214"/>
      <c r="CW309" s="214"/>
      <c r="CX309" s="214"/>
      <c r="CY309" s="214"/>
      <c r="CZ309" s="214"/>
      <c r="DA309" s="214"/>
      <c r="DB309" s="214"/>
      <c r="DC309" s="214"/>
      <c r="DD309" s="214"/>
      <c r="DE309" s="214"/>
      <c r="DF309" s="214"/>
      <c r="DG309" s="214"/>
      <c r="DH309" s="214"/>
      <c r="DI309" s="214"/>
      <c r="DJ309" s="214"/>
      <c r="DK309" s="214"/>
      <c r="DL309" s="214"/>
      <c r="DM309" s="214"/>
      <c r="DN309" s="214"/>
      <c r="DO309" s="214"/>
      <c r="DP309" s="214"/>
      <c r="DQ309" s="214"/>
      <c r="DR309" s="214"/>
      <c r="DS309" s="214"/>
      <c r="DT309" s="214"/>
      <c r="DU309" s="214"/>
      <c r="DV309" s="214"/>
      <c r="DW309" s="214"/>
      <c r="DX309" s="214"/>
      <c r="DY309" s="214"/>
      <c r="DZ309" s="214"/>
      <c r="EA309" s="214"/>
      <c r="EB309" s="214"/>
      <c r="EC309" s="214"/>
      <c r="ED309" s="214"/>
      <c r="EE309" s="214"/>
      <c r="EF309" s="214"/>
      <c r="EG309" s="214"/>
      <c r="EH309" s="227"/>
    </row>
    <row r="310" spans="1:138" s="214" customFormat="1" x14ac:dyDescent="0.25">
      <c r="A310" s="222"/>
      <c r="B310" s="223"/>
      <c r="C310" s="223"/>
      <c r="D310" s="223"/>
      <c r="E310" s="223"/>
      <c r="F310" s="223"/>
      <c r="G310" s="224"/>
      <c r="H310" s="224"/>
      <c r="I310" s="222"/>
      <c r="J310" s="222"/>
      <c r="K310" s="222"/>
      <c r="L310" s="222"/>
      <c r="M310" s="224"/>
      <c r="N310" s="222"/>
      <c r="O310" s="222"/>
      <c r="P310" s="225"/>
      <c r="Q310" s="225"/>
      <c r="R310" s="225"/>
      <c r="S310" s="224"/>
      <c r="T310" s="224"/>
      <c r="U310" s="224"/>
      <c r="V310" s="224"/>
      <c r="W310" s="225"/>
      <c r="X310" s="224"/>
      <c r="Y310" s="224"/>
      <c r="Z310" s="224"/>
      <c r="AA310" s="224"/>
      <c r="AB310" s="226"/>
      <c r="AC310" s="201"/>
      <c r="AD310" s="201"/>
      <c r="AE310" s="201"/>
      <c r="AF310" s="201"/>
      <c r="AG310" s="201"/>
      <c r="AH310" s="201"/>
    </row>
    <row r="311" spans="1:138" s="214" customFormat="1" x14ac:dyDescent="0.25">
      <c r="A311" s="222"/>
      <c r="B311" s="223"/>
      <c r="C311" s="223"/>
      <c r="D311" s="223"/>
      <c r="E311" s="223"/>
      <c r="F311" s="223"/>
      <c r="G311" s="224"/>
      <c r="H311" s="224"/>
      <c r="I311" s="222"/>
      <c r="J311" s="222"/>
      <c r="K311" s="222"/>
      <c r="L311" s="222"/>
      <c r="M311" s="224"/>
      <c r="N311" s="222"/>
      <c r="O311" s="222"/>
      <c r="P311" s="225"/>
      <c r="Q311" s="225"/>
      <c r="R311" s="225"/>
      <c r="S311" s="224"/>
      <c r="T311" s="224"/>
      <c r="U311" s="224"/>
      <c r="V311" s="224"/>
      <c r="W311" s="225"/>
      <c r="X311" s="224"/>
      <c r="Y311" s="224"/>
      <c r="Z311" s="224"/>
      <c r="AA311" s="224"/>
      <c r="AB311" s="226"/>
      <c r="AC311" s="201"/>
      <c r="AD311" s="201"/>
      <c r="AE311" s="201"/>
      <c r="AF311" s="201"/>
      <c r="AG311" s="201"/>
      <c r="AH311" s="201"/>
    </row>
    <row r="312" spans="1:138" s="201" customFormat="1" x14ac:dyDescent="0.25">
      <c r="A312" s="222"/>
      <c r="B312" s="223"/>
      <c r="C312" s="223"/>
      <c r="D312" s="223"/>
      <c r="E312" s="223"/>
      <c r="F312" s="223"/>
      <c r="G312" s="224"/>
      <c r="H312" s="224"/>
      <c r="I312" s="222"/>
      <c r="J312" s="222"/>
      <c r="K312" s="222"/>
      <c r="L312" s="222"/>
      <c r="M312" s="224"/>
      <c r="N312" s="222"/>
      <c r="O312" s="222"/>
      <c r="P312" s="225"/>
      <c r="Q312" s="225"/>
      <c r="R312" s="225"/>
      <c r="S312" s="224"/>
      <c r="T312" s="224"/>
      <c r="U312" s="224"/>
      <c r="V312" s="224"/>
      <c r="W312" s="225"/>
      <c r="X312" s="224"/>
      <c r="Y312" s="224"/>
      <c r="Z312" s="224"/>
      <c r="AA312" s="224"/>
      <c r="AB312" s="226"/>
    </row>
    <row r="313" spans="1:138" s="214" customFormat="1" x14ac:dyDescent="0.25">
      <c r="A313" s="222"/>
      <c r="B313" s="223"/>
      <c r="C313" s="223"/>
      <c r="D313" s="223"/>
      <c r="E313" s="223"/>
      <c r="F313" s="223"/>
      <c r="G313" s="224"/>
      <c r="H313" s="224"/>
      <c r="I313" s="222"/>
      <c r="J313" s="222"/>
      <c r="K313" s="223"/>
      <c r="L313" s="222"/>
      <c r="M313" s="224"/>
      <c r="N313" s="222"/>
      <c r="O313" s="222"/>
      <c r="P313" s="225"/>
      <c r="Q313" s="225"/>
      <c r="R313" s="225"/>
      <c r="S313" s="224"/>
      <c r="T313" s="224"/>
      <c r="U313" s="224"/>
      <c r="V313" s="224"/>
      <c r="W313" s="225"/>
      <c r="X313" s="224"/>
      <c r="Y313" s="224"/>
      <c r="Z313" s="224"/>
      <c r="AA313" s="224"/>
      <c r="AB313" s="226"/>
      <c r="AC313" s="201"/>
      <c r="AD313" s="201"/>
      <c r="AE313" s="201"/>
      <c r="AF313" s="201"/>
      <c r="AG313" s="201"/>
      <c r="AH313" s="201"/>
    </row>
    <row r="314" spans="1:138" s="214" customFormat="1" x14ac:dyDescent="0.25">
      <c r="A314" s="222"/>
      <c r="B314" s="223"/>
      <c r="C314" s="223"/>
      <c r="D314" s="223"/>
      <c r="E314" s="223"/>
      <c r="F314" s="223"/>
      <c r="G314" s="224"/>
      <c r="H314" s="224"/>
      <c r="I314" s="222"/>
      <c r="J314" s="222"/>
      <c r="K314" s="223"/>
      <c r="L314" s="222"/>
      <c r="M314" s="224"/>
      <c r="N314" s="222"/>
      <c r="O314" s="222"/>
      <c r="P314" s="225"/>
      <c r="Q314" s="225"/>
      <c r="R314" s="225"/>
      <c r="S314" s="224"/>
      <c r="T314" s="224"/>
      <c r="U314" s="224"/>
      <c r="V314" s="224"/>
      <c r="W314" s="225"/>
      <c r="X314" s="224"/>
      <c r="Y314" s="224"/>
      <c r="Z314" s="224"/>
      <c r="AA314" s="224"/>
      <c r="AB314" s="226"/>
      <c r="AC314" s="201"/>
      <c r="AD314" s="201"/>
      <c r="AE314" s="201"/>
      <c r="AF314" s="201"/>
      <c r="AG314" s="201"/>
      <c r="AH314" s="201"/>
    </row>
    <row r="315" spans="1:138" s="214" customFormat="1" x14ac:dyDescent="0.25">
      <c r="A315" s="222"/>
      <c r="B315" s="223"/>
      <c r="C315" s="223"/>
      <c r="D315" s="223"/>
      <c r="E315" s="223"/>
      <c r="F315" s="223"/>
      <c r="G315" s="224"/>
      <c r="H315" s="224"/>
      <c r="I315" s="222"/>
      <c r="J315" s="222"/>
      <c r="K315" s="223"/>
      <c r="L315" s="222"/>
      <c r="M315" s="224"/>
      <c r="N315" s="222"/>
      <c r="O315" s="222"/>
      <c r="P315" s="225"/>
      <c r="Q315" s="225"/>
      <c r="R315" s="225"/>
      <c r="S315" s="224"/>
      <c r="T315" s="224"/>
      <c r="U315" s="224"/>
      <c r="V315" s="224"/>
      <c r="W315" s="225"/>
      <c r="X315" s="224"/>
      <c r="Y315" s="224"/>
      <c r="Z315" s="224"/>
      <c r="AA315" s="224"/>
      <c r="AB315" s="226"/>
      <c r="AC315" s="201"/>
      <c r="AD315" s="201"/>
      <c r="AE315" s="201"/>
      <c r="AF315" s="201"/>
      <c r="AG315" s="201"/>
      <c r="AH315" s="201"/>
    </row>
    <row r="316" spans="1:138" s="214" customFormat="1" x14ac:dyDescent="0.25">
      <c r="A316" s="222"/>
      <c r="B316" s="223"/>
      <c r="C316" s="223"/>
      <c r="D316" s="223"/>
      <c r="E316" s="223"/>
      <c r="F316" s="223"/>
      <c r="G316" s="224"/>
      <c r="H316" s="224"/>
      <c r="I316" s="222"/>
      <c r="J316" s="222"/>
      <c r="K316" s="223"/>
      <c r="L316" s="222"/>
      <c r="M316" s="224"/>
      <c r="N316" s="222"/>
      <c r="O316" s="222"/>
      <c r="P316" s="225"/>
      <c r="Q316" s="225"/>
      <c r="R316" s="225"/>
      <c r="S316" s="224"/>
      <c r="T316" s="224"/>
      <c r="U316" s="224"/>
      <c r="V316" s="224"/>
      <c r="W316" s="225"/>
      <c r="X316" s="224"/>
      <c r="Y316" s="224"/>
      <c r="Z316" s="224"/>
      <c r="AA316" s="224"/>
      <c r="AB316" s="226"/>
      <c r="AC316" s="201"/>
      <c r="AD316" s="201"/>
      <c r="AE316" s="201"/>
      <c r="AF316" s="201"/>
      <c r="AG316" s="201"/>
      <c r="AH316" s="201"/>
    </row>
    <row r="317" spans="1:138" s="214" customFormat="1" x14ac:dyDescent="0.25">
      <c r="A317" s="222"/>
      <c r="B317" s="223"/>
      <c r="C317" s="223"/>
      <c r="D317" s="223"/>
      <c r="E317" s="223"/>
      <c r="F317" s="223"/>
      <c r="G317" s="224"/>
      <c r="H317" s="224"/>
      <c r="I317" s="222"/>
      <c r="J317" s="222"/>
      <c r="K317" s="223"/>
      <c r="L317" s="222"/>
      <c r="M317" s="224"/>
      <c r="N317" s="222"/>
      <c r="O317" s="222"/>
      <c r="P317" s="225"/>
      <c r="Q317" s="225"/>
      <c r="R317" s="225"/>
      <c r="S317" s="224"/>
      <c r="T317" s="224"/>
      <c r="U317" s="224"/>
      <c r="V317" s="224"/>
      <c r="W317" s="225"/>
      <c r="X317" s="224"/>
      <c r="Y317" s="224"/>
      <c r="Z317" s="224"/>
      <c r="AA317" s="224"/>
      <c r="AB317" s="226"/>
      <c r="AC317" s="201"/>
      <c r="AD317" s="201"/>
      <c r="AE317" s="201"/>
      <c r="AF317" s="201"/>
      <c r="AG317" s="201"/>
      <c r="AH317" s="201"/>
    </row>
    <row r="318" spans="1:138" s="214" customFormat="1" x14ac:dyDescent="0.25">
      <c r="A318" s="222"/>
      <c r="B318" s="223"/>
      <c r="C318" s="223"/>
      <c r="D318" s="223"/>
      <c r="E318" s="223"/>
      <c r="F318" s="223"/>
      <c r="G318" s="224"/>
      <c r="H318" s="224"/>
      <c r="I318" s="222"/>
      <c r="J318" s="222"/>
      <c r="K318" s="223"/>
      <c r="L318" s="222"/>
      <c r="M318" s="224"/>
      <c r="N318" s="222"/>
      <c r="O318" s="222"/>
      <c r="P318" s="225"/>
      <c r="Q318" s="225"/>
      <c r="R318" s="225"/>
      <c r="S318" s="224"/>
      <c r="T318" s="224"/>
      <c r="U318" s="224"/>
      <c r="V318" s="224"/>
      <c r="W318" s="225"/>
      <c r="X318" s="224"/>
      <c r="Y318" s="224"/>
      <c r="Z318" s="224"/>
      <c r="AA318" s="224"/>
      <c r="AB318" s="226"/>
      <c r="AC318" s="201"/>
      <c r="AD318" s="201"/>
      <c r="AE318" s="201"/>
      <c r="AF318" s="201"/>
      <c r="AG318" s="201"/>
      <c r="AH318" s="201"/>
    </row>
    <row r="319" spans="1:138" s="214" customFormat="1" x14ac:dyDescent="0.25">
      <c r="A319" s="222"/>
      <c r="B319" s="223"/>
      <c r="C319" s="223"/>
      <c r="D319" s="223"/>
      <c r="E319" s="223"/>
      <c r="F319" s="223"/>
      <c r="G319" s="224"/>
      <c r="H319" s="224"/>
      <c r="I319" s="222"/>
      <c r="J319" s="222"/>
      <c r="K319" s="223"/>
      <c r="L319" s="222"/>
      <c r="M319" s="224"/>
      <c r="N319" s="222"/>
      <c r="O319" s="222"/>
      <c r="P319" s="225"/>
      <c r="Q319" s="225"/>
      <c r="R319" s="225"/>
      <c r="S319" s="224"/>
      <c r="T319" s="224"/>
      <c r="U319" s="224"/>
      <c r="V319" s="224"/>
      <c r="W319" s="225"/>
      <c r="X319" s="224"/>
      <c r="Y319" s="224"/>
      <c r="Z319" s="224"/>
      <c r="AA319" s="224"/>
      <c r="AB319" s="226"/>
      <c r="AC319" s="201"/>
      <c r="AD319" s="201"/>
      <c r="AE319" s="201"/>
      <c r="AF319" s="201"/>
      <c r="AG319" s="201"/>
      <c r="AH319" s="201"/>
    </row>
    <row r="320" spans="1:138" s="214" customFormat="1" x14ac:dyDescent="0.25">
      <c r="A320" s="222"/>
      <c r="B320" s="223"/>
      <c r="C320" s="223"/>
      <c r="D320" s="223"/>
      <c r="E320" s="223"/>
      <c r="F320" s="223"/>
      <c r="G320" s="224"/>
      <c r="H320" s="224"/>
      <c r="I320" s="222"/>
      <c r="J320" s="222"/>
      <c r="K320" s="223"/>
      <c r="L320" s="222"/>
      <c r="M320" s="224"/>
      <c r="N320" s="222"/>
      <c r="O320" s="222"/>
      <c r="P320" s="225"/>
      <c r="Q320" s="225"/>
      <c r="R320" s="225"/>
      <c r="S320" s="224"/>
      <c r="T320" s="224"/>
      <c r="U320" s="224"/>
      <c r="V320" s="224"/>
      <c r="W320" s="225"/>
      <c r="X320" s="224"/>
      <c r="Y320" s="224"/>
      <c r="Z320" s="224"/>
      <c r="AA320" s="224"/>
      <c r="AB320" s="226"/>
      <c r="AC320" s="201"/>
      <c r="AD320" s="201"/>
      <c r="AE320" s="201"/>
      <c r="AF320" s="201"/>
      <c r="AG320" s="201"/>
      <c r="AH320" s="201"/>
    </row>
    <row r="321" spans="1:34" s="214" customFormat="1" x14ac:dyDescent="0.25">
      <c r="A321" s="222"/>
      <c r="B321" s="223"/>
      <c r="C321" s="223"/>
      <c r="D321" s="223"/>
      <c r="E321" s="223"/>
      <c r="F321" s="223"/>
      <c r="G321" s="224"/>
      <c r="H321" s="224"/>
      <c r="I321" s="222"/>
      <c r="J321" s="222"/>
      <c r="K321" s="223"/>
      <c r="L321" s="222"/>
      <c r="M321" s="224"/>
      <c r="N321" s="222"/>
      <c r="O321" s="222"/>
      <c r="P321" s="225"/>
      <c r="Q321" s="225"/>
      <c r="R321" s="225"/>
      <c r="S321" s="224"/>
      <c r="T321" s="224"/>
      <c r="U321" s="224"/>
      <c r="V321" s="224"/>
      <c r="W321" s="225"/>
      <c r="X321" s="224"/>
      <c r="Y321" s="224"/>
      <c r="Z321" s="224"/>
      <c r="AA321" s="224"/>
      <c r="AB321" s="226"/>
      <c r="AC321" s="201"/>
      <c r="AD321" s="201"/>
      <c r="AE321" s="201"/>
      <c r="AF321" s="201"/>
      <c r="AG321" s="201"/>
      <c r="AH321" s="201"/>
    </row>
    <row r="322" spans="1:34" s="214" customFormat="1" x14ac:dyDescent="0.25">
      <c r="A322" s="222"/>
      <c r="B322" s="223"/>
      <c r="C322" s="223"/>
      <c r="D322" s="223"/>
      <c r="E322" s="223"/>
      <c r="F322" s="223"/>
      <c r="G322" s="224"/>
      <c r="H322" s="224"/>
      <c r="I322" s="222"/>
      <c r="J322" s="222"/>
      <c r="K322" s="223"/>
      <c r="L322" s="222"/>
      <c r="M322" s="224"/>
      <c r="N322" s="222"/>
      <c r="O322" s="222"/>
      <c r="P322" s="225"/>
      <c r="Q322" s="225"/>
      <c r="R322" s="225"/>
      <c r="S322" s="224"/>
      <c r="T322" s="224"/>
      <c r="U322" s="224"/>
      <c r="V322" s="224"/>
      <c r="W322" s="225"/>
      <c r="X322" s="224"/>
      <c r="Y322" s="224"/>
      <c r="Z322" s="224"/>
      <c r="AA322" s="224"/>
      <c r="AB322" s="226"/>
      <c r="AC322" s="201"/>
      <c r="AD322" s="201"/>
      <c r="AE322" s="201"/>
      <c r="AF322" s="201"/>
      <c r="AG322" s="201"/>
      <c r="AH322" s="201"/>
    </row>
    <row r="323" spans="1:34" s="214" customFormat="1" x14ac:dyDescent="0.25">
      <c r="A323" s="222"/>
      <c r="B323" s="223"/>
      <c r="C323" s="223"/>
      <c r="D323" s="223"/>
      <c r="E323" s="223"/>
      <c r="F323" s="223"/>
      <c r="G323" s="224"/>
      <c r="H323" s="224"/>
      <c r="I323" s="222"/>
      <c r="J323" s="222"/>
      <c r="K323" s="223"/>
      <c r="L323" s="222"/>
      <c r="M323" s="224"/>
      <c r="N323" s="222"/>
      <c r="O323" s="222"/>
      <c r="P323" s="225"/>
      <c r="Q323" s="225"/>
      <c r="R323" s="225"/>
      <c r="S323" s="224"/>
      <c r="T323" s="224"/>
      <c r="U323" s="224"/>
      <c r="V323" s="224"/>
      <c r="W323" s="225"/>
      <c r="X323" s="224"/>
      <c r="Y323" s="224"/>
      <c r="Z323" s="224"/>
      <c r="AA323" s="224"/>
      <c r="AB323" s="226"/>
      <c r="AC323" s="201"/>
      <c r="AD323" s="201"/>
      <c r="AE323" s="201"/>
      <c r="AF323" s="201"/>
      <c r="AG323" s="201"/>
      <c r="AH323" s="201"/>
    </row>
    <row r="324" spans="1:34" s="214" customFormat="1" x14ac:dyDescent="0.25">
      <c r="A324" s="222"/>
      <c r="B324" s="223"/>
      <c r="C324" s="223"/>
      <c r="D324" s="223"/>
      <c r="E324" s="223"/>
      <c r="F324" s="223"/>
      <c r="G324" s="224"/>
      <c r="H324" s="224"/>
      <c r="I324" s="222"/>
      <c r="J324" s="222"/>
      <c r="K324" s="223"/>
      <c r="L324" s="222"/>
      <c r="M324" s="224"/>
      <c r="N324" s="222"/>
      <c r="O324" s="222"/>
      <c r="P324" s="225"/>
      <c r="Q324" s="225"/>
      <c r="R324" s="225"/>
      <c r="S324" s="224"/>
      <c r="T324" s="224"/>
      <c r="U324" s="224"/>
      <c r="V324" s="224"/>
      <c r="W324" s="225"/>
      <c r="X324" s="224"/>
      <c r="Y324" s="224"/>
      <c r="Z324" s="224"/>
      <c r="AA324" s="224"/>
      <c r="AB324" s="226"/>
      <c r="AC324" s="201"/>
      <c r="AD324" s="201"/>
      <c r="AE324" s="201"/>
      <c r="AF324" s="201"/>
      <c r="AG324" s="201"/>
      <c r="AH324" s="201"/>
    </row>
    <row r="325" spans="1:34" s="214" customFormat="1" x14ac:dyDescent="0.25">
      <c r="A325" s="222"/>
      <c r="B325" s="223"/>
      <c r="C325" s="223"/>
      <c r="D325" s="223"/>
      <c r="E325" s="223"/>
      <c r="F325" s="223"/>
      <c r="G325" s="224"/>
      <c r="H325" s="224"/>
      <c r="I325" s="222"/>
      <c r="J325" s="222"/>
      <c r="K325" s="223"/>
      <c r="L325" s="222"/>
      <c r="M325" s="224"/>
      <c r="N325" s="222"/>
      <c r="O325" s="222"/>
      <c r="P325" s="225"/>
      <c r="Q325" s="225"/>
      <c r="R325" s="225"/>
      <c r="S325" s="224"/>
      <c r="T325" s="224"/>
      <c r="U325" s="224"/>
      <c r="V325" s="224"/>
      <c r="W325" s="225"/>
      <c r="X325" s="224"/>
      <c r="Y325" s="224"/>
      <c r="Z325" s="224"/>
      <c r="AA325" s="224"/>
      <c r="AB325" s="226"/>
      <c r="AC325" s="201"/>
      <c r="AD325" s="201"/>
      <c r="AE325" s="201"/>
      <c r="AF325" s="201"/>
      <c r="AG325" s="201"/>
      <c r="AH325" s="201"/>
    </row>
    <row r="326" spans="1:34" s="214" customFormat="1" x14ac:dyDescent="0.25">
      <c r="A326" s="222"/>
      <c r="B326" s="223"/>
      <c r="C326" s="223"/>
      <c r="D326" s="223"/>
      <c r="E326" s="223"/>
      <c r="F326" s="223"/>
      <c r="G326" s="224"/>
      <c r="H326" s="224"/>
      <c r="I326" s="222"/>
      <c r="J326" s="222"/>
      <c r="K326" s="223"/>
      <c r="L326" s="222"/>
      <c r="M326" s="224"/>
      <c r="N326" s="222"/>
      <c r="O326" s="222"/>
      <c r="P326" s="225"/>
      <c r="Q326" s="225"/>
      <c r="R326" s="225"/>
      <c r="S326" s="224"/>
      <c r="T326" s="224"/>
      <c r="U326" s="224"/>
      <c r="V326" s="224"/>
      <c r="W326" s="225"/>
      <c r="X326" s="224"/>
      <c r="Y326" s="224"/>
      <c r="Z326" s="224"/>
      <c r="AA326" s="224"/>
      <c r="AB326" s="226"/>
      <c r="AC326" s="201"/>
      <c r="AD326" s="201"/>
      <c r="AE326" s="201"/>
      <c r="AF326" s="201"/>
      <c r="AG326" s="201"/>
      <c r="AH326" s="201"/>
    </row>
    <row r="327" spans="1:34" s="214" customFormat="1" x14ac:dyDescent="0.25">
      <c r="A327" s="222"/>
      <c r="B327" s="223"/>
      <c r="C327" s="223"/>
      <c r="D327" s="223"/>
      <c r="E327" s="223"/>
      <c r="F327" s="223"/>
      <c r="G327" s="224"/>
      <c r="H327" s="224"/>
      <c r="I327" s="222"/>
      <c r="J327" s="222"/>
      <c r="K327" s="223"/>
      <c r="L327" s="222"/>
      <c r="M327" s="224"/>
      <c r="N327" s="222"/>
      <c r="O327" s="222"/>
      <c r="P327" s="225"/>
      <c r="Q327" s="225"/>
      <c r="R327" s="225"/>
      <c r="S327" s="224"/>
      <c r="T327" s="224"/>
      <c r="U327" s="224"/>
      <c r="V327" s="224"/>
      <c r="W327" s="225"/>
      <c r="X327" s="224"/>
      <c r="Y327" s="224"/>
      <c r="Z327" s="224"/>
      <c r="AA327" s="224"/>
      <c r="AB327" s="226"/>
      <c r="AC327" s="201"/>
      <c r="AD327" s="201"/>
      <c r="AE327" s="201"/>
      <c r="AF327" s="201"/>
      <c r="AG327" s="201"/>
      <c r="AH327" s="201"/>
    </row>
    <row r="328" spans="1:34" s="214" customFormat="1" x14ac:dyDescent="0.25">
      <c r="A328" s="222"/>
      <c r="B328" s="223"/>
      <c r="C328" s="223"/>
      <c r="D328" s="223"/>
      <c r="E328" s="223"/>
      <c r="F328" s="223"/>
      <c r="G328" s="224"/>
      <c r="H328" s="224"/>
      <c r="I328" s="222"/>
      <c r="J328" s="222"/>
      <c r="K328" s="223"/>
      <c r="L328" s="222"/>
      <c r="M328" s="224"/>
      <c r="N328" s="222"/>
      <c r="O328" s="222"/>
      <c r="P328" s="225"/>
      <c r="Q328" s="225"/>
      <c r="R328" s="225"/>
      <c r="S328" s="224"/>
      <c r="T328" s="224"/>
      <c r="U328" s="224"/>
      <c r="V328" s="224"/>
      <c r="W328" s="225"/>
      <c r="X328" s="224"/>
      <c r="Y328" s="224"/>
      <c r="Z328" s="224"/>
      <c r="AA328" s="224"/>
      <c r="AB328" s="226"/>
      <c r="AC328" s="201"/>
      <c r="AD328" s="201"/>
      <c r="AE328" s="201"/>
      <c r="AF328" s="201"/>
      <c r="AG328" s="201"/>
      <c r="AH328" s="201"/>
    </row>
    <row r="329" spans="1:34" s="214" customFormat="1" x14ac:dyDescent="0.25">
      <c r="A329" s="222"/>
      <c r="B329" s="223"/>
      <c r="C329" s="223"/>
      <c r="D329" s="223"/>
      <c r="E329" s="223"/>
      <c r="F329" s="223"/>
      <c r="G329" s="224"/>
      <c r="H329" s="224"/>
      <c r="I329" s="222"/>
      <c r="J329" s="222"/>
      <c r="K329" s="223"/>
      <c r="L329" s="222"/>
      <c r="M329" s="224"/>
      <c r="N329" s="222"/>
      <c r="O329" s="222"/>
      <c r="P329" s="225"/>
      <c r="Q329" s="225"/>
      <c r="R329" s="225"/>
      <c r="S329" s="224"/>
      <c r="T329" s="224"/>
      <c r="U329" s="224"/>
      <c r="V329" s="224"/>
      <c r="W329" s="225"/>
      <c r="X329" s="224"/>
      <c r="Y329" s="224"/>
      <c r="Z329" s="224"/>
      <c r="AA329" s="224"/>
      <c r="AB329" s="226"/>
      <c r="AC329" s="201"/>
      <c r="AD329" s="201"/>
      <c r="AE329" s="201"/>
      <c r="AF329" s="201"/>
      <c r="AG329" s="201"/>
      <c r="AH329" s="201"/>
    </row>
    <row r="330" spans="1:34" s="214" customFormat="1" x14ac:dyDescent="0.25">
      <c r="A330" s="222"/>
      <c r="B330" s="223"/>
      <c r="C330" s="223"/>
      <c r="D330" s="223"/>
      <c r="E330" s="223"/>
      <c r="F330" s="223"/>
      <c r="G330" s="224"/>
      <c r="H330" s="224"/>
      <c r="I330" s="222"/>
      <c r="J330" s="222"/>
      <c r="K330" s="223"/>
      <c r="L330" s="222"/>
      <c r="M330" s="224"/>
      <c r="N330" s="222"/>
      <c r="O330" s="222"/>
      <c r="P330" s="222"/>
      <c r="Q330" s="222"/>
      <c r="R330" s="222"/>
      <c r="S330" s="224"/>
      <c r="T330" s="224"/>
      <c r="U330" s="224"/>
      <c r="V330" s="224"/>
      <c r="W330" s="225"/>
      <c r="X330" s="224"/>
      <c r="Y330" s="224"/>
      <c r="Z330" s="224"/>
      <c r="AA330" s="224"/>
      <c r="AB330" s="226"/>
      <c r="AC330" s="201"/>
      <c r="AD330" s="201"/>
      <c r="AE330" s="201"/>
      <c r="AF330" s="201"/>
      <c r="AG330" s="201"/>
      <c r="AH330" s="201"/>
    </row>
    <row r="331" spans="1:34" s="214" customFormat="1" x14ac:dyDescent="0.25">
      <c r="A331" s="222"/>
      <c r="B331" s="223"/>
      <c r="C331" s="223"/>
      <c r="D331" s="223"/>
      <c r="E331" s="223"/>
      <c r="F331" s="223"/>
      <c r="G331" s="224"/>
      <c r="H331" s="224"/>
      <c r="I331" s="222"/>
      <c r="J331" s="222"/>
      <c r="K331" s="223"/>
      <c r="L331" s="222"/>
      <c r="M331" s="224"/>
      <c r="N331" s="222"/>
      <c r="O331" s="222"/>
      <c r="P331" s="225"/>
      <c r="Q331" s="225"/>
      <c r="R331" s="225"/>
      <c r="S331" s="224"/>
      <c r="T331" s="224"/>
      <c r="U331" s="224"/>
      <c r="V331" s="224"/>
      <c r="W331" s="225"/>
      <c r="X331" s="224"/>
      <c r="Y331" s="224"/>
      <c r="Z331" s="224"/>
      <c r="AA331" s="224"/>
      <c r="AB331" s="226"/>
      <c r="AC331" s="201"/>
      <c r="AD331" s="201"/>
      <c r="AE331" s="201"/>
      <c r="AF331" s="201"/>
      <c r="AG331" s="201"/>
      <c r="AH331" s="201"/>
    </row>
    <row r="332" spans="1:34" s="214" customFormat="1" x14ac:dyDescent="0.25">
      <c r="A332" s="222"/>
      <c r="B332" s="223"/>
      <c r="C332" s="223"/>
      <c r="D332" s="223"/>
      <c r="E332" s="223"/>
      <c r="F332" s="223"/>
      <c r="G332" s="224"/>
      <c r="H332" s="224"/>
      <c r="I332" s="222"/>
      <c r="J332" s="222"/>
      <c r="K332" s="223"/>
      <c r="L332" s="222"/>
      <c r="M332" s="224"/>
      <c r="N332" s="222"/>
      <c r="O332" s="222"/>
      <c r="P332" s="222"/>
      <c r="Q332" s="222"/>
      <c r="R332" s="222"/>
      <c r="S332" s="224"/>
      <c r="T332" s="224"/>
      <c r="U332" s="224"/>
      <c r="V332" s="224"/>
      <c r="W332" s="225"/>
      <c r="X332" s="224"/>
      <c r="Y332" s="224"/>
      <c r="Z332" s="224"/>
      <c r="AA332" s="224"/>
      <c r="AB332" s="226"/>
      <c r="AC332" s="201"/>
      <c r="AD332" s="201"/>
      <c r="AE332" s="201"/>
      <c r="AF332" s="201"/>
      <c r="AG332" s="201"/>
      <c r="AH332" s="201"/>
    </row>
    <row r="333" spans="1:34" s="214" customFormat="1" x14ac:dyDescent="0.25">
      <c r="A333" s="222"/>
      <c r="B333" s="223"/>
      <c r="C333" s="223"/>
      <c r="D333" s="223"/>
      <c r="E333" s="223"/>
      <c r="F333" s="223"/>
      <c r="G333" s="224"/>
      <c r="H333" s="224"/>
      <c r="I333" s="222"/>
      <c r="J333" s="222"/>
      <c r="K333" s="223"/>
      <c r="L333" s="222"/>
      <c r="M333" s="224"/>
      <c r="N333" s="222"/>
      <c r="O333" s="222"/>
      <c r="P333" s="222"/>
      <c r="Q333" s="222"/>
      <c r="R333" s="222"/>
      <c r="S333" s="224"/>
      <c r="T333" s="224"/>
      <c r="U333" s="224"/>
      <c r="V333" s="224"/>
      <c r="W333" s="225"/>
      <c r="X333" s="224"/>
      <c r="Y333" s="224"/>
      <c r="Z333" s="224"/>
      <c r="AA333" s="224"/>
      <c r="AB333" s="226"/>
      <c r="AC333" s="201"/>
      <c r="AD333" s="201"/>
      <c r="AE333" s="201"/>
      <c r="AF333" s="201"/>
      <c r="AG333" s="201"/>
      <c r="AH333" s="201"/>
    </row>
    <row r="334" spans="1:34" s="214" customFormat="1" x14ac:dyDescent="0.25">
      <c r="A334" s="222"/>
      <c r="B334" s="223"/>
      <c r="C334" s="223"/>
      <c r="D334" s="223"/>
      <c r="E334" s="223"/>
      <c r="F334" s="223"/>
      <c r="G334" s="224"/>
      <c r="H334" s="224"/>
      <c r="I334" s="222"/>
      <c r="J334" s="222"/>
      <c r="K334" s="223"/>
      <c r="L334" s="222"/>
      <c r="M334" s="224"/>
      <c r="N334" s="222"/>
      <c r="O334" s="222"/>
      <c r="P334" s="222"/>
      <c r="Q334" s="222"/>
      <c r="R334" s="222"/>
      <c r="S334" s="224"/>
      <c r="T334" s="224"/>
      <c r="U334" s="224"/>
      <c r="V334" s="224"/>
      <c r="W334" s="225"/>
      <c r="X334" s="224"/>
      <c r="Y334" s="224"/>
      <c r="Z334" s="224"/>
      <c r="AA334" s="224"/>
      <c r="AB334" s="226"/>
      <c r="AC334" s="201"/>
      <c r="AD334" s="201"/>
      <c r="AE334" s="201"/>
      <c r="AF334" s="201"/>
      <c r="AG334" s="201"/>
      <c r="AH334" s="201"/>
    </row>
    <row r="335" spans="1:34" s="214" customFormat="1" x14ac:dyDescent="0.25">
      <c r="A335" s="222"/>
      <c r="B335" s="223"/>
      <c r="C335" s="223"/>
      <c r="D335" s="223"/>
      <c r="E335" s="223"/>
      <c r="F335" s="223"/>
      <c r="G335" s="224"/>
      <c r="H335" s="224"/>
      <c r="I335" s="222"/>
      <c r="J335" s="222"/>
      <c r="K335" s="223"/>
      <c r="L335" s="222"/>
      <c r="M335" s="224"/>
      <c r="N335" s="222"/>
      <c r="O335" s="222"/>
      <c r="P335" s="222"/>
      <c r="Q335" s="222"/>
      <c r="R335" s="222"/>
      <c r="S335" s="224"/>
      <c r="T335" s="224"/>
      <c r="U335" s="224"/>
      <c r="V335" s="224"/>
      <c r="W335" s="225"/>
      <c r="X335" s="224"/>
      <c r="Y335" s="224"/>
      <c r="Z335" s="224"/>
      <c r="AA335" s="224"/>
      <c r="AB335" s="226"/>
      <c r="AC335" s="201"/>
      <c r="AD335" s="201"/>
      <c r="AE335" s="201"/>
      <c r="AF335" s="201"/>
      <c r="AG335" s="201"/>
      <c r="AH335" s="201"/>
    </row>
    <row r="336" spans="1:34" s="214" customFormat="1" x14ac:dyDescent="0.25">
      <c r="A336" s="222"/>
      <c r="B336" s="223"/>
      <c r="C336" s="223"/>
      <c r="D336" s="223"/>
      <c r="E336" s="223"/>
      <c r="F336" s="223"/>
      <c r="G336" s="224"/>
      <c r="H336" s="224"/>
      <c r="I336" s="222"/>
      <c r="J336" s="222"/>
      <c r="K336" s="223"/>
      <c r="L336" s="222"/>
      <c r="M336" s="224"/>
      <c r="N336" s="222"/>
      <c r="O336" s="222"/>
      <c r="P336" s="222"/>
      <c r="Q336" s="222"/>
      <c r="R336" s="222"/>
      <c r="S336" s="224"/>
      <c r="T336" s="224"/>
      <c r="U336" s="224"/>
      <c r="V336" s="224"/>
      <c r="W336" s="225"/>
      <c r="X336" s="224"/>
      <c r="Y336" s="224"/>
      <c r="Z336" s="224"/>
      <c r="AA336" s="224"/>
      <c r="AB336" s="226"/>
      <c r="AC336" s="201"/>
      <c r="AD336" s="201"/>
      <c r="AE336" s="201"/>
      <c r="AF336" s="201"/>
      <c r="AG336" s="201"/>
      <c r="AH336" s="201"/>
    </row>
    <row r="337" spans="1:61" s="214" customFormat="1" x14ac:dyDescent="0.25">
      <c r="A337" s="222"/>
      <c r="B337" s="223"/>
      <c r="C337" s="223"/>
      <c r="D337" s="223"/>
      <c r="E337" s="223"/>
      <c r="F337" s="223"/>
      <c r="G337" s="224"/>
      <c r="H337" s="224"/>
      <c r="I337" s="222"/>
      <c r="J337" s="222"/>
      <c r="K337" s="222"/>
      <c r="L337" s="222"/>
      <c r="M337" s="224"/>
      <c r="N337" s="222"/>
      <c r="O337" s="222"/>
      <c r="P337" s="222"/>
      <c r="Q337" s="222"/>
      <c r="R337" s="222"/>
      <c r="S337" s="224"/>
      <c r="T337" s="224"/>
      <c r="U337" s="224"/>
      <c r="V337" s="224"/>
      <c r="W337" s="225"/>
      <c r="X337" s="224"/>
      <c r="Y337" s="224"/>
      <c r="Z337" s="224"/>
      <c r="AA337" s="224"/>
      <c r="AB337" s="226"/>
      <c r="AC337" s="201"/>
      <c r="AD337" s="201"/>
      <c r="AE337" s="201"/>
      <c r="AF337" s="201"/>
      <c r="AG337" s="201"/>
      <c r="AH337" s="201"/>
    </row>
    <row r="338" spans="1:61" s="214" customFormat="1" x14ac:dyDescent="0.25">
      <c r="A338" s="222"/>
      <c r="B338" s="223"/>
      <c r="C338" s="223"/>
      <c r="D338" s="223"/>
      <c r="E338" s="223"/>
      <c r="F338" s="223"/>
      <c r="G338" s="224"/>
      <c r="H338" s="224"/>
      <c r="I338" s="222"/>
      <c r="J338" s="222"/>
      <c r="K338" s="222"/>
      <c r="L338" s="222"/>
      <c r="M338" s="224"/>
      <c r="N338" s="222"/>
      <c r="O338" s="222"/>
      <c r="P338" s="225"/>
      <c r="Q338" s="225"/>
      <c r="R338" s="225"/>
      <c r="S338" s="224"/>
      <c r="T338" s="224"/>
      <c r="U338" s="224"/>
      <c r="V338" s="224"/>
      <c r="W338" s="225"/>
      <c r="X338" s="224"/>
      <c r="Y338" s="224"/>
      <c r="Z338" s="224"/>
      <c r="AA338" s="224"/>
      <c r="AB338" s="226"/>
      <c r="AC338" s="201"/>
      <c r="AD338" s="201"/>
      <c r="AE338" s="201"/>
      <c r="AF338" s="201"/>
      <c r="AG338" s="201"/>
      <c r="AH338" s="201"/>
    </row>
    <row r="339" spans="1:61" s="214" customFormat="1" x14ac:dyDescent="0.25">
      <c r="A339" s="222"/>
      <c r="B339" s="223"/>
      <c r="C339" s="223"/>
      <c r="D339" s="223"/>
      <c r="E339" s="223"/>
      <c r="F339" s="223"/>
      <c r="G339" s="224"/>
      <c r="H339" s="224"/>
      <c r="I339" s="222"/>
      <c r="J339" s="222"/>
      <c r="K339" s="222"/>
      <c r="L339" s="222"/>
      <c r="M339" s="224"/>
      <c r="N339" s="222"/>
      <c r="O339" s="222"/>
      <c r="P339" s="225"/>
      <c r="Q339" s="225"/>
      <c r="R339" s="225"/>
      <c r="S339" s="224"/>
      <c r="T339" s="224"/>
      <c r="U339" s="224"/>
      <c r="V339" s="224"/>
      <c r="W339" s="225"/>
      <c r="X339" s="224"/>
      <c r="Y339" s="224"/>
      <c r="Z339" s="224"/>
      <c r="AA339" s="224"/>
      <c r="AB339" s="226"/>
      <c r="AC339" s="201"/>
      <c r="AD339" s="201"/>
      <c r="AE339" s="201"/>
      <c r="AF339" s="201"/>
      <c r="AG339" s="201"/>
      <c r="AH339" s="201"/>
    </row>
    <row r="340" spans="1:61" s="230" customFormat="1" x14ac:dyDescent="0.25">
      <c r="A340" s="222"/>
      <c r="B340" s="223"/>
      <c r="C340" s="223"/>
      <c r="D340" s="223"/>
      <c r="E340" s="223"/>
      <c r="F340" s="223"/>
      <c r="G340" s="224"/>
      <c r="H340" s="224"/>
      <c r="I340" s="222"/>
      <c r="J340" s="222"/>
      <c r="K340" s="223"/>
      <c r="L340" s="222"/>
      <c r="M340" s="224"/>
      <c r="N340" s="222"/>
      <c r="O340" s="222"/>
      <c r="P340" s="222"/>
      <c r="Q340" s="222"/>
      <c r="R340" s="222"/>
      <c r="S340" s="224"/>
      <c r="T340" s="224"/>
      <c r="U340" s="224"/>
      <c r="V340" s="224"/>
      <c r="W340" s="225"/>
      <c r="X340" s="224"/>
      <c r="Y340" s="224"/>
      <c r="Z340" s="224"/>
      <c r="AA340" s="224"/>
      <c r="AB340" s="226"/>
      <c r="AC340" s="228"/>
      <c r="AD340" s="228"/>
      <c r="AE340" s="228"/>
      <c r="AF340" s="228"/>
      <c r="AG340" s="228"/>
      <c r="AH340" s="228"/>
      <c r="AI340" s="228"/>
      <c r="AJ340" s="228"/>
      <c r="AK340" s="228"/>
      <c r="AL340" s="228"/>
      <c r="AM340" s="228"/>
      <c r="AN340" s="228"/>
      <c r="AO340" s="228"/>
      <c r="AP340" s="228"/>
      <c r="AQ340" s="228"/>
      <c r="AR340" s="228"/>
      <c r="AS340" s="228"/>
      <c r="AT340" s="228"/>
      <c r="AU340" s="228"/>
      <c r="AV340" s="228"/>
      <c r="AW340" s="228"/>
      <c r="AX340" s="228"/>
      <c r="AY340" s="228"/>
      <c r="AZ340" s="228"/>
      <c r="BA340" s="228"/>
      <c r="BB340" s="228"/>
      <c r="BC340" s="228"/>
      <c r="BD340" s="228"/>
      <c r="BE340" s="228"/>
      <c r="BF340" s="228"/>
      <c r="BG340" s="228"/>
      <c r="BH340" s="228"/>
      <c r="BI340" s="229"/>
    </row>
    <row r="341" spans="1:61" s="230" customFormat="1" x14ac:dyDescent="0.25">
      <c r="A341" s="222"/>
      <c r="B341" s="223"/>
      <c r="C341" s="223"/>
      <c r="D341" s="223"/>
      <c r="E341" s="223"/>
      <c r="F341" s="223"/>
      <c r="G341" s="224"/>
      <c r="H341" s="224"/>
      <c r="I341" s="222"/>
      <c r="J341" s="222"/>
      <c r="K341" s="222"/>
      <c r="L341" s="222"/>
      <c r="M341" s="224"/>
      <c r="N341" s="222"/>
      <c r="O341" s="222"/>
      <c r="P341" s="225"/>
      <c r="Q341" s="225"/>
      <c r="R341" s="225"/>
      <c r="S341" s="224"/>
      <c r="T341" s="224"/>
      <c r="U341" s="224"/>
      <c r="V341" s="224"/>
      <c r="W341" s="225"/>
      <c r="X341" s="224"/>
      <c r="Y341" s="224"/>
      <c r="Z341" s="224"/>
      <c r="AA341" s="224"/>
      <c r="AB341" s="226"/>
      <c r="AC341" s="228"/>
      <c r="AD341" s="228"/>
      <c r="AE341" s="228"/>
      <c r="AF341" s="228"/>
      <c r="AG341" s="228"/>
      <c r="AH341" s="228"/>
      <c r="AI341" s="228"/>
      <c r="AJ341" s="228"/>
      <c r="AK341" s="228"/>
      <c r="AL341" s="228"/>
      <c r="AM341" s="228"/>
      <c r="AN341" s="228"/>
      <c r="AO341" s="228"/>
      <c r="AP341" s="228"/>
      <c r="AQ341" s="228"/>
      <c r="AR341" s="228"/>
      <c r="AS341" s="228"/>
      <c r="AT341" s="228"/>
      <c r="AU341" s="228"/>
      <c r="AV341" s="228"/>
      <c r="AW341" s="228"/>
      <c r="AX341" s="228"/>
      <c r="AY341" s="228"/>
      <c r="AZ341" s="228"/>
      <c r="BA341" s="228"/>
      <c r="BB341" s="228"/>
      <c r="BC341" s="228"/>
      <c r="BD341" s="228"/>
      <c r="BE341" s="228"/>
      <c r="BF341" s="228"/>
      <c r="BG341" s="228"/>
      <c r="BH341" s="228"/>
      <c r="BI341" s="229"/>
    </row>
    <row r="342" spans="1:61" s="230" customFormat="1" x14ac:dyDescent="0.25">
      <c r="A342" s="222"/>
      <c r="B342" s="223"/>
      <c r="C342" s="223"/>
      <c r="D342" s="223"/>
      <c r="E342" s="223"/>
      <c r="F342" s="223"/>
      <c r="G342" s="224"/>
      <c r="H342" s="224"/>
      <c r="I342" s="222"/>
      <c r="J342" s="222"/>
      <c r="K342" s="222"/>
      <c r="L342" s="222"/>
      <c r="M342" s="224"/>
      <c r="N342" s="222"/>
      <c r="O342" s="222"/>
      <c r="P342" s="222"/>
      <c r="Q342" s="222"/>
      <c r="R342" s="222"/>
      <c r="S342" s="224"/>
      <c r="T342" s="224"/>
      <c r="U342" s="224"/>
      <c r="V342" s="224"/>
      <c r="W342" s="225"/>
      <c r="X342" s="224"/>
      <c r="Y342" s="224"/>
      <c r="Z342" s="224"/>
      <c r="AA342" s="224"/>
      <c r="AB342" s="226"/>
      <c r="AC342" s="228"/>
      <c r="AD342" s="228"/>
      <c r="AE342" s="228"/>
      <c r="AF342" s="228"/>
      <c r="AG342" s="228"/>
      <c r="AH342" s="228"/>
      <c r="AI342" s="228"/>
      <c r="AJ342" s="228"/>
      <c r="AK342" s="228"/>
      <c r="AL342" s="228"/>
      <c r="AM342" s="228"/>
      <c r="AN342" s="228"/>
      <c r="AO342" s="228"/>
      <c r="AP342" s="228"/>
      <c r="AQ342" s="228"/>
      <c r="AR342" s="228"/>
      <c r="AS342" s="228"/>
      <c r="AT342" s="228"/>
      <c r="AU342" s="228"/>
      <c r="AV342" s="228"/>
      <c r="AW342" s="228"/>
      <c r="AX342" s="228"/>
      <c r="AY342" s="228"/>
      <c r="AZ342" s="228"/>
      <c r="BA342" s="228"/>
      <c r="BB342" s="228"/>
      <c r="BC342" s="228"/>
      <c r="BD342" s="228"/>
      <c r="BE342" s="228"/>
      <c r="BF342" s="228"/>
      <c r="BG342" s="228"/>
      <c r="BH342" s="228"/>
      <c r="BI342" s="229"/>
    </row>
    <row r="343" spans="1:61" s="230" customFormat="1" x14ac:dyDescent="0.25">
      <c r="A343" s="222"/>
      <c r="B343" s="223"/>
      <c r="C343" s="223"/>
      <c r="D343" s="223"/>
      <c r="E343" s="223"/>
      <c r="F343" s="223"/>
      <c r="G343" s="224"/>
      <c r="H343" s="224"/>
      <c r="I343" s="222"/>
      <c r="J343" s="222"/>
      <c r="K343" s="222"/>
      <c r="L343" s="222"/>
      <c r="M343" s="222"/>
      <c r="N343" s="222"/>
      <c r="O343" s="222"/>
      <c r="P343" s="222"/>
      <c r="Q343" s="222"/>
      <c r="R343" s="222"/>
      <c r="S343" s="224"/>
      <c r="T343" s="224"/>
      <c r="U343" s="224"/>
      <c r="V343" s="224"/>
      <c r="W343" s="225"/>
      <c r="X343" s="224"/>
      <c r="Y343" s="224"/>
      <c r="Z343" s="224"/>
      <c r="AA343" s="224"/>
      <c r="AB343" s="226"/>
      <c r="AC343" s="228"/>
      <c r="AD343" s="228"/>
      <c r="AE343" s="228"/>
      <c r="AF343" s="228"/>
      <c r="AG343" s="228"/>
      <c r="AH343" s="228"/>
      <c r="AI343" s="228"/>
      <c r="AJ343" s="228"/>
      <c r="AK343" s="228"/>
      <c r="AL343" s="228"/>
      <c r="AM343" s="228"/>
      <c r="AN343" s="228"/>
      <c r="AO343" s="228"/>
      <c r="AP343" s="228"/>
      <c r="AQ343" s="228"/>
      <c r="AR343" s="228"/>
      <c r="AS343" s="228"/>
      <c r="AT343" s="228"/>
      <c r="AU343" s="228"/>
      <c r="AV343" s="228"/>
      <c r="AW343" s="228"/>
      <c r="AX343" s="228"/>
      <c r="AY343" s="228"/>
      <c r="AZ343" s="228"/>
      <c r="BA343" s="228"/>
      <c r="BB343" s="228"/>
      <c r="BC343" s="228"/>
      <c r="BD343" s="228"/>
      <c r="BE343" s="228"/>
      <c r="BF343" s="228"/>
      <c r="BG343" s="228"/>
      <c r="BH343" s="228"/>
      <c r="BI343" s="229"/>
    </row>
    <row r="344" spans="1:61" s="230" customFormat="1" x14ac:dyDescent="0.25">
      <c r="A344" s="222"/>
      <c r="B344" s="223"/>
      <c r="C344" s="223"/>
      <c r="D344" s="223"/>
      <c r="E344" s="223"/>
      <c r="F344" s="223"/>
      <c r="G344" s="224"/>
      <c r="H344" s="224"/>
      <c r="I344" s="222"/>
      <c r="J344" s="222"/>
      <c r="K344" s="222"/>
      <c r="L344" s="222"/>
      <c r="M344" s="224"/>
      <c r="N344" s="222"/>
      <c r="O344" s="222"/>
      <c r="P344" s="225"/>
      <c r="Q344" s="225"/>
      <c r="R344" s="225"/>
      <c r="S344" s="224"/>
      <c r="T344" s="224"/>
      <c r="U344" s="224"/>
      <c r="V344" s="224"/>
      <c r="W344" s="225"/>
      <c r="X344" s="224"/>
      <c r="Y344" s="224"/>
      <c r="Z344" s="224"/>
      <c r="AA344" s="224"/>
      <c r="AB344" s="226"/>
      <c r="AC344" s="228"/>
      <c r="AD344" s="228"/>
      <c r="AE344" s="228"/>
      <c r="AF344" s="228"/>
      <c r="AG344" s="228"/>
      <c r="AH344" s="228"/>
      <c r="AI344" s="228"/>
      <c r="AJ344" s="228"/>
      <c r="AK344" s="228"/>
      <c r="AL344" s="228"/>
      <c r="AM344" s="228"/>
      <c r="AN344" s="228"/>
      <c r="AO344" s="228"/>
      <c r="AP344" s="228"/>
      <c r="AQ344" s="228"/>
      <c r="AR344" s="228"/>
      <c r="AS344" s="228"/>
      <c r="AT344" s="228"/>
      <c r="AU344" s="228"/>
      <c r="AV344" s="228"/>
      <c r="AW344" s="228"/>
      <c r="AX344" s="228"/>
      <c r="AY344" s="228"/>
      <c r="AZ344" s="228"/>
      <c r="BA344" s="228"/>
      <c r="BB344" s="228"/>
      <c r="BC344" s="228"/>
      <c r="BD344" s="228"/>
      <c r="BE344" s="228"/>
      <c r="BF344" s="228"/>
      <c r="BG344" s="228"/>
      <c r="BH344" s="228"/>
      <c r="BI344" s="229"/>
    </row>
    <row r="345" spans="1:61" s="201" customFormat="1" x14ac:dyDescent="0.25">
      <c r="A345" s="222"/>
      <c r="B345" s="223"/>
      <c r="C345" s="223"/>
      <c r="D345" s="223"/>
      <c r="E345" s="223"/>
      <c r="F345" s="223"/>
      <c r="G345" s="224"/>
      <c r="H345" s="224"/>
      <c r="I345" s="222"/>
      <c r="J345" s="222"/>
      <c r="K345" s="222"/>
      <c r="L345" s="222"/>
      <c r="M345" s="224"/>
      <c r="N345" s="222"/>
      <c r="O345" s="222"/>
      <c r="P345" s="225"/>
      <c r="Q345" s="225"/>
      <c r="R345" s="225"/>
      <c r="S345" s="224"/>
      <c r="T345" s="224"/>
      <c r="U345" s="224"/>
      <c r="V345" s="224"/>
      <c r="W345" s="225"/>
      <c r="X345" s="224"/>
      <c r="Y345" s="224"/>
      <c r="Z345" s="224"/>
      <c r="AA345" s="224"/>
      <c r="AB345" s="226"/>
    </row>
    <row r="346" spans="1:61" s="214" customFormat="1" x14ac:dyDescent="0.25">
      <c r="A346" s="222"/>
      <c r="B346" s="223"/>
      <c r="C346" s="223"/>
      <c r="D346" s="223"/>
      <c r="E346" s="223"/>
      <c r="F346" s="223"/>
      <c r="G346" s="224"/>
      <c r="H346" s="224"/>
      <c r="I346" s="222"/>
      <c r="J346" s="222"/>
      <c r="K346" s="222"/>
      <c r="L346" s="222"/>
      <c r="M346" s="224"/>
      <c r="N346" s="222"/>
      <c r="O346" s="222"/>
      <c r="P346" s="225"/>
      <c r="Q346" s="225"/>
      <c r="R346" s="225"/>
      <c r="S346" s="224"/>
      <c r="T346" s="224"/>
      <c r="U346" s="224"/>
      <c r="V346" s="224"/>
      <c r="W346" s="225"/>
      <c r="X346" s="224"/>
      <c r="Y346" s="224"/>
      <c r="Z346" s="224"/>
      <c r="AA346" s="224"/>
      <c r="AB346" s="226"/>
      <c r="AC346" s="201"/>
      <c r="AD346" s="201"/>
      <c r="AE346" s="201"/>
      <c r="AF346" s="201"/>
      <c r="AG346" s="201"/>
      <c r="AH346" s="201"/>
    </row>
    <row r="347" spans="1:61" s="214" customFormat="1" ht="102" customHeight="1" x14ac:dyDescent="0.25">
      <c r="A347" s="222"/>
      <c r="B347" s="223"/>
      <c r="C347" s="223"/>
      <c r="D347" s="223"/>
      <c r="E347" s="223"/>
      <c r="F347" s="223"/>
      <c r="G347" s="224"/>
      <c r="H347" s="224"/>
      <c r="I347" s="222"/>
      <c r="J347" s="222"/>
      <c r="K347" s="222"/>
      <c r="L347" s="222"/>
      <c r="M347" s="224"/>
      <c r="N347" s="222"/>
      <c r="O347" s="222"/>
      <c r="P347" s="225"/>
      <c r="Q347" s="225"/>
      <c r="R347" s="225"/>
      <c r="S347" s="224"/>
      <c r="T347" s="224"/>
      <c r="U347" s="224"/>
      <c r="V347" s="224"/>
      <c r="W347" s="225"/>
      <c r="X347" s="224"/>
      <c r="Y347" s="224"/>
      <c r="Z347" s="224"/>
      <c r="AA347" s="224"/>
      <c r="AB347" s="226"/>
      <c r="AC347" s="201"/>
      <c r="AD347" s="201"/>
      <c r="AE347" s="201"/>
      <c r="AF347" s="201"/>
      <c r="AG347" s="201"/>
      <c r="AH347" s="201"/>
    </row>
    <row r="348" spans="1:61" s="214" customFormat="1" x14ac:dyDescent="0.25">
      <c r="A348" s="222"/>
      <c r="B348" s="223"/>
      <c r="C348" s="223"/>
      <c r="D348" s="223"/>
      <c r="E348" s="223"/>
      <c r="F348" s="223"/>
      <c r="G348" s="224"/>
      <c r="H348" s="224"/>
      <c r="I348" s="222"/>
      <c r="J348" s="222"/>
      <c r="K348" s="222"/>
      <c r="L348" s="222"/>
      <c r="M348" s="224"/>
      <c r="N348" s="222"/>
      <c r="O348" s="222"/>
      <c r="P348" s="222"/>
      <c r="Q348" s="222"/>
      <c r="R348" s="222"/>
      <c r="S348" s="224"/>
      <c r="T348" s="224"/>
      <c r="U348" s="224"/>
      <c r="V348" s="224"/>
      <c r="W348" s="225"/>
      <c r="X348" s="224"/>
      <c r="Y348" s="224"/>
      <c r="Z348" s="224"/>
      <c r="AA348" s="224"/>
      <c r="AB348" s="226"/>
      <c r="AC348" s="201"/>
      <c r="AD348" s="201"/>
      <c r="AE348" s="201"/>
      <c r="AF348" s="201"/>
      <c r="AG348" s="201"/>
      <c r="AH348" s="201"/>
    </row>
    <row r="349" spans="1:61" s="214" customFormat="1" x14ac:dyDescent="0.25">
      <c r="A349" s="222"/>
      <c r="B349" s="223"/>
      <c r="C349" s="223"/>
      <c r="D349" s="223"/>
      <c r="E349" s="223"/>
      <c r="F349" s="223"/>
      <c r="G349" s="224"/>
      <c r="H349" s="224"/>
      <c r="I349" s="222"/>
      <c r="J349" s="222"/>
      <c r="K349" s="222"/>
      <c r="L349" s="222"/>
      <c r="M349" s="224"/>
      <c r="N349" s="222"/>
      <c r="O349" s="222"/>
      <c r="P349" s="222"/>
      <c r="Q349" s="222"/>
      <c r="R349" s="222"/>
      <c r="S349" s="224"/>
      <c r="T349" s="224"/>
      <c r="U349" s="224"/>
      <c r="V349" s="224"/>
      <c r="W349" s="225"/>
      <c r="X349" s="224"/>
      <c r="Y349" s="224"/>
      <c r="Z349" s="224"/>
      <c r="AA349" s="224"/>
      <c r="AB349" s="226"/>
      <c r="AC349" s="201"/>
      <c r="AD349" s="201"/>
      <c r="AE349" s="201"/>
      <c r="AF349" s="201"/>
      <c r="AG349" s="201"/>
      <c r="AH349" s="201"/>
    </row>
    <row r="350" spans="1:61" s="214" customFormat="1" x14ac:dyDescent="0.25">
      <c r="A350" s="222"/>
      <c r="B350" s="223"/>
      <c r="C350" s="223"/>
      <c r="D350" s="223"/>
      <c r="E350" s="223"/>
      <c r="F350" s="223"/>
      <c r="G350" s="224"/>
      <c r="H350" s="224"/>
      <c r="I350" s="222"/>
      <c r="J350" s="222"/>
      <c r="K350" s="222"/>
      <c r="L350" s="222"/>
      <c r="M350" s="224"/>
      <c r="N350" s="222"/>
      <c r="O350" s="222"/>
      <c r="P350" s="222"/>
      <c r="Q350" s="222"/>
      <c r="R350" s="222"/>
      <c r="S350" s="224"/>
      <c r="T350" s="224"/>
      <c r="U350" s="224"/>
      <c r="V350" s="224"/>
      <c r="W350" s="225"/>
      <c r="X350" s="224"/>
      <c r="Y350" s="224"/>
      <c r="Z350" s="224"/>
      <c r="AA350" s="224"/>
      <c r="AB350" s="226"/>
      <c r="AC350" s="201"/>
      <c r="AD350" s="201"/>
      <c r="AE350" s="201"/>
      <c r="AF350" s="201"/>
      <c r="AG350" s="201"/>
      <c r="AH350" s="201"/>
    </row>
    <row r="351" spans="1:61" s="214" customFormat="1" ht="102.75" customHeight="1" x14ac:dyDescent="0.25">
      <c r="A351" s="222"/>
      <c r="B351" s="223"/>
      <c r="C351" s="223"/>
      <c r="D351" s="223"/>
      <c r="E351" s="223"/>
      <c r="F351" s="223"/>
      <c r="G351" s="224"/>
      <c r="H351" s="224"/>
      <c r="I351" s="222"/>
      <c r="J351" s="222"/>
      <c r="K351" s="222"/>
      <c r="L351" s="222"/>
      <c r="M351" s="224"/>
      <c r="N351" s="222"/>
      <c r="O351" s="222"/>
      <c r="P351" s="225"/>
      <c r="Q351" s="225"/>
      <c r="R351" s="225"/>
      <c r="S351" s="224"/>
      <c r="T351" s="224"/>
      <c r="U351" s="224"/>
      <c r="V351" s="224"/>
      <c r="W351" s="225"/>
      <c r="X351" s="224"/>
      <c r="Y351" s="224"/>
      <c r="Z351" s="224"/>
      <c r="AA351" s="224"/>
      <c r="AB351" s="226"/>
      <c r="AC351" s="201"/>
      <c r="AD351" s="201"/>
      <c r="AE351" s="201"/>
      <c r="AF351" s="201"/>
      <c r="AG351" s="201"/>
      <c r="AH351" s="201"/>
    </row>
    <row r="352" spans="1:61" s="214" customFormat="1" x14ac:dyDescent="0.25">
      <c r="A352" s="222"/>
      <c r="B352" s="223"/>
      <c r="C352" s="223"/>
      <c r="D352" s="223"/>
      <c r="E352" s="223"/>
      <c r="F352" s="223"/>
      <c r="G352" s="224"/>
      <c r="H352" s="224"/>
      <c r="I352" s="222"/>
      <c r="J352" s="222"/>
      <c r="K352" s="222"/>
      <c r="L352" s="222"/>
      <c r="M352" s="224"/>
      <c r="N352" s="222"/>
      <c r="O352" s="222"/>
      <c r="P352" s="225"/>
      <c r="Q352" s="225"/>
      <c r="R352" s="225"/>
      <c r="S352" s="224"/>
      <c r="T352" s="224"/>
      <c r="U352" s="224"/>
      <c r="V352" s="224"/>
      <c r="W352" s="225"/>
      <c r="X352" s="224"/>
      <c r="Y352" s="224"/>
      <c r="Z352" s="224"/>
      <c r="AA352" s="224"/>
      <c r="AB352" s="226"/>
      <c r="AC352" s="201"/>
      <c r="AD352" s="201"/>
      <c r="AE352" s="201"/>
      <c r="AF352" s="201"/>
      <c r="AG352" s="201"/>
      <c r="AH352" s="201"/>
    </row>
    <row r="353" spans="1:34" s="214" customFormat="1" x14ac:dyDescent="0.25">
      <c r="A353" s="222"/>
      <c r="B353" s="223"/>
      <c r="C353" s="223"/>
      <c r="D353" s="223"/>
      <c r="E353" s="223"/>
      <c r="F353" s="223"/>
      <c r="G353" s="224"/>
      <c r="H353" s="224"/>
      <c r="I353" s="222"/>
      <c r="J353" s="222"/>
      <c r="K353" s="222"/>
      <c r="L353" s="222"/>
      <c r="M353" s="224"/>
      <c r="N353" s="222"/>
      <c r="O353" s="222"/>
      <c r="P353" s="225"/>
      <c r="Q353" s="225"/>
      <c r="R353" s="225"/>
      <c r="S353" s="224"/>
      <c r="T353" s="224"/>
      <c r="U353" s="224"/>
      <c r="V353" s="224"/>
      <c r="W353" s="225"/>
      <c r="X353" s="224"/>
      <c r="Y353" s="224"/>
      <c r="Z353" s="224"/>
      <c r="AA353" s="224"/>
      <c r="AB353" s="226"/>
      <c r="AC353" s="201"/>
      <c r="AD353" s="201"/>
      <c r="AE353" s="201"/>
      <c r="AF353" s="201"/>
      <c r="AG353" s="201"/>
      <c r="AH353" s="201"/>
    </row>
    <row r="354" spans="1:34" s="214" customFormat="1" x14ac:dyDescent="0.25">
      <c r="A354" s="222"/>
      <c r="B354" s="223"/>
      <c r="C354" s="223"/>
      <c r="D354" s="223"/>
      <c r="E354" s="223"/>
      <c r="F354" s="223"/>
      <c r="G354" s="224"/>
      <c r="H354" s="224"/>
      <c r="I354" s="222"/>
      <c r="J354" s="222"/>
      <c r="K354" s="222"/>
      <c r="L354" s="222"/>
      <c r="M354" s="224"/>
      <c r="N354" s="222"/>
      <c r="O354" s="222"/>
      <c r="P354" s="225"/>
      <c r="Q354" s="225"/>
      <c r="R354" s="225"/>
      <c r="S354" s="224"/>
      <c r="T354" s="224"/>
      <c r="U354" s="224"/>
      <c r="V354" s="224"/>
      <c r="W354" s="225"/>
      <c r="X354" s="224"/>
      <c r="Y354" s="224"/>
      <c r="Z354" s="224"/>
      <c r="AA354" s="224"/>
      <c r="AB354" s="226"/>
      <c r="AC354" s="201"/>
      <c r="AD354" s="201"/>
      <c r="AE354" s="201"/>
      <c r="AF354" s="201"/>
      <c r="AG354" s="201"/>
      <c r="AH354" s="201"/>
    </row>
    <row r="355" spans="1:34" s="214" customFormat="1" x14ac:dyDescent="0.25">
      <c r="A355" s="222"/>
      <c r="B355" s="223"/>
      <c r="C355" s="223"/>
      <c r="D355" s="223"/>
      <c r="E355" s="223"/>
      <c r="F355" s="223"/>
      <c r="G355" s="224"/>
      <c r="H355" s="224"/>
      <c r="I355" s="222"/>
      <c r="J355" s="222"/>
      <c r="K355" s="222"/>
      <c r="L355" s="222"/>
      <c r="M355" s="224"/>
      <c r="N355" s="222"/>
      <c r="O355" s="222"/>
      <c r="P355" s="225"/>
      <c r="Q355" s="225"/>
      <c r="R355" s="225"/>
      <c r="S355" s="224"/>
      <c r="T355" s="224"/>
      <c r="U355" s="224"/>
      <c r="V355" s="224"/>
      <c r="W355" s="225"/>
      <c r="X355" s="224"/>
      <c r="Y355" s="224"/>
      <c r="Z355" s="224"/>
      <c r="AA355" s="224"/>
      <c r="AB355" s="226"/>
      <c r="AC355" s="201"/>
      <c r="AD355" s="201"/>
      <c r="AE355" s="201"/>
      <c r="AF355" s="201"/>
      <c r="AG355" s="201"/>
      <c r="AH355" s="201"/>
    </row>
    <row r="356" spans="1:34" s="214" customFormat="1" x14ac:dyDescent="0.25">
      <c r="A356" s="222"/>
      <c r="B356" s="223"/>
      <c r="C356" s="223"/>
      <c r="D356" s="223"/>
      <c r="E356" s="223"/>
      <c r="F356" s="223"/>
      <c r="G356" s="224"/>
      <c r="H356" s="224"/>
      <c r="I356" s="222"/>
      <c r="J356" s="222"/>
      <c r="K356" s="222"/>
      <c r="L356" s="222"/>
      <c r="M356" s="224"/>
      <c r="N356" s="222"/>
      <c r="O356" s="222"/>
      <c r="P356" s="225"/>
      <c r="Q356" s="225"/>
      <c r="R356" s="225"/>
      <c r="S356" s="224"/>
      <c r="T356" s="224"/>
      <c r="U356" s="224"/>
      <c r="V356" s="224"/>
      <c r="W356" s="225"/>
      <c r="X356" s="224"/>
      <c r="Y356" s="224"/>
      <c r="Z356" s="224"/>
      <c r="AA356" s="224"/>
      <c r="AB356" s="226"/>
      <c r="AC356" s="201"/>
      <c r="AD356" s="201"/>
      <c r="AE356" s="201"/>
      <c r="AF356" s="201"/>
      <c r="AG356" s="201"/>
      <c r="AH356" s="201"/>
    </row>
    <row r="357" spans="1:34" s="214" customFormat="1" x14ac:dyDescent="0.25">
      <c r="A357" s="222"/>
      <c r="B357" s="223"/>
      <c r="C357" s="223"/>
      <c r="D357" s="223"/>
      <c r="E357" s="223"/>
      <c r="F357" s="223"/>
      <c r="G357" s="224"/>
      <c r="H357" s="224"/>
      <c r="I357" s="222"/>
      <c r="J357" s="222"/>
      <c r="K357" s="222"/>
      <c r="L357" s="222"/>
      <c r="M357" s="224"/>
      <c r="N357" s="222"/>
      <c r="O357" s="222"/>
      <c r="P357" s="225"/>
      <c r="Q357" s="225"/>
      <c r="R357" s="225"/>
      <c r="S357" s="224"/>
      <c r="T357" s="224"/>
      <c r="U357" s="224"/>
      <c r="V357" s="224"/>
      <c r="W357" s="225"/>
      <c r="X357" s="224"/>
      <c r="Y357" s="224"/>
      <c r="Z357" s="224"/>
      <c r="AA357" s="224"/>
      <c r="AB357" s="226"/>
      <c r="AC357" s="201"/>
      <c r="AD357" s="201"/>
      <c r="AE357" s="201"/>
      <c r="AF357" s="201"/>
      <c r="AG357" s="201"/>
      <c r="AH357" s="201"/>
    </row>
    <row r="358" spans="1:34" s="214" customFormat="1" x14ac:dyDescent="0.25">
      <c r="A358" s="222"/>
      <c r="B358" s="223"/>
      <c r="C358" s="223"/>
      <c r="D358" s="223"/>
      <c r="E358" s="223"/>
      <c r="F358" s="223"/>
      <c r="G358" s="224"/>
      <c r="H358" s="224"/>
      <c r="I358" s="222"/>
      <c r="J358" s="222"/>
      <c r="K358" s="222"/>
      <c r="L358" s="222"/>
      <c r="M358" s="224"/>
      <c r="N358" s="222"/>
      <c r="O358" s="222"/>
      <c r="P358" s="225"/>
      <c r="Q358" s="225"/>
      <c r="R358" s="225"/>
      <c r="S358" s="224"/>
      <c r="T358" s="224"/>
      <c r="U358" s="224"/>
      <c r="V358" s="224"/>
      <c r="W358" s="225"/>
      <c r="X358" s="224"/>
      <c r="Y358" s="224"/>
      <c r="Z358" s="224"/>
      <c r="AA358" s="224"/>
      <c r="AB358" s="226"/>
      <c r="AC358" s="201"/>
      <c r="AD358" s="201"/>
      <c r="AE358" s="201"/>
      <c r="AF358" s="201"/>
      <c r="AG358" s="201"/>
      <c r="AH358" s="201"/>
    </row>
    <row r="359" spans="1:34" s="214" customFormat="1" x14ac:dyDescent="0.25">
      <c r="A359" s="222"/>
      <c r="B359" s="223"/>
      <c r="C359" s="223"/>
      <c r="D359" s="223"/>
      <c r="E359" s="223"/>
      <c r="F359" s="223"/>
      <c r="G359" s="224"/>
      <c r="H359" s="224"/>
      <c r="I359" s="222"/>
      <c r="J359" s="222"/>
      <c r="K359" s="222"/>
      <c r="L359" s="222"/>
      <c r="M359" s="224"/>
      <c r="N359" s="222"/>
      <c r="O359" s="222"/>
      <c r="P359" s="225"/>
      <c r="Q359" s="225"/>
      <c r="R359" s="225"/>
      <c r="S359" s="224"/>
      <c r="T359" s="224"/>
      <c r="U359" s="224"/>
      <c r="V359" s="224"/>
      <c r="W359" s="225"/>
      <c r="X359" s="224"/>
      <c r="Y359" s="224"/>
      <c r="Z359" s="224"/>
      <c r="AA359" s="224"/>
      <c r="AB359" s="226"/>
      <c r="AC359" s="201"/>
      <c r="AD359" s="201"/>
      <c r="AE359" s="201"/>
      <c r="AF359" s="201"/>
      <c r="AG359" s="201"/>
      <c r="AH359" s="201"/>
    </row>
    <row r="360" spans="1:34" s="214" customFormat="1" x14ac:dyDescent="0.25">
      <c r="A360" s="222"/>
      <c r="B360" s="223"/>
      <c r="C360" s="223"/>
      <c r="D360" s="223"/>
      <c r="E360" s="223"/>
      <c r="F360" s="223"/>
      <c r="G360" s="224"/>
      <c r="H360" s="224"/>
      <c r="I360" s="222"/>
      <c r="J360" s="222"/>
      <c r="K360" s="222"/>
      <c r="L360" s="222"/>
      <c r="M360" s="224"/>
      <c r="N360" s="222"/>
      <c r="O360" s="222"/>
      <c r="P360" s="225"/>
      <c r="Q360" s="225"/>
      <c r="R360" s="225"/>
      <c r="S360" s="224"/>
      <c r="T360" s="224"/>
      <c r="U360" s="224"/>
      <c r="V360" s="224"/>
      <c r="W360" s="225"/>
      <c r="X360" s="224"/>
      <c r="Y360" s="224"/>
      <c r="Z360" s="224"/>
      <c r="AA360" s="224"/>
      <c r="AB360" s="226"/>
      <c r="AC360" s="201"/>
      <c r="AD360" s="201"/>
      <c r="AE360" s="201"/>
      <c r="AF360" s="201"/>
      <c r="AG360" s="201"/>
      <c r="AH360" s="201"/>
    </row>
    <row r="361" spans="1:34" s="214" customFormat="1" x14ac:dyDescent="0.25">
      <c r="A361" s="222"/>
      <c r="B361" s="223"/>
      <c r="C361" s="223"/>
      <c r="D361" s="223"/>
      <c r="E361" s="223"/>
      <c r="F361" s="223"/>
      <c r="G361" s="224"/>
      <c r="H361" s="224"/>
      <c r="I361" s="222"/>
      <c r="J361" s="222"/>
      <c r="K361" s="222"/>
      <c r="L361" s="222"/>
      <c r="M361" s="224"/>
      <c r="N361" s="222"/>
      <c r="O361" s="222"/>
      <c r="P361" s="225"/>
      <c r="Q361" s="225"/>
      <c r="R361" s="225"/>
      <c r="S361" s="224"/>
      <c r="T361" s="224"/>
      <c r="U361" s="224"/>
      <c r="V361" s="224"/>
      <c r="W361" s="225"/>
      <c r="X361" s="224"/>
      <c r="Y361" s="224"/>
      <c r="Z361" s="224"/>
      <c r="AA361" s="224"/>
      <c r="AB361" s="226"/>
      <c r="AC361" s="201"/>
      <c r="AD361" s="201"/>
      <c r="AE361" s="201"/>
      <c r="AF361" s="201"/>
      <c r="AG361" s="201"/>
      <c r="AH361" s="201"/>
    </row>
    <row r="362" spans="1:34" s="214" customFormat="1" x14ac:dyDescent="0.25">
      <c r="A362" s="222"/>
      <c r="B362" s="223"/>
      <c r="C362" s="223"/>
      <c r="D362" s="223"/>
      <c r="E362" s="223"/>
      <c r="F362" s="223"/>
      <c r="G362" s="224"/>
      <c r="H362" s="224"/>
      <c r="I362" s="222"/>
      <c r="J362" s="222"/>
      <c r="K362" s="222"/>
      <c r="L362" s="222"/>
      <c r="M362" s="224"/>
      <c r="N362" s="222"/>
      <c r="O362" s="222"/>
      <c r="P362" s="225"/>
      <c r="Q362" s="225"/>
      <c r="R362" s="225"/>
      <c r="S362" s="224"/>
      <c r="T362" s="224"/>
      <c r="U362" s="224"/>
      <c r="V362" s="224"/>
      <c r="W362" s="225"/>
      <c r="X362" s="224"/>
      <c r="Y362" s="224"/>
      <c r="Z362" s="224"/>
      <c r="AA362" s="224"/>
      <c r="AB362" s="226"/>
      <c r="AC362" s="201"/>
      <c r="AD362" s="201"/>
      <c r="AE362" s="201"/>
      <c r="AF362" s="201"/>
      <c r="AG362" s="201"/>
      <c r="AH362" s="201"/>
    </row>
    <row r="363" spans="1:34" s="214" customFormat="1" x14ac:dyDescent="0.25">
      <c r="A363" s="222"/>
      <c r="B363" s="223"/>
      <c r="C363" s="223"/>
      <c r="D363" s="223"/>
      <c r="E363" s="223"/>
      <c r="F363" s="223"/>
      <c r="G363" s="224"/>
      <c r="H363" s="224"/>
      <c r="I363" s="222"/>
      <c r="J363" s="222"/>
      <c r="K363" s="222"/>
      <c r="L363" s="222"/>
      <c r="M363" s="224"/>
      <c r="N363" s="222"/>
      <c r="O363" s="222"/>
      <c r="P363" s="225"/>
      <c r="Q363" s="225"/>
      <c r="R363" s="225"/>
      <c r="S363" s="224"/>
      <c r="T363" s="224"/>
      <c r="U363" s="224"/>
      <c r="V363" s="224"/>
      <c r="W363" s="225"/>
      <c r="X363" s="224"/>
      <c r="Y363" s="224"/>
      <c r="Z363" s="224"/>
      <c r="AA363" s="224"/>
      <c r="AB363" s="226"/>
      <c r="AC363" s="201"/>
      <c r="AD363" s="201"/>
      <c r="AE363" s="201"/>
      <c r="AF363" s="201"/>
      <c r="AG363" s="201"/>
      <c r="AH363" s="201"/>
    </row>
    <row r="364" spans="1:34" s="214" customFormat="1" x14ac:dyDescent="0.25">
      <c r="A364" s="222"/>
      <c r="B364" s="223"/>
      <c r="C364" s="223"/>
      <c r="D364" s="223"/>
      <c r="E364" s="223"/>
      <c r="F364" s="223"/>
      <c r="G364" s="224"/>
      <c r="H364" s="224"/>
      <c r="I364" s="222"/>
      <c r="J364" s="222"/>
      <c r="K364" s="222"/>
      <c r="L364" s="222"/>
      <c r="M364" s="224"/>
      <c r="N364" s="222"/>
      <c r="O364" s="222"/>
      <c r="P364" s="225"/>
      <c r="Q364" s="225"/>
      <c r="R364" s="225"/>
      <c r="S364" s="224"/>
      <c r="T364" s="224"/>
      <c r="U364" s="224"/>
      <c r="V364" s="224"/>
      <c r="W364" s="225"/>
      <c r="X364" s="224"/>
      <c r="Y364" s="224"/>
      <c r="Z364" s="224"/>
      <c r="AA364" s="224"/>
      <c r="AB364" s="226"/>
      <c r="AC364" s="201"/>
      <c r="AD364" s="201"/>
      <c r="AE364" s="201"/>
      <c r="AF364" s="201"/>
      <c r="AG364" s="201"/>
      <c r="AH364" s="201"/>
    </row>
    <row r="365" spans="1:34" s="214" customFormat="1" x14ac:dyDescent="0.25">
      <c r="A365" s="222"/>
      <c r="B365" s="223"/>
      <c r="C365" s="223"/>
      <c r="D365" s="223"/>
      <c r="E365" s="223"/>
      <c r="F365" s="223"/>
      <c r="G365" s="224"/>
      <c r="H365" s="224"/>
      <c r="I365" s="222"/>
      <c r="J365" s="222"/>
      <c r="K365" s="222"/>
      <c r="L365" s="222"/>
      <c r="M365" s="224"/>
      <c r="N365" s="222"/>
      <c r="O365" s="222"/>
      <c r="P365" s="225"/>
      <c r="Q365" s="225"/>
      <c r="R365" s="225"/>
      <c r="S365" s="224"/>
      <c r="T365" s="224"/>
      <c r="U365" s="224"/>
      <c r="V365" s="224"/>
      <c r="W365" s="225"/>
      <c r="X365" s="224"/>
      <c r="Y365" s="224"/>
      <c r="Z365" s="224"/>
      <c r="AA365" s="224"/>
      <c r="AB365" s="226"/>
      <c r="AC365" s="201"/>
      <c r="AD365" s="201"/>
      <c r="AE365" s="201"/>
      <c r="AF365" s="201"/>
      <c r="AG365" s="201"/>
      <c r="AH365" s="201"/>
    </row>
    <row r="366" spans="1:34" s="201" customFormat="1" x14ac:dyDescent="0.25">
      <c r="A366" s="222"/>
      <c r="B366" s="223"/>
      <c r="C366" s="223"/>
      <c r="D366" s="223"/>
      <c r="E366" s="223"/>
      <c r="F366" s="223"/>
      <c r="G366" s="224"/>
      <c r="H366" s="224"/>
      <c r="I366" s="222"/>
      <c r="J366" s="222"/>
      <c r="K366" s="222"/>
      <c r="L366" s="222"/>
      <c r="M366" s="224"/>
      <c r="N366" s="222"/>
      <c r="O366" s="222"/>
      <c r="P366" s="225"/>
      <c r="Q366" s="225"/>
      <c r="R366" s="225"/>
      <c r="S366" s="224"/>
      <c r="T366" s="224"/>
      <c r="U366" s="224"/>
      <c r="V366" s="224"/>
      <c r="W366" s="225"/>
      <c r="X366" s="224"/>
      <c r="Y366" s="224"/>
      <c r="Z366" s="224"/>
      <c r="AA366" s="224"/>
      <c r="AB366" s="226"/>
    </row>
    <row r="367" spans="1:34" s="214" customFormat="1" x14ac:dyDescent="0.25">
      <c r="A367" s="222"/>
      <c r="B367" s="223"/>
      <c r="C367" s="223"/>
      <c r="D367" s="223"/>
      <c r="E367" s="223"/>
      <c r="F367" s="223"/>
      <c r="G367" s="224"/>
      <c r="H367" s="224"/>
      <c r="I367" s="222"/>
      <c r="J367" s="222"/>
      <c r="K367" s="223"/>
      <c r="L367" s="222"/>
      <c r="M367" s="224"/>
      <c r="N367" s="222"/>
      <c r="O367" s="222"/>
      <c r="P367" s="225"/>
      <c r="Q367" s="225"/>
      <c r="R367" s="225"/>
      <c r="S367" s="224"/>
      <c r="T367" s="224"/>
      <c r="U367" s="224"/>
      <c r="V367" s="224"/>
      <c r="W367" s="225"/>
      <c r="X367" s="224"/>
      <c r="Y367" s="224"/>
      <c r="Z367" s="224"/>
      <c r="AA367" s="224"/>
      <c r="AB367" s="226"/>
      <c r="AC367" s="201"/>
      <c r="AD367" s="201"/>
      <c r="AE367" s="201"/>
      <c r="AF367" s="201"/>
      <c r="AG367" s="201"/>
      <c r="AH367" s="201"/>
    </row>
    <row r="368" spans="1:34" s="214" customFormat="1" x14ac:dyDescent="0.25">
      <c r="A368" s="222"/>
      <c r="B368" s="223"/>
      <c r="C368" s="223"/>
      <c r="D368" s="223"/>
      <c r="E368" s="223"/>
      <c r="F368" s="223"/>
      <c r="G368" s="224"/>
      <c r="H368" s="224"/>
      <c r="I368" s="222"/>
      <c r="J368" s="222"/>
      <c r="K368" s="222"/>
      <c r="L368" s="222"/>
      <c r="M368" s="224"/>
      <c r="N368" s="222"/>
      <c r="O368" s="222"/>
      <c r="P368" s="225"/>
      <c r="Q368" s="225"/>
      <c r="R368" s="225"/>
      <c r="S368" s="224"/>
      <c r="T368" s="224"/>
      <c r="U368" s="224"/>
      <c r="V368" s="224"/>
      <c r="W368" s="225"/>
      <c r="X368" s="224"/>
      <c r="Y368" s="224"/>
      <c r="Z368" s="224"/>
      <c r="AA368" s="224"/>
      <c r="AB368" s="226"/>
      <c r="AC368" s="201"/>
      <c r="AD368" s="201"/>
      <c r="AE368" s="201"/>
      <c r="AF368" s="201"/>
      <c r="AG368" s="201"/>
      <c r="AH368" s="201"/>
    </row>
    <row r="369" spans="1:34" s="214" customFormat="1" x14ac:dyDescent="0.25">
      <c r="A369" s="222"/>
      <c r="B369" s="223"/>
      <c r="C369" s="223"/>
      <c r="D369" s="223"/>
      <c r="E369" s="223"/>
      <c r="F369" s="223"/>
      <c r="G369" s="224"/>
      <c r="H369" s="224"/>
      <c r="I369" s="222"/>
      <c r="J369" s="222"/>
      <c r="K369" s="222"/>
      <c r="L369" s="222"/>
      <c r="M369" s="224"/>
      <c r="N369" s="222"/>
      <c r="O369" s="222"/>
      <c r="P369" s="225"/>
      <c r="Q369" s="225"/>
      <c r="R369" s="225"/>
      <c r="S369" s="224"/>
      <c r="T369" s="224"/>
      <c r="U369" s="224"/>
      <c r="V369" s="224"/>
      <c r="W369" s="225"/>
      <c r="X369" s="224"/>
      <c r="Y369" s="224"/>
      <c r="Z369" s="224"/>
      <c r="AA369" s="224"/>
      <c r="AB369" s="226"/>
      <c r="AC369" s="201"/>
      <c r="AD369" s="201"/>
      <c r="AE369" s="201"/>
      <c r="AF369" s="201"/>
      <c r="AG369" s="201"/>
      <c r="AH369" s="201"/>
    </row>
    <row r="370" spans="1:34" s="214" customFormat="1" x14ac:dyDescent="0.25">
      <c r="A370" s="222"/>
      <c r="B370" s="223"/>
      <c r="C370" s="223"/>
      <c r="D370" s="223"/>
      <c r="E370" s="223"/>
      <c r="F370" s="223"/>
      <c r="G370" s="224"/>
      <c r="H370" s="224"/>
      <c r="I370" s="222"/>
      <c r="J370" s="222"/>
      <c r="K370" s="223"/>
      <c r="L370" s="222"/>
      <c r="M370" s="224"/>
      <c r="N370" s="222"/>
      <c r="O370" s="222"/>
      <c r="P370" s="225"/>
      <c r="Q370" s="225"/>
      <c r="R370" s="225"/>
      <c r="S370" s="224"/>
      <c r="T370" s="224"/>
      <c r="U370" s="224"/>
      <c r="V370" s="224"/>
      <c r="W370" s="225"/>
      <c r="X370" s="224"/>
      <c r="Y370" s="224"/>
      <c r="Z370" s="224"/>
      <c r="AA370" s="224"/>
      <c r="AB370" s="226"/>
      <c r="AC370" s="201"/>
      <c r="AD370" s="201"/>
      <c r="AE370" s="201"/>
      <c r="AF370" s="201"/>
      <c r="AG370" s="201"/>
      <c r="AH370" s="201"/>
    </row>
    <row r="371" spans="1:34" s="214" customFormat="1" x14ac:dyDescent="0.25">
      <c r="A371" s="222"/>
      <c r="B371" s="223"/>
      <c r="C371" s="223"/>
      <c r="D371" s="223"/>
      <c r="E371" s="223"/>
      <c r="F371" s="223"/>
      <c r="G371" s="224"/>
      <c r="H371" s="224"/>
      <c r="I371" s="222"/>
      <c r="J371" s="222"/>
      <c r="K371" s="222"/>
      <c r="L371" s="222"/>
      <c r="M371" s="224"/>
      <c r="N371" s="222"/>
      <c r="O371" s="222"/>
      <c r="P371" s="225"/>
      <c r="Q371" s="225"/>
      <c r="R371" s="225"/>
      <c r="S371" s="224"/>
      <c r="T371" s="224"/>
      <c r="U371" s="224"/>
      <c r="V371" s="224"/>
      <c r="W371" s="225"/>
      <c r="X371" s="224"/>
      <c r="Y371" s="224"/>
      <c r="Z371" s="224"/>
      <c r="AA371" s="224"/>
      <c r="AB371" s="226"/>
      <c r="AC371" s="201"/>
      <c r="AD371" s="201"/>
      <c r="AE371" s="201"/>
      <c r="AF371" s="201"/>
      <c r="AG371" s="201"/>
      <c r="AH371" s="201"/>
    </row>
    <row r="372" spans="1:34" s="214" customFormat="1" x14ac:dyDescent="0.25">
      <c r="A372" s="222"/>
      <c r="B372" s="223"/>
      <c r="C372" s="223"/>
      <c r="D372" s="223"/>
      <c r="E372" s="223"/>
      <c r="F372" s="223"/>
      <c r="G372" s="224"/>
      <c r="H372" s="224"/>
      <c r="I372" s="222"/>
      <c r="J372" s="222"/>
      <c r="K372" s="222"/>
      <c r="L372" s="222"/>
      <c r="M372" s="224"/>
      <c r="N372" s="222"/>
      <c r="O372" s="222"/>
      <c r="P372" s="225"/>
      <c r="Q372" s="225"/>
      <c r="R372" s="225"/>
      <c r="S372" s="224"/>
      <c r="T372" s="224"/>
      <c r="U372" s="224"/>
      <c r="V372" s="224"/>
      <c r="W372" s="225"/>
      <c r="X372" s="224"/>
      <c r="Y372" s="224"/>
      <c r="Z372" s="224"/>
      <c r="AA372" s="224"/>
      <c r="AB372" s="226"/>
      <c r="AC372" s="201"/>
      <c r="AD372" s="201"/>
      <c r="AE372" s="201"/>
      <c r="AF372" s="201"/>
      <c r="AG372" s="201"/>
      <c r="AH372" s="201"/>
    </row>
    <row r="373" spans="1:34" s="214" customFormat="1" x14ac:dyDescent="0.25">
      <c r="A373" s="222"/>
      <c r="B373" s="223"/>
      <c r="C373" s="223"/>
      <c r="D373" s="223"/>
      <c r="E373" s="223"/>
      <c r="F373" s="223"/>
      <c r="G373" s="224"/>
      <c r="H373" s="224"/>
      <c r="I373" s="222"/>
      <c r="J373" s="222"/>
      <c r="K373" s="222"/>
      <c r="L373" s="222"/>
      <c r="M373" s="224"/>
      <c r="N373" s="222"/>
      <c r="O373" s="222"/>
      <c r="P373" s="225"/>
      <c r="Q373" s="225"/>
      <c r="R373" s="225"/>
      <c r="S373" s="224"/>
      <c r="T373" s="224"/>
      <c r="U373" s="224"/>
      <c r="V373" s="224"/>
      <c r="W373" s="225"/>
      <c r="X373" s="224"/>
      <c r="Y373" s="224"/>
      <c r="Z373" s="224"/>
      <c r="AA373" s="224"/>
      <c r="AB373" s="226"/>
      <c r="AC373" s="201"/>
      <c r="AD373" s="201"/>
      <c r="AE373" s="201"/>
      <c r="AF373" s="201"/>
      <c r="AG373" s="201"/>
      <c r="AH373" s="201"/>
    </row>
    <row r="374" spans="1:34" s="214" customFormat="1" x14ac:dyDescent="0.25">
      <c r="A374" s="222"/>
      <c r="B374" s="223"/>
      <c r="C374" s="223"/>
      <c r="D374" s="223"/>
      <c r="E374" s="223"/>
      <c r="F374" s="223"/>
      <c r="G374" s="224"/>
      <c r="H374" s="224"/>
      <c r="I374" s="222"/>
      <c r="J374" s="222"/>
      <c r="K374" s="223"/>
      <c r="L374" s="222"/>
      <c r="M374" s="224"/>
      <c r="N374" s="222"/>
      <c r="O374" s="222"/>
      <c r="P374" s="225"/>
      <c r="Q374" s="225"/>
      <c r="R374" s="225"/>
      <c r="S374" s="224"/>
      <c r="T374" s="224"/>
      <c r="U374" s="224"/>
      <c r="V374" s="224"/>
      <c r="W374" s="225"/>
      <c r="X374" s="224"/>
      <c r="Y374" s="224"/>
      <c r="Z374" s="224"/>
      <c r="AA374" s="224"/>
      <c r="AB374" s="226"/>
      <c r="AC374" s="201"/>
      <c r="AD374" s="201"/>
      <c r="AE374" s="201"/>
      <c r="AF374" s="201"/>
      <c r="AG374" s="201"/>
      <c r="AH374" s="201"/>
    </row>
    <row r="375" spans="1:34" s="214" customFormat="1" x14ac:dyDescent="0.25">
      <c r="A375" s="222"/>
      <c r="B375" s="223"/>
      <c r="C375" s="223"/>
      <c r="D375" s="223"/>
      <c r="E375" s="223"/>
      <c r="F375" s="223"/>
      <c r="G375" s="224"/>
      <c r="H375" s="224"/>
      <c r="I375" s="222"/>
      <c r="J375" s="222"/>
      <c r="K375" s="223"/>
      <c r="L375" s="222"/>
      <c r="M375" s="224"/>
      <c r="N375" s="222"/>
      <c r="O375" s="222"/>
      <c r="P375" s="225"/>
      <c r="Q375" s="225"/>
      <c r="R375" s="225"/>
      <c r="S375" s="224"/>
      <c r="T375" s="224"/>
      <c r="U375" s="224"/>
      <c r="V375" s="224"/>
      <c r="W375" s="225"/>
      <c r="X375" s="224"/>
      <c r="Y375" s="224"/>
      <c r="Z375" s="224"/>
      <c r="AA375" s="224"/>
      <c r="AB375" s="226"/>
      <c r="AC375" s="201"/>
      <c r="AD375" s="201"/>
      <c r="AE375" s="201"/>
      <c r="AF375" s="201"/>
      <c r="AG375" s="201"/>
      <c r="AH375" s="201"/>
    </row>
    <row r="376" spans="1:34" s="214" customFormat="1" x14ac:dyDescent="0.25">
      <c r="A376" s="222"/>
      <c r="B376" s="223"/>
      <c r="C376" s="223"/>
      <c r="D376" s="223"/>
      <c r="E376" s="223"/>
      <c r="F376" s="223"/>
      <c r="G376" s="224"/>
      <c r="H376" s="224"/>
      <c r="I376" s="222"/>
      <c r="J376" s="222"/>
      <c r="K376" s="222"/>
      <c r="L376" s="222"/>
      <c r="M376" s="224"/>
      <c r="N376" s="222"/>
      <c r="O376" s="222"/>
      <c r="P376" s="225"/>
      <c r="Q376" s="225"/>
      <c r="R376" s="225"/>
      <c r="S376" s="224"/>
      <c r="T376" s="224"/>
      <c r="U376" s="224"/>
      <c r="V376" s="224"/>
      <c r="W376" s="225"/>
      <c r="X376" s="224"/>
      <c r="Y376" s="224"/>
      <c r="Z376" s="224"/>
      <c r="AA376" s="224"/>
      <c r="AB376" s="226"/>
      <c r="AC376" s="201"/>
      <c r="AD376" s="201"/>
      <c r="AE376" s="201"/>
      <c r="AF376" s="201"/>
      <c r="AG376" s="201"/>
      <c r="AH376" s="201"/>
    </row>
    <row r="377" spans="1:34" s="214" customFormat="1" x14ac:dyDescent="0.25">
      <c r="A377" s="222"/>
      <c r="B377" s="223"/>
      <c r="C377" s="223"/>
      <c r="D377" s="223"/>
      <c r="E377" s="223"/>
      <c r="F377" s="223"/>
      <c r="G377" s="224"/>
      <c r="H377" s="224"/>
      <c r="I377" s="222"/>
      <c r="J377" s="222"/>
      <c r="K377" s="222"/>
      <c r="L377" s="222"/>
      <c r="M377" s="224"/>
      <c r="N377" s="222"/>
      <c r="O377" s="222"/>
      <c r="P377" s="225"/>
      <c r="Q377" s="225"/>
      <c r="R377" s="225"/>
      <c r="S377" s="224"/>
      <c r="T377" s="224"/>
      <c r="U377" s="224"/>
      <c r="V377" s="224"/>
      <c r="W377" s="225"/>
      <c r="X377" s="224"/>
      <c r="Y377" s="224"/>
      <c r="Z377" s="224"/>
      <c r="AA377" s="224"/>
      <c r="AB377" s="226"/>
      <c r="AC377" s="201"/>
      <c r="AD377" s="201"/>
      <c r="AE377" s="201"/>
      <c r="AF377" s="201"/>
      <c r="AG377" s="201"/>
      <c r="AH377" s="201"/>
    </row>
    <row r="378" spans="1:34" s="214" customFormat="1" x14ac:dyDescent="0.25">
      <c r="A378" s="222"/>
      <c r="B378" s="223"/>
      <c r="C378" s="223"/>
      <c r="D378" s="223"/>
      <c r="E378" s="223"/>
      <c r="F378" s="223"/>
      <c r="G378" s="224"/>
      <c r="H378" s="224"/>
      <c r="I378" s="222"/>
      <c r="J378" s="222"/>
      <c r="K378" s="222"/>
      <c r="L378" s="222"/>
      <c r="M378" s="224"/>
      <c r="N378" s="222"/>
      <c r="O378" s="222"/>
      <c r="P378" s="225"/>
      <c r="Q378" s="225"/>
      <c r="R378" s="225"/>
      <c r="S378" s="224"/>
      <c r="T378" s="224"/>
      <c r="U378" s="224"/>
      <c r="V378" s="224"/>
      <c r="W378" s="225"/>
      <c r="X378" s="224"/>
      <c r="Y378" s="224"/>
      <c r="Z378" s="224"/>
      <c r="AA378" s="224"/>
      <c r="AB378" s="226"/>
      <c r="AC378" s="201"/>
      <c r="AD378" s="201"/>
      <c r="AE378" s="201"/>
      <c r="AF378" s="201"/>
      <c r="AG378" s="201"/>
      <c r="AH378" s="201"/>
    </row>
    <row r="379" spans="1:34" s="214" customFormat="1" x14ac:dyDescent="0.25">
      <c r="A379" s="222"/>
      <c r="B379" s="223"/>
      <c r="C379" s="223"/>
      <c r="D379" s="223"/>
      <c r="E379" s="223"/>
      <c r="F379" s="223"/>
      <c r="G379" s="224"/>
      <c r="H379" s="224"/>
      <c r="I379" s="222"/>
      <c r="J379" s="222"/>
      <c r="K379" s="222"/>
      <c r="L379" s="222"/>
      <c r="M379" s="224"/>
      <c r="N379" s="222"/>
      <c r="O379" s="222"/>
      <c r="P379" s="225"/>
      <c r="Q379" s="225"/>
      <c r="R379" s="225"/>
      <c r="S379" s="224"/>
      <c r="T379" s="224"/>
      <c r="U379" s="224"/>
      <c r="V379" s="224"/>
      <c r="W379" s="225"/>
      <c r="X379" s="224"/>
      <c r="Y379" s="224"/>
      <c r="Z379" s="224"/>
      <c r="AA379" s="224"/>
      <c r="AB379" s="226"/>
      <c r="AC379" s="201"/>
      <c r="AD379" s="201"/>
      <c r="AE379" s="201"/>
      <c r="AF379" s="201"/>
      <c r="AG379" s="201"/>
      <c r="AH379" s="201"/>
    </row>
    <row r="380" spans="1:34" s="214" customFormat="1" x14ac:dyDescent="0.25">
      <c r="A380" s="222"/>
      <c r="B380" s="223"/>
      <c r="C380" s="223"/>
      <c r="D380" s="223"/>
      <c r="E380" s="223"/>
      <c r="F380" s="223"/>
      <c r="G380" s="224"/>
      <c r="H380" s="224"/>
      <c r="I380" s="222"/>
      <c r="J380" s="222"/>
      <c r="K380" s="222"/>
      <c r="L380" s="222"/>
      <c r="M380" s="224"/>
      <c r="N380" s="222"/>
      <c r="O380" s="222"/>
      <c r="P380" s="225"/>
      <c r="Q380" s="225"/>
      <c r="R380" s="225"/>
      <c r="S380" s="224"/>
      <c r="T380" s="224"/>
      <c r="U380" s="224"/>
      <c r="V380" s="224"/>
      <c r="W380" s="225"/>
      <c r="X380" s="224"/>
      <c r="Y380" s="224"/>
      <c r="Z380" s="224"/>
      <c r="AA380" s="224"/>
      <c r="AB380" s="226"/>
      <c r="AC380" s="201"/>
      <c r="AD380" s="201"/>
      <c r="AE380" s="201"/>
      <c r="AF380" s="201"/>
      <c r="AG380" s="201"/>
      <c r="AH380" s="201"/>
    </row>
    <row r="381" spans="1:34" s="214" customFormat="1" x14ac:dyDescent="0.25">
      <c r="A381" s="222"/>
      <c r="B381" s="223"/>
      <c r="C381" s="223"/>
      <c r="D381" s="223"/>
      <c r="E381" s="223"/>
      <c r="F381" s="223"/>
      <c r="G381" s="224"/>
      <c r="H381" s="224"/>
      <c r="I381" s="222"/>
      <c r="J381" s="222"/>
      <c r="K381" s="222"/>
      <c r="L381" s="222"/>
      <c r="M381" s="224"/>
      <c r="N381" s="222"/>
      <c r="O381" s="222"/>
      <c r="P381" s="225"/>
      <c r="Q381" s="225"/>
      <c r="R381" s="225"/>
      <c r="S381" s="224"/>
      <c r="T381" s="224"/>
      <c r="U381" s="224"/>
      <c r="V381" s="224"/>
      <c r="W381" s="225"/>
      <c r="X381" s="224"/>
      <c r="Y381" s="224"/>
      <c r="Z381" s="224"/>
      <c r="AA381" s="224"/>
      <c r="AB381" s="226"/>
      <c r="AC381" s="201"/>
      <c r="AD381" s="201"/>
      <c r="AE381" s="201"/>
      <c r="AF381" s="201"/>
      <c r="AG381" s="201"/>
      <c r="AH381" s="201"/>
    </row>
    <row r="382" spans="1:34" s="214" customFormat="1" x14ac:dyDescent="0.25">
      <c r="A382" s="222"/>
      <c r="B382" s="223"/>
      <c r="C382" s="223"/>
      <c r="D382" s="223"/>
      <c r="E382" s="223"/>
      <c r="F382" s="223"/>
      <c r="G382" s="224"/>
      <c r="H382" s="224"/>
      <c r="I382" s="222"/>
      <c r="J382" s="222"/>
      <c r="K382" s="222"/>
      <c r="L382" s="222"/>
      <c r="M382" s="224"/>
      <c r="N382" s="222"/>
      <c r="O382" s="222"/>
      <c r="P382" s="225"/>
      <c r="Q382" s="225"/>
      <c r="R382" s="225"/>
      <c r="S382" s="224"/>
      <c r="T382" s="224"/>
      <c r="U382" s="224"/>
      <c r="V382" s="224"/>
      <c r="W382" s="225"/>
      <c r="X382" s="224"/>
      <c r="Y382" s="224"/>
      <c r="Z382" s="224"/>
      <c r="AA382" s="224"/>
      <c r="AB382" s="226"/>
      <c r="AC382" s="201"/>
      <c r="AD382" s="201"/>
      <c r="AE382" s="201"/>
      <c r="AF382" s="201"/>
      <c r="AG382" s="201"/>
      <c r="AH382" s="201"/>
    </row>
    <row r="383" spans="1:34" s="214" customFormat="1" x14ac:dyDescent="0.25">
      <c r="A383" s="222"/>
      <c r="B383" s="223"/>
      <c r="C383" s="223"/>
      <c r="D383" s="223"/>
      <c r="E383" s="223"/>
      <c r="F383" s="223"/>
      <c r="G383" s="224"/>
      <c r="H383" s="224"/>
      <c r="I383" s="222"/>
      <c r="J383" s="222"/>
      <c r="K383" s="222"/>
      <c r="L383" s="222"/>
      <c r="M383" s="224"/>
      <c r="N383" s="222"/>
      <c r="O383" s="222"/>
      <c r="P383" s="225"/>
      <c r="Q383" s="225"/>
      <c r="R383" s="225"/>
      <c r="S383" s="224"/>
      <c r="T383" s="224"/>
      <c r="U383" s="224"/>
      <c r="V383" s="224"/>
      <c r="W383" s="225"/>
      <c r="X383" s="224"/>
      <c r="Y383" s="224"/>
      <c r="Z383" s="224"/>
      <c r="AA383" s="224"/>
      <c r="AB383" s="226"/>
      <c r="AC383" s="201"/>
      <c r="AD383" s="201"/>
      <c r="AE383" s="201"/>
      <c r="AF383" s="201"/>
      <c r="AG383" s="201"/>
      <c r="AH383" s="201"/>
    </row>
    <row r="384" spans="1:34" s="214" customFormat="1" x14ac:dyDescent="0.25">
      <c r="A384" s="222"/>
      <c r="B384" s="223"/>
      <c r="C384" s="223"/>
      <c r="D384" s="223"/>
      <c r="E384" s="223"/>
      <c r="F384" s="223"/>
      <c r="G384" s="224"/>
      <c r="H384" s="224"/>
      <c r="I384" s="222"/>
      <c r="J384" s="222"/>
      <c r="K384" s="222"/>
      <c r="L384" s="222"/>
      <c r="M384" s="224"/>
      <c r="N384" s="222"/>
      <c r="O384" s="222"/>
      <c r="P384" s="225"/>
      <c r="Q384" s="225"/>
      <c r="R384" s="225"/>
      <c r="S384" s="224"/>
      <c r="T384" s="224"/>
      <c r="U384" s="224"/>
      <c r="V384" s="224"/>
      <c r="W384" s="225"/>
      <c r="X384" s="224"/>
      <c r="Y384" s="224"/>
      <c r="Z384" s="224"/>
      <c r="AA384" s="224"/>
      <c r="AB384" s="226"/>
      <c r="AC384" s="201"/>
      <c r="AD384" s="201"/>
      <c r="AE384" s="201"/>
      <c r="AF384" s="201"/>
      <c r="AG384" s="201"/>
      <c r="AH384" s="201"/>
    </row>
    <row r="385" spans="1:34" s="214" customFormat="1" x14ac:dyDescent="0.25">
      <c r="A385" s="222"/>
      <c r="B385" s="223"/>
      <c r="C385" s="223"/>
      <c r="D385" s="223"/>
      <c r="E385" s="223"/>
      <c r="F385" s="223"/>
      <c r="G385" s="224"/>
      <c r="H385" s="224"/>
      <c r="I385" s="222"/>
      <c r="J385" s="222"/>
      <c r="K385" s="222"/>
      <c r="L385" s="222"/>
      <c r="M385" s="224"/>
      <c r="N385" s="222"/>
      <c r="O385" s="222"/>
      <c r="P385" s="225"/>
      <c r="Q385" s="225"/>
      <c r="R385" s="225"/>
      <c r="S385" s="224"/>
      <c r="T385" s="224"/>
      <c r="U385" s="224"/>
      <c r="V385" s="224"/>
      <c r="W385" s="225"/>
      <c r="X385" s="224"/>
      <c r="Y385" s="224"/>
      <c r="Z385" s="224"/>
      <c r="AA385" s="224"/>
      <c r="AB385" s="226"/>
      <c r="AC385" s="201"/>
      <c r="AD385" s="201"/>
      <c r="AE385" s="201"/>
      <c r="AF385" s="201"/>
      <c r="AG385" s="201"/>
      <c r="AH385" s="201"/>
    </row>
    <row r="386" spans="1:34" s="214" customFormat="1" x14ac:dyDescent="0.25">
      <c r="A386" s="222"/>
      <c r="B386" s="223"/>
      <c r="C386" s="223"/>
      <c r="D386" s="223"/>
      <c r="E386" s="223"/>
      <c r="F386" s="223"/>
      <c r="G386" s="224"/>
      <c r="H386" s="224"/>
      <c r="I386" s="222"/>
      <c r="J386" s="222"/>
      <c r="K386" s="222"/>
      <c r="L386" s="222"/>
      <c r="M386" s="224"/>
      <c r="N386" s="222"/>
      <c r="O386" s="222"/>
      <c r="P386" s="225"/>
      <c r="Q386" s="225"/>
      <c r="R386" s="225"/>
      <c r="S386" s="224"/>
      <c r="T386" s="224"/>
      <c r="U386" s="224"/>
      <c r="V386" s="224"/>
      <c r="W386" s="225"/>
      <c r="X386" s="224"/>
      <c r="Y386" s="224"/>
      <c r="Z386" s="224"/>
      <c r="AA386" s="224"/>
      <c r="AB386" s="226"/>
      <c r="AC386" s="201"/>
      <c r="AD386" s="201"/>
      <c r="AE386" s="201"/>
      <c r="AF386" s="201"/>
      <c r="AG386" s="201"/>
      <c r="AH386" s="201"/>
    </row>
    <row r="387" spans="1:34" s="214" customFormat="1" x14ac:dyDescent="0.25">
      <c r="A387" s="222"/>
      <c r="B387" s="223"/>
      <c r="C387" s="223"/>
      <c r="D387" s="223"/>
      <c r="E387" s="223"/>
      <c r="F387" s="223"/>
      <c r="G387" s="224"/>
      <c r="H387" s="224"/>
      <c r="I387" s="222"/>
      <c r="J387" s="222"/>
      <c r="K387" s="222"/>
      <c r="L387" s="222"/>
      <c r="M387" s="224"/>
      <c r="N387" s="222"/>
      <c r="O387" s="222"/>
      <c r="P387" s="225"/>
      <c r="Q387" s="225"/>
      <c r="R387" s="225"/>
      <c r="S387" s="224"/>
      <c r="T387" s="224"/>
      <c r="U387" s="224"/>
      <c r="V387" s="224"/>
      <c r="W387" s="225"/>
      <c r="X387" s="224"/>
      <c r="Y387" s="224"/>
      <c r="Z387" s="224"/>
      <c r="AA387" s="224"/>
      <c r="AB387" s="226"/>
      <c r="AC387" s="201"/>
      <c r="AD387" s="201"/>
      <c r="AE387" s="201"/>
      <c r="AF387" s="201"/>
      <c r="AG387" s="201"/>
      <c r="AH387" s="201"/>
    </row>
    <row r="388" spans="1:34" s="214" customFormat="1" x14ac:dyDescent="0.25">
      <c r="A388" s="222"/>
      <c r="B388" s="223"/>
      <c r="C388" s="223"/>
      <c r="D388" s="223"/>
      <c r="E388" s="223"/>
      <c r="F388" s="223"/>
      <c r="G388" s="224"/>
      <c r="H388" s="224"/>
      <c r="I388" s="222"/>
      <c r="J388" s="222"/>
      <c r="K388" s="222"/>
      <c r="L388" s="222"/>
      <c r="M388" s="224"/>
      <c r="N388" s="222"/>
      <c r="O388" s="222"/>
      <c r="P388" s="225"/>
      <c r="Q388" s="225"/>
      <c r="R388" s="225"/>
      <c r="S388" s="224"/>
      <c r="T388" s="224"/>
      <c r="U388" s="224"/>
      <c r="V388" s="224"/>
      <c r="W388" s="225"/>
      <c r="X388" s="224"/>
      <c r="Y388" s="224"/>
      <c r="Z388" s="224"/>
      <c r="AA388" s="224"/>
      <c r="AB388" s="226"/>
      <c r="AC388" s="201"/>
      <c r="AD388" s="201"/>
      <c r="AE388" s="201"/>
      <c r="AF388" s="201"/>
      <c r="AG388" s="201"/>
      <c r="AH388" s="201"/>
    </row>
    <row r="389" spans="1:34" s="214" customFormat="1" x14ac:dyDescent="0.25">
      <c r="A389" s="222"/>
      <c r="B389" s="223"/>
      <c r="C389" s="223"/>
      <c r="D389" s="223"/>
      <c r="E389" s="223"/>
      <c r="F389" s="223"/>
      <c r="G389" s="224"/>
      <c r="H389" s="224"/>
      <c r="I389" s="222"/>
      <c r="J389" s="222"/>
      <c r="K389" s="222"/>
      <c r="L389" s="222"/>
      <c r="M389" s="224"/>
      <c r="N389" s="222"/>
      <c r="O389" s="222"/>
      <c r="P389" s="225"/>
      <c r="Q389" s="225"/>
      <c r="R389" s="225"/>
      <c r="S389" s="224"/>
      <c r="T389" s="224"/>
      <c r="U389" s="224"/>
      <c r="V389" s="224"/>
      <c r="W389" s="225"/>
      <c r="X389" s="224"/>
      <c r="Y389" s="224"/>
      <c r="Z389" s="224"/>
      <c r="AA389" s="224"/>
      <c r="AB389" s="226"/>
      <c r="AC389" s="201"/>
      <c r="AD389" s="201"/>
      <c r="AE389" s="201"/>
      <c r="AF389" s="201"/>
      <c r="AG389" s="201"/>
      <c r="AH389" s="201"/>
    </row>
    <row r="390" spans="1:34" s="214" customFormat="1" x14ac:dyDescent="0.25">
      <c r="A390" s="222"/>
      <c r="B390" s="223"/>
      <c r="C390" s="223"/>
      <c r="D390" s="223"/>
      <c r="E390" s="223"/>
      <c r="F390" s="223"/>
      <c r="G390" s="224"/>
      <c r="H390" s="224"/>
      <c r="I390" s="222"/>
      <c r="J390" s="222"/>
      <c r="K390" s="222"/>
      <c r="L390" s="222"/>
      <c r="M390" s="224"/>
      <c r="N390" s="222"/>
      <c r="O390" s="222"/>
      <c r="P390" s="225"/>
      <c r="Q390" s="225"/>
      <c r="R390" s="225"/>
      <c r="S390" s="224"/>
      <c r="T390" s="224"/>
      <c r="U390" s="224"/>
      <c r="V390" s="224"/>
      <c r="W390" s="225"/>
      <c r="X390" s="224"/>
      <c r="Y390" s="224"/>
      <c r="Z390" s="224"/>
      <c r="AA390" s="224"/>
      <c r="AB390" s="226"/>
      <c r="AC390" s="201"/>
      <c r="AD390" s="201"/>
      <c r="AE390" s="201"/>
      <c r="AF390" s="201"/>
      <c r="AG390" s="201"/>
      <c r="AH390" s="201"/>
    </row>
    <row r="391" spans="1:34" s="214" customFormat="1" x14ac:dyDescent="0.25">
      <c r="A391" s="222"/>
      <c r="B391" s="223"/>
      <c r="C391" s="223"/>
      <c r="D391" s="223"/>
      <c r="E391" s="223"/>
      <c r="F391" s="223"/>
      <c r="G391" s="224"/>
      <c r="H391" s="224"/>
      <c r="I391" s="222"/>
      <c r="J391" s="222"/>
      <c r="K391" s="222"/>
      <c r="L391" s="222"/>
      <c r="M391" s="224"/>
      <c r="N391" s="222"/>
      <c r="O391" s="222"/>
      <c r="P391" s="225"/>
      <c r="Q391" s="225"/>
      <c r="R391" s="225"/>
      <c r="S391" s="224"/>
      <c r="T391" s="224"/>
      <c r="U391" s="224"/>
      <c r="V391" s="224"/>
      <c r="W391" s="225"/>
      <c r="X391" s="224"/>
      <c r="Y391" s="224"/>
      <c r="Z391" s="224"/>
      <c r="AA391" s="224"/>
      <c r="AB391" s="226"/>
      <c r="AC391" s="201"/>
      <c r="AD391" s="201"/>
      <c r="AE391" s="201"/>
      <c r="AF391" s="201"/>
      <c r="AG391" s="201"/>
      <c r="AH391" s="201"/>
    </row>
    <row r="392" spans="1:34" s="214" customFormat="1" x14ac:dyDescent="0.25">
      <c r="A392" s="222"/>
      <c r="B392" s="223"/>
      <c r="C392" s="223"/>
      <c r="D392" s="223"/>
      <c r="E392" s="223"/>
      <c r="F392" s="223"/>
      <c r="G392" s="224"/>
      <c r="H392" s="224"/>
      <c r="I392" s="222"/>
      <c r="J392" s="222"/>
      <c r="K392" s="222"/>
      <c r="L392" s="222"/>
      <c r="M392" s="224"/>
      <c r="N392" s="222"/>
      <c r="O392" s="222"/>
      <c r="P392" s="225"/>
      <c r="Q392" s="225"/>
      <c r="R392" s="225"/>
      <c r="S392" s="224"/>
      <c r="T392" s="224"/>
      <c r="U392" s="224"/>
      <c r="V392" s="224"/>
      <c r="W392" s="225"/>
      <c r="X392" s="224"/>
      <c r="Y392" s="224"/>
      <c r="Z392" s="224"/>
      <c r="AA392" s="224"/>
      <c r="AB392" s="226"/>
      <c r="AC392" s="201"/>
      <c r="AD392" s="201"/>
      <c r="AE392" s="201"/>
      <c r="AF392" s="201"/>
      <c r="AG392" s="201"/>
      <c r="AH392" s="201"/>
    </row>
    <row r="393" spans="1:34" s="214" customFormat="1" x14ac:dyDescent="0.25">
      <c r="A393" s="222"/>
      <c r="B393" s="223"/>
      <c r="C393" s="223"/>
      <c r="D393" s="223"/>
      <c r="E393" s="223"/>
      <c r="F393" s="223"/>
      <c r="G393" s="224"/>
      <c r="H393" s="224"/>
      <c r="I393" s="222"/>
      <c r="J393" s="222"/>
      <c r="K393" s="223"/>
      <c r="L393" s="222"/>
      <c r="M393" s="224"/>
      <c r="N393" s="222"/>
      <c r="O393" s="222"/>
      <c r="P393" s="225"/>
      <c r="Q393" s="225"/>
      <c r="R393" s="225"/>
      <c r="S393" s="224"/>
      <c r="T393" s="224"/>
      <c r="U393" s="224"/>
      <c r="V393" s="224"/>
      <c r="W393" s="225"/>
      <c r="X393" s="224"/>
      <c r="Y393" s="224"/>
      <c r="Z393" s="224"/>
      <c r="AA393" s="224"/>
      <c r="AB393" s="226"/>
      <c r="AC393" s="201"/>
      <c r="AD393" s="201"/>
      <c r="AE393" s="201"/>
      <c r="AF393" s="201"/>
      <c r="AG393" s="201"/>
      <c r="AH393" s="201"/>
    </row>
    <row r="394" spans="1:34" s="214" customFormat="1" x14ac:dyDescent="0.25">
      <c r="A394" s="222"/>
      <c r="B394" s="223"/>
      <c r="C394" s="223"/>
      <c r="D394" s="223"/>
      <c r="E394" s="223"/>
      <c r="F394" s="223"/>
      <c r="G394" s="224"/>
      <c r="H394" s="224"/>
      <c r="I394" s="222"/>
      <c r="J394" s="222"/>
      <c r="K394" s="222"/>
      <c r="L394" s="222"/>
      <c r="M394" s="224"/>
      <c r="N394" s="222"/>
      <c r="O394" s="222"/>
      <c r="P394" s="225"/>
      <c r="Q394" s="225"/>
      <c r="R394" s="225"/>
      <c r="S394" s="224"/>
      <c r="T394" s="224"/>
      <c r="U394" s="224"/>
      <c r="V394" s="224"/>
      <c r="W394" s="225"/>
      <c r="X394" s="224"/>
      <c r="Y394" s="224"/>
      <c r="Z394" s="224"/>
      <c r="AA394" s="224"/>
      <c r="AB394" s="226"/>
      <c r="AC394" s="201"/>
      <c r="AD394" s="201"/>
      <c r="AE394" s="201"/>
      <c r="AF394" s="201"/>
      <c r="AG394" s="201"/>
      <c r="AH394" s="201"/>
    </row>
    <row r="395" spans="1:34" s="214" customFormat="1" x14ac:dyDescent="0.25">
      <c r="A395" s="222"/>
      <c r="B395" s="223"/>
      <c r="C395" s="223"/>
      <c r="D395" s="223"/>
      <c r="E395" s="223"/>
      <c r="F395" s="223"/>
      <c r="G395" s="224"/>
      <c r="H395" s="224"/>
      <c r="I395" s="222"/>
      <c r="J395" s="222"/>
      <c r="K395" s="222"/>
      <c r="L395" s="222"/>
      <c r="M395" s="224"/>
      <c r="N395" s="222"/>
      <c r="O395" s="222"/>
      <c r="P395" s="225"/>
      <c r="Q395" s="225"/>
      <c r="R395" s="225"/>
      <c r="S395" s="224"/>
      <c r="T395" s="224"/>
      <c r="U395" s="224"/>
      <c r="V395" s="224"/>
      <c r="W395" s="225"/>
      <c r="X395" s="224"/>
      <c r="Y395" s="224"/>
      <c r="Z395" s="224"/>
      <c r="AA395" s="224"/>
      <c r="AB395" s="226"/>
      <c r="AC395" s="201"/>
      <c r="AD395" s="201"/>
      <c r="AE395" s="201"/>
      <c r="AF395" s="201"/>
      <c r="AG395" s="201"/>
      <c r="AH395" s="201"/>
    </row>
    <row r="396" spans="1:34" s="214" customFormat="1" x14ac:dyDescent="0.25">
      <c r="A396" s="222"/>
      <c r="B396" s="223"/>
      <c r="C396" s="223"/>
      <c r="D396" s="223"/>
      <c r="E396" s="223"/>
      <c r="F396" s="223"/>
      <c r="G396" s="224"/>
      <c r="H396" s="224"/>
      <c r="I396" s="222"/>
      <c r="J396" s="222"/>
      <c r="K396" s="222"/>
      <c r="L396" s="222"/>
      <c r="M396" s="224"/>
      <c r="N396" s="222"/>
      <c r="O396" s="222"/>
      <c r="P396" s="225"/>
      <c r="Q396" s="225"/>
      <c r="R396" s="225"/>
      <c r="S396" s="224"/>
      <c r="T396" s="224"/>
      <c r="U396" s="224"/>
      <c r="V396" s="224"/>
      <c r="W396" s="225"/>
      <c r="X396" s="224"/>
      <c r="Y396" s="224"/>
      <c r="Z396" s="224"/>
      <c r="AA396" s="224"/>
      <c r="AB396" s="226"/>
      <c r="AC396" s="201"/>
      <c r="AD396" s="201"/>
      <c r="AE396" s="201"/>
      <c r="AF396" s="201"/>
      <c r="AG396" s="201"/>
      <c r="AH396" s="201"/>
    </row>
    <row r="397" spans="1:34" s="214" customFormat="1" x14ac:dyDescent="0.25">
      <c r="A397" s="222"/>
      <c r="B397" s="223"/>
      <c r="C397" s="223"/>
      <c r="D397" s="223"/>
      <c r="E397" s="223"/>
      <c r="F397" s="223"/>
      <c r="G397" s="224"/>
      <c r="H397" s="224"/>
      <c r="I397" s="222"/>
      <c r="J397" s="222"/>
      <c r="K397" s="222"/>
      <c r="L397" s="222"/>
      <c r="M397" s="224"/>
      <c r="N397" s="222"/>
      <c r="O397" s="222"/>
      <c r="P397" s="225"/>
      <c r="Q397" s="225"/>
      <c r="R397" s="225"/>
      <c r="S397" s="224"/>
      <c r="T397" s="224"/>
      <c r="U397" s="224"/>
      <c r="V397" s="224"/>
      <c r="W397" s="225"/>
      <c r="X397" s="224"/>
      <c r="Y397" s="224"/>
      <c r="Z397" s="224"/>
      <c r="AA397" s="224"/>
      <c r="AB397" s="226"/>
      <c r="AC397" s="201"/>
      <c r="AD397" s="201"/>
      <c r="AE397" s="201"/>
      <c r="AF397" s="201"/>
      <c r="AG397" s="201"/>
      <c r="AH397" s="201"/>
    </row>
    <row r="398" spans="1:34" s="214" customFormat="1" x14ac:dyDescent="0.25">
      <c r="A398" s="222"/>
      <c r="B398" s="223"/>
      <c r="C398" s="223"/>
      <c r="D398" s="223"/>
      <c r="E398" s="223"/>
      <c r="F398" s="223"/>
      <c r="G398" s="224"/>
      <c r="H398" s="224"/>
      <c r="I398" s="222"/>
      <c r="J398" s="222"/>
      <c r="K398" s="222"/>
      <c r="L398" s="222"/>
      <c r="M398" s="224"/>
      <c r="N398" s="222"/>
      <c r="O398" s="222"/>
      <c r="P398" s="225"/>
      <c r="Q398" s="225"/>
      <c r="R398" s="225"/>
      <c r="S398" s="224"/>
      <c r="T398" s="224"/>
      <c r="U398" s="224"/>
      <c r="V398" s="224"/>
      <c r="W398" s="225"/>
      <c r="X398" s="224"/>
      <c r="Y398" s="224"/>
      <c r="Z398" s="224"/>
      <c r="AA398" s="224"/>
      <c r="AB398" s="226"/>
      <c r="AC398" s="201"/>
      <c r="AD398" s="201"/>
      <c r="AE398" s="201"/>
      <c r="AF398" s="201"/>
      <c r="AG398" s="201"/>
      <c r="AH398" s="201"/>
    </row>
    <row r="399" spans="1:34" s="214" customFormat="1" x14ac:dyDescent="0.25">
      <c r="A399" s="222"/>
      <c r="B399" s="223"/>
      <c r="C399" s="223"/>
      <c r="D399" s="223"/>
      <c r="E399" s="223"/>
      <c r="F399" s="223"/>
      <c r="G399" s="224"/>
      <c r="H399" s="224"/>
      <c r="I399" s="222"/>
      <c r="J399" s="222"/>
      <c r="K399" s="222"/>
      <c r="L399" s="222"/>
      <c r="M399" s="224"/>
      <c r="N399" s="222"/>
      <c r="O399" s="222"/>
      <c r="P399" s="225"/>
      <c r="Q399" s="225"/>
      <c r="R399" s="225"/>
      <c r="S399" s="224"/>
      <c r="T399" s="224"/>
      <c r="U399" s="224"/>
      <c r="V399" s="224"/>
      <c r="W399" s="225"/>
      <c r="X399" s="224"/>
      <c r="Y399" s="224"/>
      <c r="Z399" s="224"/>
      <c r="AA399" s="224"/>
      <c r="AB399" s="226"/>
      <c r="AC399" s="201"/>
      <c r="AD399" s="201"/>
      <c r="AE399" s="201"/>
      <c r="AF399" s="201"/>
      <c r="AG399" s="201"/>
      <c r="AH399" s="201"/>
    </row>
    <row r="400" spans="1:34" s="214" customFormat="1" x14ac:dyDescent="0.25">
      <c r="A400" s="222"/>
      <c r="B400" s="223"/>
      <c r="C400" s="223"/>
      <c r="D400" s="223"/>
      <c r="E400" s="223"/>
      <c r="F400" s="223"/>
      <c r="G400" s="224"/>
      <c r="H400" s="224"/>
      <c r="I400" s="222"/>
      <c r="J400" s="222"/>
      <c r="K400" s="222"/>
      <c r="L400" s="222"/>
      <c r="M400" s="224"/>
      <c r="N400" s="222"/>
      <c r="O400" s="222"/>
      <c r="P400" s="225"/>
      <c r="Q400" s="225"/>
      <c r="R400" s="225"/>
      <c r="S400" s="224"/>
      <c r="T400" s="224"/>
      <c r="U400" s="224"/>
      <c r="V400" s="224"/>
      <c r="W400" s="225"/>
      <c r="X400" s="224"/>
      <c r="Y400" s="224"/>
      <c r="Z400" s="224"/>
      <c r="AA400" s="224"/>
      <c r="AB400" s="226"/>
      <c r="AC400" s="201"/>
      <c r="AD400" s="201"/>
      <c r="AE400" s="201"/>
      <c r="AF400" s="201"/>
      <c r="AG400" s="201"/>
      <c r="AH400" s="201"/>
    </row>
    <row r="401" spans="1:34" s="214" customFormat="1" x14ac:dyDescent="0.25">
      <c r="A401" s="222"/>
      <c r="B401" s="223"/>
      <c r="C401" s="223"/>
      <c r="D401" s="223"/>
      <c r="E401" s="223"/>
      <c r="F401" s="223"/>
      <c r="G401" s="224"/>
      <c r="H401" s="224"/>
      <c r="I401" s="222"/>
      <c r="J401" s="222"/>
      <c r="K401" s="222"/>
      <c r="L401" s="222"/>
      <c r="M401" s="224"/>
      <c r="N401" s="222"/>
      <c r="O401" s="222"/>
      <c r="P401" s="225"/>
      <c r="Q401" s="225"/>
      <c r="R401" s="225"/>
      <c r="S401" s="224"/>
      <c r="T401" s="224"/>
      <c r="U401" s="224"/>
      <c r="V401" s="224"/>
      <c r="W401" s="225"/>
      <c r="X401" s="224"/>
      <c r="Y401" s="224"/>
      <c r="Z401" s="224"/>
      <c r="AA401" s="224"/>
      <c r="AB401" s="226"/>
      <c r="AC401" s="201"/>
      <c r="AD401" s="201"/>
      <c r="AE401" s="201"/>
      <c r="AF401" s="201"/>
      <c r="AG401" s="201"/>
      <c r="AH401" s="201"/>
    </row>
    <row r="402" spans="1:34" s="214" customFormat="1" x14ac:dyDescent="0.25">
      <c r="A402" s="222"/>
      <c r="B402" s="223"/>
      <c r="C402" s="223"/>
      <c r="D402" s="223"/>
      <c r="E402" s="223"/>
      <c r="F402" s="223"/>
      <c r="G402" s="224"/>
      <c r="H402" s="224"/>
      <c r="I402" s="222"/>
      <c r="J402" s="222"/>
      <c r="K402" s="222"/>
      <c r="L402" s="222"/>
      <c r="M402" s="224"/>
      <c r="N402" s="222"/>
      <c r="O402" s="222"/>
      <c r="P402" s="225"/>
      <c r="Q402" s="225"/>
      <c r="R402" s="225"/>
      <c r="S402" s="224"/>
      <c r="T402" s="224"/>
      <c r="U402" s="224"/>
      <c r="V402" s="224"/>
      <c r="W402" s="225"/>
      <c r="X402" s="224"/>
      <c r="Y402" s="224"/>
      <c r="Z402" s="224"/>
      <c r="AA402" s="224"/>
      <c r="AB402" s="226"/>
      <c r="AC402" s="201"/>
      <c r="AD402" s="201"/>
      <c r="AE402" s="201"/>
      <c r="AF402" s="201"/>
      <c r="AG402" s="201"/>
      <c r="AH402" s="201"/>
    </row>
    <row r="403" spans="1:34" s="214" customFormat="1" x14ac:dyDescent="0.25">
      <c r="A403" s="222"/>
      <c r="B403" s="223"/>
      <c r="C403" s="223"/>
      <c r="D403" s="223"/>
      <c r="E403" s="223"/>
      <c r="F403" s="223"/>
      <c r="G403" s="224"/>
      <c r="H403" s="224"/>
      <c r="I403" s="222"/>
      <c r="J403" s="222"/>
      <c r="K403" s="222"/>
      <c r="L403" s="222"/>
      <c r="M403" s="224"/>
      <c r="N403" s="222"/>
      <c r="O403" s="222"/>
      <c r="P403" s="225"/>
      <c r="Q403" s="225"/>
      <c r="R403" s="225"/>
      <c r="S403" s="224"/>
      <c r="T403" s="224"/>
      <c r="U403" s="224"/>
      <c r="V403" s="224"/>
      <c r="W403" s="225"/>
      <c r="X403" s="224"/>
      <c r="Y403" s="224"/>
      <c r="Z403" s="224"/>
      <c r="AA403" s="224"/>
      <c r="AB403" s="226"/>
      <c r="AC403" s="201"/>
      <c r="AD403" s="201"/>
      <c r="AE403" s="201"/>
      <c r="AF403" s="201"/>
      <c r="AG403" s="201"/>
      <c r="AH403" s="201"/>
    </row>
    <row r="404" spans="1:34" s="214" customFormat="1" x14ac:dyDescent="0.25">
      <c r="A404" s="222"/>
      <c r="B404" s="223"/>
      <c r="C404" s="223"/>
      <c r="D404" s="223"/>
      <c r="E404" s="223"/>
      <c r="F404" s="223"/>
      <c r="G404" s="224"/>
      <c r="H404" s="224"/>
      <c r="I404" s="222"/>
      <c r="J404" s="222"/>
      <c r="K404" s="222"/>
      <c r="L404" s="222"/>
      <c r="M404" s="224"/>
      <c r="N404" s="222"/>
      <c r="O404" s="222"/>
      <c r="P404" s="225"/>
      <c r="Q404" s="225"/>
      <c r="R404" s="225"/>
      <c r="S404" s="224"/>
      <c r="T404" s="224"/>
      <c r="U404" s="224"/>
      <c r="V404" s="224"/>
      <c r="W404" s="225"/>
      <c r="X404" s="224"/>
      <c r="Y404" s="224"/>
      <c r="Z404" s="224"/>
      <c r="AA404" s="224"/>
      <c r="AB404" s="226"/>
      <c r="AC404" s="201"/>
      <c r="AD404" s="201"/>
      <c r="AE404" s="201"/>
      <c r="AF404" s="201"/>
      <c r="AG404" s="201"/>
      <c r="AH404" s="201"/>
    </row>
    <row r="405" spans="1:34" s="214" customFormat="1" x14ac:dyDescent="0.25">
      <c r="A405" s="222"/>
      <c r="B405" s="223"/>
      <c r="C405" s="223"/>
      <c r="D405" s="223"/>
      <c r="E405" s="223"/>
      <c r="F405" s="223"/>
      <c r="G405" s="224"/>
      <c r="H405" s="224"/>
      <c r="I405" s="222"/>
      <c r="J405" s="222"/>
      <c r="K405" s="223"/>
      <c r="L405" s="222"/>
      <c r="M405" s="224"/>
      <c r="N405" s="222"/>
      <c r="O405" s="222"/>
      <c r="P405" s="225"/>
      <c r="Q405" s="225"/>
      <c r="R405" s="225"/>
      <c r="S405" s="224"/>
      <c r="T405" s="224"/>
      <c r="U405" s="224"/>
      <c r="V405" s="224"/>
      <c r="W405" s="225"/>
      <c r="X405" s="224"/>
      <c r="Y405" s="224"/>
      <c r="Z405" s="224"/>
      <c r="AA405" s="224"/>
      <c r="AB405" s="226"/>
      <c r="AC405" s="201"/>
      <c r="AD405" s="201"/>
      <c r="AE405" s="201"/>
      <c r="AF405" s="201"/>
      <c r="AG405" s="201"/>
      <c r="AH405" s="201"/>
    </row>
    <row r="406" spans="1:34" s="214" customFormat="1" x14ac:dyDescent="0.25">
      <c r="A406" s="222"/>
      <c r="B406" s="223"/>
      <c r="C406" s="223"/>
      <c r="D406" s="223"/>
      <c r="E406" s="223"/>
      <c r="F406" s="223"/>
      <c r="G406" s="224"/>
      <c r="H406" s="224"/>
      <c r="I406" s="222"/>
      <c r="J406" s="222"/>
      <c r="K406" s="223"/>
      <c r="L406" s="222"/>
      <c r="M406" s="224"/>
      <c r="N406" s="222"/>
      <c r="O406" s="222"/>
      <c r="P406" s="225"/>
      <c r="Q406" s="225"/>
      <c r="R406" s="225"/>
      <c r="S406" s="224"/>
      <c r="T406" s="224"/>
      <c r="U406" s="224"/>
      <c r="V406" s="224"/>
      <c r="W406" s="225"/>
      <c r="X406" s="224"/>
      <c r="Y406" s="224"/>
      <c r="Z406" s="224"/>
      <c r="AA406" s="224"/>
      <c r="AB406" s="226"/>
      <c r="AC406" s="201"/>
      <c r="AD406" s="201"/>
      <c r="AE406" s="201"/>
      <c r="AF406" s="201"/>
      <c r="AG406" s="201"/>
      <c r="AH406" s="201"/>
    </row>
    <row r="407" spans="1:34" s="214" customFormat="1" x14ac:dyDescent="0.25">
      <c r="A407" s="222"/>
      <c r="B407" s="223"/>
      <c r="C407" s="223"/>
      <c r="D407" s="223"/>
      <c r="E407" s="223"/>
      <c r="F407" s="223"/>
      <c r="G407" s="224"/>
      <c r="H407" s="224"/>
      <c r="I407" s="222"/>
      <c r="J407" s="222"/>
      <c r="K407" s="222"/>
      <c r="L407" s="222"/>
      <c r="M407" s="224"/>
      <c r="N407" s="222"/>
      <c r="O407" s="222"/>
      <c r="P407" s="225"/>
      <c r="Q407" s="225"/>
      <c r="R407" s="225"/>
      <c r="S407" s="224"/>
      <c r="T407" s="224"/>
      <c r="U407" s="224"/>
      <c r="V407" s="224"/>
      <c r="W407" s="225"/>
      <c r="X407" s="224"/>
      <c r="Y407" s="224"/>
      <c r="Z407" s="224"/>
      <c r="AA407" s="224"/>
      <c r="AB407" s="226"/>
      <c r="AC407" s="201"/>
      <c r="AD407" s="201"/>
      <c r="AE407" s="201"/>
      <c r="AF407" s="201"/>
      <c r="AG407" s="201"/>
      <c r="AH407" s="201"/>
    </row>
    <row r="408" spans="1:34" s="214" customFormat="1" x14ac:dyDescent="0.25">
      <c r="A408" s="222"/>
      <c r="B408" s="223"/>
      <c r="C408" s="223"/>
      <c r="D408" s="223"/>
      <c r="E408" s="223"/>
      <c r="F408" s="223"/>
      <c r="G408" s="224"/>
      <c r="H408" s="224"/>
      <c r="I408" s="222"/>
      <c r="J408" s="222"/>
      <c r="K408" s="223"/>
      <c r="L408" s="222"/>
      <c r="M408" s="224"/>
      <c r="N408" s="222"/>
      <c r="O408" s="222"/>
      <c r="P408" s="225"/>
      <c r="Q408" s="225"/>
      <c r="R408" s="225"/>
      <c r="S408" s="224"/>
      <c r="T408" s="224"/>
      <c r="U408" s="224"/>
      <c r="V408" s="224"/>
      <c r="W408" s="225"/>
      <c r="X408" s="224"/>
      <c r="Y408" s="224"/>
      <c r="Z408" s="224"/>
      <c r="AA408" s="224"/>
      <c r="AB408" s="226"/>
      <c r="AC408" s="201"/>
      <c r="AD408" s="201"/>
      <c r="AE408" s="201"/>
      <c r="AF408" s="201"/>
      <c r="AG408" s="201"/>
      <c r="AH408" s="201"/>
    </row>
    <row r="409" spans="1:34" s="214" customFormat="1" ht="119.25" customHeight="1" x14ac:dyDescent="0.25">
      <c r="A409" s="222"/>
      <c r="B409" s="223"/>
      <c r="C409" s="223"/>
      <c r="D409" s="223"/>
      <c r="E409" s="223"/>
      <c r="F409" s="223"/>
      <c r="G409" s="224"/>
      <c r="H409" s="224"/>
      <c r="I409" s="222"/>
      <c r="J409" s="222"/>
      <c r="K409" s="222"/>
      <c r="L409" s="222"/>
      <c r="M409" s="224"/>
      <c r="N409" s="222"/>
      <c r="O409" s="222"/>
      <c r="P409" s="225"/>
      <c r="Q409" s="225"/>
      <c r="R409" s="225"/>
      <c r="S409" s="224"/>
      <c r="T409" s="224"/>
      <c r="U409" s="224"/>
      <c r="V409" s="224"/>
      <c r="W409" s="225"/>
      <c r="X409" s="224"/>
      <c r="Y409" s="224"/>
      <c r="Z409" s="224"/>
      <c r="AA409" s="224"/>
      <c r="AB409" s="226"/>
      <c r="AC409" s="201"/>
      <c r="AD409" s="201"/>
      <c r="AE409" s="201"/>
      <c r="AF409" s="201"/>
      <c r="AG409" s="201"/>
      <c r="AH409" s="201"/>
    </row>
    <row r="410" spans="1:34" s="214" customFormat="1" x14ac:dyDescent="0.25">
      <c r="A410" s="222"/>
      <c r="B410" s="223"/>
      <c r="C410" s="223"/>
      <c r="D410" s="223"/>
      <c r="E410" s="223"/>
      <c r="F410" s="223"/>
      <c r="G410" s="224"/>
      <c r="H410" s="224"/>
      <c r="I410" s="222"/>
      <c r="J410" s="222"/>
      <c r="K410" s="222"/>
      <c r="L410" s="222"/>
      <c r="M410" s="224"/>
      <c r="N410" s="222"/>
      <c r="O410" s="222"/>
      <c r="P410" s="225"/>
      <c r="Q410" s="225"/>
      <c r="R410" s="225"/>
      <c r="S410" s="224"/>
      <c r="T410" s="224"/>
      <c r="U410" s="224"/>
      <c r="V410" s="224"/>
      <c r="W410" s="225"/>
      <c r="X410" s="224"/>
      <c r="Y410" s="224"/>
      <c r="Z410" s="224"/>
      <c r="AA410" s="224"/>
      <c r="AB410" s="226"/>
      <c r="AC410" s="201"/>
      <c r="AD410" s="201"/>
      <c r="AE410" s="201"/>
      <c r="AF410" s="201"/>
      <c r="AG410" s="201"/>
      <c r="AH410" s="201"/>
    </row>
    <row r="411" spans="1:34" s="214" customFormat="1" x14ac:dyDescent="0.25">
      <c r="A411" s="222"/>
      <c r="B411" s="223"/>
      <c r="C411" s="223"/>
      <c r="D411" s="223"/>
      <c r="E411" s="223"/>
      <c r="F411" s="223"/>
      <c r="G411" s="224"/>
      <c r="H411" s="224"/>
      <c r="I411" s="222"/>
      <c r="J411" s="222"/>
      <c r="K411" s="222"/>
      <c r="L411" s="222"/>
      <c r="M411" s="224"/>
      <c r="N411" s="222"/>
      <c r="O411" s="222"/>
      <c r="P411" s="225"/>
      <c r="Q411" s="225"/>
      <c r="R411" s="225"/>
      <c r="S411" s="224"/>
      <c r="T411" s="224"/>
      <c r="U411" s="224"/>
      <c r="V411" s="224"/>
      <c r="W411" s="225"/>
      <c r="X411" s="224"/>
      <c r="Y411" s="224"/>
      <c r="Z411" s="224"/>
      <c r="AA411" s="224"/>
      <c r="AB411" s="226"/>
      <c r="AC411" s="201"/>
      <c r="AD411" s="201"/>
      <c r="AE411" s="201"/>
      <c r="AF411" s="201"/>
      <c r="AG411" s="201"/>
      <c r="AH411" s="201"/>
    </row>
    <row r="412" spans="1:34" s="214" customFormat="1" x14ac:dyDescent="0.25">
      <c r="A412" s="222"/>
      <c r="B412" s="223"/>
      <c r="C412" s="223"/>
      <c r="D412" s="223"/>
      <c r="E412" s="223"/>
      <c r="F412" s="223"/>
      <c r="G412" s="224"/>
      <c r="H412" s="224"/>
      <c r="I412" s="222"/>
      <c r="J412" s="222"/>
      <c r="K412" s="222"/>
      <c r="L412" s="222"/>
      <c r="M412" s="224"/>
      <c r="N412" s="222"/>
      <c r="O412" s="222"/>
      <c r="P412" s="225"/>
      <c r="Q412" s="225"/>
      <c r="R412" s="225"/>
      <c r="S412" s="224"/>
      <c r="T412" s="224"/>
      <c r="U412" s="224"/>
      <c r="V412" s="224"/>
      <c r="W412" s="225"/>
      <c r="X412" s="224"/>
      <c r="Y412" s="224"/>
      <c r="Z412" s="224"/>
      <c r="AA412" s="224"/>
      <c r="AB412" s="226"/>
      <c r="AC412" s="201"/>
      <c r="AD412" s="201"/>
      <c r="AE412" s="201"/>
      <c r="AF412" s="201"/>
      <c r="AG412" s="201"/>
      <c r="AH412" s="201"/>
    </row>
    <row r="413" spans="1:34" s="214" customFormat="1" ht="118.5" customHeight="1" x14ac:dyDescent="0.25">
      <c r="A413" s="222"/>
      <c r="B413" s="223"/>
      <c r="C413" s="223"/>
      <c r="D413" s="223"/>
      <c r="E413" s="223"/>
      <c r="F413" s="223"/>
      <c r="G413" s="224"/>
      <c r="H413" s="224"/>
      <c r="I413" s="222"/>
      <c r="J413" s="222"/>
      <c r="K413" s="222"/>
      <c r="L413" s="222"/>
      <c r="M413" s="224"/>
      <c r="N413" s="222"/>
      <c r="O413" s="222"/>
      <c r="P413" s="225"/>
      <c r="Q413" s="225"/>
      <c r="R413" s="225"/>
      <c r="S413" s="224"/>
      <c r="T413" s="224"/>
      <c r="U413" s="224"/>
      <c r="V413" s="224"/>
      <c r="W413" s="225"/>
      <c r="X413" s="224"/>
      <c r="Y413" s="224"/>
      <c r="Z413" s="224"/>
      <c r="AA413" s="224"/>
      <c r="AB413" s="226"/>
      <c r="AC413" s="201"/>
      <c r="AD413" s="201"/>
      <c r="AE413" s="201"/>
      <c r="AF413" s="201"/>
      <c r="AG413" s="201"/>
      <c r="AH413" s="201"/>
    </row>
    <row r="414" spans="1:34" s="214" customFormat="1" x14ac:dyDescent="0.25">
      <c r="A414" s="222"/>
      <c r="B414" s="223"/>
      <c r="C414" s="223"/>
      <c r="D414" s="223"/>
      <c r="E414" s="223"/>
      <c r="F414" s="223"/>
      <c r="G414" s="224"/>
      <c r="H414" s="224"/>
      <c r="I414" s="222"/>
      <c r="J414" s="222"/>
      <c r="K414" s="222"/>
      <c r="L414" s="222"/>
      <c r="M414" s="224"/>
      <c r="N414" s="222"/>
      <c r="O414" s="222"/>
      <c r="P414" s="225"/>
      <c r="Q414" s="225"/>
      <c r="R414" s="225"/>
      <c r="S414" s="224"/>
      <c r="T414" s="224"/>
      <c r="U414" s="224"/>
      <c r="V414" s="224"/>
      <c r="W414" s="225"/>
      <c r="X414" s="224"/>
      <c r="Y414" s="224"/>
      <c r="Z414" s="224"/>
      <c r="AA414" s="224"/>
      <c r="AB414" s="226"/>
      <c r="AC414" s="201"/>
      <c r="AD414" s="201"/>
      <c r="AE414" s="201"/>
      <c r="AF414" s="201"/>
      <c r="AG414" s="201"/>
      <c r="AH414" s="201"/>
    </row>
    <row r="415" spans="1:34" s="214" customFormat="1" x14ac:dyDescent="0.25">
      <c r="A415" s="222"/>
      <c r="B415" s="223"/>
      <c r="C415" s="223"/>
      <c r="D415" s="223"/>
      <c r="E415" s="223"/>
      <c r="F415" s="223"/>
      <c r="G415" s="224"/>
      <c r="H415" s="224"/>
      <c r="I415" s="222"/>
      <c r="J415" s="222"/>
      <c r="K415" s="222"/>
      <c r="L415" s="222"/>
      <c r="M415" s="224"/>
      <c r="N415" s="222"/>
      <c r="O415" s="222"/>
      <c r="P415" s="225"/>
      <c r="Q415" s="225"/>
      <c r="R415" s="225"/>
      <c r="S415" s="224"/>
      <c r="T415" s="224"/>
      <c r="U415" s="224"/>
      <c r="V415" s="224"/>
      <c r="W415" s="225"/>
      <c r="X415" s="224"/>
      <c r="Y415" s="224"/>
      <c r="Z415" s="224"/>
      <c r="AA415" s="224"/>
      <c r="AB415" s="226"/>
      <c r="AC415" s="201"/>
      <c r="AD415" s="201"/>
      <c r="AE415" s="201"/>
      <c r="AF415" s="201"/>
      <c r="AG415" s="201"/>
      <c r="AH415" s="201"/>
    </row>
    <row r="416" spans="1:34" s="214" customFormat="1" x14ac:dyDescent="0.25">
      <c r="A416" s="222"/>
      <c r="B416" s="223"/>
      <c r="C416" s="223"/>
      <c r="D416" s="223"/>
      <c r="E416" s="223"/>
      <c r="F416" s="223"/>
      <c r="G416" s="224"/>
      <c r="H416" s="224"/>
      <c r="I416" s="222"/>
      <c r="J416" s="222"/>
      <c r="K416" s="222"/>
      <c r="L416" s="222"/>
      <c r="M416" s="224"/>
      <c r="N416" s="222"/>
      <c r="O416" s="222"/>
      <c r="P416" s="225"/>
      <c r="Q416" s="225"/>
      <c r="R416" s="225"/>
      <c r="S416" s="224"/>
      <c r="T416" s="224"/>
      <c r="U416" s="224"/>
      <c r="V416" s="224"/>
      <c r="W416" s="225"/>
      <c r="X416" s="224"/>
      <c r="Y416" s="224"/>
      <c r="Z416" s="224"/>
      <c r="AA416" s="224"/>
      <c r="AB416" s="226"/>
      <c r="AC416" s="201"/>
      <c r="AD416" s="201"/>
      <c r="AE416" s="201"/>
      <c r="AF416" s="201"/>
      <c r="AG416" s="201"/>
      <c r="AH416" s="201"/>
    </row>
    <row r="417" spans="1:34" s="214" customFormat="1" x14ac:dyDescent="0.25">
      <c r="A417" s="222"/>
      <c r="B417" s="223"/>
      <c r="C417" s="223"/>
      <c r="D417" s="223"/>
      <c r="E417" s="223"/>
      <c r="F417" s="223"/>
      <c r="G417" s="224"/>
      <c r="H417" s="224"/>
      <c r="I417" s="222"/>
      <c r="J417" s="222"/>
      <c r="K417" s="222"/>
      <c r="L417" s="222"/>
      <c r="M417" s="224"/>
      <c r="N417" s="222"/>
      <c r="O417" s="222"/>
      <c r="P417" s="225"/>
      <c r="Q417" s="225"/>
      <c r="R417" s="225"/>
      <c r="S417" s="224"/>
      <c r="T417" s="224"/>
      <c r="U417" s="224"/>
      <c r="V417" s="224"/>
      <c r="W417" s="225"/>
      <c r="X417" s="224"/>
      <c r="Y417" s="224"/>
      <c r="Z417" s="224"/>
      <c r="AA417" s="224"/>
      <c r="AB417" s="226"/>
      <c r="AC417" s="201"/>
      <c r="AD417" s="201"/>
      <c r="AE417" s="201"/>
      <c r="AF417" s="201"/>
      <c r="AG417" s="201"/>
      <c r="AH417" s="201"/>
    </row>
    <row r="418" spans="1:34" s="214" customFormat="1" x14ac:dyDescent="0.25">
      <c r="A418" s="222"/>
      <c r="B418" s="223"/>
      <c r="C418" s="223"/>
      <c r="D418" s="223"/>
      <c r="E418" s="223"/>
      <c r="F418" s="223"/>
      <c r="G418" s="224"/>
      <c r="H418" s="224"/>
      <c r="I418" s="222"/>
      <c r="J418" s="222"/>
      <c r="K418" s="222"/>
      <c r="L418" s="222"/>
      <c r="M418" s="224"/>
      <c r="N418" s="222"/>
      <c r="O418" s="222"/>
      <c r="P418" s="225"/>
      <c r="Q418" s="225"/>
      <c r="R418" s="225"/>
      <c r="S418" s="224"/>
      <c r="T418" s="224"/>
      <c r="U418" s="224"/>
      <c r="V418" s="224"/>
      <c r="W418" s="225"/>
      <c r="X418" s="224"/>
      <c r="Y418" s="224"/>
      <c r="Z418" s="224"/>
      <c r="AA418" s="224"/>
      <c r="AB418" s="226"/>
      <c r="AC418" s="201"/>
      <c r="AD418" s="201"/>
      <c r="AE418" s="201"/>
      <c r="AF418" s="201"/>
      <c r="AG418" s="201"/>
      <c r="AH418" s="201"/>
    </row>
    <row r="419" spans="1:34" s="214" customFormat="1" x14ac:dyDescent="0.25">
      <c r="A419" s="222"/>
      <c r="B419" s="223"/>
      <c r="C419" s="223"/>
      <c r="D419" s="223"/>
      <c r="E419" s="223"/>
      <c r="F419" s="223"/>
      <c r="G419" s="224"/>
      <c r="H419" s="224"/>
      <c r="I419" s="222"/>
      <c r="J419" s="222"/>
      <c r="K419" s="223"/>
      <c r="L419" s="222"/>
      <c r="M419" s="224"/>
      <c r="N419" s="222"/>
      <c r="O419" s="222"/>
      <c r="P419" s="225"/>
      <c r="Q419" s="225"/>
      <c r="R419" s="225"/>
      <c r="S419" s="224"/>
      <c r="T419" s="224"/>
      <c r="U419" s="224"/>
      <c r="V419" s="224"/>
      <c r="W419" s="225"/>
      <c r="X419" s="224"/>
      <c r="Y419" s="224"/>
      <c r="Z419" s="224"/>
      <c r="AA419" s="224"/>
      <c r="AB419" s="226"/>
      <c r="AC419" s="201"/>
      <c r="AD419" s="201"/>
      <c r="AE419" s="201"/>
      <c r="AF419" s="201"/>
      <c r="AG419" s="201"/>
      <c r="AH419" s="201"/>
    </row>
    <row r="420" spans="1:34" s="214" customFormat="1" ht="132" customHeight="1" x14ac:dyDescent="0.25">
      <c r="A420" s="222"/>
      <c r="B420" s="223"/>
      <c r="C420" s="223"/>
      <c r="D420" s="223"/>
      <c r="E420" s="223"/>
      <c r="F420" s="223"/>
      <c r="G420" s="224"/>
      <c r="H420" s="224"/>
      <c r="I420" s="222"/>
      <c r="J420" s="222"/>
      <c r="K420" s="223"/>
      <c r="L420" s="222"/>
      <c r="M420" s="224"/>
      <c r="N420" s="222"/>
      <c r="O420" s="222"/>
      <c r="P420" s="225"/>
      <c r="Q420" s="225"/>
      <c r="R420" s="225"/>
      <c r="S420" s="224"/>
      <c r="T420" s="224"/>
      <c r="U420" s="224"/>
      <c r="V420" s="224"/>
      <c r="W420" s="225"/>
      <c r="X420" s="224"/>
      <c r="Y420" s="224"/>
      <c r="Z420" s="224"/>
      <c r="AA420" s="224"/>
      <c r="AB420" s="226"/>
      <c r="AC420" s="201"/>
      <c r="AD420" s="201"/>
      <c r="AE420" s="201"/>
      <c r="AF420" s="201"/>
      <c r="AG420" s="201"/>
      <c r="AH420" s="201"/>
    </row>
    <row r="421" spans="1:34" s="214" customFormat="1" ht="107.25" customHeight="1" x14ac:dyDescent="0.25">
      <c r="A421" s="222"/>
      <c r="B421" s="223"/>
      <c r="C421" s="223"/>
      <c r="D421" s="223"/>
      <c r="E421" s="223"/>
      <c r="F421" s="223"/>
      <c r="G421" s="224"/>
      <c r="H421" s="224"/>
      <c r="I421" s="222"/>
      <c r="J421" s="222"/>
      <c r="K421" s="222"/>
      <c r="L421" s="222"/>
      <c r="M421" s="224"/>
      <c r="N421" s="222"/>
      <c r="O421" s="222"/>
      <c r="P421" s="225"/>
      <c r="Q421" s="225"/>
      <c r="R421" s="225"/>
      <c r="S421" s="224"/>
      <c r="T421" s="224"/>
      <c r="U421" s="224"/>
      <c r="V421" s="224"/>
      <c r="W421" s="225"/>
      <c r="X421" s="224"/>
      <c r="Y421" s="224"/>
      <c r="Z421" s="224"/>
      <c r="AA421" s="224"/>
      <c r="AB421" s="226"/>
      <c r="AC421" s="201"/>
      <c r="AD421" s="201"/>
      <c r="AE421" s="201"/>
      <c r="AF421" s="201"/>
      <c r="AG421" s="201"/>
      <c r="AH421" s="201"/>
    </row>
    <row r="422" spans="1:34" s="214" customFormat="1" x14ac:dyDescent="0.25">
      <c r="A422" s="222"/>
      <c r="B422" s="223"/>
      <c r="C422" s="223"/>
      <c r="D422" s="223"/>
      <c r="E422" s="223"/>
      <c r="F422" s="223"/>
      <c r="G422" s="224"/>
      <c r="H422" s="224"/>
      <c r="I422" s="222"/>
      <c r="J422" s="222"/>
      <c r="K422" s="222"/>
      <c r="L422" s="222"/>
      <c r="M422" s="224"/>
      <c r="N422" s="222"/>
      <c r="O422" s="222"/>
      <c r="P422" s="225"/>
      <c r="Q422" s="225"/>
      <c r="R422" s="225"/>
      <c r="S422" s="224"/>
      <c r="T422" s="224"/>
      <c r="U422" s="224"/>
      <c r="V422" s="224"/>
      <c r="W422" s="225"/>
      <c r="X422" s="224"/>
      <c r="Y422" s="224"/>
      <c r="Z422" s="224"/>
      <c r="AA422" s="224"/>
      <c r="AB422" s="226"/>
      <c r="AC422" s="201"/>
      <c r="AD422" s="201"/>
      <c r="AE422" s="201"/>
      <c r="AF422" s="201"/>
      <c r="AG422" s="201"/>
      <c r="AH422" s="201"/>
    </row>
    <row r="423" spans="1:34" s="214" customFormat="1" x14ac:dyDescent="0.25">
      <c r="A423" s="222"/>
      <c r="B423" s="223"/>
      <c r="C423" s="223"/>
      <c r="D423" s="223"/>
      <c r="E423" s="223"/>
      <c r="F423" s="223"/>
      <c r="G423" s="224"/>
      <c r="H423" s="224"/>
      <c r="I423" s="222"/>
      <c r="J423" s="222"/>
      <c r="K423" s="223"/>
      <c r="L423" s="222"/>
      <c r="M423" s="224"/>
      <c r="N423" s="222"/>
      <c r="O423" s="222"/>
      <c r="P423" s="225"/>
      <c r="Q423" s="225"/>
      <c r="R423" s="225"/>
      <c r="S423" s="224"/>
      <c r="T423" s="224"/>
      <c r="U423" s="224"/>
      <c r="V423" s="224"/>
      <c r="W423" s="225"/>
      <c r="X423" s="224"/>
      <c r="Y423" s="224"/>
      <c r="Z423" s="224"/>
      <c r="AA423" s="224"/>
      <c r="AB423" s="226"/>
      <c r="AC423" s="201"/>
      <c r="AD423" s="201"/>
      <c r="AE423" s="201"/>
      <c r="AF423" s="201"/>
      <c r="AG423" s="201"/>
      <c r="AH423" s="201"/>
    </row>
    <row r="424" spans="1:34" s="214" customFormat="1" x14ac:dyDescent="0.25">
      <c r="A424" s="222"/>
      <c r="B424" s="223"/>
      <c r="C424" s="223"/>
      <c r="D424" s="223"/>
      <c r="E424" s="223"/>
      <c r="F424" s="223"/>
      <c r="G424" s="224"/>
      <c r="H424" s="224"/>
      <c r="I424" s="222"/>
      <c r="J424" s="222"/>
      <c r="K424" s="222"/>
      <c r="L424" s="222"/>
      <c r="M424" s="224"/>
      <c r="N424" s="222"/>
      <c r="O424" s="222"/>
      <c r="P424" s="225"/>
      <c r="Q424" s="225"/>
      <c r="R424" s="225"/>
      <c r="S424" s="224"/>
      <c r="T424" s="224"/>
      <c r="U424" s="224"/>
      <c r="V424" s="224"/>
      <c r="W424" s="225"/>
      <c r="X424" s="224"/>
      <c r="Y424" s="224"/>
      <c r="Z424" s="224"/>
      <c r="AA424" s="224"/>
      <c r="AB424" s="226"/>
      <c r="AC424" s="201"/>
      <c r="AD424" s="201"/>
      <c r="AE424" s="201"/>
      <c r="AF424" s="201"/>
      <c r="AG424" s="201"/>
      <c r="AH424" s="201"/>
    </row>
    <row r="425" spans="1:34" s="214" customFormat="1" x14ac:dyDescent="0.25">
      <c r="A425" s="222"/>
      <c r="B425" s="223"/>
      <c r="C425" s="223"/>
      <c r="D425" s="223"/>
      <c r="E425" s="223"/>
      <c r="F425" s="223"/>
      <c r="G425" s="224"/>
      <c r="H425" s="224"/>
      <c r="I425" s="222"/>
      <c r="J425" s="222"/>
      <c r="K425" s="223"/>
      <c r="L425" s="222"/>
      <c r="M425" s="224"/>
      <c r="N425" s="222"/>
      <c r="O425" s="222"/>
      <c r="P425" s="225"/>
      <c r="Q425" s="225"/>
      <c r="R425" s="225"/>
      <c r="S425" s="224"/>
      <c r="T425" s="224"/>
      <c r="U425" s="224"/>
      <c r="V425" s="224"/>
      <c r="W425" s="225"/>
      <c r="X425" s="224"/>
      <c r="Y425" s="224"/>
      <c r="Z425" s="224"/>
      <c r="AA425" s="224"/>
      <c r="AB425" s="226"/>
      <c r="AC425" s="201"/>
      <c r="AD425" s="201"/>
      <c r="AE425" s="201"/>
      <c r="AF425" s="201"/>
      <c r="AG425" s="201"/>
      <c r="AH425" s="201"/>
    </row>
    <row r="426" spans="1:34" s="214" customFormat="1" x14ac:dyDescent="0.25">
      <c r="A426" s="222"/>
      <c r="B426" s="223"/>
      <c r="C426" s="223"/>
      <c r="D426" s="223"/>
      <c r="E426" s="223"/>
      <c r="F426" s="223"/>
      <c r="G426" s="224"/>
      <c r="H426" s="224"/>
      <c r="I426" s="222"/>
      <c r="J426" s="222"/>
      <c r="K426" s="223"/>
      <c r="L426" s="222"/>
      <c r="M426" s="224"/>
      <c r="N426" s="222"/>
      <c r="O426" s="222"/>
      <c r="P426" s="225"/>
      <c r="Q426" s="225"/>
      <c r="R426" s="225"/>
      <c r="S426" s="224"/>
      <c r="T426" s="224"/>
      <c r="U426" s="224"/>
      <c r="V426" s="224"/>
      <c r="W426" s="225"/>
      <c r="X426" s="224"/>
      <c r="Y426" s="224"/>
      <c r="Z426" s="224"/>
      <c r="AA426" s="224"/>
      <c r="AB426" s="226"/>
      <c r="AC426" s="201"/>
      <c r="AD426" s="201"/>
      <c r="AE426" s="201"/>
      <c r="AF426" s="201"/>
      <c r="AG426" s="201"/>
      <c r="AH426" s="201"/>
    </row>
    <row r="427" spans="1:34" s="214" customFormat="1" x14ac:dyDescent="0.25">
      <c r="A427" s="222"/>
      <c r="B427" s="223"/>
      <c r="C427" s="223"/>
      <c r="D427" s="223"/>
      <c r="E427" s="223"/>
      <c r="F427" s="223"/>
      <c r="G427" s="224"/>
      <c r="H427" s="224"/>
      <c r="I427" s="222"/>
      <c r="J427" s="222"/>
      <c r="K427" s="223"/>
      <c r="L427" s="222"/>
      <c r="M427" s="224"/>
      <c r="N427" s="222"/>
      <c r="O427" s="222"/>
      <c r="P427" s="225"/>
      <c r="Q427" s="225"/>
      <c r="R427" s="225"/>
      <c r="S427" s="224"/>
      <c r="T427" s="224"/>
      <c r="U427" s="224"/>
      <c r="V427" s="224"/>
      <c r="W427" s="225"/>
      <c r="X427" s="224"/>
      <c r="Y427" s="224"/>
      <c r="Z427" s="224"/>
      <c r="AA427" s="224"/>
      <c r="AB427" s="226"/>
      <c r="AC427" s="201"/>
      <c r="AD427" s="201"/>
      <c r="AE427" s="201"/>
      <c r="AF427" s="201"/>
      <c r="AG427" s="201"/>
      <c r="AH427" s="201"/>
    </row>
    <row r="428" spans="1:34" s="214" customFormat="1" x14ac:dyDescent="0.25">
      <c r="A428" s="222"/>
      <c r="B428" s="223"/>
      <c r="C428" s="223"/>
      <c r="D428" s="223"/>
      <c r="E428" s="223"/>
      <c r="F428" s="223"/>
      <c r="G428" s="224"/>
      <c r="H428" s="224"/>
      <c r="I428" s="222"/>
      <c r="J428" s="222"/>
      <c r="K428" s="223"/>
      <c r="L428" s="222"/>
      <c r="M428" s="224"/>
      <c r="N428" s="222"/>
      <c r="O428" s="222"/>
      <c r="P428" s="225"/>
      <c r="Q428" s="225"/>
      <c r="R428" s="225"/>
      <c r="S428" s="224"/>
      <c r="T428" s="224"/>
      <c r="U428" s="224"/>
      <c r="V428" s="224"/>
      <c r="W428" s="225"/>
      <c r="X428" s="224"/>
      <c r="Y428" s="224"/>
      <c r="Z428" s="224"/>
      <c r="AA428" s="224"/>
      <c r="AB428" s="226"/>
      <c r="AC428" s="201"/>
      <c r="AD428" s="201"/>
      <c r="AE428" s="201"/>
      <c r="AF428" s="201"/>
      <c r="AG428" s="201"/>
      <c r="AH428" s="201"/>
    </row>
    <row r="429" spans="1:34" s="214" customFormat="1" x14ac:dyDescent="0.25">
      <c r="A429" s="222"/>
      <c r="B429" s="223"/>
      <c r="C429" s="223"/>
      <c r="D429" s="223"/>
      <c r="E429" s="223"/>
      <c r="F429" s="223"/>
      <c r="G429" s="224"/>
      <c r="H429" s="224"/>
      <c r="I429" s="222"/>
      <c r="J429" s="222"/>
      <c r="K429" s="223"/>
      <c r="L429" s="222"/>
      <c r="M429" s="224"/>
      <c r="N429" s="222"/>
      <c r="O429" s="222"/>
      <c r="P429" s="225"/>
      <c r="Q429" s="225"/>
      <c r="R429" s="225"/>
      <c r="S429" s="224"/>
      <c r="T429" s="224"/>
      <c r="U429" s="224"/>
      <c r="V429" s="224"/>
      <c r="W429" s="225"/>
      <c r="X429" s="224"/>
      <c r="Y429" s="224"/>
      <c r="Z429" s="224"/>
      <c r="AA429" s="224"/>
      <c r="AB429" s="226"/>
      <c r="AC429" s="201"/>
      <c r="AD429" s="201"/>
      <c r="AE429" s="201"/>
      <c r="AF429" s="201"/>
      <c r="AG429" s="201"/>
      <c r="AH429" s="201"/>
    </row>
    <row r="430" spans="1:34" s="214" customFormat="1" x14ac:dyDescent="0.25">
      <c r="A430" s="222"/>
      <c r="B430" s="223"/>
      <c r="C430" s="223"/>
      <c r="D430" s="223"/>
      <c r="E430" s="223"/>
      <c r="F430" s="223"/>
      <c r="G430" s="224"/>
      <c r="H430" s="224"/>
      <c r="I430" s="222"/>
      <c r="J430" s="222"/>
      <c r="K430" s="223"/>
      <c r="L430" s="222"/>
      <c r="M430" s="224"/>
      <c r="N430" s="222"/>
      <c r="O430" s="222"/>
      <c r="P430" s="225"/>
      <c r="Q430" s="225"/>
      <c r="R430" s="225"/>
      <c r="S430" s="224"/>
      <c r="T430" s="224"/>
      <c r="U430" s="224"/>
      <c r="V430" s="224"/>
      <c r="W430" s="225"/>
      <c r="X430" s="224"/>
      <c r="Y430" s="224"/>
      <c r="Z430" s="224"/>
      <c r="AA430" s="224"/>
      <c r="AB430" s="226"/>
      <c r="AC430" s="201"/>
      <c r="AD430" s="201"/>
      <c r="AE430" s="201"/>
      <c r="AF430" s="201"/>
      <c r="AG430" s="201"/>
      <c r="AH430" s="201"/>
    </row>
    <row r="431" spans="1:34" s="214" customFormat="1" x14ac:dyDescent="0.25">
      <c r="A431" s="222"/>
      <c r="B431" s="223"/>
      <c r="C431" s="223"/>
      <c r="D431" s="223"/>
      <c r="E431" s="223"/>
      <c r="F431" s="223"/>
      <c r="G431" s="224"/>
      <c r="H431" s="224"/>
      <c r="I431" s="222"/>
      <c r="J431" s="222"/>
      <c r="K431" s="223"/>
      <c r="L431" s="222"/>
      <c r="M431" s="224"/>
      <c r="N431" s="222"/>
      <c r="O431" s="222"/>
      <c r="P431" s="225"/>
      <c r="Q431" s="225"/>
      <c r="R431" s="225"/>
      <c r="S431" s="224"/>
      <c r="T431" s="224"/>
      <c r="U431" s="224"/>
      <c r="V431" s="224"/>
      <c r="W431" s="225"/>
      <c r="X431" s="224"/>
      <c r="Y431" s="224"/>
      <c r="Z431" s="224"/>
      <c r="AA431" s="224"/>
      <c r="AB431" s="226"/>
      <c r="AC431" s="201"/>
      <c r="AD431" s="201"/>
      <c r="AE431" s="201"/>
      <c r="AF431" s="201"/>
      <c r="AG431" s="201"/>
      <c r="AH431" s="201"/>
    </row>
    <row r="432" spans="1:34" s="214" customFormat="1" x14ac:dyDescent="0.25">
      <c r="A432" s="222"/>
      <c r="B432" s="223"/>
      <c r="C432" s="223"/>
      <c r="D432" s="223"/>
      <c r="E432" s="223"/>
      <c r="F432" s="223"/>
      <c r="G432" s="224"/>
      <c r="H432" s="224"/>
      <c r="I432" s="222"/>
      <c r="J432" s="222"/>
      <c r="K432" s="223"/>
      <c r="L432" s="222"/>
      <c r="M432" s="224"/>
      <c r="N432" s="222"/>
      <c r="O432" s="222"/>
      <c r="P432" s="225"/>
      <c r="Q432" s="225"/>
      <c r="R432" s="225"/>
      <c r="S432" s="224"/>
      <c r="T432" s="224"/>
      <c r="U432" s="224"/>
      <c r="V432" s="224"/>
      <c r="W432" s="225"/>
      <c r="X432" s="224"/>
      <c r="Y432" s="224"/>
      <c r="Z432" s="224"/>
      <c r="AA432" s="224"/>
      <c r="AB432" s="226"/>
      <c r="AC432" s="201"/>
      <c r="AD432" s="201"/>
      <c r="AE432" s="201"/>
      <c r="AF432" s="201"/>
      <c r="AG432" s="201"/>
      <c r="AH432" s="201"/>
    </row>
    <row r="433" spans="1:34" s="214" customFormat="1" x14ac:dyDescent="0.25">
      <c r="A433" s="222"/>
      <c r="B433" s="223"/>
      <c r="C433" s="223"/>
      <c r="D433" s="223"/>
      <c r="E433" s="223"/>
      <c r="F433" s="223"/>
      <c r="G433" s="224"/>
      <c r="H433" s="224"/>
      <c r="I433" s="222"/>
      <c r="J433" s="222"/>
      <c r="K433" s="223"/>
      <c r="L433" s="222"/>
      <c r="M433" s="224"/>
      <c r="N433" s="222"/>
      <c r="O433" s="222"/>
      <c r="P433" s="225"/>
      <c r="Q433" s="225"/>
      <c r="R433" s="225"/>
      <c r="S433" s="224"/>
      <c r="T433" s="224"/>
      <c r="U433" s="224"/>
      <c r="V433" s="224"/>
      <c r="W433" s="225"/>
      <c r="X433" s="224"/>
      <c r="Y433" s="224"/>
      <c r="Z433" s="224"/>
      <c r="AA433" s="224"/>
      <c r="AB433" s="226"/>
      <c r="AC433" s="201"/>
      <c r="AD433" s="201"/>
      <c r="AE433" s="201"/>
      <c r="AF433" s="201"/>
      <c r="AG433" s="201"/>
      <c r="AH433" s="201"/>
    </row>
    <row r="434" spans="1:34" s="214" customFormat="1" x14ac:dyDescent="0.25">
      <c r="A434" s="222"/>
      <c r="B434" s="223"/>
      <c r="C434" s="223"/>
      <c r="D434" s="223"/>
      <c r="E434" s="223"/>
      <c r="F434" s="223"/>
      <c r="G434" s="224"/>
      <c r="H434" s="224"/>
      <c r="I434" s="222"/>
      <c r="J434" s="222"/>
      <c r="K434" s="223"/>
      <c r="L434" s="222"/>
      <c r="M434" s="224"/>
      <c r="N434" s="222"/>
      <c r="O434" s="222"/>
      <c r="P434" s="225"/>
      <c r="Q434" s="225"/>
      <c r="R434" s="225"/>
      <c r="S434" s="224"/>
      <c r="T434" s="224"/>
      <c r="U434" s="224"/>
      <c r="V434" s="224"/>
      <c r="W434" s="225"/>
      <c r="X434" s="224"/>
      <c r="Y434" s="224"/>
      <c r="Z434" s="224"/>
      <c r="AA434" s="224"/>
      <c r="AB434" s="226"/>
      <c r="AC434" s="201"/>
      <c r="AD434" s="201"/>
      <c r="AE434" s="201"/>
      <c r="AF434" s="201"/>
      <c r="AG434" s="201"/>
      <c r="AH434" s="201"/>
    </row>
    <row r="435" spans="1:34" s="214" customFormat="1" x14ac:dyDescent="0.25">
      <c r="A435" s="222"/>
      <c r="B435" s="223"/>
      <c r="C435" s="223"/>
      <c r="D435" s="223"/>
      <c r="E435" s="223"/>
      <c r="F435" s="223"/>
      <c r="G435" s="224"/>
      <c r="H435" s="224"/>
      <c r="I435" s="222"/>
      <c r="J435" s="222"/>
      <c r="K435" s="223"/>
      <c r="L435" s="222"/>
      <c r="M435" s="224"/>
      <c r="N435" s="222"/>
      <c r="O435" s="222"/>
      <c r="P435" s="225"/>
      <c r="Q435" s="225"/>
      <c r="R435" s="225"/>
      <c r="S435" s="224"/>
      <c r="T435" s="224"/>
      <c r="U435" s="224"/>
      <c r="V435" s="224"/>
      <c r="W435" s="225"/>
      <c r="X435" s="224"/>
      <c r="Y435" s="224"/>
      <c r="Z435" s="224"/>
      <c r="AA435" s="224"/>
      <c r="AB435" s="226"/>
      <c r="AC435" s="201"/>
      <c r="AD435" s="201"/>
      <c r="AE435" s="201"/>
      <c r="AF435" s="201"/>
      <c r="AG435" s="201"/>
      <c r="AH435" s="201"/>
    </row>
    <row r="436" spans="1:34" s="214" customFormat="1" x14ac:dyDescent="0.25">
      <c r="A436" s="222"/>
      <c r="B436" s="223"/>
      <c r="C436" s="223"/>
      <c r="D436" s="223"/>
      <c r="E436" s="223"/>
      <c r="F436" s="223"/>
      <c r="G436" s="224"/>
      <c r="H436" s="224"/>
      <c r="I436" s="222"/>
      <c r="J436" s="222"/>
      <c r="K436" s="223"/>
      <c r="L436" s="222"/>
      <c r="M436" s="224"/>
      <c r="N436" s="222"/>
      <c r="O436" s="222"/>
      <c r="P436" s="225"/>
      <c r="Q436" s="225"/>
      <c r="R436" s="225"/>
      <c r="S436" s="224"/>
      <c r="T436" s="224"/>
      <c r="U436" s="224"/>
      <c r="V436" s="224"/>
      <c r="W436" s="225"/>
      <c r="X436" s="224"/>
      <c r="Y436" s="224"/>
      <c r="Z436" s="224"/>
      <c r="AA436" s="224"/>
      <c r="AB436" s="226"/>
      <c r="AC436" s="201"/>
      <c r="AD436" s="201"/>
      <c r="AE436" s="201"/>
      <c r="AF436" s="201"/>
      <c r="AG436" s="201"/>
      <c r="AH436" s="201"/>
    </row>
    <row r="437" spans="1:34" s="214" customFormat="1" x14ac:dyDescent="0.25">
      <c r="A437" s="222"/>
      <c r="B437" s="223"/>
      <c r="C437" s="223"/>
      <c r="D437" s="223"/>
      <c r="E437" s="223"/>
      <c r="F437" s="223"/>
      <c r="G437" s="224"/>
      <c r="H437" s="224"/>
      <c r="I437" s="222"/>
      <c r="J437" s="222"/>
      <c r="K437" s="223"/>
      <c r="L437" s="222"/>
      <c r="M437" s="224"/>
      <c r="N437" s="222"/>
      <c r="O437" s="222"/>
      <c r="P437" s="225"/>
      <c r="Q437" s="225"/>
      <c r="R437" s="225"/>
      <c r="S437" s="224"/>
      <c r="T437" s="224"/>
      <c r="U437" s="224"/>
      <c r="V437" s="224"/>
      <c r="W437" s="225"/>
      <c r="X437" s="224"/>
      <c r="Y437" s="224"/>
      <c r="Z437" s="224"/>
      <c r="AA437" s="224"/>
      <c r="AB437" s="226"/>
      <c r="AC437" s="201"/>
      <c r="AD437" s="201"/>
      <c r="AE437" s="201"/>
      <c r="AF437" s="201"/>
      <c r="AG437" s="201"/>
      <c r="AH437" s="201"/>
    </row>
    <row r="438" spans="1:34" s="214" customFormat="1" x14ac:dyDescent="0.25">
      <c r="A438" s="222"/>
      <c r="B438" s="223"/>
      <c r="C438" s="223"/>
      <c r="D438" s="223"/>
      <c r="E438" s="223"/>
      <c r="F438" s="223"/>
      <c r="G438" s="224"/>
      <c r="H438" s="224"/>
      <c r="I438" s="222"/>
      <c r="J438" s="222"/>
      <c r="K438" s="223"/>
      <c r="L438" s="222"/>
      <c r="M438" s="224"/>
      <c r="N438" s="222"/>
      <c r="O438" s="222"/>
      <c r="P438" s="225"/>
      <c r="Q438" s="225"/>
      <c r="R438" s="225"/>
      <c r="S438" s="224"/>
      <c r="T438" s="224"/>
      <c r="U438" s="224"/>
      <c r="V438" s="224"/>
      <c r="W438" s="225"/>
      <c r="X438" s="224"/>
      <c r="Y438" s="224"/>
      <c r="Z438" s="224"/>
      <c r="AA438" s="224"/>
      <c r="AB438" s="226"/>
      <c r="AC438" s="201"/>
      <c r="AD438" s="201"/>
      <c r="AE438" s="201"/>
      <c r="AF438" s="201"/>
      <c r="AG438" s="201"/>
      <c r="AH438" s="201"/>
    </row>
    <row r="439" spans="1:34" s="214" customFormat="1" x14ac:dyDescent="0.25">
      <c r="A439" s="222"/>
      <c r="B439" s="223"/>
      <c r="C439" s="223"/>
      <c r="D439" s="223"/>
      <c r="E439" s="223"/>
      <c r="F439" s="223"/>
      <c r="G439" s="224"/>
      <c r="H439" s="224"/>
      <c r="I439" s="222"/>
      <c r="J439" s="222"/>
      <c r="K439" s="223"/>
      <c r="L439" s="222"/>
      <c r="M439" s="224"/>
      <c r="N439" s="222"/>
      <c r="O439" s="222"/>
      <c r="P439" s="225"/>
      <c r="Q439" s="225"/>
      <c r="R439" s="225"/>
      <c r="S439" s="224"/>
      <c r="T439" s="224"/>
      <c r="U439" s="224"/>
      <c r="V439" s="224"/>
      <c r="W439" s="225"/>
      <c r="X439" s="224"/>
      <c r="Y439" s="224"/>
      <c r="Z439" s="224"/>
      <c r="AA439" s="224"/>
      <c r="AB439" s="226"/>
      <c r="AC439" s="201"/>
      <c r="AD439" s="201"/>
      <c r="AE439" s="201"/>
      <c r="AF439" s="201"/>
      <c r="AG439" s="201"/>
      <c r="AH439" s="201"/>
    </row>
    <row r="440" spans="1:34" s="214" customFormat="1" x14ac:dyDescent="0.25">
      <c r="A440" s="222"/>
      <c r="B440" s="223"/>
      <c r="C440" s="223"/>
      <c r="D440" s="223"/>
      <c r="E440" s="223"/>
      <c r="F440" s="223"/>
      <c r="G440" s="224"/>
      <c r="H440" s="224"/>
      <c r="I440" s="222"/>
      <c r="J440" s="222"/>
      <c r="K440" s="223"/>
      <c r="L440" s="222"/>
      <c r="M440" s="224"/>
      <c r="N440" s="222"/>
      <c r="O440" s="222"/>
      <c r="P440" s="225"/>
      <c r="Q440" s="225"/>
      <c r="R440" s="225"/>
      <c r="S440" s="224"/>
      <c r="T440" s="224"/>
      <c r="U440" s="224"/>
      <c r="V440" s="224"/>
      <c r="W440" s="225"/>
      <c r="X440" s="224"/>
      <c r="Y440" s="224"/>
      <c r="Z440" s="224"/>
      <c r="AA440" s="224"/>
      <c r="AB440" s="226"/>
      <c r="AC440" s="201"/>
      <c r="AD440" s="201"/>
      <c r="AE440" s="201"/>
      <c r="AF440" s="201"/>
      <c r="AG440" s="201"/>
      <c r="AH440" s="201"/>
    </row>
    <row r="441" spans="1:34" s="214" customFormat="1" x14ac:dyDescent="0.25">
      <c r="A441" s="222"/>
      <c r="B441" s="223"/>
      <c r="C441" s="223"/>
      <c r="D441" s="223"/>
      <c r="E441" s="223"/>
      <c r="F441" s="223"/>
      <c r="G441" s="224"/>
      <c r="H441" s="224"/>
      <c r="I441" s="222"/>
      <c r="J441" s="222"/>
      <c r="K441" s="223"/>
      <c r="L441" s="222"/>
      <c r="M441" s="224"/>
      <c r="N441" s="222"/>
      <c r="O441" s="222"/>
      <c r="P441" s="225"/>
      <c r="Q441" s="225"/>
      <c r="R441" s="225"/>
      <c r="S441" s="224"/>
      <c r="T441" s="224"/>
      <c r="U441" s="224"/>
      <c r="V441" s="224"/>
      <c r="W441" s="225"/>
      <c r="X441" s="224"/>
      <c r="Y441" s="224"/>
      <c r="Z441" s="224"/>
      <c r="AA441" s="224"/>
      <c r="AB441" s="226"/>
      <c r="AC441" s="201"/>
      <c r="AD441" s="201"/>
      <c r="AE441" s="201"/>
      <c r="AF441" s="201"/>
      <c r="AG441" s="201"/>
      <c r="AH441" s="201"/>
    </row>
    <row r="442" spans="1:34" s="214" customFormat="1" x14ac:dyDescent="0.25">
      <c r="A442" s="222"/>
      <c r="B442" s="223"/>
      <c r="C442" s="223"/>
      <c r="D442" s="223"/>
      <c r="E442" s="223"/>
      <c r="F442" s="223"/>
      <c r="G442" s="224"/>
      <c r="H442" s="224"/>
      <c r="I442" s="222"/>
      <c r="J442" s="222"/>
      <c r="K442" s="223"/>
      <c r="L442" s="222"/>
      <c r="M442" s="224"/>
      <c r="N442" s="222"/>
      <c r="O442" s="222"/>
      <c r="P442" s="225"/>
      <c r="Q442" s="225"/>
      <c r="R442" s="225"/>
      <c r="S442" s="224"/>
      <c r="T442" s="224"/>
      <c r="U442" s="224"/>
      <c r="V442" s="224"/>
      <c r="W442" s="225"/>
      <c r="X442" s="224"/>
      <c r="Y442" s="224"/>
      <c r="Z442" s="224"/>
      <c r="AA442" s="224"/>
      <c r="AB442" s="226"/>
      <c r="AC442" s="201"/>
      <c r="AD442" s="201"/>
      <c r="AE442" s="201"/>
      <c r="AF442" s="201"/>
      <c r="AG442" s="201"/>
      <c r="AH442" s="201"/>
    </row>
    <row r="443" spans="1:34" s="214" customFormat="1" x14ac:dyDescent="0.25">
      <c r="A443" s="222"/>
      <c r="B443" s="223"/>
      <c r="C443" s="223"/>
      <c r="D443" s="223"/>
      <c r="E443" s="223"/>
      <c r="F443" s="223"/>
      <c r="G443" s="224"/>
      <c r="H443" s="224"/>
      <c r="I443" s="222"/>
      <c r="J443" s="222"/>
      <c r="K443" s="223"/>
      <c r="L443" s="222"/>
      <c r="M443" s="224"/>
      <c r="N443" s="222"/>
      <c r="O443" s="222"/>
      <c r="P443" s="225"/>
      <c r="Q443" s="225"/>
      <c r="R443" s="225"/>
      <c r="S443" s="224"/>
      <c r="T443" s="224"/>
      <c r="U443" s="224"/>
      <c r="V443" s="224"/>
      <c r="W443" s="225"/>
      <c r="X443" s="224"/>
      <c r="Y443" s="224"/>
      <c r="Z443" s="224"/>
      <c r="AA443" s="224"/>
      <c r="AB443" s="226"/>
      <c r="AC443" s="201"/>
      <c r="AD443" s="201"/>
      <c r="AE443" s="201"/>
      <c r="AF443" s="201"/>
      <c r="AG443" s="201"/>
      <c r="AH443" s="201"/>
    </row>
    <row r="444" spans="1:34" s="214" customFormat="1" x14ac:dyDescent="0.25">
      <c r="A444" s="222"/>
      <c r="B444" s="223"/>
      <c r="C444" s="223"/>
      <c r="D444" s="223"/>
      <c r="E444" s="223"/>
      <c r="F444" s="223"/>
      <c r="G444" s="224"/>
      <c r="H444" s="224"/>
      <c r="I444" s="222"/>
      <c r="J444" s="222"/>
      <c r="K444" s="223"/>
      <c r="L444" s="222"/>
      <c r="M444" s="224"/>
      <c r="N444" s="222"/>
      <c r="O444" s="222"/>
      <c r="P444" s="225"/>
      <c r="Q444" s="225"/>
      <c r="R444" s="225"/>
      <c r="S444" s="224"/>
      <c r="T444" s="224"/>
      <c r="U444" s="224"/>
      <c r="V444" s="224"/>
      <c r="W444" s="225"/>
      <c r="X444" s="224"/>
      <c r="Y444" s="224"/>
      <c r="Z444" s="224"/>
      <c r="AA444" s="224"/>
      <c r="AB444" s="226"/>
      <c r="AC444" s="201"/>
      <c r="AD444" s="201"/>
      <c r="AE444" s="201"/>
      <c r="AF444" s="201"/>
      <c r="AG444" s="201"/>
      <c r="AH444" s="201"/>
    </row>
    <row r="445" spans="1:34" s="214" customFormat="1" x14ac:dyDescent="0.25">
      <c r="A445" s="222"/>
      <c r="B445" s="223"/>
      <c r="C445" s="223"/>
      <c r="D445" s="223"/>
      <c r="E445" s="223"/>
      <c r="F445" s="223"/>
      <c r="G445" s="224"/>
      <c r="H445" s="224"/>
      <c r="I445" s="222"/>
      <c r="J445" s="222"/>
      <c r="K445" s="223"/>
      <c r="L445" s="222"/>
      <c r="M445" s="224"/>
      <c r="N445" s="222"/>
      <c r="O445" s="222"/>
      <c r="P445" s="225"/>
      <c r="Q445" s="225"/>
      <c r="R445" s="225"/>
      <c r="S445" s="224"/>
      <c r="T445" s="224"/>
      <c r="U445" s="224"/>
      <c r="V445" s="224"/>
      <c r="W445" s="225"/>
      <c r="X445" s="224"/>
      <c r="Y445" s="224"/>
      <c r="Z445" s="224"/>
      <c r="AA445" s="224"/>
      <c r="AB445" s="226"/>
      <c r="AC445" s="201"/>
      <c r="AD445" s="201"/>
      <c r="AE445" s="201"/>
      <c r="AF445" s="201"/>
      <c r="AG445" s="201"/>
      <c r="AH445" s="201"/>
    </row>
    <row r="446" spans="1:34" s="214" customFormat="1" x14ac:dyDescent="0.25">
      <c r="A446" s="222"/>
      <c r="B446" s="223"/>
      <c r="C446" s="223"/>
      <c r="D446" s="223"/>
      <c r="E446" s="223"/>
      <c r="F446" s="223"/>
      <c r="G446" s="224"/>
      <c r="H446" s="224"/>
      <c r="I446" s="222"/>
      <c r="J446" s="222"/>
      <c r="K446" s="223"/>
      <c r="L446" s="222"/>
      <c r="M446" s="224"/>
      <c r="N446" s="222"/>
      <c r="O446" s="222"/>
      <c r="P446" s="225"/>
      <c r="Q446" s="225"/>
      <c r="R446" s="225"/>
      <c r="S446" s="224"/>
      <c r="T446" s="224"/>
      <c r="U446" s="224"/>
      <c r="V446" s="224"/>
      <c r="W446" s="225"/>
      <c r="X446" s="224"/>
      <c r="Y446" s="224"/>
      <c r="Z446" s="224"/>
      <c r="AA446" s="224"/>
      <c r="AB446" s="226"/>
      <c r="AC446" s="201"/>
      <c r="AD446" s="201"/>
      <c r="AE446" s="201"/>
      <c r="AF446" s="201"/>
      <c r="AG446" s="201"/>
      <c r="AH446" s="201"/>
    </row>
    <row r="447" spans="1:34" s="214" customFormat="1" x14ac:dyDescent="0.25">
      <c r="A447" s="222"/>
      <c r="B447" s="223"/>
      <c r="C447" s="223"/>
      <c r="D447" s="223"/>
      <c r="E447" s="223"/>
      <c r="F447" s="223"/>
      <c r="G447" s="224"/>
      <c r="H447" s="224"/>
      <c r="I447" s="222"/>
      <c r="J447" s="222"/>
      <c r="K447" s="223"/>
      <c r="L447" s="222"/>
      <c r="M447" s="224"/>
      <c r="N447" s="222"/>
      <c r="O447" s="222"/>
      <c r="P447" s="225"/>
      <c r="Q447" s="225"/>
      <c r="R447" s="225"/>
      <c r="S447" s="224"/>
      <c r="T447" s="224"/>
      <c r="U447" s="224"/>
      <c r="V447" s="224"/>
      <c r="W447" s="225"/>
      <c r="X447" s="224"/>
      <c r="Y447" s="224"/>
      <c r="Z447" s="224"/>
      <c r="AA447" s="224"/>
      <c r="AB447" s="226"/>
      <c r="AC447" s="201"/>
      <c r="AD447" s="201"/>
      <c r="AE447" s="201"/>
      <c r="AF447" s="201"/>
      <c r="AG447" s="201"/>
      <c r="AH447" s="201"/>
    </row>
    <row r="448" spans="1:34" s="214" customFormat="1" x14ac:dyDescent="0.25">
      <c r="A448" s="222"/>
      <c r="B448" s="223"/>
      <c r="C448" s="223"/>
      <c r="D448" s="223"/>
      <c r="E448" s="223"/>
      <c r="F448" s="223"/>
      <c r="G448" s="224"/>
      <c r="H448" s="224"/>
      <c r="I448" s="222"/>
      <c r="J448" s="222"/>
      <c r="K448" s="223"/>
      <c r="L448" s="222"/>
      <c r="M448" s="224"/>
      <c r="N448" s="222"/>
      <c r="O448" s="222"/>
      <c r="P448" s="225"/>
      <c r="Q448" s="225"/>
      <c r="R448" s="225"/>
      <c r="S448" s="224"/>
      <c r="T448" s="224"/>
      <c r="U448" s="224"/>
      <c r="V448" s="224"/>
      <c r="W448" s="225"/>
      <c r="X448" s="224"/>
      <c r="Y448" s="224"/>
      <c r="Z448" s="224"/>
      <c r="AA448" s="224"/>
      <c r="AB448" s="226"/>
      <c r="AC448" s="201"/>
      <c r="AD448" s="201"/>
      <c r="AE448" s="201"/>
      <c r="AF448" s="201"/>
      <c r="AG448" s="201"/>
      <c r="AH448" s="201"/>
    </row>
    <row r="449" spans="1:34" s="214" customFormat="1" x14ac:dyDescent="0.25">
      <c r="A449" s="222"/>
      <c r="B449" s="223"/>
      <c r="C449" s="223"/>
      <c r="D449" s="223"/>
      <c r="E449" s="223"/>
      <c r="F449" s="223"/>
      <c r="G449" s="224"/>
      <c r="H449" s="224"/>
      <c r="I449" s="222"/>
      <c r="J449" s="222"/>
      <c r="K449" s="223"/>
      <c r="L449" s="222"/>
      <c r="M449" s="224"/>
      <c r="N449" s="222"/>
      <c r="O449" s="222"/>
      <c r="P449" s="222"/>
      <c r="Q449" s="222"/>
      <c r="R449" s="222"/>
      <c r="S449" s="224"/>
      <c r="T449" s="224"/>
      <c r="U449" s="224"/>
      <c r="V449" s="224"/>
      <c r="W449" s="225"/>
      <c r="X449" s="224"/>
      <c r="Y449" s="224"/>
      <c r="Z449" s="224"/>
      <c r="AA449" s="224"/>
      <c r="AB449" s="226"/>
      <c r="AC449" s="201"/>
      <c r="AD449" s="201"/>
      <c r="AE449" s="201"/>
      <c r="AF449" s="201"/>
      <c r="AG449" s="201"/>
      <c r="AH449" s="201"/>
    </row>
    <row r="450" spans="1:34" s="214" customFormat="1" x14ac:dyDescent="0.25">
      <c r="A450" s="222"/>
      <c r="B450" s="223"/>
      <c r="C450" s="223"/>
      <c r="D450" s="223"/>
      <c r="E450" s="223"/>
      <c r="F450" s="223"/>
      <c r="G450" s="224"/>
      <c r="H450" s="224"/>
      <c r="I450" s="222"/>
      <c r="J450" s="222"/>
      <c r="K450" s="223"/>
      <c r="L450" s="222"/>
      <c r="M450" s="224"/>
      <c r="N450" s="222"/>
      <c r="O450" s="222"/>
      <c r="P450" s="225"/>
      <c r="Q450" s="225"/>
      <c r="R450" s="225"/>
      <c r="S450" s="224"/>
      <c r="T450" s="224"/>
      <c r="U450" s="224"/>
      <c r="V450" s="224"/>
      <c r="W450" s="225"/>
      <c r="X450" s="224"/>
      <c r="Y450" s="224"/>
      <c r="Z450" s="224"/>
      <c r="AA450" s="224"/>
      <c r="AB450" s="226"/>
      <c r="AC450" s="201"/>
      <c r="AD450" s="201"/>
      <c r="AE450" s="201"/>
      <c r="AF450" s="201"/>
      <c r="AG450" s="201"/>
      <c r="AH450" s="201"/>
    </row>
    <row r="451" spans="1:34" s="214" customFormat="1" x14ac:dyDescent="0.25">
      <c r="A451" s="222"/>
      <c r="B451" s="223"/>
      <c r="C451" s="223"/>
      <c r="D451" s="223"/>
      <c r="E451" s="223"/>
      <c r="F451" s="223"/>
      <c r="G451" s="224"/>
      <c r="H451" s="224"/>
      <c r="I451" s="222"/>
      <c r="J451" s="222"/>
      <c r="K451" s="223"/>
      <c r="L451" s="222"/>
      <c r="M451" s="224"/>
      <c r="N451" s="222"/>
      <c r="O451" s="222"/>
      <c r="P451" s="225"/>
      <c r="Q451" s="225"/>
      <c r="R451" s="225"/>
      <c r="S451" s="224"/>
      <c r="T451" s="224"/>
      <c r="U451" s="224"/>
      <c r="V451" s="224"/>
      <c r="W451" s="225"/>
      <c r="X451" s="224"/>
      <c r="Y451" s="224"/>
      <c r="Z451" s="224"/>
      <c r="AA451" s="224"/>
      <c r="AB451" s="226"/>
      <c r="AC451" s="201"/>
      <c r="AD451" s="201"/>
      <c r="AE451" s="201"/>
      <c r="AF451" s="201"/>
      <c r="AG451" s="201"/>
      <c r="AH451" s="201"/>
    </row>
    <row r="452" spans="1:34" s="214" customFormat="1" x14ac:dyDescent="0.25">
      <c r="A452" s="222"/>
      <c r="B452" s="223"/>
      <c r="C452" s="223"/>
      <c r="D452" s="223"/>
      <c r="E452" s="223"/>
      <c r="F452" s="223"/>
      <c r="G452" s="224"/>
      <c r="H452" s="224"/>
      <c r="I452" s="222"/>
      <c r="J452" s="222"/>
      <c r="K452" s="223"/>
      <c r="L452" s="222"/>
      <c r="M452" s="224"/>
      <c r="N452" s="222"/>
      <c r="O452" s="222"/>
      <c r="P452" s="225"/>
      <c r="Q452" s="225"/>
      <c r="R452" s="225"/>
      <c r="S452" s="224"/>
      <c r="T452" s="224"/>
      <c r="U452" s="224"/>
      <c r="V452" s="224"/>
      <c r="W452" s="225"/>
      <c r="X452" s="224"/>
      <c r="Y452" s="224"/>
      <c r="Z452" s="224"/>
      <c r="AA452" s="224"/>
      <c r="AB452" s="226"/>
      <c r="AC452" s="201"/>
      <c r="AD452" s="201"/>
      <c r="AE452" s="201"/>
      <c r="AF452" s="201"/>
      <c r="AG452" s="201"/>
      <c r="AH452" s="201"/>
    </row>
    <row r="453" spans="1:34" s="214" customFormat="1" x14ac:dyDescent="0.25">
      <c r="A453" s="222"/>
      <c r="B453" s="223"/>
      <c r="C453" s="223"/>
      <c r="D453" s="223"/>
      <c r="E453" s="223"/>
      <c r="F453" s="223"/>
      <c r="G453" s="224"/>
      <c r="H453" s="224"/>
      <c r="I453" s="222"/>
      <c r="J453" s="222"/>
      <c r="K453" s="223"/>
      <c r="L453" s="222"/>
      <c r="M453" s="224"/>
      <c r="N453" s="222"/>
      <c r="O453" s="222"/>
      <c r="P453" s="222"/>
      <c r="Q453" s="222"/>
      <c r="R453" s="222"/>
      <c r="S453" s="224"/>
      <c r="T453" s="224"/>
      <c r="U453" s="224"/>
      <c r="V453" s="224"/>
      <c r="W453" s="225"/>
      <c r="X453" s="224"/>
      <c r="Y453" s="224"/>
      <c r="Z453" s="224"/>
      <c r="AA453" s="224"/>
      <c r="AB453" s="226"/>
      <c r="AC453" s="201"/>
      <c r="AD453" s="201"/>
      <c r="AE453" s="201"/>
      <c r="AF453" s="201"/>
      <c r="AG453" s="201"/>
      <c r="AH453" s="201"/>
    </row>
    <row r="454" spans="1:34" s="214" customFormat="1" x14ac:dyDescent="0.25">
      <c r="A454" s="222"/>
      <c r="B454" s="223"/>
      <c r="C454" s="223"/>
      <c r="D454" s="223"/>
      <c r="E454" s="223"/>
      <c r="F454" s="223"/>
      <c r="G454" s="224"/>
      <c r="H454" s="224"/>
      <c r="I454" s="222"/>
      <c r="J454" s="222"/>
      <c r="K454" s="223"/>
      <c r="L454" s="222"/>
      <c r="M454" s="224"/>
      <c r="N454" s="222"/>
      <c r="O454" s="222"/>
      <c r="P454" s="225"/>
      <c r="Q454" s="225"/>
      <c r="R454" s="225"/>
      <c r="S454" s="224"/>
      <c r="T454" s="224"/>
      <c r="U454" s="224"/>
      <c r="V454" s="224"/>
      <c r="W454" s="225"/>
      <c r="X454" s="224"/>
      <c r="Y454" s="224"/>
      <c r="Z454" s="224"/>
      <c r="AA454" s="224"/>
      <c r="AB454" s="226"/>
      <c r="AC454" s="201"/>
      <c r="AD454" s="201"/>
      <c r="AE454" s="201"/>
      <c r="AF454" s="201"/>
      <c r="AG454" s="201"/>
      <c r="AH454" s="201"/>
    </row>
    <row r="455" spans="1:34" s="214" customFormat="1" x14ac:dyDescent="0.25">
      <c r="A455" s="222"/>
      <c r="B455" s="223"/>
      <c r="C455" s="223"/>
      <c r="D455" s="223"/>
      <c r="E455" s="223"/>
      <c r="F455" s="223"/>
      <c r="G455" s="224"/>
      <c r="H455" s="224"/>
      <c r="I455" s="222"/>
      <c r="J455" s="222"/>
      <c r="K455" s="223"/>
      <c r="L455" s="222"/>
      <c r="M455" s="224"/>
      <c r="N455" s="222"/>
      <c r="O455" s="222"/>
      <c r="P455" s="225"/>
      <c r="Q455" s="225"/>
      <c r="R455" s="225"/>
      <c r="S455" s="224"/>
      <c r="T455" s="224"/>
      <c r="U455" s="224"/>
      <c r="V455" s="224"/>
      <c r="W455" s="225"/>
      <c r="X455" s="224"/>
      <c r="Y455" s="224"/>
      <c r="Z455" s="224"/>
      <c r="AA455" s="224"/>
      <c r="AB455" s="226"/>
      <c r="AC455" s="201"/>
      <c r="AD455" s="201"/>
      <c r="AE455" s="201"/>
      <c r="AF455" s="201"/>
      <c r="AG455" s="201"/>
      <c r="AH455" s="201"/>
    </row>
    <row r="456" spans="1:34" s="214" customFormat="1" x14ac:dyDescent="0.25">
      <c r="A456" s="222"/>
      <c r="B456" s="223"/>
      <c r="C456" s="223"/>
      <c r="D456" s="223"/>
      <c r="E456" s="223"/>
      <c r="F456" s="223"/>
      <c r="G456" s="224"/>
      <c r="H456" s="224"/>
      <c r="I456" s="222"/>
      <c r="J456" s="222"/>
      <c r="K456" s="223"/>
      <c r="L456" s="222"/>
      <c r="M456" s="224"/>
      <c r="N456" s="222"/>
      <c r="O456" s="222"/>
      <c r="P456" s="225"/>
      <c r="Q456" s="225"/>
      <c r="R456" s="225"/>
      <c r="S456" s="224"/>
      <c r="T456" s="224"/>
      <c r="U456" s="224"/>
      <c r="V456" s="224"/>
      <c r="W456" s="225"/>
      <c r="X456" s="224"/>
      <c r="Y456" s="224"/>
      <c r="Z456" s="224"/>
      <c r="AA456" s="224"/>
      <c r="AB456" s="226"/>
      <c r="AC456" s="201"/>
      <c r="AD456" s="201"/>
      <c r="AE456" s="201"/>
      <c r="AF456" s="201"/>
      <c r="AG456" s="201"/>
      <c r="AH456" s="201"/>
    </row>
    <row r="457" spans="1:34" s="214" customFormat="1" x14ac:dyDescent="0.25">
      <c r="A457" s="222"/>
      <c r="B457" s="223"/>
      <c r="C457" s="223"/>
      <c r="D457" s="223"/>
      <c r="E457" s="223"/>
      <c r="F457" s="223"/>
      <c r="G457" s="224"/>
      <c r="H457" s="224"/>
      <c r="I457" s="222"/>
      <c r="J457" s="222"/>
      <c r="K457" s="223"/>
      <c r="L457" s="222"/>
      <c r="M457" s="224"/>
      <c r="N457" s="222"/>
      <c r="O457" s="222"/>
      <c r="P457" s="225"/>
      <c r="Q457" s="225"/>
      <c r="R457" s="225"/>
      <c r="S457" s="224"/>
      <c r="T457" s="224"/>
      <c r="U457" s="224"/>
      <c r="V457" s="224"/>
      <c r="W457" s="225"/>
      <c r="X457" s="224"/>
      <c r="Y457" s="224"/>
      <c r="Z457" s="224"/>
      <c r="AA457" s="224"/>
      <c r="AB457" s="226"/>
      <c r="AC457" s="201"/>
      <c r="AD457" s="201"/>
      <c r="AE457" s="201"/>
      <c r="AF457" s="201"/>
      <c r="AG457" s="201"/>
      <c r="AH457" s="201"/>
    </row>
    <row r="458" spans="1:34" s="214" customFormat="1" x14ac:dyDescent="0.25">
      <c r="A458" s="222"/>
      <c r="B458" s="223"/>
      <c r="C458" s="223"/>
      <c r="D458" s="223"/>
      <c r="E458" s="223"/>
      <c r="F458" s="223"/>
      <c r="G458" s="224"/>
      <c r="H458" s="224"/>
      <c r="I458" s="222"/>
      <c r="J458" s="222"/>
      <c r="K458" s="223"/>
      <c r="L458" s="222"/>
      <c r="M458" s="224"/>
      <c r="N458" s="222"/>
      <c r="O458" s="222"/>
      <c r="P458" s="225"/>
      <c r="Q458" s="225"/>
      <c r="R458" s="225"/>
      <c r="S458" s="224"/>
      <c r="T458" s="224"/>
      <c r="U458" s="224"/>
      <c r="V458" s="224"/>
      <c r="W458" s="225"/>
      <c r="X458" s="224"/>
      <c r="Y458" s="224"/>
      <c r="Z458" s="224"/>
      <c r="AA458" s="224"/>
      <c r="AB458" s="226"/>
      <c r="AC458" s="201"/>
      <c r="AD458" s="201"/>
      <c r="AE458" s="201"/>
      <c r="AF458" s="201"/>
      <c r="AG458" s="201"/>
      <c r="AH458" s="201"/>
    </row>
    <row r="459" spans="1:34" s="214" customFormat="1" x14ac:dyDescent="0.25">
      <c r="A459" s="222"/>
      <c r="B459" s="223"/>
      <c r="C459" s="223"/>
      <c r="D459" s="223"/>
      <c r="E459" s="223"/>
      <c r="F459" s="223"/>
      <c r="G459" s="224"/>
      <c r="H459" s="224"/>
      <c r="I459" s="222"/>
      <c r="J459" s="222"/>
      <c r="K459" s="223"/>
      <c r="L459" s="222"/>
      <c r="M459" s="224"/>
      <c r="N459" s="222"/>
      <c r="O459" s="222"/>
      <c r="P459" s="225"/>
      <c r="Q459" s="225"/>
      <c r="R459" s="225"/>
      <c r="S459" s="224"/>
      <c r="T459" s="224"/>
      <c r="U459" s="224"/>
      <c r="V459" s="224"/>
      <c r="W459" s="225"/>
      <c r="X459" s="224"/>
      <c r="Y459" s="224"/>
      <c r="Z459" s="224"/>
      <c r="AA459" s="224"/>
      <c r="AB459" s="226"/>
      <c r="AC459" s="201"/>
      <c r="AD459" s="201"/>
      <c r="AE459" s="201"/>
      <c r="AF459" s="201"/>
      <c r="AG459" s="201"/>
      <c r="AH459" s="201"/>
    </row>
    <row r="460" spans="1:34" s="214" customFormat="1" x14ac:dyDescent="0.25">
      <c r="A460" s="222"/>
      <c r="B460" s="223"/>
      <c r="C460" s="223"/>
      <c r="D460" s="223"/>
      <c r="E460" s="223"/>
      <c r="F460" s="223"/>
      <c r="G460" s="224"/>
      <c r="H460" s="224"/>
      <c r="I460" s="222"/>
      <c r="J460" s="222"/>
      <c r="K460" s="223"/>
      <c r="L460" s="222"/>
      <c r="M460" s="224"/>
      <c r="N460" s="222"/>
      <c r="O460" s="222"/>
      <c r="P460" s="225"/>
      <c r="Q460" s="225"/>
      <c r="R460" s="225"/>
      <c r="S460" s="224"/>
      <c r="T460" s="224"/>
      <c r="U460" s="224"/>
      <c r="V460" s="224"/>
      <c r="W460" s="225"/>
      <c r="X460" s="224"/>
      <c r="Y460" s="224"/>
      <c r="Z460" s="224"/>
      <c r="AA460" s="224"/>
      <c r="AB460" s="226"/>
      <c r="AC460" s="201"/>
      <c r="AD460" s="201"/>
      <c r="AE460" s="201"/>
      <c r="AF460" s="201"/>
      <c r="AG460" s="201"/>
      <c r="AH460" s="201"/>
    </row>
    <row r="461" spans="1:34" s="214" customFormat="1" x14ac:dyDescent="0.25">
      <c r="A461" s="222"/>
      <c r="B461" s="223"/>
      <c r="C461" s="223"/>
      <c r="D461" s="223"/>
      <c r="E461" s="223"/>
      <c r="F461" s="223"/>
      <c r="G461" s="224"/>
      <c r="H461" s="224"/>
      <c r="I461" s="222"/>
      <c r="J461" s="222"/>
      <c r="K461" s="223"/>
      <c r="L461" s="222"/>
      <c r="M461" s="224"/>
      <c r="N461" s="222"/>
      <c r="O461" s="222"/>
      <c r="P461" s="225"/>
      <c r="Q461" s="225"/>
      <c r="R461" s="225"/>
      <c r="S461" s="224"/>
      <c r="T461" s="224"/>
      <c r="U461" s="224"/>
      <c r="V461" s="224"/>
      <c r="W461" s="225"/>
      <c r="X461" s="224"/>
      <c r="Y461" s="224"/>
      <c r="Z461" s="224"/>
      <c r="AA461" s="224"/>
      <c r="AB461" s="226"/>
      <c r="AC461" s="201"/>
      <c r="AD461" s="201"/>
      <c r="AE461" s="201"/>
      <c r="AF461" s="201"/>
      <c r="AG461" s="201"/>
      <c r="AH461" s="201"/>
    </row>
    <row r="462" spans="1:34" s="214" customFormat="1" x14ac:dyDescent="0.25">
      <c r="A462" s="222"/>
      <c r="B462" s="223"/>
      <c r="C462" s="223"/>
      <c r="D462" s="223"/>
      <c r="E462" s="223"/>
      <c r="F462" s="223"/>
      <c r="G462" s="224"/>
      <c r="H462" s="224"/>
      <c r="I462" s="222"/>
      <c r="J462" s="222"/>
      <c r="K462" s="223"/>
      <c r="L462" s="222"/>
      <c r="M462" s="224"/>
      <c r="N462" s="222"/>
      <c r="O462" s="222"/>
      <c r="P462" s="225"/>
      <c r="Q462" s="225"/>
      <c r="R462" s="225"/>
      <c r="S462" s="224"/>
      <c r="T462" s="224"/>
      <c r="U462" s="224"/>
      <c r="V462" s="224"/>
      <c r="W462" s="225"/>
      <c r="X462" s="224"/>
      <c r="Y462" s="224"/>
      <c r="Z462" s="224"/>
      <c r="AA462" s="224"/>
      <c r="AB462" s="226"/>
      <c r="AC462" s="201"/>
      <c r="AD462" s="201"/>
      <c r="AE462" s="201"/>
      <c r="AF462" s="201"/>
      <c r="AG462" s="201"/>
      <c r="AH462" s="201"/>
    </row>
    <row r="463" spans="1:34" s="214" customFormat="1" x14ac:dyDescent="0.25">
      <c r="A463" s="222"/>
      <c r="B463" s="223"/>
      <c r="C463" s="223"/>
      <c r="D463" s="223"/>
      <c r="E463" s="223"/>
      <c r="F463" s="223"/>
      <c r="G463" s="224"/>
      <c r="H463" s="224"/>
      <c r="I463" s="222"/>
      <c r="J463" s="222"/>
      <c r="K463" s="223"/>
      <c r="L463" s="222"/>
      <c r="M463" s="224"/>
      <c r="N463" s="222"/>
      <c r="O463" s="222"/>
      <c r="P463" s="225"/>
      <c r="Q463" s="225"/>
      <c r="R463" s="225"/>
      <c r="S463" s="224"/>
      <c r="T463" s="224"/>
      <c r="U463" s="224"/>
      <c r="V463" s="224"/>
      <c r="W463" s="225"/>
      <c r="X463" s="224"/>
      <c r="Y463" s="224"/>
      <c r="Z463" s="224"/>
      <c r="AA463" s="224"/>
      <c r="AB463" s="226"/>
      <c r="AC463" s="201"/>
      <c r="AD463" s="201"/>
      <c r="AE463" s="201"/>
      <c r="AF463" s="201"/>
      <c r="AG463" s="201"/>
      <c r="AH463" s="201"/>
    </row>
    <row r="464" spans="1:34" s="214" customFormat="1" x14ac:dyDescent="0.25">
      <c r="A464" s="222"/>
      <c r="B464" s="223"/>
      <c r="C464" s="223"/>
      <c r="D464" s="223"/>
      <c r="E464" s="223"/>
      <c r="F464" s="223"/>
      <c r="G464" s="224"/>
      <c r="H464" s="224"/>
      <c r="I464" s="222"/>
      <c r="J464" s="222"/>
      <c r="K464" s="223"/>
      <c r="L464" s="222"/>
      <c r="M464" s="224"/>
      <c r="N464" s="222"/>
      <c r="O464" s="222"/>
      <c r="P464" s="222"/>
      <c r="Q464" s="222"/>
      <c r="R464" s="222"/>
      <c r="S464" s="224"/>
      <c r="T464" s="224"/>
      <c r="U464" s="224"/>
      <c r="V464" s="224"/>
      <c r="W464" s="225"/>
      <c r="X464" s="224"/>
      <c r="Y464" s="224"/>
      <c r="Z464" s="224"/>
      <c r="AA464" s="224"/>
      <c r="AB464" s="226"/>
      <c r="AC464" s="201"/>
      <c r="AD464" s="201"/>
      <c r="AE464" s="201"/>
      <c r="AF464" s="201"/>
      <c r="AG464" s="201"/>
      <c r="AH464" s="201"/>
    </row>
    <row r="465" spans="1:34" s="214" customFormat="1" x14ac:dyDescent="0.25">
      <c r="A465" s="222"/>
      <c r="B465" s="223"/>
      <c r="C465" s="223"/>
      <c r="D465" s="223"/>
      <c r="E465" s="223"/>
      <c r="F465" s="223"/>
      <c r="G465" s="224"/>
      <c r="H465" s="224"/>
      <c r="I465" s="222"/>
      <c r="J465" s="222"/>
      <c r="K465" s="223"/>
      <c r="L465" s="222"/>
      <c r="M465" s="224"/>
      <c r="N465" s="222"/>
      <c r="O465" s="222"/>
      <c r="P465" s="222"/>
      <c r="Q465" s="222"/>
      <c r="R465" s="222"/>
      <c r="S465" s="224"/>
      <c r="T465" s="224"/>
      <c r="U465" s="224"/>
      <c r="V465" s="224"/>
      <c r="W465" s="225"/>
      <c r="X465" s="224"/>
      <c r="Y465" s="224"/>
      <c r="Z465" s="224"/>
      <c r="AA465" s="224"/>
      <c r="AB465" s="226"/>
      <c r="AC465" s="201"/>
      <c r="AD465" s="201"/>
      <c r="AE465" s="201"/>
      <c r="AF465" s="201"/>
      <c r="AG465" s="201"/>
      <c r="AH465" s="201"/>
    </row>
    <row r="466" spans="1:34" s="214" customFormat="1" x14ac:dyDescent="0.25">
      <c r="A466" s="222"/>
      <c r="B466" s="223"/>
      <c r="C466" s="223"/>
      <c r="D466" s="223"/>
      <c r="E466" s="223"/>
      <c r="F466" s="223"/>
      <c r="G466" s="224"/>
      <c r="H466" s="224"/>
      <c r="I466" s="222"/>
      <c r="J466" s="222"/>
      <c r="K466" s="223"/>
      <c r="L466" s="222"/>
      <c r="M466" s="224"/>
      <c r="N466" s="222"/>
      <c r="O466" s="222"/>
      <c r="P466" s="222"/>
      <c r="Q466" s="222"/>
      <c r="R466" s="222"/>
      <c r="S466" s="224"/>
      <c r="T466" s="224"/>
      <c r="U466" s="224"/>
      <c r="V466" s="224"/>
      <c r="W466" s="225"/>
      <c r="X466" s="224"/>
      <c r="Y466" s="224"/>
      <c r="Z466" s="224"/>
      <c r="AA466" s="224"/>
      <c r="AB466" s="226"/>
      <c r="AC466" s="201"/>
      <c r="AD466" s="201"/>
      <c r="AE466" s="201"/>
      <c r="AF466" s="201"/>
      <c r="AG466" s="201"/>
      <c r="AH466" s="201"/>
    </row>
    <row r="467" spans="1:34" s="214" customFormat="1" ht="72" customHeight="1" x14ac:dyDescent="0.25">
      <c r="A467" s="222"/>
      <c r="B467" s="223"/>
      <c r="C467" s="223"/>
      <c r="D467" s="223"/>
      <c r="E467" s="223"/>
      <c r="F467" s="223"/>
      <c r="G467" s="224"/>
      <c r="H467" s="224"/>
      <c r="I467" s="222"/>
      <c r="J467" s="222"/>
      <c r="K467" s="223"/>
      <c r="L467" s="222"/>
      <c r="M467" s="224"/>
      <c r="N467" s="222"/>
      <c r="O467" s="222"/>
      <c r="P467" s="222"/>
      <c r="Q467" s="222"/>
      <c r="R467" s="222"/>
      <c r="S467" s="224"/>
      <c r="T467" s="224"/>
      <c r="U467" s="224"/>
      <c r="V467" s="224"/>
      <c r="W467" s="225"/>
      <c r="X467" s="224"/>
      <c r="Y467" s="224"/>
      <c r="Z467" s="224"/>
      <c r="AA467" s="224"/>
      <c r="AB467" s="226"/>
      <c r="AC467" s="201"/>
      <c r="AD467" s="201"/>
      <c r="AE467" s="201"/>
      <c r="AF467" s="201"/>
      <c r="AG467" s="201"/>
      <c r="AH467" s="201"/>
    </row>
    <row r="468" spans="1:34" s="214" customFormat="1" x14ac:dyDescent="0.25">
      <c r="A468" s="222"/>
      <c r="B468" s="223"/>
      <c r="C468" s="223"/>
      <c r="D468" s="223"/>
      <c r="E468" s="223"/>
      <c r="F468" s="223"/>
      <c r="G468" s="224"/>
      <c r="H468" s="224"/>
      <c r="I468" s="222"/>
      <c r="J468" s="222"/>
      <c r="K468" s="223"/>
      <c r="L468" s="222"/>
      <c r="M468" s="224"/>
      <c r="N468" s="222"/>
      <c r="O468" s="222"/>
      <c r="P468" s="222"/>
      <c r="Q468" s="222"/>
      <c r="R468" s="222"/>
      <c r="S468" s="224"/>
      <c r="T468" s="224"/>
      <c r="U468" s="224"/>
      <c r="V468" s="224"/>
      <c r="W468" s="225"/>
      <c r="X468" s="224"/>
      <c r="Y468" s="224"/>
      <c r="Z468" s="224"/>
      <c r="AA468" s="224"/>
      <c r="AB468" s="226"/>
      <c r="AC468" s="201"/>
      <c r="AD468" s="201"/>
      <c r="AE468" s="201"/>
      <c r="AF468" s="201"/>
      <c r="AG468" s="201"/>
      <c r="AH468" s="201"/>
    </row>
    <row r="469" spans="1:34" s="214" customFormat="1" ht="117" customHeight="1" x14ac:dyDescent="0.25">
      <c r="A469" s="222"/>
      <c r="B469" s="223"/>
      <c r="C469" s="223"/>
      <c r="D469" s="223"/>
      <c r="E469" s="223"/>
      <c r="F469" s="223"/>
      <c r="G469" s="224"/>
      <c r="H469" s="224"/>
      <c r="I469" s="222"/>
      <c r="J469" s="222"/>
      <c r="K469" s="223"/>
      <c r="L469" s="222"/>
      <c r="M469" s="224"/>
      <c r="N469" s="222"/>
      <c r="O469" s="222"/>
      <c r="P469" s="222"/>
      <c r="Q469" s="222"/>
      <c r="R469" s="222"/>
      <c r="S469" s="224"/>
      <c r="T469" s="224"/>
      <c r="U469" s="224"/>
      <c r="V469" s="224"/>
      <c r="W469" s="225"/>
      <c r="X469" s="224"/>
      <c r="Y469" s="224"/>
      <c r="Z469" s="224"/>
      <c r="AA469" s="224"/>
      <c r="AB469" s="226"/>
      <c r="AC469" s="201"/>
      <c r="AD469" s="201"/>
      <c r="AE469" s="201"/>
      <c r="AF469" s="201"/>
      <c r="AG469" s="201"/>
      <c r="AH469" s="201"/>
    </row>
    <row r="470" spans="1:34" s="214" customFormat="1" x14ac:dyDescent="0.25">
      <c r="A470" s="222"/>
      <c r="B470" s="223"/>
      <c r="C470" s="223"/>
      <c r="D470" s="223"/>
      <c r="E470" s="223"/>
      <c r="F470" s="223"/>
      <c r="G470" s="224"/>
      <c r="H470" s="224"/>
      <c r="I470" s="222"/>
      <c r="J470" s="222"/>
      <c r="K470" s="223"/>
      <c r="L470" s="222"/>
      <c r="M470" s="224"/>
      <c r="N470" s="222"/>
      <c r="O470" s="222"/>
      <c r="P470" s="222"/>
      <c r="Q470" s="222"/>
      <c r="R470" s="222"/>
      <c r="S470" s="224"/>
      <c r="T470" s="224"/>
      <c r="U470" s="224"/>
      <c r="V470" s="224"/>
      <c r="W470" s="225"/>
      <c r="X470" s="224"/>
      <c r="Y470" s="224"/>
      <c r="Z470" s="224"/>
      <c r="AA470" s="224"/>
      <c r="AB470" s="226"/>
      <c r="AC470" s="201"/>
      <c r="AD470" s="201"/>
      <c r="AE470" s="201"/>
      <c r="AF470" s="201"/>
      <c r="AG470" s="201"/>
      <c r="AH470" s="201"/>
    </row>
    <row r="471" spans="1:34" s="214" customFormat="1" x14ac:dyDescent="0.25">
      <c r="A471" s="222"/>
      <c r="B471" s="223"/>
      <c r="C471" s="223"/>
      <c r="D471" s="223"/>
      <c r="E471" s="223"/>
      <c r="F471" s="223"/>
      <c r="G471" s="224"/>
      <c r="H471" s="224"/>
      <c r="I471" s="222"/>
      <c r="J471" s="222"/>
      <c r="K471" s="223"/>
      <c r="L471" s="222"/>
      <c r="M471" s="224"/>
      <c r="N471" s="222"/>
      <c r="O471" s="222"/>
      <c r="P471" s="225"/>
      <c r="Q471" s="225"/>
      <c r="R471" s="225"/>
      <c r="S471" s="224"/>
      <c r="T471" s="224"/>
      <c r="U471" s="224"/>
      <c r="V471" s="224"/>
      <c r="W471" s="225"/>
      <c r="X471" s="224"/>
      <c r="Y471" s="224"/>
      <c r="Z471" s="224"/>
      <c r="AA471" s="224"/>
      <c r="AB471" s="226"/>
      <c r="AC471" s="201"/>
      <c r="AD471" s="201"/>
      <c r="AE471" s="201"/>
      <c r="AF471" s="201"/>
      <c r="AG471" s="201"/>
      <c r="AH471" s="201"/>
    </row>
    <row r="472" spans="1:34" s="214" customFormat="1" x14ac:dyDescent="0.25">
      <c r="A472" s="222"/>
      <c r="B472" s="223"/>
      <c r="C472" s="223"/>
      <c r="D472" s="223"/>
      <c r="E472" s="223"/>
      <c r="F472" s="223"/>
      <c r="G472" s="224"/>
      <c r="H472" s="224"/>
      <c r="I472" s="222"/>
      <c r="J472" s="222"/>
      <c r="K472" s="223"/>
      <c r="L472" s="222"/>
      <c r="M472" s="224"/>
      <c r="N472" s="222"/>
      <c r="O472" s="222"/>
      <c r="P472" s="222"/>
      <c r="Q472" s="222"/>
      <c r="R472" s="222"/>
      <c r="S472" s="224"/>
      <c r="T472" s="224"/>
      <c r="U472" s="224"/>
      <c r="V472" s="224"/>
      <c r="W472" s="225"/>
      <c r="X472" s="224"/>
      <c r="Y472" s="224"/>
      <c r="Z472" s="224"/>
      <c r="AA472" s="224"/>
      <c r="AB472" s="226"/>
      <c r="AC472" s="201"/>
      <c r="AD472" s="201"/>
      <c r="AE472" s="201"/>
      <c r="AF472" s="201"/>
      <c r="AG472" s="201"/>
      <c r="AH472" s="201"/>
    </row>
    <row r="473" spans="1:34" s="214" customFormat="1" x14ac:dyDescent="0.25">
      <c r="A473" s="222"/>
      <c r="B473" s="223"/>
      <c r="C473" s="223"/>
      <c r="D473" s="223"/>
      <c r="E473" s="223"/>
      <c r="F473" s="223"/>
      <c r="G473" s="224"/>
      <c r="H473" s="224"/>
      <c r="I473" s="222"/>
      <c r="J473" s="222"/>
      <c r="K473" s="223"/>
      <c r="L473" s="222"/>
      <c r="M473" s="224"/>
      <c r="N473" s="222"/>
      <c r="O473" s="222"/>
      <c r="P473" s="225"/>
      <c r="Q473" s="225"/>
      <c r="R473" s="225"/>
      <c r="S473" s="224"/>
      <c r="T473" s="224"/>
      <c r="U473" s="224"/>
      <c r="V473" s="224"/>
      <c r="W473" s="225"/>
      <c r="X473" s="224"/>
      <c r="Y473" s="224"/>
      <c r="Z473" s="224"/>
      <c r="AA473" s="224"/>
      <c r="AB473" s="226"/>
      <c r="AC473" s="201"/>
      <c r="AD473" s="201"/>
      <c r="AE473" s="201"/>
      <c r="AF473" s="201"/>
      <c r="AG473" s="201"/>
      <c r="AH473" s="201"/>
    </row>
    <row r="474" spans="1:34" s="214" customFormat="1" x14ac:dyDescent="0.25">
      <c r="A474" s="222"/>
      <c r="B474" s="223"/>
      <c r="C474" s="223"/>
      <c r="D474" s="223"/>
      <c r="E474" s="223"/>
      <c r="F474" s="223"/>
      <c r="G474" s="224"/>
      <c r="H474" s="224"/>
      <c r="I474" s="222"/>
      <c r="J474" s="222"/>
      <c r="K474" s="223"/>
      <c r="L474" s="222"/>
      <c r="M474" s="224"/>
      <c r="N474" s="222"/>
      <c r="O474" s="222"/>
      <c r="P474" s="225"/>
      <c r="Q474" s="225"/>
      <c r="R474" s="225"/>
      <c r="S474" s="224"/>
      <c r="T474" s="224"/>
      <c r="U474" s="224"/>
      <c r="V474" s="224"/>
      <c r="W474" s="225"/>
      <c r="X474" s="224"/>
      <c r="Y474" s="224"/>
      <c r="Z474" s="224"/>
      <c r="AA474" s="224"/>
      <c r="AB474" s="226"/>
      <c r="AC474" s="201"/>
      <c r="AD474" s="201"/>
      <c r="AE474" s="201"/>
      <c r="AF474" s="201"/>
      <c r="AG474" s="201"/>
      <c r="AH474" s="201"/>
    </row>
    <row r="475" spans="1:34" s="214" customFormat="1" x14ac:dyDescent="0.25">
      <c r="A475" s="222"/>
      <c r="B475" s="223"/>
      <c r="C475" s="223"/>
      <c r="D475" s="223"/>
      <c r="E475" s="223"/>
      <c r="F475" s="223"/>
      <c r="G475" s="224"/>
      <c r="H475" s="224"/>
      <c r="I475" s="222"/>
      <c r="J475" s="222"/>
      <c r="K475" s="223"/>
      <c r="L475" s="222"/>
      <c r="M475" s="224"/>
      <c r="N475" s="222"/>
      <c r="O475" s="222"/>
      <c r="P475" s="225"/>
      <c r="Q475" s="225"/>
      <c r="R475" s="225"/>
      <c r="S475" s="224"/>
      <c r="T475" s="224"/>
      <c r="U475" s="224"/>
      <c r="V475" s="224"/>
      <c r="W475" s="225"/>
      <c r="X475" s="224"/>
      <c r="Y475" s="224"/>
      <c r="Z475" s="224"/>
      <c r="AA475" s="224"/>
      <c r="AB475" s="226"/>
      <c r="AC475" s="201"/>
      <c r="AD475" s="201"/>
      <c r="AE475" s="201"/>
      <c r="AF475" s="201"/>
      <c r="AG475" s="201"/>
      <c r="AH475" s="201"/>
    </row>
    <row r="476" spans="1:34" s="214" customFormat="1" x14ac:dyDescent="0.25">
      <c r="A476" s="222"/>
      <c r="B476" s="223"/>
      <c r="C476" s="223"/>
      <c r="D476" s="223"/>
      <c r="E476" s="223"/>
      <c r="F476" s="223"/>
      <c r="G476" s="224"/>
      <c r="H476" s="224"/>
      <c r="I476" s="222"/>
      <c r="J476" s="222"/>
      <c r="K476" s="223"/>
      <c r="L476" s="222"/>
      <c r="M476" s="224"/>
      <c r="N476" s="222"/>
      <c r="O476" s="222"/>
      <c r="P476" s="225"/>
      <c r="Q476" s="225"/>
      <c r="R476" s="225"/>
      <c r="S476" s="224"/>
      <c r="T476" s="224"/>
      <c r="U476" s="224"/>
      <c r="V476" s="224"/>
      <c r="W476" s="225"/>
      <c r="X476" s="224"/>
      <c r="Y476" s="224"/>
      <c r="Z476" s="224"/>
      <c r="AA476" s="224"/>
      <c r="AB476" s="226"/>
      <c r="AC476" s="201"/>
      <c r="AD476" s="201"/>
      <c r="AE476" s="201"/>
      <c r="AF476" s="201"/>
      <c r="AG476" s="201"/>
      <c r="AH476" s="201"/>
    </row>
    <row r="477" spans="1:34" s="214" customFormat="1" x14ac:dyDescent="0.25">
      <c r="A477" s="222"/>
      <c r="B477" s="223"/>
      <c r="C477" s="223"/>
      <c r="D477" s="223"/>
      <c r="E477" s="223"/>
      <c r="F477" s="223"/>
      <c r="G477" s="224"/>
      <c r="H477" s="224"/>
      <c r="I477" s="222"/>
      <c r="J477" s="222"/>
      <c r="K477" s="223"/>
      <c r="L477" s="222"/>
      <c r="M477" s="224"/>
      <c r="N477" s="222"/>
      <c r="O477" s="222"/>
      <c r="P477" s="225"/>
      <c r="Q477" s="225"/>
      <c r="R477" s="225"/>
      <c r="S477" s="224"/>
      <c r="T477" s="224"/>
      <c r="U477" s="224"/>
      <c r="V477" s="224"/>
      <c r="W477" s="225"/>
      <c r="X477" s="224"/>
      <c r="Y477" s="224"/>
      <c r="Z477" s="224"/>
      <c r="AA477" s="224"/>
      <c r="AB477" s="226"/>
      <c r="AC477" s="201"/>
      <c r="AD477" s="201"/>
      <c r="AE477" s="201"/>
      <c r="AF477" s="201"/>
      <c r="AG477" s="201"/>
      <c r="AH477" s="201"/>
    </row>
    <row r="478" spans="1:34" s="214" customFormat="1" x14ac:dyDescent="0.25">
      <c r="A478" s="222"/>
      <c r="B478" s="223"/>
      <c r="C478" s="223"/>
      <c r="D478" s="223"/>
      <c r="E478" s="223"/>
      <c r="F478" s="223"/>
      <c r="G478" s="224"/>
      <c r="H478" s="224"/>
      <c r="I478" s="222"/>
      <c r="J478" s="222"/>
      <c r="K478" s="223"/>
      <c r="L478" s="222"/>
      <c r="M478" s="224"/>
      <c r="N478" s="222"/>
      <c r="O478" s="222"/>
      <c r="P478" s="225"/>
      <c r="Q478" s="225"/>
      <c r="R478" s="225"/>
      <c r="S478" s="224"/>
      <c r="T478" s="224"/>
      <c r="U478" s="224"/>
      <c r="V478" s="224"/>
      <c r="W478" s="225"/>
      <c r="X478" s="224"/>
      <c r="Y478" s="224"/>
      <c r="Z478" s="224"/>
      <c r="AA478" s="224"/>
      <c r="AB478" s="226"/>
      <c r="AC478" s="201"/>
      <c r="AD478" s="201"/>
      <c r="AE478" s="201"/>
      <c r="AF478" s="201"/>
      <c r="AG478" s="201"/>
      <c r="AH478" s="201"/>
    </row>
    <row r="479" spans="1:34" s="214" customFormat="1" x14ac:dyDescent="0.25">
      <c r="A479" s="222"/>
      <c r="B479" s="223"/>
      <c r="C479" s="223"/>
      <c r="D479" s="223"/>
      <c r="E479" s="223"/>
      <c r="F479" s="223"/>
      <c r="G479" s="224"/>
      <c r="H479" s="224"/>
      <c r="I479" s="222"/>
      <c r="J479" s="222"/>
      <c r="K479" s="223"/>
      <c r="L479" s="222"/>
      <c r="M479" s="224"/>
      <c r="N479" s="222"/>
      <c r="O479" s="222"/>
      <c r="P479" s="225"/>
      <c r="Q479" s="225"/>
      <c r="R479" s="225"/>
      <c r="S479" s="224"/>
      <c r="T479" s="224"/>
      <c r="U479" s="224"/>
      <c r="V479" s="224"/>
      <c r="W479" s="225"/>
      <c r="X479" s="224"/>
      <c r="Y479" s="224"/>
      <c r="Z479" s="224"/>
      <c r="AA479" s="224"/>
      <c r="AB479" s="226"/>
      <c r="AC479" s="201"/>
      <c r="AD479" s="201"/>
      <c r="AE479" s="201"/>
      <c r="AF479" s="201"/>
      <c r="AG479" s="201"/>
      <c r="AH479" s="201"/>
    </row>
    <row r="480" spans="1:34" s="214" customFormat="1" x14ac:dyDescent="0.25">
      <c r="A480" s="222"/>
      <c r="B480" s="223"/>
      <c r="C480" s="223"/>
      <c r="D480" s="223"/>
      <c r="E480" s="223"/>
      <c r="F480" s="223"/>
      <c r="G480" s="224"/>
      <c r="H480" s="224"/>
      <c r="I480" s="222"/>
      <c r="J480" s="222"/>
      <c r="K480" s="223"/>
      <c r="L480" s="222"/>
      <c r="M480" s="224"/>
      <c r="N480" s="222"/>
      <c r="O480" s="222"/>
      <c r="P480" s="225"/>
      <c r="Q480" s="225"/>
      <c r="R480" s="225"/>
      <c r="S480" s="224"/>
      <c r="T480" s="224"/>
      <c r="U480" s="224"/>
      <c r="V480" s="224"/>
      <c r="W480" s="225"/>
      <c r="X480" s="224"/>
      <c r="Y480" s="224"/>
      <c r="Z480" s="224"/>
      <c r="AA480" s="224"/>
      <c r="AB480" s="226"/>
      <c r="AC480" s="201"/>
      <c r="AD480" s="201"/>
      <c r="AE480" s="201"/>
      <c r="AF480" s="201"/>
      <c r="AG480" s="201"/>
      <c r="AH480" s="201"/>
    </row>
    <row r="481" spans="1:38" s="214" customFormat="1" x14ac:dyDescent="0.25">
      <c r="A481" s="222"/>
      <c r="B481" s="223"/>
      <c r="C481" s="223"/>
      <c r="D481" s="223"/>
      <c r="E481" s="223"/>
      <c r="F481" s="223"/>
      <c r="G481" s="224"/>
      <c r="H481" s="224"/>
      <c r="I481" s="222"/>
      <c r="J481" s="222"/>
      <c r="K481" s="223"/>
      <c r="L481" s="222"/>
      <c r="M481" s="224"/>
      <c r="N481" s="222"/>
      <c r="O481" s="222"/>
      <c r="P481" s="225"/>
      <c r="Q481" s="225"/>
      <c r="R481" s="225"/>
      <c r="S481" s="224"/>
      <c r="T481" s="224"/>
      <c r="U481" s="224"/>
      <c r="V481" s="224"/>
      <c r="W481" s="225"/>
      <c r="X481" s="224"/>
      <c r="Y481" s="224"/>
      <c r="Z481" s="224"/>
      <c r="AA481" s="224"/>
      <c r="AB481" s="226"/>
      <c r="AC481" s="201"/>
      <c r="AD481" s="201"/>
      <c r="AE481" s="201"/>
      <c r="AF481" s="201"/>
      <c r="AG481" s="201"/>
      <c r="AH481" s="201"/>
    </row>
    <row r="482" spans="1:38" s="219" customFormat="1" x14ac:dyDescent="0.25">
      <c r="A482" s="222"/>
      <c r="B482" s="223"/>
      <c r="C482" s="223"/>
      <c r="D482" s="223"/>
      <c r="E482" s="223"/>
      <c r="F482" s="223"/>
      <c r="G482" s="224"/>
      <c r="H482" s="224"/>
      <c r="I482" s="222"/>
      <c r="J482" s="222"/>
      <c r="K482" s="223"/>
      <c r="L482" s="222"/>
      <c r="M482" s="224"/>
      <c r="N482" s="222"/>
      <c r="O482" s="222"/>
      <c r="P482" s="225"/>
      <c r="Q482" s="225"/>
      <c r="R482" s="225"/>
      <c r="S482" s="224"/>
      <c r="T482" s="224"/>
      <c r="U482" s="224"/>
      <c r="V482" s="224"/>
      <c r="W482" s="225"/>
      <c r="X482" s="224"/>
      <c r="Y482" s="224"/>
      <c r="Z482" s="224"/>
      <c r="AA482" s="224"/>
      <c r="AB482" s="226"/>
      <c r="AC482" s="201"/>
      <c r="AD482" s="201"/>
      <c r="AE482" s="201"/>
      <c r="AF482" s="201"/>
      <c r="AG482" s="201"/>
      <c r="AH482" s="201"/>
      <c r="AI482" s="214"/>
      <c r="AJ482" s="214"/>
      <c r="AK482" s="214"/>
      <c r="AL482" s="227"/>
    </row>
    <row r="483" spans="1:38" x14ac:dyDescent="0.25">
      <c r="A483" s="201"/>
      <c r="B483" s="201"/>
      <c r="C483" s="201"/>
      <c r="D483" s="201"/>
      <c r="E483" s="201"/>
      <c r="F483" s="201"/>
      <c r="G483" s="201"/>
      <c r="H483" s="214"/>
      <c r="I483" s="234"/>
      <c r="J483" s="234"/>
      <c r="K483" s="234"/>
      <c r="L483" s="234"/>
      <c r="M483" s="214"/>
      <c r="N483" s="214"/>
      <c r="O483" s="214"/>
      <c r="P483" s="214"/>
      <c r="Q483" s="201"/>
      <c r="R483" s="214"/>
      <c r="S483" s="214"/>
      <c r="T483" s="214"/>
      <c r="U483" s="214"/>
      <c r="V483" s="201"/>
      <c r="W483" s="214"/>
      <c r="X483" s="214"/>
      <c r="Y483" s="214"/>
      <c r="Z483" s="214"/>
      <c r="AA483" s="214"/>
      <c r="AB483" s="235"/>
      <c r="AC483" s="214"/>
      <c r="AD483" s="214"/>
      <c r="AE483" s="214"/>
      <c r="AF483" s="214"/>
      <c r="AG483" s="214"/>
      <c r="AH483" s="214"/>
      <c r="AI483" s="214"/>
      <c r="AJ483" s="214"/>
      <c r="AK483" s="214"/>
    </row>
    <row r="484" spans="1:38" x14ac:dyDescent="0.25">
      <c r="A484" s="214"/>
      <c r="B484" s="214"/>
      <c r="C484" s="214"/>
      <c r="D484" s="214"/>
      <c r="E484" s="201"/>
      <c r="F484" s="214"/>
      <c r="G484" s="201"/>
      <c r="H484" s="214"/>
      <c r="I484" s="234"/>
      <c r="J484" s="234"/>
      <c r="K484" s="234"/>
      <c r="L484" s="234"/>
      <c r="M484" s="214"/>
      <c r="N484" s="214"/>
      <c r="O484" s="214"/>
      <c r="P484" s="214"/>
      <c r="Q484" s="201"/>
      <c r="R484" s="214"/>
      <c r="S484" s="214"/>
      <c r="T484" s="214"/>
      <c r="U484" s="214"/>
      <c r="V484" s="201"/>
      <c r="W484" s="214"/>
      <c r="X484" s="214"/>
      <c r="Y484" s="214"/>
      <c r="Z484" s="214"/>
      <c r="AA484" s="214"/>
      <c r="AB484" s="235"/>
      <c r="AC484" s="214"/>
      <c r="AD484" s="214"/>
      <c r="AE484" s="214"/>
      <c r="AF484" s="214"/>
      <c r="AG484" s="214"/>
      <c r="AH484" s="214"/>
      <c r="AI484" s="214"/>
      <c r="AJ484" s="214"/>
      <c r="AK484" s="214"/>
    </row>
    <row r="485" spans="1:38" x14ac:dyDescent="0.25">
      <c r="A485" s="214"/>
      <c r="B485" s="214"/>
      <c r="C485" s="214"/>
      <c r="D485" s="214"/>
      <c r="E485" s="201"/>
      <c r="F485" s="214"/>
      <c r="G485" s="201"/>
      <c r="H485" s="214"/>
      <c r="I485" s="234"/>
      <c r="J485" s="234"/>
      <c r="K485" s="234"/>
      <c r="L485" s="234"/>
      <c r="M485" s="214"/>
      <c r="N485" s="214"/>
      <c r="O485" s="214"/>
      <c r="P485" s="214"/>
      <c r="Q485" s="201"/>
      <c r="R485" s="214"/>
      <c r="S485" s="214"/>
      <c r="T485" s="214"/>
      <c r="U485" s="214"/>
      <c r="V485" s="201"/>
      <c r="W485" s="214"/>
      <c r="X485" s="214"/>
      <c r="Y485" s="214"/>
      <c r="Z485" s="214"/>
      <c r="AA485" s="214"/>
      <c r="AB485" s="235"/>
      <c r="AC485" s="214"/>
      <c r="AD485" s="214"/>
      <c r="AE485" s="214"/>
      <c r="AF485" s="214"/>
      <c r="AG485" s="214"/>
      <c r="AH485" s="214"/>
      <c r="AI485" s="214"/>
      <c r="AJ485" s="214"/>
      <c r="AK485" s="214"/>
    </row>
    <row r="486" spans="1:38" x14ac:dyDescent="0.25">
      <c r="A486" s="214"/>
      <c r="B486" s="214"/>
      <c r="C486" s="214"/>
      <c r="D486" s="214"/>
      <c r="E486" s="201"/>
      <c r="F486" s="214"/>
      <c r="G486" s="201"/>
      <c r="H486" s="214"/>
      <c r="I486" s="234"/>
      <c r="J486" s="234"/>
      <c r="K486" s="234"/>
      <c r="L486" s="234"/>
      <c r="M486" s="214"/>
      <c r="N486" s="214"/>
      <c r="O486" s="214"/>
      <c r="P486" s="214"/>
      <c r="Q486" s="201"/>
      <c r="R486" s="214"/>
      <c r="S486" s="214"/>
      <c r="T486" s="214"/>
      <c r="U486" s="214"/>
      <c r="V486" s="201"/>
      <c r="W486" s="214"/>
      <c r="X486" s="214"/>
      <c r="Y486" s="214"/>
      <c r="Z486" s="214"/>
      <c r="AA486" s="214"/>
      <c r="AB486" s="235"/>
      <c r="AC486" s="214"/>
      <c r="AD486" s="214"/>
      <c r="AE486" s="214"/>
      <c r="AF486" s="214"/>
      <c r="AG486" s="214"/>
      <c r="AH486" s="214"/>
      <c r="AI486" s="214"/>
      <c r="AJ486" s="214"/>
      <c r="AK486" s="214"/>
    </row>
    <row r="487" spans="1:38" x14ac:dyDescent="0.25">
      <c r="A487" s="214"/>
      <c r="B487" s="214"/>
      <c r="C487" s="214"/>
      <c r="D487" s="214"/>
      <c r="E487" s="201"/>
      <c r="F487" s="214"/>
      <c r="G487" s="201"/>
      <c r="H487" s="214"/>
      <c r="I487" s="234"/>
      <c r="J487" s="234"/>
      <c r="K487" s="234"/>
      <c r="L487" s="234"/>
      <c r="M487" s="214"/>
      <c r="N487" s="214"/>
      <c r="O487" s="214"/>
      <c r="P487" s="214"/>
      <c r="Q487" s="201"/>
      <c r="R487" s="214"/>
      <c r="S487" s="214"/>
      <c r="T487" s="214"/>
      <c r="U487" s="214"/>
      <c r="V487" s="201"/>
      <c r="W487" s="214"/>
      <c r="X487" s="214"/>
      <c r="Y487" s="214"/>
      <c r="Z487" s="214"/>
      <c r="AA487" s="214"/>
      <c r="AB487" s="235"/>
      <c r="AC487" s="214"/>
      <c r="AD487" s="214"/>
      <c r="AE487" s="214"/>
      <c r="AF487" s="214"/>
      <c r="AG487" s="214"/>
      <c r="AH487" s="214"/>
      <c r="AI487" s="214"/>
      <c r="AJ487" s="214"/>
      <c r="AK487" s="214"/>
    </row>
    <row r="488" spans="1:38" x14ac:dyDescent="0.25">
      <c r="A488" s="214"/>
      <c r="B488" s="214"/>
      <c r="C488" s="214"/>
      <c r="D488" s="214"/>
      <c r="E488" s="201"/>
      <c r="F488" s="214"/>
      <c r="G488" s="201"/>
      <c r="H488" s="214"/>
      <c r="I488" s="234"/>
      <c r="J488" s="234"/>
      <c r="K488" s="234"/>
      <c r="L488" s="234"/>
      <c r="M488" s="214"/>
      <c r="N488" s="214"/>
      <c r="O488" s="214"/>
      <c r="P488" s="214"/>
      <c r="Q488" s="201"/>
      <c r="R488" s="214"/>
      <c r="S488" s="214"/>
      <c r="T488" s="214"/>
      <c r="U488" s="214"/>
      <c r="V488" s="201"/>
      <c r="W488" s="214"/>
      <c r="X488" s="214"/>
      <c r="Y488" s="214"/>
      <c r="Z488" s="214"/>
      <c r="AA488" s="214"/>
      <c r="AB488" s="235"/>
      <c r="AC488" s="214"/>
      <c r="AD488" s="214"/>
      <c r="AE488" s="214"/>
      <c r="AF488" s="214"/>
      <c r="AG488" s="214"/>
      <c r="AH488" s="214"/>
      <c r="AI488" s="214"/>
      <c r="AJ488" s="214"/>
      <c r="AK488" s="214"/>
    </row>
    <row r="489" spans="1:38" x14ac:dyDescent="0.25">
      <c r="A489" s="214"/>
      <c r="B489" s="214"/>
      <c r="C489" s="214"/>
      <c r="D489" s="214"/>
      <c r="E489" s="201"/>
      <c r="F489" s="214"/>
      <c r="G489" s="201"/>
      <c r="H489" s="214"/>
      <c r="I489" s="234"/>
      <c r="J489" s="234"/>
      <c r="K489" s="234"/>
      <c r="L489" s="234"/>
      <c r="M489" s="214"/>
      <c r="N489" s="214"/>
      <c r="O489" s="214"/>
      <c r="P489" s="214"/>
      <c r="Q489" s="201"/>
      <c r="R489" s="214"/>
      <c r="S489" s="214"/>
      <c r="T489" s="214"/>
      <c r="U489" s="214"/>
      <c r="V489" s="201"/>
      <c r="W489" s="214"/>
      <c r="X489" s="214"/>
      <c r="Y489" s="214"/>
      <c r="Z489" s="214"/>
      <c r="AA489" s="214"/>
      <c r="AB489" s="235"/>
      <c r="AC489" s="214"/>
      <c r="AD489" s="214"/>
      <c r="AE489" s="214"/>
      <c r="AF489" s="214"/>
      <c r="AG489" s="214"/>
      <c r="AH489" s="214"/>
      <c r="AI489" s="214"/>
      <c r="AJ489" s="214"/>
      <c r="AK489" s="214"/>
    </row>
    <row r="490" spans="1:38" x14ac:dyDescent="0.25">
      <c r="A490" s="214"/>
      <c r="B490" s="214"/>
      <c r="C490" s="214"/>
      <c r="D490" s="214"/>
      <c r="E490" s="201"/>
      <c r="F490" s="214"/>
      <c r="G490" s="201"/>
      <c r="H490" s="214"/>
      <c r="I490" s="234"/>
      <c r="J490" s="234"/>
      <c r="K490" s="234"/>
      <c r="L490" s="234"/>
      <c r="M490" s="214"/>
      <c r="N490" s="214"/>
      <c r="O490" s="214"/>
      <c r="P490" s="214"/>
      <c r="Q490" s="201"/>
      <c r="R490" s="214"/>
      <c r="S490" s="214"/>
      <c r="T490" s="214"/>
      <c r="U490" s="214"/>
      <c r="V490" s="201"/>
      <c r="W490" s="214"/>
      <c r="X490" s="214"/>
      <c r="Y490" s="214"/>
      <c r="Z490" s="214"/>
      <c r="AA490" s="214"/>
      <c r="AB490" s="235"/>
      <c r="AC490" s="214"/>
      <c r="AD490" s="214"/>
      <c r="AE490" s="214"/>
      <c r="AF490" s="214"/>
      <c r="AG490" s="214"/>
      <c r="AH490" s="214"/>
      <c r="AI490" s="214"/>
      <c r="AJ490" s="214"/>
      <c r="AK490" s="214"/>
    </row>
    <row r="491" spans="1:38" x14ac:dyDescent="0.25">
      <c r="A491" s="214"/>
      <c r="B491" s="214"/>
      <c r="C491" s="214"/>
      <c r="D491" s="214"/>
      <c r="E491" s="201"/>
      <c r="F491" s="214"/>
      <c r="G491" s="201"/>
      <c r="H491" s="214"/>
      <c r="I491" s="234"/>
      <c r="J491" s="234"/>
      <c r="K491" s="234"/>
      <c r="L491" s="234"/>
      <c r="M491" s="214"/>
      <c r="N491" s="214"/>
      <c r="O491" s="214"/>
      <c r="P491" s="214"/>
      <c r="Q491" s="201"/>
      <c r="R491" s="214"/>
      <c r="S491" s="214"/>
      <c r="T491" s="214"/>
      <c r="U491" s="214"/>
      <c r="V491" s="201"/>
      <c r="W491" s="214"/>
      <c r="X491" s="214"/>
      <c r="Y491" s="214"/>
      <c r="Z491" s="214"/>
      <c r="AA491" s="214"/>
      <c r="AB491" s="235"/>
      <c r="AC491" s="214"/>
      <c r="AD491" s="214"/>
      <c r="AE491" s="214"/>
      <c r="AF491" s="214"/>
      <c r="AG491" s="214"/>
      <c r="AH491" s="214"/>
      <c r="AI491" s="214"/>
      <c r="AJ491" s="214"/>
      <c r="AK491" s="214"/>
    </row>
    <row r="492" spans="1:38" x14ac:dyDescent="0.25">
      <c r="A492" s="214"/>
      <c r="B492" s="214"/>
      <c r="C492" s="214"/>
      <c r="D492" s="214"/>
      <c r="E492" s="201"/>
      <c r="F492" s="214"/>
      <c r="G492" s="201"/>
      <c r="H492" s="214"/>
      <c r="I492" s="234"/>
      <c r="J492" s="234"/>
      <c r="K492" s="234"/>
      <c r="L492" s="234"/>
      <c r="M492" s="214"/>
      <c r="N492" s="214"/>
      <c r="O492" s="214"/>
      <c r="P492" s="214"/>
      <c r="Q492" s="201"/>
      <c r="R492" s="214"/>
      <c r="S492" s="214"/>
      <c r="T492" s="214"/>
      <c r="U492" s="214"/>
      <c r="V492" s="201"/>
      <c r="W492" s="214"/>
      <c r="X492" s="214"/>
      <c r="Y492" s="214"/>
      <c r="Z492" s="214"/>
      <c r="AA492" s="214"/>
      <c r="AB492" s="235"/>
      <c r="AC492" s="214"/>
      <c r="AD492" s="214"/>
      <c r="AE492" s="214"/>
      <c r="AF492" s="214"/>
      <c r="AG492" s="214"/>
      <c r="AH492" s="214"/>
      <c r="AI492" s="214"/>
      <c r="AJ492" s="214"/>
      <c r="AK492" s="214"/>
    </row>
    <row r="493" spans="1:38" x14ac:dyDescent="0.25">
      <c r="A493" s="214"/>
      <c r="B493" s="214"/>
      <c r="C493" s="214"/>
      <c r="D493" s="214"/>
      <c r="E493" s="201"/>
      <c r="F493" s="214"/>
      <c r="G493" s="201"/>
      <c r="H493" s="214"/>
      <c r="I493" s="234"/>
      <c r="J493" s="234"/>
      <c r="K493" s="234"/>
      <c r="L493" s="234"/>
      <c r="M493" s="214"/>
      <c r="N493" s="214"/>
      <c r="O493" s="214"/>
      <c r="P493" s="214"/>
      <c r="Q493" s="201"/>
      <c r="R493" s="214"/>
      <c r="S493" s="214"/>
      <c r="T493" s="214"/>
      <c r="U493" s="214"/>
      <c r="V493" s="201"/>
      <c r="W493" s="214"/>
      <c r="X493" s="214"/>
      <c r="Y493" s="214"/>
      <c r="Z493" s="214"/>
      <c r="AA493" s="214"/>
      <c r="AB493" s="235"/>
      <c r="AC493" s="214"/>
      <c r="AD493" s="214"/>
      <c r="AE493" s="214"/>
      <c r="AF493" s="214"/>
      <c r="AG493" s="214"/>
      <c r="AH493" s="214"/>
      <c r="AI493" s="214"/>
      <c r="AJ493" s="214"/>
      <c r="AK493" s="214"/>
    </row>
    <row r="494" spans="1:38" x14ac:dyDescent="0.25">
      <c r="A494" s="214"/>
      <c r="B494" s="214"/>
      <c r="C494" s="214"/>
      <c r="D494" s="214"/>
      <c r="E494" s="201"/>
      <c r="F494" s="214"/>
      <c r="G494" s="201"/>
      <c r="H494" s="214"/>
      <c r="I494" s="234"/>
      <c r="J494" s="234"/>
      <c r="K494" s="234"/>
      <c r="L494" s="234"/>
      <c r="M494" s="214"/>
      <c r="N494" s="214"/>
      <c r="O494" s="214"/>
      <c r="P494" s="214"/>
      <c r="Q494" s="201"/>
      <c r="R494" s="214"/>
      <c r="S494" s="214"/>
      <c r="T494" s="214"/>
      <c r="U494" s="214"/>
      <c r="V494" s="201"/>
      <c r="W494" s="214"/>
      <c r="X494" s="214"/>
      <c r="Y494" s="214"/>
      <c r="Z494" s="214"/>
      <c r="AA494" s="214"/>
      <c r="AB494" s="235"/>
      <c r="AC494" s="214"/>
      <c r="AD494" s="214"/>
      <c r="AE494" s="214"/>
      <c r="AF494" s="214"/>
      <c r="AG494" s="214"/>
      <c r="AH494" s="214"/>
      <c r="AI494" s="214"/>
      <c r="AJ494" s="214"/>
      <c r="AK494" s="214"/>
    </row>
    <row r="495" spans="1:38" x14ac:dyDescent="0.25">
      <c r="A495" s="214"/>
      <c r="B495" s="214"/>
      <c r="C495" s="214"/>
      <c r="D495" s="214"/>
      <c r="E495" s="201"/>
      <c r="F495" s="214"/>
      <c r="G495" s="201"/>
      <c r="H495" s="214"/>
      <c r="I495" s="234"/>
      <c r="J495" s="234"/>
      <c r="K495" s="234"/>
      <c r="L495" s="234"/>
      <c r="M495" s="214"/>
      <c r="N495" s="214"/>
      <c r="O495" s="214"/>
      <c r="P495" s="214"/>
      <c r="Q495" s="201"/>
      <c r="R495" s="214"/>
      <c r="S495" s="214"/>
      <c r="T495" s="214"/>
      <c r="U495" s="214"/>
      <c r="V495" s="201"/>
      <c r="W495" s="214"/>
      <c r="X495" s="214"/>
      <c r="Y495" s="214"/>
      <c r="Z495" s="214"/>
      <c r="AA495" s="214"/>
      <c r="AB495" s="235"/>
      <c r="AC495" s="214"/>
      <c r="AD495" s="214"/>
      <c r="AE495" s="214"/>
      <c r="AF495" s="214"/>
      <c r="AG495" s="214"/>
      <c r="AH495" s="214"/>
      <c r="AI495" s="214"/>
      <c r="AJ495" s="214"/>
      <c r="AK495" s="214"/>
    </row>
    <row r="496" spans="1:38" x14ac:dyDescent="0.25">
      <c r="A496" s="214"/>
      <c r="B496" s="214"/>
      <c r="C496" s="214"/>
      <c r="D496" s="214"/>
      <c r="E496" s="201"/>
      <c r="F496" s="214"/>
      <c r="G496" s="201"/>
      <c r="H496" s="214"/>
      <c r="I496" s="234"/>
      <c r="J496" s="234"/>
      <c r="K496" s="234"/>
      <c r="L496" s="234"/>
      <c r="M496" s="214"/>
      <c r="N496" s="214"/>
      <c r="O496" s="214"/>
      <c r="P496" s="214"/>
      <c r="Q496" s="201"/>
      <c r="R496" s="214"/>
      <c r="S496" s="214"/>
      <c r="T496" s="214"/>
      <c r="U496" s="214"/>
      <c r="V496" s="201"/>
      <c r="W496" s="214"/>
      <c r="X496" s="214"/>
      <c r="Y496" s="214"/>
      <c r="Z496" s="214"/>
      <c r="AA496" s="214"/>
      <c r="AB496" s="235"/>
      <c r="AC496" s="214"/>
      <c r="AD496" s="214"/>
      <c r="AE496" s="214"/>
      <c r="AF496" s="214"/>
      <c r="AG496" s="214"/>
      <c r="AH496" s="214"/>
      <c r="AI496" s="214"/>
      <c r="AJ496" s="214"/>
      <c r="AK496" s="214"/>
    </row>
    <row r="497" spans="1:37" x14ac:dyDescent="0.25">
      <c r="A497" s="214"/>
      <c r="B497" s="214"/>
      <c r="C497" s="214"/>
      <c r="D497" s="214"/>
      <c r="E497" s="201"/>
      <c r="F497" s="214"/>
      <c r="G497" s="201"/>
      <c r="H497" s="214"/>
      <c r="I497" s="234"/>
      <c r="J497" s="234"/>
      <c r="K497" s="234"/>
      <c r="L497" s="234"/>
      <c r="M497" s="214"/>
      <c r="N497" s="214"/>
      <c r="O497" s="214"/>
      <c r="P497" s="214"/>
      <c r="Q497" s="201"/>
      <c r="R497" s="214"/>
      <c r="S497" s="214"/>
      <c r="T497" s="214"/>
      <c r="U497" s="214"/>
      <c r="V497" s="201"/>
      <c r="W497" s="214"/>
      <c r="X497" s="214"/>
      <c r="Y497" s="214"/>
      <c r="Z497" s="214"/>
      <c r="AA497" s="214"/>
      <c r="AB497" s="235"/>
      <c r="AC497" s="214"/>
      <c r="AD497" s="214"/>
      <c r="AE497" s="214"/>
      <c r="AF497" s="214"/>
      <c r="AG497" s="214"/>
      <c r="AH497" s="214"/>
      <c r="AI497" s="214"/>
      <c r="AJ497" s="214"/>
      <c r="AK497" s="214"/>
    </row>
    <row r="498" spans="1:37" x14ac:dyDescent="0.25">
      <c r="A498" s="214"/>
      <c r="B498" s="214"/>
      <c r="C498" s="214"/>
      <c r="D498" s="214"/>
      <c r="E498" s="201"/>
      <c r="F498" s="214"/>
      <c r="G498" s="201"/>
      <c r="H498" s="214"/>
      <c r="I498" s="234"/>
      <c r="J498" s="234"/>
      <c r="K498" s="234"/>
      <c r="L498" s="234"/>
      <c r="M498" s="214"/>
      <c r="N498" s="214"/>
      <c r="O498" s="214"/>
      <c r="P498" s="214"/>
      <c r="Q498" s="201"/>
      <c r="R498" s="214"/>
      <c r="S498" s="214"/>
      <c r="T498" s="214"/>
      <c r="U498" s="214"/>
      <c r="V498" s="201"/>
      <c r="W498" s="214"/>
      <c r="X498" s="214"/>
      <c r="Y498" s="214"/>
      <c r="Z498" s="214"/>
      <c r="AA498" s="214"/>
      <c r="AB498" s="235"/>
      <c r="AC498" s="214"/>
      <c r="AD498" s="214"/>
      <c r="AE498" s="214"/>
      <c r="AF498" s="214"/>
      <c r="AG498" s="214"/>
      <c r="AH498" s="214"/>
      <c r="AI498" s="214"/>
      <c r="AJ498" s="214"/>
      <c r="AK498" s="214"/>
    </row>
    <row r="499" spans="1:37" x14ac:dyDescent="0.25">
      <c r="A499" s="214"/>
      <c r="B499" s="214"/>
      <c r="C499" s="214"/>
      <c r="D499" s="214"/>
      <c r="E499" s="201"/>
      <c r="F499" s="214"/>
      <c r="G499" s="201"/>
      <c r="H499" s="214"/>
      <c r="I499" s="234"/>
      <c r="J499" s="234"/>
      <c r="K499" s="234"/>
      <c r="L499" s="234"/>
      <c r="M499" s="214"/>
      <c r="N499" s="214"/>
      <c r="O499" s="214"/>
      <c r="P499" s="214"/>
      <c r="Q499" s="201"/>
      <c r="R499" s="214"/>
      <c r="S499" s="214"/>
      <c r="T499" s="214"/>
      <c r="U499" s="214"/>
      <c r="V499" s="201"/>
      <c r="W499" s="214"/>
      <c r="X499" s="214"/>
      <c r="Y499" s="214"/>
      <c r="Z499" s="214"/>
      <c r="AA499" s="214"/>
      <c r="AB499" s="235"/>
      <c r="AC499" s="214"/>
      <c r="AD499" s="214"/>
      <c r="AE499" s="214"/>
      <c r="AF499" s="214"/>
      <c r="AG499" s="214"/>
      <c r="AH499" s="214"/>
      <c r="AI499" s="214"/>
      <c r="AJ499" s="214"/>
      <c r="AK499" s="214"/>
    </row>
    <row r="500" spans="1:37" x14ac:dyDescent="0.25">
      <c r="A500" s="214"/>
      <c r="B500" s="214"/>
      <c r="C500" s="214"/>
      <c r="D500" s="214"/>
      <c r="E500" s="201"/>
      <c r="F500" s="214"/>
      <c r="G500" s="201"/>
      <c r="H500" s="214"/>
      <c r="I500" s="234"/>
      <c r="J500" s="234"/>
      <c r="K500" s="234"/>
      <c r="L500" s="234"/>
      <c r="M500" s="214"/>
      <c r="N500" s="214"/>
      <c r="O500" s="214"/>
      <c r="P500" s="214"/>
      <c r="Q500" s="201"/>
      <c r="R500" s="214"/>
      <c r="S500" s="214"/>
      <c r="T500" s="214"/>
      <c r="U500" s="214"/>
      <c r="V500" s="201"/>
      <c r="W500" s="214"/>
      <c r="X500" s="214"/>
      <c r="Y500" s="214"/>
      <c r="Z500" s="214"/>
      <c r="AA500" s="214"/>
      <c r="AB500" s="235"/>
      <c r="AC500" s="214"/>
      <c r="AD500" s="214"/>
      <c r="AE500" s="214"/>
      <c r="AF500" s="214"/>
      <c r="AG500" s="214"/>
      <c r="AH500" s="214"/>
      <c r="AI500" s="214"/>
      <c r="AJ500" s="214"/>
      <c r="AK500" s="214"/>
    </row>
    <row r="501" spans="1:37" x14ac:dyDescent="0.25">
      <c r="A501" s="214"/>
      <c r="B501" s="214"/>
      <c r="C501" s="214"/>
      <c r="D501" s="214"/>
      <c r="E501" s="201"/>
      <c r="F501" s="214"/>
      <c r="G501" s="201"/>
      <c r="H501" s="214"/>
      <c r="I501" s="234"/>
      <c r="J501" s="234"/>
      <c r="K501" s="234"/>
      <c r="L501" s="234"/>
      <c r="M501" s="214"/>
      <c r="N501" s="214"/>
      <c r="O501" s="214"/>
      <c r="P501" s="214"/>
      <c r="Q501" s="201"/>
      <c r="R501" s="214"/>
      <c r="S501" s="214"/>
      <c r="T501" s="214"/>
      <c r="U501" s="214"/>
      <c r="V501" s="201"/>
      <c r="W501" s="214"/>
      <c r="X501" s="214"/>
      <c r="Y501" s="214"/>
      <c r="Z501" s="214"/>
      <c r="AA501" s="214"/>
      <c r="AB501" s="235"/>
      <c r="AC501" s="214"/>
      <c r="AD501" s="214"/>
      <c r="AE501" s="214"/>
      <c r="AF501" s="214"/>
      <c r="AG501" s="214"/>
      <c r="AH501" s="214"/>
      <c r="AI501" s="214"/>
      <c r="AJ501" s="214"/>
      <c r="AK501" s="214"/>
    </row>
    <row r="502" spans="1:37" x14ac:dyDescent="0.25">
      <c r="A502" s="214"/>
      <c r="B502" s="214"/>
      <c r="C502" s="214"/>
      <c r="D502" s="214"/>
      <c r="E502" s="201"/>
      <c r="F502" s="214"/>
      <c r="G502" s="201"/>
      <c r="H502" s="214"/>
      <c r="I502" s="234"/>
      <c r="J502" s="234"/>
      <c r="K502" s="234"/>
      <c r="L502" s="234"/>
      <c r="M502" s="214"/>
      <c r="N502" s="214"/>
      <c r="O502" s="214"/>
      <c r="P502" s="214"/>
      <c r="Q502" s="201"/>
      <c r="R502" s="214"/>
      <c r="S502" s="214"/>
      <c r="T502" s="214"/>
      <c r="U502" s="214"/>
      <c r="V502" s="201"/>
      <c r="W502" s="214"/>
      <c r="X502" s="214"/>
      <c r="Y502" s="214"/>
      <c r="Z502" s="214"/>
      <c r="AA502" s="214"/>
      <c r="AB502" s="235"/>
      <c r="AC502" s="214"/>
      <c r="AD502" s="214"/>
      <c r="AE502" s="214"/>
      <c r="AF502" s="214"/>
      <c r="AG502" s="214"/>
      <c r="AH502" s="214"/>
      <c r="AI502" s="214"/>
      <c r="AJ502" s="214"/>
      <c r="AK502" s="214"/>
    </row>
    <row r="503" spans="1:37" x14ac:dyDescent="0.25">
      <c r="A503" s="214"/>
      <c r="B503" s="214"/>
      <c r="C503" s="214"/>
      <c r="D503" s="214"/>
      <c r="E503" s="201"/>
      <c r="F503" s="214"/>
      <c r="G503" s="201"/>
      <c r="H503" s="214"/>
      <c r="I503" s="234"/>
      <c r="J503" s="234"/>
      <c r="K503" s="234"/>
      <c r="L503" s="234"/>
      <c r="M503" s="214"/>
      <c r="N503" s="214"/>
      <c r="O503" s="214"/>
      <c r="P503" s="214"/>
      <c r="Q503" s="201"/>
      <c r="R503" s="214"/>
      <c r="S503" s="214"/>
      <c r="T503" s="214"/>
      <c r="U503" s="214"/>
      <c r="V503" s="201"/>
      <c r="W503" s="214"/>
      <c r="X503" s="214"/>
      <c r="Y503" s="214"/>
      <c r="Z503" s="214"/>
      <c r="AA503" s="214"/>
      <c r="AB503" s="235"/>
      <c r="AC503" s="214"/>
      <c r="AD503" s="214"/>
      <c r="AE503" s="214"/>
      <c r="AF503" s="214"/>
      <c r="AG503" s="214"/>
      <c r="AH503" s="214"/>
      <c r="AI503" s="214"/>
      <c r="AJ503" s="214"/>
      <c r="AK503" s="214"/>
    </row>
    <row r="504" spans="1:37" x14ac:dyDescent="0.25">
      <c r="A504" s="214"/>
      <c r="B504" s="214"/>
      <c r="C504" s="214"/>
      <c r="D504" s="214"/>
      <c r="E504" s="201"/>
      <c r="F504" s="214"/>
      <c r="G504" s="201"/>
      <c r="H504" s="214"/>
      <c r="I504" s="234"/>
      <c r="J504" s="234"/>
      <c r="K504" s="234"/>
      <c r="L504" s="234"/>
      <c r="M504" s="214"/>
      <c r="N504" s="214"/>
      <c r="O504" s="214"/>
      <c r="P504" s="214"/>
      <c r="Q504" s="201"/>
      <c r="R504" s="214"/>
      <c r="S504" s="214"/>
      <c r="T504" s="214"/>
      <c r="U504" s="214"/>
      <c r="V504" s="201"/>
      <c r="W504" s="214"/>
      <c r="X504" s="214"/>
      <c r="Y504" s="214"/>
      <c r="Z504" s="214"/>
      <c r="AA504" s="214"/>
      <c r="AB504" s="235"/>
      <c r="AC504" s="214"/>
      <c r="AD504" s="214"/>
      <c r="AE504" s="214"/>
      <c r="AF504" s="214"/>
      <c r="AG504" s="214"/>
      <c r="AH504" s="214"/>
      <c r="AI504" s="214"/>
      <c r="AJ504" s="214"/>
      <c r="AK504" s="214"/>
    </row>
    <row r="505" spans="1:37" x14ac:dyDescent="0.25">
      <c r="A505" s="214"/>
      <c r="B505" s="214"/>
      <c r="C505" s="214"/>
      <c r="D505" s="214"/>
      <c r="E505" s="201"/>
      <c r="F505" s="214"/>
      <c r="G505" s="201"/>
      <c r="H505" s="214"/>
      <c r="I505" s="234"/>
      <c r="J505" s="234"/>
      <c r="K505" s="234"/>
      <c r="L505" s="234"/>
      <c r="M505" s="214"/>
      <c r="N505" s="214"/>
      <c r="O505" s="214"/>
      <c r="P505" s="214"/>
      <c r="Q505" s="201"/>
      <c r="R505" s="214"/>
      <c r="S505" s="214"/>
      <c r="T505" s="214"/>
      <c r="U505" s="214"/>
      <c r="V505" s="201"/>
      <c r="W505" s="214"/>
      <c r="X505" s="214"/>
      <c r="Y505" s="214"/>
      <c r="Z505" s="214"/>
      <c r="AA505" s="214"/>
      <c r="AB505" s="235"/>
      <c r="AC505" s="214"/>
      <c r="AD505" s="214"/>
      <c r="AE505" s="214"/>
      <c r="AF505" s="214"/>
      <c r="AG505" s="214"/>
      <c r="AH505" s="214"/>
      <c r="AI505" s="214"/>
      <c r="AJ505" s="214"/>
      <c r="AK505" s="214"/>
    </row>
    <row r="506" spans="1:37" x14ac:dyDescent="0.25">
      <c r="A506" s="214"/>
      <c r="B506" s="214"/>
      <c r="C506" s="214"/>
      <c r="D506" s="214"/>
      <c r="E506" s="201"/>
      <c r="F506" s="214"/>
      <c r="G506" s="201"/>
      <c r="H506" s="214"/>
      <c r="I506" s="234"/>
      <c r="J506" s="234"/>
      <c r="K506" s="234"/>
      <c r="L506" s="234"/>
      <c r="M506" s="214"/>
      <c r="N506" s="214"/>
      <c r="O506" s="214"/>
      <c r="P506" s="214"/>
      <c r="Q506" s="201"/>
      <c r="R506" s="214"/>
      <c r="S506" s="214"/>
      <c r="T506" s="214"/>
      <c r="U506" s="214"/>
      <c r="V506" s="201"/>
      <c r="W506" s="214"/>
      <c r="X506" s="214"/>
      <c r="Y506" s="214"/>
      <c r="Z506" s="214"/>
      <c r="AA506" s="214"/>
      <c r="AB506" s="235"/>
      <c r="AC506" s="214"/>
      <c r="AD506" s="214"/>
      <c r="AE506" s="214"/>
      <c r="AF506" s="214"/>
      <c r="AG506" s="214"/>
      <c r="AH506" s="214"/>
      <c r="AI506" s="214"/>
      <c r="AJ506" s="214"/>
      <c r="AK506" s="214"/>
    </row>
    <row r="507" spans="1:37" x14ac:dyDescent="0.25">
      <c r="A507" s="214"/>
      <c r="B507" s="214"/>
      <c r="C507" s="214"/>
      <c r="D507" s="214"/>
      <c r="E507" s="201"/>
      <c r="F507" s="214"/>
      <c r="G507" s="201"/>
      <c r="H507" s="214"/>
      <c r="I507" s="234"/>
      <c r="J507" s="234"/>
      <c r="K507" s="234"/>
      <c r="L507" s="234"/>
      <c r="M507" s="214"/>
      <c r="N507" s="214"/>
      <c r="O507" s="214"/>
      <c r="P507" s="214"/>
      <c r="Q507" s="201"/>
      <c r="R507" s="214"/>
      <c r="S507" s="214"/>
      <c r="T507" s="214"/>
      <c r="U507" s="214"/>
      <c r="V507" s="201"/>
      <c r="W507" s="214"/>
      <c r="X507" s="214"/>
      <c r="Y507" s="214"/>
      <c r="Z507" s="214"/>
      <c r="AA507" s="214"/>
      <c r="AB507" s="235"/>
      <c r="AC507" s="214"/>
      <c r="AD507" s="214"/>
      <c r="AE507" s="214"/>
      <c r="AF507" s="214"/>
      <c r="AG507" s="214"/>
      <c r="AH507" s="214"/>
      <c r="AI507" s="214"/>
      <c r="AJ507" s="214"/>
      <c r="AK507" s="214"/>
    </row>
    <row r="508" spans="1:37" x14ac:dyDescent="0.25">
      <c r="A508" s="214"/>
      <c r="B508" s="214"/>
      <c r="C508" s="214"/>
      <c r="D508" s="214"/>
      <c r="E508" s="201"/>
      <c r="F508" s="214"/>
      <c r="G508" s="201"/>
      <c r="H508" s="214"/>
      <c r="I508" s="234"/>
      <c r="J508" s="234"/>
      <c r="K508" s="234"/>
      <c r="L508" s="234"/>
      <c r="M508" s="214"/>
      <c r="N508" s="214"/>
      <c r="O508" s="214"/>
      <c r="P508" s="214"/>
      <c r="Q508" s="201"/>
      <c r="R508" s="214"/>
      <c r="S508" s="214"/>
      <c r="T508" s="214"/>
      <c r="U508" s="214"/>
      <c r="V508" s="201"/>
      <c r="W508" s="214"/>
      <c r="X508" s="214"/>
      <c r="Y508" s="214"/>
      <c r="Z508" s="214"/>
      <c r="AA508" s="214"/>
      <c r="AB508" s="235"/>
      <c r="AC508" s="214"/>
      <c r="AD508" s="214"/>
      <c r="AE508" s="214"/>
      <c r="AF508" s="214"/>
      <c r="AG508" s="214"/>
      <c r="AH508" s="214"/>
      <c r="AI508" s="214"/>
      <c r="AJ508" s="214"/>
      <c r="AK508" s="214"/>
    </row>
    <row r="509" spans="1:37" x14ac:dyDescent="0.25">
      <c r="A509" s="214"/>
      <c r="B509" s="214"/>
      <c r="C509" s="214"/>
      <c r="D509" s="214"/>
      <c r="E509" s="201"/>
      <c r="F509" s="214"/>
      <c r="G509" s="201"/>
      <c r="H509" s="214"/>
      <c r="I509" s="234"/>
      <c r="J509" s="234"/>
      <c r="K509" s="234"/>
      <c r="L509" s="234"/>
      <c r="M509" s="214"/>
      <c r="N509" s="214"/>
      <c r="O509" s="214"/>
      <c r="P509" s="214"/>
      <c r="Q509" s="201"/>
      <c r="R509" s="214"/>
      <c r="S509" s="214"/>
      <c r="T509" s="214"/>
      <c r="U509" s="214"/>
      <c r="V509" s="201"/>
      <c r="W509" s="214"/>
      <c r="X509" s="214"/>
      <c r="Y509" s="214"/>
      <c r="Z509" s="214"/>
      <c r="AA509" s="214"/>
      <c r="AB509" s="235"/>
      <c r="AC509" s="214"/>
      <c r="AD509" s="214"/>
      <c r="AE509" s="214"/>
      <c r="AF509" s="214"/>
      <c r="AG509" s="214"/>
      <c r="AH509" s="214"/>
      <c r="AI509" s="214"/>
      <c r="AJ509" s="214"/>
      <c r="AK509" s="214"/>
    </row>
    <row r="510" spans="1:37" x14ac:dyDescent="0.25">
      <c r="A510" s="214"/>
      <c r="B510" s="214"/>
      <c r="C510" s="214"/>
      <c r="D510" s="214"/>
      <c r="E510" s="201"/>
      <c r="F510" s="214"/>
      <c r="G510" s="201"/>
      <c r="H510" s="214"/>
      <c r="I510" s="234"/>
      <c r="J510" s="234"/>
      <c r="K510" s="234"/>
      <c r="L510" s="234"/>
      <c r="M510" s="214"/>
      <c r="N510" s="214"/>
      <c r="O510" s="214"/>
      <c r="P510" s="214"/>
      <c r="Q510" s="201"/>
      <c r="R510" s="214"/>
      <c r="S510" s="214"/>
      <c r="T510" s="214"/>
      <c r="U510" s="214"/>
      <c r="V510" s="201"/>
      <c r="W510" s="214"/>
      <c r="X510" s="214"/>
      <c r="Y510" s="214"/>
      <c r="Z510" s="214"/>
      <c r="AA510" s="214"/>
      <c r="AB510" s="235"/>
      <c r="AC510" s="214"/>
      <c r="AD510" s="214"/>
      <c r="AE510" s="214"/>
      <c r="AF510" s="214"/>
      <c r="AG510" s="214"/>
      <c r="AH510" s="214"/>
      <c r="AI510" s="214"/>
      <c r="AJ510" s="214"/>
      <c r="AK510" s="214"/>
    </row>
    <row r="511" spans="1:37" x14ac:dyDescent="0.25">
      <c r="A511" s="214"/>
      <c r="B511" s="214"/>
      <c r="C511" s="214"/>
      <c r="D511" s="214"/>
      <c r="E511" s="201"/>
      <c r="F511" s="214"/>
      <c r="G511" s="201"/>
      <c r="H511" s="214"/>
      <c r="I511" s="234"/>
      <c r="J511" s="234"/>
      <c r="K511" s="234"/>
      <c r="L511" s="234"/>
      <c r="M511" s="214"/>
      <c r="N511" s="214"/>
      <c r="O511" s="214"/>
      <c r="P511" s="214"/>
      <c r="Q511" s="201"/>
      <c r="R511" s="214"/>
      <c r="S511" s="214"/>
      <c r="T511" s="214"/>
      <c r="U511" s="214"/>
      <c r="V511" s="201"/>
      <c r="W511" s="214"/>
      <c r="X511" s="214"/>
      <c r="Y511" s="214"/>
      <c r="Z511" s="214"/>
      <c r="AA511" s="214"/>
      <c r="AB511" s="235"/>
      <c r="AC511" s="214"/>
      <c r="AD511" s="214"/>
      <c r="AE511" s="214"/>
      <c r="AF511" s="214"/>
      <c r="AG511" s="214"/>
      <c r="AH511" s="214"/>
      <c r="AI511" s="214"/>
      <c r="AJ511" s="214"/>
      <c r="AK511" s="214"/>
    </row>
    <row r="512" spans="1:37" x14ac:dyDescent="0.25">
      <c r="A512" s="214"/>
      <c r="B512" s="214"/>
      <c r="C512" s="214"/>
      <c r="D512" s="214"/>
      <c r="E512" s="201"/>
      <c r="F512" s="214"/>
      <c r="G512" s="201"/>
      <c r="H512" s="214"/>
      <c r="I512" s="234"/>
      <c r="J512" s="234"/>
      <c r="K512" s="234"/>
      <c r="L512" s="234"/>
      <c r="M512" s="214"/>
      <c r="N512" s="214"/>
      <c r="O512" s="214"/>
      <c r="P512" s="214"/>
      <c r="Q512" s="201"/>
      <c r="R512" s="214"/>
      <c r="S512" s="214"/>
      <c r="T512" s="214"/>
      <c r="U512" s="214"/>
      <c r="V512" s="201"/>
      <c r="W512" s="214"/>
      <c r="X512" s="214"/>
      <c r="Y512" s="214"/>
      <c r="Z512" s="214"/>
      <c r="AA512" s="214"/>
      <c r="AB512" s="235"/>
      <c r="AC512" s="214"/>
      <c r="AD512" s="214"/>
      <c r="AE512" s="214"/>
      <c r="AF512" s="214"/>
      <c r="AG512" s="214"/>
      <c r="AH512" s="214"/>
      <c r="AI512" s="214"/>
      <c r="AJ512" s="214"/>
      <c r="AK512" s="214"/>
    </row>
    <row r="513" spans="1:37" x14ac:dyDescent="0.25">
      <c r="A513" s="214"/>
      <c r="B513" s="214"/>
      <c r="C513" s="214"/>
      <c r="D513" s="214"/>
      <c r="E513" s="201"/>
      <c r="F513" s="214"/>
      <c r="G513" s="201"/>
      <c r="H513" s="214"/>
      <c r="I513" s="234"/>
      <c r="J513" s="234"/>
      <c r="K513" s="234"/>
      <c r="L513" s="234"/>
      <c r="M513" s="214"/>
      <c r="N513" s="214"/>
      <c r="O513" s="214"/>
      <c r="P513" s="214"/>
      <c r="Q513" s="201"/>
      <c r="R513" s="214"/>
      <c r="S513" s="214"/>
      <c r="T513" s="214"/>
      <c r="U513" s="214"/>
      <c r="V513" s="201"/>
      <c r="W513" s="214"/>
      <c r="X513" s="214"/>
      <c r="Y513" s="214"/>
      <c r="Z513" s="214"/>
      <c r="AA513" s="214"/>
      <c r="AB513" s="235"/>
      <c r="AC513" s="214"/>
      <c r="AD513" s="214"/>
      <c r="AE513" s="214"/>
      <c r="AF513" s="214"/>
      <c r="AG513" s="214"/>
      <c r="AH513" s="214"/>
      <c r="AI513" s="214"/>
      <c r="AJ513" s="214"/>
      <c r="AK513" s="214"/>
    </row>
    <row r="514" spans="1:37" x14ac:dyDescent="0.25">
      <c r="A514" s="214"/>
      <c r="B514" s="214"/>
      <c r="C514" s="214"/>
      <c r="D514" s="214"/>
      <c r="E514" s="201"/>
      <c r="F514" s="214"/>
      <c r="G514" s="201"/>
      <c r="H514" s="214"/>
      <c r="I514" s="234"/>
      <c r="J514" s="234"/>
      <c r="K514" s="234"/>
      <c r="L514" s="234"/>
      <c r="M514" s="214"/>
      <c r="N514" s="214"/>
      <c r="O514" s="214"/>
      <c r="P514" s="214"/>
      <c r="Q514" s="201"/>
      <c r="R514" s="214"/>
      <c r="S514" s="214"/>
      <c r="T514" s="214"/>
      <c r="U514" s="214"/>
      <c r="V514" s="201"/>
      <c r="W514" s="214"/>
      <c r="X514" s="214"/>
      <c r="Y514" s="214"/>
      <c r="Z514" s="214"/>
      <c r="AA514" s="214"/>
      <c r="AB514" s="235"/>
      <c r="AC514" s="214"/>
      <c r="AD514" s="214"/>
      <c r="AE514" s="214"/>
      <c r="AF514" s="214"/>
      <c r="AG514" s="214"/>
      <c r="AH514" s="214"/>
      <c r="AI514" s="214"/>
      <c r="AJ514" s="214"/>
      <c r="AK514" s="214"/>
    </row>
    <row r="515" spans="1:37" x14ac:dyDescent="0.25">
      <c r="A515" s="214"/>
      <c r="B515" s="214"/>
      <c r="C515" s="214"/>
      <c r="D515" s="214"/>
      <c r="E515" s="201"/>
      <c r="F515" s="214"/>
      <c r="G515" s="201"/>
      <c r="H515" s="214"/>
      <c r="I515" s="234"/>
      <c r="J515" s="234"/>
      <c r="K515" s="234"/>
      <c r="L515" s="234"/>
      <c r="M515" s="214"/>
      <c r="N515" s="214"/>
      <c r="O515" s="214"/>
      <c r="P515" s="214"/>
      <c r="Q515" s="201"/>
      <c r="R515" s="214"/>
      <c r="S515" s="214"/>
      <c r="T515" s="214"/>
      <c r="U515" s="214"/>
      <c r="V515" s="201"/>
      <c r="W515" s="214"/>
      <c r="X515" s="214"/>
      <c r="Y515" s="214"/>
      <c r="Z515" s="214"/>
      <c r="AA515" s="214"/>
      <c r="AB515" s="235"/>
      <c r="AC515" s="214"/>
      <c r="AD515" s="214"/>
      <c r="AE515" s="214"/>
      <c r="AF515" s="214"/>
      <c r="AG515" s="214"/>
      <c r="AH515" s="214"/>
      <c r="AI515" s="214"/>
      <c r="AJ515" s="214"/>
      <c r="AK515" s="214"/>
    </row>
    <row r="516" spans="1:37" x14ac:dyDescent="0.25">
      <c r="A516" s="214"/>
      <c r="B516" s="214"/>
      <c r="C516" s="214"/>
      <c r="D516" s="214"/>
      <c r="E516" s="201"/>
      <c r="F516" s="214"/>
      <c r="G516" s="201"/>
      <c r="H516" s="214"/>
      <c r="I516" s="234"/>
      <c r="J516" s="234"/>
      <c r="K516" s="234"/>
      <c r="L516" s="234"/>
      <c r="M516" s="214"/>
      <c r="N516" s="214"/>
      <c r="O516" s="214"/>
      <c r="P516" s="214"/>
      <c r="Q516" s="201"/>
      <c r="R516" s="214"/>
      <c r="S516" s="214"/>
      <c r="T516" s="214"/>
      <c r="U516" s="214"/>
      <c r="V516" s="201"/>
      <c r="W516" s="214"/>
      <c r="X516" s="214"/>
      <c r="Y516" s="214"/>
      <c r="Z516" s="214"/>
      <c r="AA516" s="214"/>
      <c r="AB516" s="235"/>
      <c r="AC516" s="214"/>
      <c r="AD516" s="214"/>
      <c r="AE516" s="214"/>
      <c r="AF516" s="214"/>
      <c r="AG516" s="214"/>
      <c r="AH516" s="214"/>
      <c r="AI516" s="214"/>
      <c r="AJ516" s="214"/>
      <c r="AK516" s="214"/>
    </row>
    <row r="517" spans="1:37" x14ac:dyDescent="0.25">
      <c r="A517" s="214"/>
      <c r="B517" s="214"/>
      <c r="C517" s="214"/>
      <c r="D517" s="214"/>
      <c r="E517" s="201"/>
      <c r="F517" s="214"/>
      <c r="G517" s="201"/>
      <c r="H517" s="214"/>
      <c r="I517" s="234"/>
      <c r="J517" s="234"/>
      <c r="K517" s="234"/>
      <c r="L517" s="234"/>
      <c r="M517" s="214"/>
      <c r="N517" s="214"/>
      <c r="O517" s="214"/>
      <c r="P517" s="214"/>
      <c r="Q517" s="201"/>
      <c r="R517" s="214"/>
      <c r="S517" s="214"/>
      <c r="T517" s="214"/>
      <c r="U517" s="214"/>
      <c r="V517" s="201"/>
      <c r="W517" s="214"/>
      <c r="X517" s="214"/>
      <c r="Y517" s="214"/>
      <c r="Z517" s="214"/>
      <c r="AA517" s="214"/>
      <c r="AB517" s="235"/>
      <c r="AC517" s="214"/>
      <c r="AD517" s="214"/>
      <c r="AE517" s="214"/>
      <c r="AF517" s="214"/>
      <c r="AG517" s="214"/>
      <c r="AH517" s="214"/>
      <c r="AI517" s="214"/>
      <c r="AJ517" s="214"/>
      <c r="AK517" s="214"/>
    </row>
    <row r="518" spans="1:37" x14ac:dyDescent="0.25">
      <c r="A518" s="214"/>
      <c r="B518" s="214"/>
      <c r="C518" s="214"/>
      <c r="D518" s="214"/>
      <c r="E518" s="201"/>
      <c r="F518" s="214"/>
      <c r="G518" s="201"/>
      <c r="H518" s="214"/>
      <c r="I518" s="234"/>
      <c r="J518" s="234"/>
      <c r="K518" s="234"/>
      <c r="L518" s="234"/>
      <c r="M518" s="214"/>
      <c r="N518" s="214"/>
      <c r="O518" s="214"/>
      <c r="P518" s="214"/>
      <c r="Q518" s="201"/>
      <c r="R518" s="214"/>
      <c r="S518" s="214"/>
      <c r="T518" s="214"/>
      <c r="U518" s="214"/>
      <c r="V518" s="201"/>
      <c r="W518" s="214"/>
      <c r="X518" s="214"/>
      <c r="Y518" s="214"/>
      <c r="Z518" s="214"/>
      <c r="AA518" s="214"/>
      <c r="AB518" s="235"/>
      <c r="AC518" s="214"/>
      <c r="AD518" s="214"/>
      <c r="AE518" s="214"/>
      <c r="AF518" s="214"/>
      <c r="AG518" s="214"/>
      <c r="AH518" s="214"/>
      <c r="AI518" s="214"/>
      <c r="AJ518" s="214"/>
      <c r="AK518" s="214"/>
    </row>
    <row r="519" spans="1:37" x14ac:dyDescent="0.25">
      <c r="A519" s="214"/>
      <c r="B519" s="214"/>
      <c r="C519" s="214"/>
      <c r="D519" s="214"/>
      <c r="E519" s="201"/>
      <c r="F519" s="214"/>
      <c r="G519" s="201"/>
      <c r="H519" s="214"/>
      <c r="I519" s="234"/>
      <c r="J519" s="234"/>
      <c r="K519" s="234"/>
      <c r="L519" s="234"/>
      <c r="M519" s="214"/>
      <c r="N519" s="214"/>
      <c r="O519" s="214"/>
      <c r="P519" s="214"/>
      <c r="Q519" s="201"/>
      <c r="R519" s="214"/>
      <c r="S519" s="214"/>
      <c r="T519" s="214"/>
      <c r="U519" s="214"/>
      <c r="V519" s="201"/>
      <c r="W519" s="214"/>
      <c r="X519" s="214"/>
      <c r="Y519" s="214"/>
      <c r="Z519" s="214"/>
      <c r="AA519" s="214"/>
      <c r="AB519" s="235"/>
      <c r="AC519" s="214"/>
      <c r="AD519" s="214"/>
      <c r="AE519" s="214"/>
      <c r="AF519" s="214"/>
      <c r="AG519" s="214"/>
      <c r="AH519" s="214"/>
      <c r="AI519" s="214"/>
      <c r="AJ519" s="214"/>
      <c r="AK519" s="214"/>
    </row>
    <row r="520" spans="1:37" x14ac:dyDescent="0.25">
      <c r="A520" s="214"/>
      <c r="B520" s="214"/>
      <c r="C520" s="214"/>
      <c r="D520" s="214"/>
      <c r="E520" s="201"/>
      <c r="F520" s="214"/>
      <c r="G520" s="201"/>
      <c r="H520" s="214"/>
      <c r="I520" s="234"/>
      <c r="J520" s="234"/>
      <c r="K520" s="234"/>
      <c r="L520" s="234"/>
      <c r="M520" s="214"/>
      <c r="N520" s="214"/>
      <c r="O520" s="214"/>
      <c r="P520" s="214"/>
      <c r="Q520" s="201"/>
      <c r="R520" s="214"/>
      <c r="S520" s="214"/>
      <c r="T520" s="214"/>
      <c r="U520" s="214"/>
      <c r="V520" s="201"/>
      <c r="W520" s="214"/>
      <c r="X520" s="214"/>
      <c r="Y520" s="214"/>
      <c r="Z520" s="214"/>
      <c r="AA520" s="214"/>
      <c r="AB520" s="235"/>
      <c r="AC520" s="214"/>
      <c r="AD520" s="214"/>
      <c r="AE520" s="214"/>
      <c r="AF520" s="214"/>
      <c r="AG520" s="214"/>
      <c r="AH520" s="214"/>
      <c r="AI520" s="214"/>
      <c r="AJ520" s="214"/>
      <c r="AK520" s="214"/>
    </row>
    <row r="521" spans="1:37" x14ac:dyDescent="0.25">
      <c r="A521" s="214"/>
      <c r="B521" s="214"/>
      <c r="C521" s="214"/>
      <c r="D521" s="214"/>
      <c r="E521" s="201"/>
      <c r="F521" s="214"/>
      <c r="G521" s="201"/>
      <c r="H521" s="214"/>
      <c r="I521" s="234"/>
      <c r="J521" s="234"/>
      <c r="K521" s="234"/>
      <c r="L521" s="234"/>
      <c r="M521" s="214"/>
      <c r="N521" s="214"/>
      <c r="O521" s="214"/>
      <c r="P521" s="214"/>
      <c r="Q521" s="201"/>
      <c r="R521" s="214"/>
      <c r="S521" s="214"/>
      <c r="T521" s="214"/>
      <c r="U521" s="214"/>
      <c r="V521" s="201"/>
      <c r="W521" s="214"/>
      <c r="X521" s="214"/>
      <c r="Y521" s="214"/>
      <c r="Z521" s="214"/>
      <c r="AA521" s="214"/>
      <c r="AB521" s="235"/>
      <c r="AC521" s="214"/>
      <c r="AD521" s="214"/>
      <c r="AE521" s="214"/>
      <c r="AF521" s="214"/>
      <c r="AG521" s="214"/>
      <c r="AH521" s="214"/>
      <c r="AI521" s="214"/>
      <c r="AJ521" s="214"/>
      <c r="AK521" s="214"/>
    </row>
    <row r="522" spans="1:37" x14ac:dyDescent="0.25">
      <c r="A522" s="214"/>
      <c r="B522" s="214"/>
      <c r="C522" s="214"/>
      <c r="D522" s="214"/>
      <c r="E522" s="201"/>
      <c r="F522" s="214"/>
      <c r="G522" s="201"/>
      <c r="H522" s="214"/>
      <c r="I522" s="234"/>
      <c r="J522" s="234"/>
      <c r="K522" s="234"/>
      <c r="L522" s="234"/>
      <c r="M522" s="214"/>
      <c r="N522" s="214"/>
      <c r="O522" s="214"/>
      <c r="P522" s="214"/>
      <c r="Q522" s="201"/>
      <c r="R522" s="214"/>
      <c r="S522" s="214"/>
      <c r="T522" s="214"/>
      <c r="U522" s="214"/>
      <c r="V522" s="201"/>
      <c r="W522" s="214"/>
      <c r="X522" s="214"/>
      <c r="Y522" s="214"/>
      <c r="Z522" s="214"/>
      <c r="AA522" s="214"/>
      <c r="AB522" s="235"/>
      <c r="AC522" s="214"/>
      <c r="AD522" s="214"/>
      <c r="AE522" s="214"/>
      <c r="AF522" s="214"/>
      <c r="AG522" s="214"/>
      <c r="AH522" s="214"/>
      <c r="AI522" s="214"/>
      <c r="AJ522" s="214"/>
      <c r="AK522" s="214"/>
    </row>
    <row r="523" spans="1:37" x14ac:dyDescent="0.25">
      <c r="A523" s="214"/>
      <c r="B523" s="214"/>
      <c r="C523" s="214"/>
      <c r="D523" s="214"/>
      <c r="E523" s="201"/>
      <c r="F523" s="214"/>
      <c r="G523" s="201"/>
      <c r="H523" s="214"/>
      <c r="I523" s="234"/>
      <c r="J523" s="234"/>
      <c r="K523" s="234"/>
      <c r="L523" s="234"/>
      <c r="M523" s="214"/>
      <c r="N523" s="214"/>
      <c r="O523" s="214"/>
      <c r="P523" s="214"/>
      <c r="Q523" s="201"/>
      <c r="R523" s="214"/>
      <c r="S523" s="214"/>
      <c r="T523" s="214"/>
      <c r="U523" s="214"/>
      <c r="V523" s="201"/>
      <c r="W523" s="214"/>
      <c r="X523" s="214"/>
      <c r="Y523" s="214"/>
      <c r="Z523" s="214"/>
      <c r="AA523" s="214"/>
      <c r="AB523" s="235"/>
      <c r="AC523" s="214"/>
      <c r="AD523" s="214"/>
      <c r="AE523" s="214"/>
      <c r="AF523" s="214"/>
      <c r="AG523" s="214"/>
      <c r="AH523" s="214"/>
      <c r="AI523" s="214"/>
      <c r="AJ523" s="214"/>
      <c r="AK523" s="214"/>
    </row>
    <row r="524" spans="1:37" x14ac:dyDescent="0.25">
      <c r="A524" s="214"/>
      <c r="B524" s="214"/>
      <c r="C524" s="214"/>
      <c r="D524" s="214"/>
      <c r="E524" s="201"/>
      <c r="F524" s="214"/>
      <c r="G524" s="201"/>
      <c r="H524" s="214"/>
      <c r="I524" s="234"/>
      <c r="J524" s="234"/>
      <c r="K524" s="234"/>
      <c r="L524" s="234"/>
      <c r="M524" s="214"/>
      <c r="N524" s="214"/>
      <c r="O524" s="214"/>
      <c r="P524" s="214"/>
      <c r="Q524" s="201"/>
      <c r="R524" s="214"/>
      <c r="S524" s="214"/>
      <c r="T524" s="214"/>
      <c r="U524" s="214"/>
      <c r="V524" s="201"/>
      <c r="W524" s="214"/>
      <c r="X524" s="214"/>
      <c r="Y524" s="214"/>
      <c r="Z524" s="214"/>
      <c r="AA524" s="214"/>
      <c r="AB524" s="235"/>
      <c r="AC524" s="214"/>
      <c r="AD524" s="214"/>
      <c r="AE524" s="214"/>
      <c r="AF524" s="214"/>
      <c r="AG524" s="214"/>
      <c r="AH524" s="214"/>
      <c r="AI524" s="214"/>
      <c r="AJ524" s="214"/>
      <c r="AK524" s="214"/>
    </row>
    <row r="525" spans="1:37" x14ac:dyDescent="0.25">
      <c r="A525" s="214"/>
      <c r="B525" s="214"/>
      <c r="C525" s="214"/>
      <c r="D525" s="214"/>
      <c r="E525" s="201"/>
      <c r="F525" s="214"/>
      <c r="G525" s="201"/>
      <c r="H525" s="214"/>
      <c r="I525" s="234"/>
      <c r="J525" s="234"/>
      <c r="K525" s="234"/>
      <c r="L525" s="234"/>
      <c r="M525" s="214"/>
      <c r="N525" s="214"/>
      <c r="O525" s="214"/>
      <c r="P525" s="214"/>
      <c r="Q525" s="201"/>
      <c r="R525" s="214"/>
      <c r="S525" s="214"/>
      <c r="T525" s="214"/>
      <c r="U525" s="214"/>
      <c r="V525" s="201"/>
      <c r="W525" s="214"/>
      <c r="X525" s="214"/>
      <c r="Y525" s="214"/>
      <c r="Z525" s="214"/>
      <c r="AA525" s="214"/>
      <c r="AB525" s="235"/>
      <c r="AC525" s="214"/>
      <c r="AD525" s="214"/>
      <c r="AE525" s="214"/>
      <c r="AF525" s="214"/>
      <c r="AG525" s="214"/>
      <c r="AH525" s="214"/>
      <c r="AI525" s="214"/>
      <c r="AJ525" s="214"/>
      <c r="AK525" s="214"/>
    </row>
    <row r="526" spans="1:37" x14ac:dyDescent="0.25">
      <c r="A526" s="214"/>
      <c r="B526" s="214"/>
      <c r="C526" s="214"/>
      <c r="D526" s="214"/>
      <c r="E526" s="201"/>
      <c r="F526" s="214"/>
      <c r="G526" s="201"/>
      <c r="H526" s="214"/>
      <c r="I526" s="234"/>
      <c r="J526" s="234"/>
      <c r="K526" s="234"/>
      <c r="L526" s="234"/>
      <c r="M526" s="214"/>
      <c r="N526" s="214"/>
      <c r="O526" s="214"/>
      <c r="P526" s="214"/>
      <c r="Q526" s="201"/>
      <c r="R526" s="214"/>
      <c r="S526" s="214"/>
      <c r="T526" s="214"/>
      <c r="U526" s="214"/>
      <c r="V526" s="201"/>
      <c r="W526" s="214"/>
      <c r="X526" s="214"/>
      <c r="Y526" s="214"/>
      <c r="Z526" s="214"/>
      <c r="AA526" s="214"/>
      <c r="AB526" s="235"/>
      <c r="AC526" s="214"/>
      <c r="AD526" s="214"/>
      <c r="AE526" s="214"/>
      <c r="AF526" s="214"/>
      <c r="AG526" s="214"/>
      <c r="AH526" s="214"/>
      <c r="AI526" s="214"/>
      <c r="AJ526" s="214"/>
      <c r="AK526" s="214"/>
    </row>
    <row r="527" spans="1:37" x14ac:dyDescent="0.25">
      <c r="A527" s="214"/>
      <c r="B527" s="214"/>
      <c r="C527" s="214"/>
      <c r="D527" s="214"/>
      <c r="E527" s="201"/>
      <c r="F527" s="214"/>
      <c r="G527" s="201"/>
      <c r="H527" s="214"/>
      <c r="I527" s="234"/>
      <c r="J527" s="234"/>
      <c r="K527" s="234"/>
      <c r="L527" s="234"/>
      <c r="M527" s="214"/>
      <c r="N527" s="214"/>
      <c r="O527" s="214"/>
      <c r="P527" s="214"/>
      <c r="Q527" s="201"/>
      <c r="R527" s="214"/>
      <c r="S527" s="214"/>
      <c r="T527" s="214"/>
      <c r="U527" s="214"/>
      <c r="V527" s="201"/>
      <c r="W527" s="214"/>
      <c r="X527" s="214"/>
      <c r="Y527" s="214"/>
      <c r="Z527" s="214"/>
      <c r="AA527" s="214"/>
      <c r="AB527" s="235"/>
      <c r="AC527" s="214"/>
      <c r="AD527" s="214"/>
      <c r="AE527" s="214"/>
      <c r="AF527" s="214"/>
      <c r="AG527" s="214"/>
      <c r="AH527" s="214"/>
      <c r="AI527" s="214"/>
      <c r="AJ527" s="214"/>
      <c r="AK527" s="214"/>
    </row>
    <row r="528" spans="1:37" x14ac:dyDescent="0.25">
      <c r="A528" s="214"/>
      <c r="B528" s="214"/>
      <c r="C528" s="214"/>
      <c r="D528" s="214"/>
      <c r="E528" s="201"/>
      <c r="F528" s="214"/>
      <c r="G528" s="201"/>
      <c r="H528" s="214"/>
      <c r="I528" s="234"/>
      <c r="J528" s="234"/>
      <c r="K528" s="234"/>
      <c r="L528" s="234"/>
      <c r="M528" s="214"/>
      <c r="N528" s="214"/>
      <c r="O528" s="214"/>
      <c r="P528" s="214"/>
      <c r="Q528" s="201"/>
      <c r="R528" s="214"/>
      <c r="S528" s="214"/>
      <c r="T528" s="214"/>
      <c r="U528" s="214"/>
      <c r="V528" s="201"/>
      <c r="W528" s="214"/>
      <c r="X528" s="214"/>
      <c r="Y528" s="214"/>
      <c r="Z528" s="214"/>
      <c r="AA528" s="214"/>
      <c r="AB528" s="235"/>
      <c r="AC528" s="214"/>
      <c r="AD528" s="214"/>
      <c r="AE528" s="214"/>
      <c r="AF528" s="214"/>
      <c r="AG528" s="214"/>
      <c r="AH528" s="214"/>
      <c r="AI528" s="214"/>
      <c r="AJ528" s="214"/>
      <c r="AK528" s="214"/>
    </row>
    <row r="529" spans="1:37" x14ac:dyDescent="0.25">
      <c r="A529" s="214"/>
      <c r="B529" s="214"/>
      <c r="C529" s="214"/>
      <c r="D529" s="214"/>
      <c r="E529" s="201"/>
      <c r="F529" s="214"/>
      <c r="G529" s="201"/>
      <c r="H529" s="214"/>
      <c r="I529" s="234"/>
      <c r="J529" s="234"/>
      <c r="K529" s="234"/>
      <c r="L529" s="234"/>
      <c r="M529" s="214"/>
      <c r="N529" s="214"/>
      <c r="O529" s="214"/>
      <c r="P529" s="214"/>
      <c r="Q529" s="201"/>
      <c r="R529" s="214"/>
      <c r="S529" s="214"/>
      <c r="T529" s="214"/>
      <c r="U529" s="214"/>
      <c r="V529" s="201"/>
      <c r="W529" s="214"/>
      <c r="X529" s="214"/>
      <c r="Y529" s="214"/>
      <c r="Z529" s="214"/>
      <c r="AA529" s="214"/>
      <c r="AB529" s="235"/>
      <c r="AC529" s="214"/>
      <c r="AD529" s="214"/>
      <c r="AE529" s="214"/>
      <c r="AF529" s="214"/>
      <c r="AG529" s="214"/>
      <c r="AH529" s="214"/>
      <c r="AI529" s="214"/>
      <c r="AJ529" s="214"/>
      <c r="AK529" s="214"/>
    </row>
    <row r="530" spans="1:37" x14ac:dyDescent="0.25">
      <c r="A530" s="214"/>
      <c r="B530" s="214"/>
      <c r="C530" s="214"/>
      <c r="D530" s="214"/>
      <c r="E530" s="201"/>
      <c r="F530" s="214"/>
      <c r="G530" s="201"/>
      <c r="H530" s="214"/>
      <c r="I530" s="234"/>
      <c r="J530" s="234"/>
      <c r="K530" s="234"/>
      <c r="L530" s="234"/>
      <c r="M530" s="214"/>
      <c r="N530" s="214"/>
      <c r="O530" s="214"/>
      <c r="P530" s="214"/>
      <c r="Q530" s="201"/>
      <c r="R530" s="214"/>
      <c r="S530" s="214"/>
      <c r="T530" s="214"/>
      <c r="U530" s="214"/>
      <c r="V530" s="201"/>
      <c r="W530" s="214"/>
      <c r="X530" s="214"/>
      <c r="Y530" s="214"/>
      <c r="Z530" s="214"/>
      <c r="AA530" s="214"/>
      <c r="AB530" s="235"/>
      <c r="AC530" s="214"/>
      <c r="AD530" s="214"/>
      <c r="AE530" s="214"/>
      <c r="AF530" s="214"/>
      <c r="AG530" s="214"/>
      <c r="AH530" s="214"/>
      <c r="AI530" s="214"/>
      <c r="AJ530" s="214"/>
      <c r="AK530" s="214"/>
    </row>
    <row r="531" spans="1:37" x14ac:dyDescent="0.25">
      <c r="A531" s="214"/>
      <c r="B531" s="214"/>
      <c r="C531" s="214"/>
      <c r="D531" s="214"/>
      <c r="E531" s="201"/>
      <c r="F531" s="214"/>
      <c r="G531" s="201"/>
      <c r="H531" s="214"/>
      <c r="I531" s="234"/>
      <c r="J531" s="234"/>
      <c r="K531" s="234"/>
      <c r="L531" s="234"/>
      <c r="M531" s="214"/>
      <c r="N531" s="214"/>
      <c r="O531" s="214"/>
      <c r="P531" s="214"/>
      <c r="Q531" s="201"/>
      <c r="R531" s="214"/>
      <c r="S531" s="214"/>
      <c r="T531" s="214"/>
      <c r="U531" s="214"/>
      <c r="V531" s="201"/>
      <c r="W531" s="214"/>
      <c r="X531" s="214"/>
      <c r="Y531" s="214"/>
      <c r="Z531" s="214"/>
      <c r="AA531" s="214"/>
      <c r="AB531" s="235"/>
      <c r="AC531" s="214"/>
      <c r="AD531" s="214"/>
      <c r="AE531" s="214"/>
      <c r="AF531" s="214"/>
      <c r="AG531" s="214"/>
      <c r="AH531" s="214"/>
      <c r="AI531" s="214"/>
      <c r="AJ531" s="214"/>
      <c r="AK531" s="214"/>
    </row>
    <row r="532" spans="1:37" x14ac:dyDescent="0.25">
      <c r="A532" s="214"/>
      <c r="B532" s="214"/>
      <c r="C532" s="214"/>
      <c r="D532" s="214"/>
      <c r="E532" s="201"/>
      <c r="F532" s="214"/>
      <c r="G532" s="201"/>
      <c r="H532" s="214"/>
      <c r="I532" s="234"/>
      <c r="J532" s="234"/>
      <c r="K532" s="234"/>
      <c r="L532" s="234"/>
      <c r="M532" s="214"/>
      <c r="N532" s="214"/>
      <c r="O532" s="214"/>
      <c r="P532" s="214"/>
      <c r="Q532" s="201"/>
      <c r="R532" s="214"/>
      <c r="S532" s="214"/>
      <c r="T532" s="214"/>
      <c r="U532" s="214"/>
      <c r="V532" s="201"/>
      <c r="W532" s="214"/>
      <c r="X532" s="214"/>
      <c r="Y532" s="214"/>
      <c r="Z532" s="214"/>
      <c r="AA532" s="214"/>
      <c r="AB532" s="235"/>
      <c r="AC532" s="214"/>
      <c r="AD532" s="214"/>
      <c r="AE532" s="214"/>
      <c r="AF532" s="214"/>
      <c r="AG532" s="214"/>
      <c r="AH532" s="214"/>
      <c r="AI532" s="214"/>
      <c r="AJ532" s="214"/>
      <c r="AK532" s="214"/>
    </row>
    <row r="533" spans="1:37" x14ac:dyDescent="0.25">
      <c r="A533" s="214"/>
      <c r="B533" s="214"/>
      <c r="C533" s="214"/>
      <c r="D533" s="214"/>
      <c r="E533" s="201"/>
      <c r="F533" s="214"/>
      <c r="G533" s="201"/>
      <c r="H533" s="214"/>
      <c r="I533" s="234"/>
      <c r="J533" s="234"/>
      <c r="K533" s="234"/>
      <c r="L533" s="234"/>
      <c r="M533" s="214"/>
      <c r="N533" s="214"/>
      <c r="O533" s="214"/>
      <c r="P533" s="214"/>
      <c r="Q533" s="201"/>
      <c r="R533" s="214"/>
      <c r="S533" s="214"/>
      <c r="T533" s="214"/>
      <c r="U533" s="214"/>
      <c r="V533" s="201"/>
      <c r="W533" s="214"/>
      <c r="X533" s="214"/>
      <c r="Y533" s="214"/>
      <c r="Z533" s="214"/>
      <c r="AA533" s="214"/>
      <c r="AB533" s="235"/>
      <c r="AC533" s="214"/>
      <c r="AD533" s="214"/>
      <c r="AE533" s="214"/>
      <c r="AF533" s="214"/>
      <c r="AG533" s="214"/>
      <c r="AH533" s="214"/>
      <c r="AI533" s="214"/>
      <c r="AJ533" s="214"/>
      <c r="AK533" s="214"/>
    </row>
    <row r="534" spans="1:37" x14ac:dyDescent="0.25">
      <c r="A534" s="214"/>
      <c r="B534" s="214"/>
      <c r="C534" s="214"/>
      <c r="D534" s="214"/>
      <c r="E534" s="201"/>
      <c r="F534" s="214"/>
      <c r="G534" s="201"/>
      <c r="H534" s="214"/>
      <c r="I534" s="234"/>
      <c r="J534" s="234"/>
      <c r="K534" s="234"/>
      <c r="L534" s="234"/>
      <c r="M534" s="214"/>
      <c r="N534" s="214"/>
      <c r="O534" s="214"/>
      <c r="P534" s="214"/>
      <c r="Q534" s="201"/>
      <c r="R534" s="214"/>
      <c r="S534" s="214"/>
      <c r="T534" s="214"/>
      <c r="U534" s="214"/>
      <c r="V534" s="201"/>
      <c r="W534" s="214"/>
      <c r="X534" s="214"/>
      <c r="Y534" s="214"/>
      <c r="Z534" s="214"/>
      <c r="AA534" s="214"/>
      <c r="AB534" s="235"/>
      <c r="AC534" s="214"/>
      <c r="AD534" s="214"/>
      <c r="AE534" s="214"/>
      <c r="AF534" s="214"/>
      <c r="AG534" s="214"/>
      <c r="AH534" s="214"/>
      <c r="AI534" s="214"/>
      <c r="AJ534" s="214"/>
      <c r="AK534" s="214"/>
    </row>
    <row r="535" spans="1:37" x14ac:dyDescent="0.25">
      <c r="A535" s="214"/>
      <c r="B535" s="214"/>
      <c r="C535" s="214"/>
      <c r="D535" s="214"/>
      <c r="E535" s="201"/>
      <c r="F535" s="214"/>
      <c r="G535" s="201"/>
      <c r="H535" s="214"/>
      <c r="I535" s="234"/>
      <c r="J535" s="234"/>
      <c r="K535" s="234"/>
      <c r="L535" s="234"/>
      <c r="M535" s="214"/>
      <c r="N535" s="214"/>
      <c r="O535" s="214"/>
      <c r="P535" s="214"/>
      <c r="Q535" s="201"/>
      <c r="R535" s="214"/>
      <c r="S535" s="214"/>
      <c r="T535" s="214"/>
      <c r="U535" s="214"/>
      <c r="V535" s="201"/>
      <c r="W535" s="214"/>
      <c r="X535" s="214"/>
      <c r="Y535" s="214"/>
      <c r="Z535" s="214"/>
      <c r="AA535" s="214"/>
      <c r="AB535" s="235"/>
      <c r="AC535" s="214"/>
      <c r="AD535" s="214"/>
      <c r="AE535" s="214"/>
      <c r="AF535" s="214"/>
      <c r="AG535" s="214"/>
      <c r="AH535" s="214"/>
      <c r="AI535" s="214"/>
      <c r="AJ535" s="214"/>
      <c r="AK535" s="214"/>
    </row>
    <row r="536" spans="1:37" x14ac:dyDescent="0.25">
      <c r="A536" s="214"/>
      <c r="B536" s="214"/>
      <c r="C536" s="214"/>
      <c r="D536" s="214"/>
      <c r="E536" s="201"/>
      <c r="F536" s="214"/>
      <c r="G536" s="201"/>
      <c r="H536" s="214"/>
      <c r="I536" s="234"/>
      <c r="J536" s="234"/>
      <c r="K536" s="234"/>
      <c r="L536" s="234"/>
      <c r="M536" s="214"/>
      <c r="N536" s="214"/>
      <c r="O536" s="214"/>
      <c r="P536" s="214"/>
      <c r="Q536" s="201"/>
      <c r="R536" s="214"/>
      <c r="S536" s="214"/>
      <c r="T536" s="214"/>
      <c r="U536" s="214"/>
      <c r="V536" s="201"/>
      <c r="W536" s="214"/>
      <c r="X536" s="214"/>
      <c r="Y536" s="214"/>
      <c r="Z536" s="214"/>
      <c r="AA536" s="214"/>
      <c r="AB536" s="235"/>
      <c r="AC536" s="214"/>
      <c r="AD536" s="214"/>
      <c r="AE536" s="214"/>
      <c r="AF536" s="214"/>
      <c r="AG536" s="214"/>
      <c r="AH536" s="214"/>
      <c r="AI536" s="214"/>
      <c r="AJ536" s="214"/>
      <c r="AK536" s="214"/>
    </row>
    <row r="537" spans="1:37" x14ac:dyDescent="0.25">
      <c r="A537" s="214"/>
      <c r="B537" s="214"/>
      <c r="C537" s="214"/>
      <c r="D537" s="214"/>
      <c r="E537" s="201"/>
      <c r="F537" s="214"/>
      <c r="G537" s="201"/>
      <c r="H537" s="214"/>
      <c r="I537" s="234"/>
      <c r="J537" s="234"/>
      <c r="K537" s="234"/>
      <c r="L537" s="234"/>
      <c r="M537" s="214"/>
      <c r="N537" s="214"/>
      <c r="O537" s="214"/>
      <c r="P537" s="214"/>
      <c r="Q537" s="201"/>
      <c r="R537" s="214"/>
      <c r="S537" s="214"/>
      <c r="T537" s="214"/>
      <c r="U537" s="214"/>
      <c r="V537" s="201"/>
      <c r="W537" s="214"/>
      <c r="X537" s="214"/>
      <c r="Y537" s="214"/>
      <c r="Z537" s="214"/>
      <c r="AA537" s="214"/>
      <c r="AB537" s="235"/>
      <c r="AC537" s="214"/>
      <c r="AD537" s="214"/>
      <c r="AE537" s="214"/>
      <c r="AF537" s="214"/>
      <c r="AG537" s="214"/>
      <c r="AH537" s="214"/>
      <c r="AI537" s="214"/>
      <c r="AJ537" s="214"/>
      <c r="AK537" s="214"/>
    </row>
    <row r="538" spans="1:37" x14ac:dyDescent="0.25">
      <c r="A538" s="214"/>
      <c r="B538" s="214"/>
      <c r="C538" s="214"/>
      <c r="D538" s="214"/>
      <c r="E538" s="201"/>
      <c r="F538" s="214"/>
      <c r="G538" s="201"/>
      <c r="H538" s="214"/>
      <c r="I538" s="234"/>
      <c r="J538" s="234"/>
      <c r="K538" s="234"/>
      <c r="L538" s="234"/>
      <c r="M538" s="214"/>
      <c r="N538" s="214"/>
      <c r="O538" s="214"/>
      <c r="P538" s="214"/>
      <c r="Q538" s="201"/>
      <c r="R538" s="214"/>
      <c r="S538" s="214"/>
      <c r="T538" s="214"/>
      <c r="U538" s="214"/>
      <c r="V538" s="201"/>
      <c r="W538" s="214"/>
      <c r="X538" s="214"/>
      <c r="Y538" s="214"/>
      <c r="Z538" s="214"/>
      <c r="AA538" s="214"/>
      <c r="AB538" s="235"/>
      <c r="AC538" s="214"/>
      <c r="AD538" s="214"/>
      <c r="AE538" s="214"/>
      <c r="AF538" s="214"/>
      <c r="AG538" s="214"/>
      <c r="AH538" s="214"/>
      <c r="AI538" s="214"/>
      <c r="AJ538" s="214"/>
      <c r="AK538" s="214"/>
    </row>
    <row r="539" spans="1:37" x14ac:dyDescent="0.25">
      <c r="A539" s="214"/>
      <c r="B539" s="214"/>
      <c r="C539" s="214"/>
      <c r="D539" s="214"/>
      <c r="E539" s="201"/>
      <c r="F539" s="214"/>
      <c r="G539" s="201"/>
      <c r="H539" s="214"/>
      <c r="I539" s="234"/>
      <c r="J539" s="234"/>
      <c r="K539" s="234"/>
      <c r="L539" s="234"/>
      <c r="M539" s="214"/>
      <c r="N539" s="214"/>
      <c r="O539" s="214"/>
      <c r="P539" s="214"/>
      <c r="Q539" s="201"/>
      <c r="R539" s="214"/>
      <c r="S539" s="214"/>
      <c r="T539" s="214"/>
      <c r="U539" s="214"/>
      <c r="V539" s="201"/>
      <c r="W539" s="214"/>
      <c r="X539" s="214"/>
      <c r="Y539" s="214"/>
      <c r="Z539" s="214"/>
      <c r="AA539" s="214"/>
      <c r="AB539" s="235"/>
      <c r="AC539" s="214"/>
      <c r="AD539" s="214"/>
      <c r="AE539" s="214"/>
      <c r="AF539" s="214"/>
      <c r="AG539" s="214"/>
      <c r="AH539" s="214"/>
      <c r="AI539" s="214"/>
      <c r="AJ539" s="214"/>
      <c r="AK539" s="214"/>
    </row>
    <row r="540" spans="1:37" x14ac:dyDescent="0.25">
      <c r="A540" s="214"/>
      <c r="B540" s="214"/>
      <c r="C540" s="214"/>
      <c r="D540" s="214"/>
      <c r="E540" s="201"/>
      <c r="F540" s="214"/>
      <c r="G540" s="201"/>
      <c r="H540" s="214"/>
      <c r="I540" s="234"/>
      <c r="J540" s="234"/>
      <c r="K540" s="234"/>
      <c r="L540" s="234"/>
      <c r="M540" s="214"/>
      <c r="N540" s="214"/>
      <c r="O540" s="214"/>
      <c r="P540" s="214"/>
      <c r="Q540" s="201"/>
      <c r="R540" s="214"/>
      <c r="S540" s="214"/>
      <c r="T540" s="214"/>
      <c r="U540" s="214"/>
      <c r="V540" s="201"/>
      <c r="W540" s="214"/>
      <c r="X540" s="214"/>
      <c r="Y540" s="214"/>
      <c r="Z540" s="214"/>
      <c r="AA540" s="214"/>
      <c r="AB540" s="235"/>
      <c r="AC540" s="214"/>
      <c r="AD540" s="214"/>
      <c r="AE540" s="214"/>
      <c r="AF540" s="214"/>
      <c r="AG540" s="214"/>
      <c r="AH540" s="214"/>
      <c r="AI540" s="214"/>
      <c r="AJ540" s="214"/>
      <c r="AK540" s="214"/>
    </row>
    <row r="541" spans="1:37" x14ac:dyDescent="0.25">
      <c r="A541" s="214"/>
      <c r="B541" s="214"/>
      <c r="C541" s="214"/>
      <c r="D541" s="214"/>
      <c r="E541" s="201"/>
      <c r="F541" s="214"/>
      <c r="G541" s="201"/>
      <c r="H541" s="214"/>
      <c r="I541" s="234"/>
      <c r="J541" s="234"/>
      <c r="K541" s="234"/>
      <c r="L541" s="234"/>
      <c r="M541" s="214"/>
      <c r="N541" s="214"/>
      <c r="O541" s="214"/>
      <c r="P541" s="214"/>
      <c r="Q541" s="201"/>
      <c r="R541" s="214"/>
      <c r="S541" s="214"/>
      <c r="T541" s="214"/>
      <c r="U541" s="214"/>
      <c r="V541" s="201"/>
      <c r="W541" s="214"/>
      <c r="X541" s="214"/>
      <c r="Y541" s="214"/>
      <c r="Z541" s="214"/>
      <c r="AA541" s="214"/>
      <c r="AB541" s="235"/>
      <c r="AC541" s="214"/>
      <c r="AD541" s="214"/>
      <c r="AE541" s="214"/>
      <c r="AF541" s="214"/>
      <c r="AG541" s="214"/>
      <c r="AH541" s="214"/>
      <c r="AI541" s="214"/>
      <c r="AJ541" s="214"/>
      <c r="AK541" s="214"/>
    </row>
    <row r="542" spans="1:37" x14ac:dyDescent="0.25">
      <c r="A542" s="214"/>
      <c r="B542" s="214"/>
      <c r="C542" s="214"/>
      <c r="D542" s="214"/>
      <c r="E542" s="201"/>
      <c r="F542" s="214"/>
      <c r="G542" s="201"/>
      <c r="H542" s="214"/>
      <c r="I542" s="234"/>
      <c r="J542" s="234"/>
      <c r="K542" s="234"/>
      <c r="L542" s="234"/>
      <c r="M542" s="214"/>
      <c r="N542" s="214"/>
      <c r="O542" s="214"/>
      <c r="P542" s="214"/>
      <c r="Q542" s="201"/>
      <c r="R542" s="214"/>
      <c r="S542" s="214"/>
      <c r="T542" s="214"/>
      <c r="U542" s="214"/>
      <c r="V542" s="201"/>
      <c r="W542" s="214"/>
      <c r="X542" s="214"/>
      <c r="Y542" s="214"/>
      <c r="Z542" s="214"/>
      <c r="AA542" s="214"/>
      <c r="AB542" s="235"/>
      <c r="AC542" s="214"/>
      <c r="AD542" s="214"/>
      <c r="AE542" s="214"/>
      <c r="AF542" s="214"/>
      <c r="AG542" s="214"/>
      <c r="AH542" s="214"/>
      <c r="AI542" s="214"/>
      <c r="AJ542" s="214"/>
      <c r="AK542" s="214"/>
    </row>
    <row r="543" spans="1:37" x14ac:dyDescent="0.25">
      <c r="A543" s="214"/>
      <c r="B543" s="214"/>
      <c r="C543" s="214"/>
      <c r="D543" s="214"/>
      <c r="E543" s="201"/>
      <c r="F543" s="214"/>
      <c r="G543" s="201"/>
      <c r="H543" s="214"/>
      <c r="I543" s="234"/>
      <c r="J543" s="234"/>
      <c r="K543" s="234"/>
      <c r="L543" s="234"/>
      <c r="M543" s="214"/>
      <c r="N543" s="214"/>
      <c r="O543" s="214"/>
      <c r="P543" s="214"/>
      <c r="Q543" s="201"/>
      <c r="R543" s="214"/>
      <c r="S543" s="214"/>
      <c r="T543" s="214"/>
      <c r="U543" s="214"/>
      <c r="V543" s="201"/>
      <c r="W543" s="214"/>
      <c r="X543" s="214"/>
      <c r="Y543" s="214"/>
      <c r="Z543" s="214"/>
      <c r="AA543" s="214"/>
      <c r="AB543" s="235"/>
      <c r="AC543" s="214"/>
      <c r="AD543" s="214"/>
      <c r="AE543" s="214"/>
      <c r="AF543" s="214"/>
      <c r="AG543" s="214"/>
      <c r="AH543" s="214"/>
      <c r="AI543" s="214"/>
      <c r="AJ543" s="214"/>
      <c r="AK543" s="214"/>
    </row>
    <row r="544" spans="1:37" x14ac:dyDescent="0.25">
      <c r="A544" s="214"/>
      <c r="B544" s="214"/>
      <c r="C544" s="214"/>
      <c r="D544" s="214"/>
      <c r="E544" s="201"/>
      <c r="F544" s="214"/>
      <c r="G544" s="201"/>
      <c r="H544" s="214"/>
      <c r="I544" s="234"/>
      <c r="J544" s="234"/>
      <c r="K544" s="234"/>
      <c r="L544" s="234"/>
      <c r="M544" s="214"/>
      <c r="N544" s="214"/>
      <c r="O544" s="214"/>
      <c r="P544" s="214"/>
      <c r="Q544" s="201"/>
      <c r="R544" s="214"/>
      <c r="S544" s="214"/>
      <c r="T544" s="214"/>
      <c r="U544" s="214"/>
      <c r="V544" s="201"/>
      <c r="W544" s="214"/>
      <c r="X544" s="214"/>
      <c r="Y544" s="214"/>
      <c r="Z544" s="214"/>
      <c r="AA544" s="214"/>
      <c r="AB544" s="235"/>
      <c r="AC544" s="214"/>
      <c r="AD544" s="214"/>
      <c r="AE544" s="214"/>
      <c r="AF544" s="214"/>
      <c r="AG544" s="214"/>
      <c r="AH544" s="214"/>
      <c r="AI544" s="214"/>
      <c r="AJ544" s="214"/>
      <c r="AK544" s="214"/>
    </row>
    <row r="545" spans="1:37" x14ac:dyDescent="0.25">
      <c r="A545" s="214"/>
      <c r="B545" s="214"/>
      <c r="C545" s="214"/>
      <c r="D545" s="214"/>
      <c r="E545" s="201"/>
      <c r="F545" s="214"/>
      <c r="G545" s="201"/>
      <c r="H545" s="214"/>
      <c r="I545" s="234"/>
      <c r="J545" s="234"/>
      <c r="K545" s="234"/>
      <c r="L545" s="234"/>
      <c r="M545" s="214"/>
      <c r="N545" s="214"/>
      <c r="O545" s="214"/>
      <c r="P545" s="214"/>
      <c r="Q545" s="201"/>
      <c r="R545" s="214"/>
      <c r="S545" s="214"/>
      <c r="T545" s="214"/>
      <c r="U545" s="214"/>
      <c r="V545" s="201"/>
      <c r="W545" s="214"/>
      <c r="X545" s="214"/>
      <c r="Y545" s="214"/>
      <c r="Z545" s="214"/>
      <c r="AA545" s="214"/>
      <c r="AB545" s="235"/>
      <c r="AC545" s="214"/>
      <c r="AD545" s="214"/>
      <c r="AE545" s="214"/>
      <c r="AF545" s="214"/>
      <c r="AG545" s="214"/>
      <c r="AH545" s="214"/>
      <c r="AI545" s="214"/>
      <c r="AJ545" s="214"/>
      <c r="AK545" s="214"/>
    </row>
    <row r="546" spans="1:37" x14ac:dyDescent="0.25">
      <c r="A546" s="214"/>
      <c r="B546" s="214"/>
      <c r="C546" s="214"/>
      <c r="D546" s="214"/>
      <c r="E546" s="201"/>
      <c r="F546" s="214"/>
      <c r="G546" s="201"/>
      <c r="H546" s="214"/>
      <c r="I546" s="234"/>
      <c r="J546" s="234"/>
      <c r="K546" s="234"/>
      <c r="L546" s="234"/>
      <c r="M546" s="214"/>
      <c r="N546" s="214"/>
      <c r="O546" s="214"/>
      <c r="P546" s="214"/>
      <c r="Q546" s="201"/>
      <c r="R546" s="214"/>
      <c r="S546" s="214"/>
      <c r="T546" s="214"/>
      <c r="U546" s="214"/>
      <c r="V546" s="201"/>
      <c r="W546" s="214"/>
      <c r="X546" s="214"/>
      <c r="Y546" s="214"/>
      <c r="Z546" s="214"/>
      <c r="AA546" s="214"/>
      <c r="AB546" s="235"/>
      <c r="AC546" s="214"/>
      <c r="AD546" s="214"/>
      <c r="AE546" s="214"/>
      <c r="AF546" s="214"/>
      <c r="AG546" s="214"/>
      <c r="AH546" s="214"/>
      <c r="AI546" s="214"/>
      <c r="AJ546" s="214"/>
      <c r="AK546" s="214"/>
    </row>
    <row r="547" spans="1:37" x14ac:dyDescent="0.25">
      <c r="A547" s="214"/>
      <c r="B547" s="214"/>
      <c r="C547" s="214"/>
      <c r="D547" s="214"/>
      <c r="E547" s="201"/>
      <c r="F547" s="214"/>
      <c r="G547" s="201"/>
      <c r="H547" s="214"/>
      <c r="I547" s="234"/>
      <c r="J547" s="234"/>
      <c r="K547" s="234"/>
      <c r="L547" s="234"/>
      <c r="M547" s="214"/>
      <c r="N547" s="214"/>
      <c r="O547" s="214"/>
      <c r="P547" s="214"/>
      <c r="Q547" s="201"/>
      <c r="R547" s="214"/>
      <c r="S547" s="214"/>
      <c r="T547" s="214"/>
      <c r="U547" s="214"/>
      <c r="V547" s="201"/>
      <c r="W547" s="214"/>
      <c r="X547" s="214"/>
      <c r="Y547" s="214"/>
      <c r="Z547" s="214"/>
      <c r="AA547" s="214"/>
      <c r="AB547" s="235"/>
      <c r="AC547" s="214"/>
      <c r="AD547" s="214"/>
      <c r="AE547" s="214"/>
      <c r="AF547" s="214"/>
      <c r="AG547" s="214"/>
      <c r="AH547" s="214"/>
      <c r="AI547" s="214"/>
      <c r="AJ547" s="214"/>
      <c r="AK547" s="214"/>
    </row>
    <row r="548" spans="1:37" x14ac:dyDescent="0.25">
      <c r="A548" s="214"/>
      <c r="B548" s="214"/>
      <c r="C548" s="214"/>
      <c r="D548" s="214"/>
      <c r="E548" s="201"/>
      <c r="F548" s="214"/>
      <c r="G548" s="201"/>
      <c r="H548" s="214"/>
      <c r="I548" s="234"/>
      <c r="J548" s="234"/>
      <c r="K548" s="234"/>
      <c r="L548" s="234"/>
      <c r="M548" s="214"/>
      <c r="N548" s="214"/>
      <c r="O548" s="214"/>
      <c r="P548" s="214"/>
      <c r="Q548" s="201"/>
      <c r="R548" s="214"/>
      <c r="S548" s="214"/>
      <c r="T548" s="214"/>
      <c r="U548" s="214"/>
      <c r="V548" s="201"/>
      <c r="W548" s="214"/>
      <c r="X548" s="214"/>
      <c r="Y548" s="214"/>
      <c r="Z548" s="214"/>
      <c r="AA548" s="214"/>
      <c r="AB548" s="235"/>
      <c r="AC548" s="214"/>
      <c r="AD548" s="214"/>
      <c r="AE548" s="214"/>
      <c r="AF548" s="214"/>
      <c r="AG548" s="214"/>
      <c r="AH548" s="214"/>
      <c r="AI548" s="214"/>
      <c r="AJ548" s="214"/>
      <c r="AK548" s="214"/>
    </row>
    <row r="549" spans="1:37" x14ac:dyDescent="0.25">
      <c r="A549" s="214"/>
      <c r="B549" s="214"/>
      <c r="C549" s="214"/>
      <c r="D549" s="214"/>
      <c r="E549" s="201"/>
      <c r="F549" s="214"/>
      <c r="G549" s="201"/>
      <c r="H549" s="214"/>
      <c r="I549" s="234"/>
      <c r="J549" s="234"/>
      <c r="K549" s="234"/>
      <c r="L549" s="234"/>
      <c r="M549" s="214"/>
      <c r="N549" s="214"/>
      <c r="O549" s="214"/>
      <c r="P549" s="214"/>
      <c r="Q549" s="201"/>
      <c r="R549" s="214"/>
      <c r="S549" s="214"/>
      <c r="T549" s="214"/>
      <c r="U549" s="214"/>
      <c r="V549" s="201"/>
      <c r="W549" s="214"/>
      <c r="X549" s="214"/>
      <c r="Y549" s="214"/>
      <c r="Z549" s="214"/>
      <c r="AA549" s="214"/>
      <c r="AB549" s="235"/>
      <c r="AC549" s="214"/>
      <c r="AD549" s="214"/>
      <c r="AE549" s="214"/>
      <c r="AF549" s="214"/>
      <c r="AG549" s="214"/>
      <c r="AH549" s="214"/>
      <c r="AI549" s="214"/>
      <c r="AJ549" s="214"/>
      <c r="AK549" s="214"/>
    </row>
    <row r="550" spans="1:37" x14ac:dyDescent="0.25">
      <c r="A550" s="214"/>
      <c r="B550" s="214"/>
      <c r="C550" s="214"/>
      <c r="D550" s="214"/>
      <c r="E550" s="201"/>
      <c r="F550" s="214"/>
      <c r="G550" s="201"/>
      <c r="H550" s="214"/>
      <c r="I550" s="234"/>
      <c r="J550" s="234"/>
      <c r="K550" s="234"/>
      <c r="L550" s="234"/>
      <c r="M550" s="214"/>
      <c r="N550" s="214"/>
      <c r="O550" s="214"/>
      <c r="P550" s="214"/>
      <c r="Q550" s="201"/>
      <c r="R550" s="214"/>
      <c r="S550" s="214"/>
      <c r="T550" s="214"/>
      <c r="U550" s="214"/>
      <c r="V550" s="201"/>
      <c r="W550" s="214"/>
      <c r="X550" s="214"/>
      <c r="Y550" s="214"/>
      <c r="Z550" s="214"/>
      <c r="AA550" s="214"/>
      <c r="AB550" s="235"/>
      <c r="AC550" s="214"/>
      <c r="AD550" s="214"/>
      <c r="AE550" s="214"/>
      <c r="AF550" s="214"/>
      <c r="AG550" s="214"/>
      <c r="AH550" s="214"/>
      <c r="AI550" s="214"/>
      <c r="AJ550" s="214"/>
      <c r="AK550" s="214"/>
    </row>
    <row r="551" spans="1:37" x14ac:dyDescent="0.25">
      <c r="A551" s="214"/>
      <c r="B551" s="214"/>
      <c r="C551" s="214"/>
      <c r="D551" s="214"/>
      <c r="E551" s="201"/>
      <c r="F551" s="214"/>
      <c r="G551" s="201"/>
      <c r="H551" s="214"/>
      <c r="I551" s="234"/>
      <c r="J551" s="234"/>
      <c r="K551" s="234"/>
      <c r="L551" s="234"/>
      <c r="M551" s="214"/>
      <c r="N551" s="214"/>
      <c r="O551" s="214"/>
      <c r="P551" s="214"/>
      <c r="Q551" s="201"/>
      <c r="R551" s="214"/>
      <c r="S551" s="214"/>
      <c r="T551" s="214"/>
      <c r="U551" s="214"/>
      <c r="V551" s="201"/>
      <c r="W551" s="214"/>
      <c r="X551" s="214"/>
      <c r="Y551" s="214"/>
      <c r="Z551" s="214"/>
      <c r="AA551" s="214"/>
      <c r="AB551" s="235"/>
      <c r="AC551" s="214"/>
      <c r="AD551" s="214"/>
      <c r="AE551" s="214"/>
      <c r="AF551" s="214"/>
      <c r="AG551" s="214"/>
      <c r="AH551" s="214"/>
      <c r="AI551" s="214"/>
      <c r="AJ551" s="214"/>
      <c r="AK551" s="214"/>
    </row>
    <row r="552" spans="1:37" x14ac:dyDescent="0.25">
      <c r="A552" s="214"/>
      <c r="B552" s="214"/>
      <c r="C552" s="214"/>
      <c r="D552" s="214"/>
      <c r="E552" s="201"/>
      <c r="F552" s="214"/>
      <c r="G552" s="201"/>
      <c r="H552" s="214"/>
      <c r="I552" s="234"/>
      <c r="J552" s="234"/>
      <c r="K552" s="234"/>
      <c r="L552" s="234"/>
      <c r="M552" s="214"/>
      <c r="N552" s="214"/>
      <c r="O552" s="214"/>
      <c r="P552" s="214"/>
      <c r="Q552" s="201"/>
      <c r="R552" s="214"/>
      <c r="S552" s="214"/>
      <c r="T552" s="214"/>
      <c r="U552" s="214"/>
      <c r="V552" s="201"/>
      <c r="W552" s="214"/>
      <c r="X552" s="214"/>
      <c r="Y552" s="214"/>
      <c r="Z552" s="214"/>
      <c r="AA552" s="214"/>
      <c r="AB552" s="235"/>
      <c r="AC552" s="214"/>
      <c r="AD552" s="214"/>
      <c r="AE552" s="214"/>
      <c r="AF552" s="214"/>
      <c r="AG552" s="214"/>
      <c r="AH552" s="214"/>
      <c r="AI552" s="214"/>
      <c r="AJ552" s="214"/>
      <c r="AK552" s="214"/>
    </row>
    <row r="553" spans="1:37" x14ac:dyDescent="0.25">
      <c r="A553" s="214"/>
      <c r="B553" s="214"/>
      <c r="C553" s="214"/>
      <c r="D553" s="214"/>
      <c r="E553" s="201"/>
      <c r="F553" s="214"/>
      <c r="G553" s="201"/>
      <c r="H553" s="214"/>
      <c r="I553" s="234"/>
      <c r="J553" s="234"/>
      <c r="K553" s="234"/>
      <c r="L553" s="234"/>
      <c r="M553" s="214"/>
      <c r="N553" s="214"/>
      <c r="O553" s="214"/>
      <c r="P553" s="214"/>
      <c r="Q553" s="201"/>
      <c r="R553" s="214"/>
      <c r="S553" s="214"/>
      <c r="T553" s="214"/>
      <c r="U553" s="214"/>
      <c r="V553" s="201"/>
      <c r="W553" s="214"/>
      <c r="X553" s="214"/>
      <c r="Y553" s="214"/>
      <c r="Z553" s="214"/>
      <c r="AA553" s="214"/>
      <c r="AB553" s="235"/>
      <c r="AC553" s="214"/>
      <c r="AD553" s="214"/>
      <c r="AE553" s="214"/>
      <c r="AF553" s="214"/>
      <c r="AG553" s="214"/>
      <c r="AH553" s="214"/>
      <c r="AI553" s="214"/>
      <c r="AJ553" s="214"/>
      <c r="AK553" s="214"/>
    </row>
    <row r="554" spans="1:37" x14ac:dyDescent="0.25">
      <c r="A554" s="214"/>
      <c r="B554" s="214"/>
      <c r="C554" s="214"/>
      <c r="D554" s="214"/>
      <c r="E554" s="201"/>
      <c r="F554" s="214"/>
      <c r="G554" s="201"/>
      <c r="H554" s="214"/>
      <c r="I554" s="234"/>
      <c r="J554" s="234"/>
      <c r="K554" s="234"/>
      <c r="L554" s="234"/>
      <c r="M554" s="214"/>
      <c r="N554" s="214"/>
      <c r="O554" s="214"/>
      <c r="P554" s="214"/>
      <c r="Q554" s="201"/>
      <c r="R554" s="214"/>
      <c r="S554" s="214"/>
      <c r="T554" s="214"/>
      <c r="U554" s="214"/>
      <c r="V554" s="201"/>
      <c r="W554" s="214"/>
      <c r="X554" s="214"/>
      <c r="Y554" s="214"/>
      <c r="Z554" s="214"/>
      <c r="AA554" s="214"/>
      <c r="AB554" s="235"/>
      <c r="AC554" s="214"/>
      <c r="AD554" s="214"/>
      <c r="AE554" s="214"/>
      <c r="AF554" s="214"/>
      <c r="AG554" s="214"/>
      <c r="AH554" s="214"/>
      <c r="AI554" s="214"/>
      <c r="AJ554" s="214"/>
      <c r="AK554" s="214"/>
    </row>
    <row r="555" spans="1:37" x14ac:dyDescent="0.25">
      <c r="A555" s="214"/>
      <c r="B555" s="214"/>
      <c r="C555" s="214"/>
      <c r="D555" s="214"/>
      <c r="E555" s="201"/>
      <c r="F555" s="214"/>
      <c r="G555" s="201"/>
      <c r="H555" s="214"/>
      <c r="I555" s="234"/>
      <c r="J555" s="234"/>
      <c r="K555" s="234"/>
      <c r="L555" s="234"/>
      <c r="M555" s="214"/>
      <c r="N555" s="214"/>
      <c r="O555" s="214"/>
      <c r="P555" s="214"/>
      <c r="Q555" s="201"/>
      <c r="R555" s="214"/>
      <c r="S555" s="214"/>
      <c r="T555" s="214"/>
      <c r="U555" s="214"/>
      <c r="V555" s="201"/>
      <c r="W555" s="214"/>
      <c r="X555" s="214"/>
      <c r="Y555" s="214"/>
      <c r="Z555" s="214"/>
      <c r="AA555" s="214"/>
      <c r="AB555" s="235"/>
      <c r="AC555" s="214"/>
      <c r="AD555" s="214"/>
      <c r="AE555" s="214"/>
      <c r="AF555" s="214"/>
      <c r="AG555" s="214"/>
      <c r="AH555" s="214"/>
      <c r="AI555" s="214"/>
      <c r="AJ555" s="214"/>
      <c r="AK555" s="214"/>
    </row>
    <row r="556" spans="1:37" x14ac:dyDescent="0.25">
      <c r="A556" s="214"/>
      <c r="B556" s="214"/>
      <c r="C556" s="214"/>
      <c r="D556" s="214"/>
      <c r="E556" s="201"/>
      <c r="F556" s="214"/>
      <c r="G556" s="201"/>
      <c r="H556" s="214"/>
      <c r="I556" s="234"/>
      <c r="J556" s="234"/>
      <c r="K556" s="234"/>
      <c r="L556" s="234"/>
      <c r="M556" s="214"/>
      <c r="N556" s="214"/>
      <c r="O556" s="214"/>
      <c r="P556" s="214"/>
      <c r="Q556" s="201"/>
      <c r="R556" s="214"/>
      <c r="S556" s="214"/>
      <c r="T556" s="214"/>
      <c r="U556" s="214"/>
      <c r="V556" s="201"/>
      <c r="W556" s="214"/>
      <c r="X556" s="214"/>
      <c r="Y556" s="214"/>
      <c r="Z556" s="214"/>
      <c r="AA556" s="214"/>
      <c r="AB556" s="235"/>
      <c r="AC556" s="214"/>
      <c r="AD556" s="214"/>
      <c r="AE556" s="214"/>
      <c r="AF556" s="214"/>
      <c r="AG556" s="214"/>
      <c r="AH556" s="214"/>
      <c r="AI556" s="214"/>
      <c r="AJ556" s="214"/>
      <c r="AK556" s="214"/>
    </row>
    <row r="557" spans="1:37" x14ac:dyDescent="0.25">
      <c r="A557" s="214"/>
      <c r="B557" s="214"/>
      <c r="C557" s="214"/>
      <c r="D557" s="214"/>
      <c r="E557" s="201"/>
      <c r="F557" s="214"/>
      <c r="G557" s="201"/>
      <c r="H557" s="214"/>
      <c r="I557" s="234"/>
      <c r="J557" s="234"/>
      <c r="K557" s="234"/>
      <c r="L557" s="234"/>
      <c r="M557" s="214"/>
      <c r="N557" s="214"/>
      <c r="O557" s="214"/>
      <c r="P557" s="214"/>
      <c r="Q557" s="201"/>
      <c r="R557" s="214"/>
      <c r="S557" s="214"/>
      <c r="T557" s="214"/>
      <c r="U557" s="214"/>
      <c r="V557" s="201"/>
      <c r="W557" s="214"/>
      <c r="X557" s="214"/>
      <c r="Y557" s="214"/>
      <c r="Z557" s="214"/>
      <c r="AA557" s="214"/>
      <c r="AB557" s="235"/>
      <c r="AC557" s="214"/>
      <c r="AD557" s="214"/>
      <c r="AE557" s="214"/>
      <c r="AF557" s="214"/>
      <c r="AG557" s="214"/>
      <c r="AH557" s="214"/>
      <c r="AI557" s="214"/>
      <c r="AJ557" s="214"/>
      <c r="AK557" s="214"/>
    </row>
    <row r="558" spans="1:37" x14ac:dyDescent="0.25">
      <c r="A558" s="214"/>
      <c r="B558" s="214"/>
      <c r="C558" s="214"/>
      <c r="D558" s="214"/>
      <c r="E558" s="201"/>
      <c r="F558" s="214"/>
      <c r="G558" s="201"/>
      <c r="H558" s="214"/>
      <c r="I558" s="234"/>
      <c r="J558" s="234"/>
      <c r="K558" s="234"/>
      <c r="L558" s="234"/>
      <c r="M558" s="214"/>
      <c r="N558" s="214"/>
      <c r="O558" s="214"/>
      <c r="P558" s="214"/>
      <c r="Q558" s="201"/>
      <c r="R558" s="214"/>
      <c r="S558" s="214"/>
      <c r="T558" s="214"/>
      <c r="U558" s="214"/>
      <c r="V558" s="201"/>
      <c r="W558" s="214"/>
      <c r="X558" s="214"/>
      <c r="Y558" s="214"/>
      <c r="Z558" s="214"/>
      <c r="AA558" s="214"/>
      <c r="AB558" s="235"/>
      <c r="AC558" s="214"/>
      <c r="AD558" s="214"/>
      <c r="AE558" s="214"/>
      <c r="AF558" s="214"/>
      <c r="AG558" s="214"/>
      <c r="AH558" s="214"/>
      <c r="AI558" s="214"/>
      <c r="AJ558" s="214"/>
      <c r="AK558" s="214"/>
    </row>
    <row r="559" spans="1:37" x14ac:dyDescent="0.25">
      <c r="A559" s="214"/>
      <c r="B559" s="214"/>
      <c r="C559" s="214"/>
      <c r="D559" s="214"/>
      <c r="E559" s="201"/>
      <c r="F559" s="214"/>
      <c r="G559" s="201"/>
      <c r="H559" s="214"/>
      <c r="I559" s="234"/>
      <c r="J559" s="234"/>
      <c r="K559" s="234"/>
      <c r="L559" s="234"/>
      <c r="M559" s="214"/>
      <c r="N559" s="214"/>
      <c r="O559" s="214"/>
      <c r="P559" s="214"/>
      <c r="Q559" s="201"/>
      <c r="R559" s="214"/>
      <c r="S559" s="214"/>
      <c r="T559" s="214"/>
      <c r="U559" s="214"/>
      <c r="V559" s="201"/>
      <c r="W559" s="214"/>
      <c r="X559" s="214"/>
      <c r="Y559" s="214"/>
      <c r="Z559" s="214"/>
      <c r="AA559" s="214"/>
      <c r="AB559" s="235"/>
      <c r="AC559" s="214"/>
      <c r="AD559" s="214"/>
      <c r="AE559" s="214"/>
      <c r="AF559" s="214"/>
      <c r="AG559" s="214"/>
      <c r="AH559" s="214"/>
      <c r="AI559" s="214"/>
      <c r="AJ559" s="214"/>
      <c r="AK559" s="214"/>
    </row>
    <row r="560" spans="1:37" x14ac:dyDescent="0.25">
      <c r="A560" s="214"/>
      <c r="B560" s="214"/>
      <c r="C560" s="214"/>
      <c r="D560" s="214"/>
      <c r="E560" s="201"/>
      <c r="F560" s="214"/>
      <c r="G560" s="201"/>
      <c r="H560" s="214"/>
      <c r="I560" s="234"/>
      <c r="J560" s="234"/>
      <c r="K560" s="234"/>
      <c r="L560" s="234"/>
      <c r="M560" s="214"/>
      <c r="N560" s="214"/>
      <c r="O560" s="214"/>
      <c r="P560" s="214"/>
      <c r="Q560" s="201"/>
      <c r="R560" s="214"/>
      <c r="S560" s="214"/>
      <c r="T560" s="214"/>
      <c r="U560" s="214"/>
      <c r="V560" s="201"/>
      <c r="W560" s="214"/>
      <c r="X560" s="214"/>
      <c r="Y560" s="214"/>
      <c r="Z560" s="214"/>
      <c r="AA560" s="214"/>
      <c r="AB560" s="235"/>
      <c r="AC560" s="214"/>
      <c r="AD560" s="214"/>
      <c r="AE560" s="214"/>
      <c r="AF560" s="214"/>
      <c r="AG560" s="214"/>
      <c r="AH560" s="214"/>
      <c r="AI560" s="214"/>
      <c r="AJ560" s="214"/>
      <c r="AK560" s="214"/>
    </row>
    <row r="561" spans="1:37" x14ac:dyDescent="0.25">
      <c r="A561" s="214"/>
      <c r="B561" s="214"/>
      <c r="C561" s="214"/>
      <c r="D561" s="214"/>
      <c r="E561" s="201"/>
      <c r="F561" s="214"/>
      <c r="G561" s="201"/>
      <c r="H561" s="214"/>
      <c r="I561" s="234"/>
      <c r="J561" s="234"/>
      <c r="K561" s="234"/>
      <c r="L561" s="234"/>
      <c r="M561" s="214"/>
      <c r="N561" s="214"/>
      <c r="O561" s="214"/>
      <c r="P561" s="214"/>
      <c r="Q561" s="201"/>
      <c r="R561" s="214"/>
      <c r="S561" s="214"/>
      <c r="T561" s="214"/>
      <c r="U561" s="214"/>
      <c r="V561" s="201"/>
      <c r="W561" s="214"/>
      <c r="X561" s="214"/>
      <c r="Y561" s="214"/>
      <c r="Z561" s="214"/>
      <c r="AA561" s="214"/>
      <c r="AB561" s="235"/>
      <c r="AC561" s="214"/>
      <c r="AD561" s="214"/>
      <c r="AE561" s="214"/>
      <c r="AF561" s="214"/>
      <c r="AG561" s="214"/>
      <c r="AH561" s="214"/>
      <c r="AI561" s="214"/>
      <c r="AJ561" s="214"/>
      <c r="AK561" s="214"/>
    </row>
    <row r="562" spans="1:37" x14ac:dyDescent="0.25">
      <c r="A562" s="214"/>
      <c r="B562" s="214"/>
      <c r="C562" s="214"/>
      <c r="D562" s="214"/>
      <c r="E562" s="201"/>
      <c r="F562" s="214"/>
      <c r="G562" s="201"/>
      <c r="H562" s="214"/>
      <c r="I562" s="234"/>
      <c r="J562" s="234"/>
      <c r="K562" s="234"/>
      <c r="L562" s="234"/>
      <c r="M562" s="214"/>
      <c r="N562" s="214"/>
      <c r="O562" s="214"/>
      <c r="P562" s="214"/>
      <c r="Q562" s="201"/>
      <c r="R562" s="214"/>
      <c r="S562" s="214"/>
      <c r="T562" s="214"/>
      <c r="U562" s="214"/>
      <c r="V562" s="201"/>
      <c r="W562" s="214"/>
      <c r="X562" s="214"/>
      <c r="Y562" s="214"/>
      <c r="Z562" s="214"/>
      <c r="AA562" s="214"/>
      <c r="AB562" s="235"/>
      <c r="AC562" s="214"/>
      <c r="AD562" s="214"/>
      <c r="AE562" s="214"/>
      <c r="AF562" s="214"/>
      <c r="AG562" s="214"/>
      <c r="AH562" s="214"/>
      <c r="AI562" s="214"/>
      <c r="AJ562" s="214"/>
      <c r="AK562" s="214"/>
    </row>
    <row r="563" spans="1:37" x14ac:dyDescent="0.25">
      <c r="A563" s="214"/>
      <c r="B563" s="214"/>
      <c r="C563" s="214"/>
      <c r="D563" s="214"/>
      <c r="E563" s="201"/>
      <c r="F563" s="214"/>
      <c r="G563" s="201"/>
      <c r="H563" s="214"/>
      <c r="I563" s="234"/>
      <c r="J563" s="234"/>
      <c r="K563" s="234"/>
      <c r="L563" s="234"/>
      <c r="M563" s="214"/>
      <c r="N563" s="214"/>
      <c r="O563" s="214"/>
      <c r="P563" s="214"/>
      <c r="Q563" s="201"/>
      <c r="R563" s="214"/>
      <c r="S563" s="214"/>
      <c r="T563" s="214"/>
      <c r="U563" s="214"/>
      <c r="V563" s="201"/>
      <c r="W563" s="214"/>
      <c r="X563" s="214"/>
      <c r="Y563" s="214"/>
      <c r="Z563" s="214"/>
      <c r="AA563" s="214"/>
      <c r="AB563" s="235"/>
      <c r="AC563" s="214"/>
      <c r="AD563" s="214"/>
      <c r="AE563" s="214"/>
      <c r="AF563" s="214"/>
      <c r="AG563" s="214"/>
      <c r="AH563" s="214"/>
      <c r="AI563" s="214"/>
      <c r="AJ563" s="214"/>
      <c r="AK563" s="214"/>
    </row>
    <row r="564" spans="1:37" x14ac:dyDescent="0.25">
      <c r="A564" s="214"/>
      <c r="B564" s="214"/>
      <c r="C564" s="214"/>
      <c r="D564" s="214"/>
      <c r="E564" s="201"/>
      <c r="F564" s="214"/>
      <c r="G564" s="201"/>
      <c r="H564" s="214"/>
      <c r="I564" s="234"/>
      <c r="J564" s="234"/>
      <c r="K564" s="234"/>
      <c r="L564" s="234"/>
      <c r="M564" s="214"/>
      <c r="N564" s="214"/>
      <c r="O564" s="214"/>
      <c r="P564" s="214"/>
      <c r="Q564" s="201"/>
      <c r="R564" s="214"/>
      <c r="S564" s="214"/>
      <c r="T564" s="214"/>
      <c r="U564" s="214"/>
      <c r="V564" s="201"/>
      <c r="W564" s="214"/>
      <c r="X564" s="214"/>
      <c r="Y564" s="214"/>
      <c r="Z564" s="214"/>
      <c r="AA564" s="214"/>
      <c r="AB564" s="235"/>
      <c r="AC564" s="214"/>
      <c r="AD564" s="214"/>
      <c r="AE564" s="214"/>
      <c r="AF564" s="214"/>
      <c r="AG564" s="214"/>
      <c r="AH564" s="214"/>
      <c r="AI564" s="214"/>
      <c r="AJ564" s="214"/>
      <c r="AK564" s="214"/>
    </row>
    <row r="565" spans="1:37" x14ac:dyDescent="0.25">
      <c r="A565" s="214"/>
      <c r="B565" s="214"/>
      <c r="C565" s="214"/>
      <c r="D565" s="214"/>
      <c r="E565" s="201"/>
      <c r="F565" s="214"/>
      <c r="G565" s="201"/>
      <c r="H565" s="214"/>
      <c r="I565" s="234"/>
      <c r="J565" s="234"/>
      <c r="K565" s="234"/>
      <c r="L565" s="234"/>
      <c r="M565" s="214"/>
      <c r="N565" s="214"/>
      <c r="O565" s="214"/>
      <c r="P565" s="214"/>
      <c r="Q565" s="201"/>
      <c r="R565" s="214"/>
      <c r="S565" s="214"/>
      <c r="T565" s="214"/>
      <c r="U565" s="214"/>
      <c r="V565" s="201"/>
      <c r="W565" s="214"/>
      <c r="X565" s="214"/>
      <c r="Y565" s="214"/>
      <c r="Z565" s="214"/>
      <c r="AA565" s="214"/>
      <c r="AB565" s="235"/>
      <c r="AC565" s="214"/>
      <c r="AD565" s="214"/>
      <c r="AE565" s="214"/>
      <c r="AF565" s="214"/>
      <c r="AG565" s="214"/>
      <c r="AH565" s="214"/>
      <c r="AI565" s="214"/>
      <c r="AJ565" s="214"/>
      <c r="AK565" s="214"/>
    </row>
    <row r="566" spans="1:37" x14ac:dyDescent="0.25">
      <c r="A566" s="214"/>
      <c r="B566" s="214"/>
      <c r="C566" s="214"/>
      <c r="D566" s="214"/>
      <c r="E566" s="201"/>
      <c r="F566" s="214"/>
      <c r="G566" s="201"/>
      <c r="H566" s="214"/>
      <c r="I566" s="234"/>
      <c r="J566" s="234"/>
      <c r="K566" s="234"/>
      <c r="L566" s="234"/>
      <c r="M566" s="214"/>
      <c r="N566" s="214"/>
      <c r="O566" s="214"/>
      <c r="P566" s="214"/>
      <c r="Q566" s="201"/>
      <c r="R566" s="214"/>
      <c r="S566" s="214"/>
      <c r="T566" s="214"/>
      <c r="U566" s="214"/>
      <c r="V566" s="201"/>
      <c r="W566" s="214"/>
      <c r="X566" s="214"/>
      <c r="Y566" s="214"/>
      <c r="Z566" s="214"/>
      <c r="AA566" s="214"/>
      <c r="AB566" s="235"/>
      <c r="AC566" s="214"/>
      <c r="AD566" s="214"/>
      <c r="AE566" s="214"/>
      <c r="AF566" s="214"/>
      <c r="AG566" s="214"/>
      <c r="AH566" s="214"/>
      <c r="AI566" s="214"/>
      <c r="AJ566" s="214"/>
      <c r="AK566" s="214"/>
    </row>
    <row r="567" spans="1:37" x14ac:dyDescent="0.25">
      <c r="A567" s="214"/>
      <c r="B567" s="214"/>
      <c r="C567" s="214"/>
      <c r="D567" s="214"/>
      <c r="E567" s="201"/>
      <c r="F567" s="214"/>
      <c r="G567" s="201"/>
      <c r="H567" s="214"/>
      <c r="I567" s="234"/>
      <c r="J567" s="234"/>
      <c r="K567" s="234"/>
      <c r="L567" s="234"/>
      <c r="M567" s="214"/>
      <c r="N567" s="214"/>
      <c r="O567" s="214"/>
      <c r="P567" s="214"/>
      <c r="Q567" s="201"/>
      <c r="R567" s="214"/>
      <c r="S567" s="214"/>
      <c r="T567" s="214"/>
      <c r="U567" s="214"/>
      <c r="V567" s="201"/>
      <c r="W567" s="214"/>
      <c r="X567" s="214"/>
      <c r="Y567" s="214"/>
      <c r="Z567" s="214"/>
      <c r="AA567" s="214"/>
      <c r="AB567" s="235"/>
      <c r="AC567" s="214"/>
      <c r="AD567" s="214"/>
      <c r="AE567" s="214"/>
      <c r="AF567" s="214"/>
      <c r="AG567" s="214"/>
      <c r="AH567" s="214"/>
      <c r="AI567" s="214"/>
      <c r="AJ567" s="214"/>
      <c r="AK567" s="214"/>
    </row>
    <row r="568" spans="1:37" x14ac:dyDescent="0.25">
      <c r="A568" s="214"/>
      <c r="B568" s="214"/>
      <c r="C568" s="214"/>
      <c r="D568" s="214"/>
      <c r="E568" s="201"/>
      <c r="F568" s="214"/>
      <c r="G568" s="201"/>
      <c r="H568" s="214"/>
      <c r="I568" s="234"/>
      <c r="J568" s="234"/>
      <c r="K568" s="234"/>
      <c r="L568" s="234"/>
      <c r="M568" s="214"/>
      <c r="N568" s="214"/>
      <c r="O568" s="214"/>
      <c r="P568" s="214"/>
      <c r="Q568" s="201"/>
      <c r="R568" s="214"/>
      <c r="S568" s="214"/>
      <c r="T568" s="214"/>
      <c r="U568" s="214"/>
      <c r="V568" s="201"/>
      <c r="W568" s="214"/>
      <c r="X568" s="214"/>
      <c r="Y568" s="214"/>
      <c r="Z568" s="214"/>
      <c r="AA568" s="214"/>
      <c r="AB568" s="235"/>
      <c r="AC568" s="214"/>
      <c r="AD568" s="214"/>
      <c r="AE568" s="214"/>
      <c r="AF568" s="214"/>
      <c r="AG568" s="214"/>
      <c r="AH568" s="214"/>
      <c r="AI568" s="214"/>
      <c r="AJ568" s="214"/>
      <c r="AK568" s="214"/>
    </row>
    <row r="569" spans="1:37" x14ac:dyDescent="0.25">
      <c r="A569" s="214"/>
      <c r="B569" s="214"/>
      <c r="C569" s="214"/>
      <c r="D569" s="214"/>
      <c r="E569" s="201"/>
      <c r="F569" s="214"/>
      <c r="G569" s="201"/>
      <c r="H569" s="214"/>
      <c r="I569" s="234"/>
      <c r="J569" s="234"/>
      <c r="K569" s="234"/>
      <c r="L569" s="234"/>
      <c r="M569" s="214"/>
      <c r="N569" s="214"/>
      <c r="O569" s="214"/>
      <c r="P569" s="214"/>
      <c r="Q569" s="201"/>
      <c r="R569" s="214"/>
      <c r="S569" s="214"/>
      <c r="T569" s="214"/>
      <c r="U569" s="214"/>
      <c r="V569" s="201"/>
      <c r="W569" s="214"/>
      <c r="X569" s="214"/>
      <c r="Y569" s="214"/>
      <c r="Z569" s="214"/>
      <c r="AA569" s="214"/>
      <c r="AB569" s="235"/>
      <c r="AC569" s="214"/>
      <c r="AD569" s="214"/>
    </row>
    <row r="570" spans="1:37" x14ac:dyDescent="0.25">
      <c r="A570" s="214"/>
      <c r="B570" s="214"/>
      <c r="C570" s="214"/>
      <c r="D570" s="214"/>
      <c r="E570" s="201"/>
      <c r="F570" s="214"/>
      <c r="G570" s="201"/>
      <c r="H570" s="214"/>
      <c r="I570" s="234"/>
      <c r="J570" s="234"/>
      <c r="K570" s="234"/>
      <c r="L570" s="234"/>
      <c r="M570" s="214"/>
      <c r="N570" s="214"/>
      <c r="O570" s="214"/>
      <c r="P570" s="214"/>
      <c r="Q570" s="201"/>
      <c r="R570" s="214"/>
      <c r="S570" s="214"/>
      <c r="T570" s="214"/>
      <c r="U570" s="214"/>
      <c r="V570" s="201"/>
      <c r="W570" s="214"/>
      <c r="X570" s="214"/>
      <c r="Y570" s="214"/>
      <c r="Z570" s="214"/>
      <c r="AA570" s="214"/>
      <c r="AB570" s="235"/>
      <c r="AC570" s="214"/>
      <c r="AD570" s="214"/>
    </row>
    <row r="571" spans="1:37" x14ac:dyDescent="0.25">
      <c r="A571" s="214"/>
      <c r="B571" s="214"/>
      <c r="C571" s="214"/>
      <c r="D571" s="214"/>
      <c r="E571" s="201"/>
      <c r="F571" s="214"/>
      <c r="G571" s="201"/>
      <c r="H571" s="214"/>
      <c r="I571" s="234"/>
      <c r="J571" s="234"/>
      <c r="K571" s="234"/>
      <c r="L571" s="234"/>
      <c r="M571" s="214"/>
      <c r="N571" s="214"/>
      <c r="O571" s="214"/>
      <c r="P571" s="214"/>
      <c r="Q571" s="201"/>
      <c r="R571" s="214"/>
      <c r="S571" s="214"/>
      <c r="T571" s="214"/>
      <c r="U571" s="214"/>
      <c r="V571" s="201"/>
      <c r="W571" s="214"/>
      <c r="X571" s="214"/>
      <c r="Y571" s="214"/>
      <c r="Z571" s="214"/>
      <c r="AA571" s="214"/>
      <c r="AB571" s="235"/>
      <c r="AC571" s="214"/>
      <c r="AD571" s="214"/>
    </row>
    <row r="572" spans="1:37" x14ac:dyDescent="0.25">
      <c r="A572" s="214"/>
      <c r="B572" s="214"/>
      <c r="C572" s="214"/>
      <c r="D572" s="214"/>
      <c r="E572" s="201"/>
      <c r="F572" s="214"/>
      <c r="G572" s="201"/>
      <c r="H572" s="214"/>
      <c r="I572" s="234"/>
      <c r="J572" s="234"/>
      <c r="K572" s="234"/>
      <c r="L572" s="234"/>
      <c r="M572" s="214"/>
      <c r="N572" s="214"/>
      <c r="O572" s="214"/>
      <c r="P572" s="214"/>
      <c r="Q572" s="201"/>
      <c r="R572" s="214"/>
      <c r="S572" s="214"/>
      <c r="T572" s="214"/>
      <c r="U572" s="214"/>
      <c r="V572" s="201"/>
      <c r="W572" s="214"/>
      <c r="X572" s="214"/>
      <c r="Y572" s="214"/>
      <c r="Z572" s="214"/>
      <c r="AA572" s="214"/>
      <c r="AB572" s="235"/>
      <c r="AC572" s="214"/>
      <c r="AD572" s="214"/>
    </row>
    <row r="573" spans="1:37" x14ac:dyDescent="0.25">
      <c r="A573" s="214"/>
      <c r="B573" s="214"/>
      <c r="C573" s="214"/>
      <c r="D573" s="214"/>
      <c r="E573" s="201"/>
      <c r="F573" s="214"/>
      <c r="G573" s="201"/>
      <c r="H573" s="214"/>
      <c r="I573" s="234"/>
      <c r="J573" s="234"/>
      <c r="K573" s="234"/>
      <c r="L573" s="234"/>
      <c r="M573" s="214"/>
      <c r="N573" s="214"/>
      <c r="O573" s="214"/>
      <c r="P573" s="214"/>
      <c r="Q573" s="201"/>
      <c r="R573" s="214"/>
      <c r="S573" s="214"/>
      <c r="T573" s="214"/>
      <c r="U573" s="214"/>
      <c r="V573" s="201"/>
      <c r="W573" s="214"/>
      <c r="X573" s="214"/>
      <c r="Y573" s="214"/>
      <c r="Z573" s="214"/>
      <c r="AA573" s="214"/>
      <c r="AB573" s="235"/>
      <c r="AC573" s="214"/>
      <c r="AD573" s="214"/>
    </row>
    <row r="574" spans="1:37" x14ac:dyDescent="0.25">
      <c r="A574" s="214"/>
      <c r="B574" s="214"/>
      <c r="C574" s="214"/>
      <c r="D574" s="214"/>
      <c r="E574" s="201"/>
      <c r="F574" s="214"/>
      <c r="G574" s="201"/>
      <c r="H574" s="214"/>
      <c r="I574" s="234"/>
      <c r="J574" s="234"/>
      <c r="K574" s="234"/>
      <c r="L574" s="234"/>
      <c r="M574" s="214"/>
      <c r="N574" s="214"/>
      <c r="O574" s="214"/>
      <c r="P574" s="214"/>
      <c r="Q574" s="201"/>
      <c r="R574" s="214"/>
      <c r="S574" s="214"/>
      <c r="T574" s="214"/>
      <c r="U574" s="214"/>
      <c r="V574" s="201"/>
      <c r="W574" s="214"/>
      <c r="X574" s="214"/>
      <c r="Y574" s="214"/>
      <c r="Z574" s="214"/>
      <c r="AA574" s="214"/>
      <c r="AB574" s="235"/>
      <c r="AC574" s="214"/>
      <c r="AD574" s="214"/>
    </row>
    <row r="575" spans="1:37" x14ac:dyDescent="0.25">
      <c r="A575" s="214"/>
      <c r="B575" s="214"/>
      <c r="C575" s="214"/>
      <c r="D575" s="214"/>
      <c r="E575" s="201"/>
      <c r="F575" s="214"/>
      <c r="G575" s="201"/>
      <c r="H575" s="214"/>
      <c r="I575" s="234"/>
      <c r="J575" s="234"/>
      <c r="K575" s="234"/>
      <c r="L575" s="234"/>
      <c r="M575" s="214"/>
      <c r="N575" s="214"/>
      <c r="O575" s="214"/>
      <c r="P575" s="214"/>
      <c r="Q575" s="201"/>
      <c r="R575" s="214"/>
      <c r="S575" s="214"/>
      <c r="T575" s="214"/>
      <c r="U575" s="214"/>
      <c r="V575" s="201"/>
      <c r="W575" s="214"/>
      <c r="X575" s="214"/>
      <c r="Y575" s="214"/>
      <c r="Z575" s="214"/>
      <c r="AA575" s="214"/>
      <c r="AB575" s="235"/>
      <c r="AC575" s="214"/>
      <c r="AD575" s="214"/>
    </row>
    <row r="576" spans="1:37" x14ac:dyDescent="0.25">
      <c r="A576" s="214"/>
      <c r="B576" s="214"/>
      <c r="C576" s="214"/>
      <c r="D576" s="214"/>
      <c r="E576" s="201"/>
      <c r="F576" s="214"/>
      <c r="G576" s="201"/>
      <c r="H576" s="214"/>
      <c r="I576" s="234"/>
      <c r="J576" s="234"/>
      <c r="K576" s="234"/>
      <c r="L576" s="234"/>
      <c r="M576" s="214"/>
      <c r="N576" s="214"/>
      <c r="O576" s="214"/>
      <c r="P576" s="214"/>
      <c r="Q576" s="201"/>
      <c r="R576" s="214"/>
      <c r="S576" s="214"/>
      <c r="T576" s="214"/>
      <c r="U576" s="214"/>
      <c r="V576" s="201"/>
      <c r="W576" s="214"/>
      <c r="X576" s="214"/>
      <c r="Y576" s="214"/>
      <c r="Z576" s="214"/>
      <c r="AA576" s="214"/>
      <c r="AB576" s="235"/>
      <c r="AC576" s="214"/>
      <c r="AD576" s="214"/>
    </row>
    <row r="577" spans="1:30" x14ac:dyDescent="0.25">
      <c r="A577" s="214"/>
      <c r="B577" s="214"/>
      <c r="C577" s="214"/>
      <c r="D577" s="214"/>
      <c r="E577" s="201"/>
      <c r="F577" s="214"/>
      <c r="G577" s="201"/>
      <c r="H577" s="214"/>
      <c r="I577" s="234"/>
      <c r="J577" s="234"/>
      <c r="K577" s="234"/>
      <c r="L577" s="234"/>
      <c r="M577" s="214"/>
      <c r="N577" s="214"/>
      <c r="O577" s="214"/>
      <c r="P577" s="214"/>
      <c r="Q577" s="201"/>
      <c r="R577" s="214"/>
      <c r="S577" s="214"/>
      <c r="T577" s="214"/>
      <c r="U577" s="214"/>
      <c r="V577" s="201"/>
      <c r="W577" s="214"/>
      <c r="X577" s="214"/>
      <c r="Y577" s="214"/>
      <c r="Z577" s="214"/>
      <c r="AA577" s="214"/>
      <c r="AB577" s="235"/>
      <c r="AC577" s="214"/>
      <c r="AD577" s="214"/>
    </row>
    <row r="578" spans="1:30" x14ac:dyDescent="0.25">
      <c r="A578" s="214"/>
      <c r="B578" s="214"/>
      <c r="C578" s="214"/>
      <c r="D578" s="214"/>
      <c r="E578" s="201"/>
      <c r="F578" s="214"/>
      <c r="G578" s="201"/>
      <c r="H578" s="214"/>
      <c r="I578" s="234"/>
      <c r="J578" s="234"/>
      <c r="K578" s="234"/>
      <c r="L578" s="234"/>
      <c r="M578" s="214"/>
      <c r="N578" s="214"/>
      <c r="O578" s="214"/>
      <c r="P578" s="214"/>
      <c r="Q578" s="201"/>
      <c r="R578" s="214"/>
      <c r="S578" s="214"/>
      <c r="T578" s="214"/>
      <c r="U578" s="214"/>
      <c r="V578" s="201"/>
      <c r="W578" s="214"/>
      <c r="X578" s="214"/>
      <c r="Y578" s="214"/>
      <c r="Z578" s="214"/>
      <c r="AA578" s="214"/>
      <c r="AB578" s="235"/>
      <c r="AC578" s="214"/>
      <c r="AD578" s="214"/>
    </row>
    <row r="579" spans="1:30" x14ac:dyDescent="0.25">
      <c r="A579" s="214"/>
      <c r="B579" s="214"/>
      <c r="C579" s="214"/>
      <c r="D579" s="214"/>
      <c r="E579" s="201"/>
      <c r="F579" s="214"/>
      <c r="G579" s="201"/>
      <c r="H579" s="214"/>
      <c r="I579" s="234"/>
      <c r="J579" s="234"/>
      <c r="K579" s="234"/>
      <c r="L579" s="234"/>
      <c r="M579" s="214"/>
      <c r="N579" s="214"/>
      <c r="O579" s="214"/>
      <c r="P579" s="214"/>
      <c r="Q579" s="201"/>
      <c r="R579" s="214"/>
      <c r="S579" s="214"/>
      <c r="T579" s="214"/>
      <c r="U579" s="214"/>
      <c r="V579" s="201"/>
      <c r="W579" s="214"/>
      <c r="X579" s="214"/>
      <c r="Y579" s="214"/>
      <c r="Z579" s="214"/>
      <c r="AA579" s="214"/>
      <c r="AB579" s="235"/>
      <c r="AC579" s="214"/>
      <c r="AD579" s="214"/>
    </row>
    <row r="580" spans="1:30" x14ac:dyDescent="0.25">
      <c r="A580" s="214"/>
      <c r="B580" s="214"/>
      <c r="C580" s="214"/>
      <c r="D580" s="214"/>
      <c r="E580" s="201"/>
      <c r="F580" s="214"/>
      <c r="G580" s="201"/>
      <c r="H580" s="214"/>
      <c r="I580" s="234"/>
      <c r="J580" s="234"/>
      <c r="K580" s="234"/>
      <c r="L580" s="234"/>
      <c r="M580" s="214"/>
      <c r="N580" s="214"/>
      <c r="O580" s="214"/>
      <c r="P580" s="214"/>
      <c r="Q580" s="201"/>
      <c r="R580" s="214"/>
      <c r="S580" s="214"/>
      <c r="T580" s="214"/>
      <c r="U580" s="214"/>
      <c r="V580" s="201"/>
      <c r="W580" s="214"/>
      <c r="X580" s="214"/>
      <c r="Y580" s="214"/>
      <c r="Z580" s="214"/>
      <c r="AA580" s="214"/>
      <c r="AB580" s="235"/>
      <c r="AC580" s="214"/>
      <c r="AD580" s="214"/>
    </row>
    <row r="581" spans="1:30" x14ac:dyDescent="0.25">
      <c r="A581" s="214"/>
      <c r="B581" s="214"/>
      <c r="C581" s="214"/>
      <c r="D581" s="214"/>
      <c r="E581" s="201"/>
      <c r="F581" s="214"/>
      <c r="G581" s="201"/>
      <c r="H581" s="214"/>
      <c r="I581" s="234"/>
      <c r="J581" s="234"/>
      <c r="K581" s="234"/>
      <c r="L581" s="234"/>
      <c r="M581" s="214"/>
      <c r="N581" s="214"/>
      <c r="O581" s="214"/>
      <c r="P581" s="214"/>
      <c r="Q581" s="201"/>
      <c r="R581" s="214"/>
      <c r="S581" s="214"/>
      <c r="T581" s="214"/>
      <c r="U581" s="214"/>
      <c r="V581" s="201"/>
      <c r="W581" s="214"/>
      <c r="X581" s="214"/>
      <c r="Y581" s="214"/>
      <c r="Z581" s="214"/>
      <c r="AA581" s="214"/>
      <c r="AB581" s="235"/>
      <c r="AC581" s="214"/>
      <c r="AD581" s="214"/>
    </row>
    <row r="582" spans="1:30" x14ac:dyDescent="0.25">
      <c r="A582" s="214"/>
      <c r="B582" s="214"/>
      <c r="C582" s="214"/>
      <c r="D582" s="214"/>
      <c r="E582" s="201"/>
      <c r="F582" s="214"/>
      <c r="G582" s="201"/>
      <c r="H582" s="214"/>
      <c r="I582" s="234"/>
      <c r="J582" s="234"/>
      <c r="K582" s="234"/>
      <c r="L582" s="234"/>
      <c r="M582" s="214"/>
      <c r="N582" s="214"/>
      <c r="O582" s="214"/>
      <c r="P582" s="214"/>
      <c r="Q582" s="201"/>
      <c r="R582" s="214"/>
      <c r="S582" s="214"/>
      <c r="T582" s="214"/>
      <c r="U582" s="214"/>
      <c r="V582" s="201"/>
      <c r="W582" s="214"/>
      <c r="X582" s="214"/>
      <c r="Y582" s="214"/>
      <c r="Z582" s="214"/>
      <c r="AA582" s="214"/>
      <c r="AB582" s="235"/>
      <c r="AC582" s="214"/>
      <c r="AD582" s="214"/>
    </row>
  </sheetData>
  <mergeCells count="34">
    <mergeCell ref="X7:X9"/>
    <mergeCell ref="Y7:Y9"/>
    <mergeCell ref="N8:N9"/>
    <mergeCell ref="O8:O9"/>
    <mergeCell ref="P8:P9"/>
    <mergeCell ref="Q8:Q9"/>
    <mergeCell ref="R8:R9"/>
    <mergeCell ref="U4:U9"/>
    <mergeCell ref="V4:V9"/>
    <mergeCell ref="W4:Y6"/>
    <mergeCell ref="N4:S5"/>
    <mergeCell ref="T4:T9"/>
    <mergeCell ref="T3:AB3"/>
    <mergeCell ref="A4:A9"/>
    <mergeCell ref="B4:C6"/>
    <mergeCell ref="D4:D9"/>
    <mergeCell ref="E4:E9"/>
    <mergeCell ref="F4:F9"/>
    <mergeCell ref="G4:G9"/>
    <mergeCell ref="H4:H9"/>
    <mergeCell ref="I4:I9"/>
    <mergeCell ref="Z4:Z9"/>
    <mergeCell ref="AA4:AA9"/>
    <mergeCell ref="AB4:AB9"/>
    <mergeCell ref="J4:J9"/>
    <mergeCell ref="B7:B9"/>
    <mergeCell ref="C7:C9"/>
    <mergeCell ref="W7:W9"/>
    <mergeCell ref="K4:K9"/>
    <mergeCell ref="L4:L9"/>
    <mergeCell ref="N6:R7"/>
    <mergeCell ref="S6:S9"/>
    <mergeCell ref="A3:S3"/>
    <mergeCell ref="M4:M9"/>
  </mergeCells>
  <printOptions horizontalCentered="1"/>
  <pageMargins left="1.1811023622047245" right="0.39370078740157483" top="0.78740157480314965" bottom="0.78740157480314965" header="0.51181102362204722" footer="0.51181102362204722"/>
  <pageSetup paperSize="8" scale="50" fitToHeight="4" pageOrder="overThenDown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P344"/>
  <sheetViews>
    <sheetView tabSelected="1" zoomScale="85" zoomScaleNormal="85" workbookViewId="0">
      <pane xSplit="2" ySplit="3" topLeftCell="C4" activePane="bottomRight" state="frozen"/>
      <selection activeCell="C40" sqref="C40"/>
      <selection pane="topRight" activeCell="C40" sqref="C40"/>
      <selection pane="bottomLeft" activeCell="C40" sqref="C40"/>
      <selection pane="bottomRight" activeCell="F78" sqref="F78"/>
    </sheetView>
  </sheetViews>
  <sheetFormatPr defaultColWidth="8.85546875" defaultRowHeight="12.75" x14ac:dyDescent="0.25"/>
  <cols>
    <col min="1" max="1" width="5.140625" style="175" customWidth="1"/>
    <col min="2" max="2" width="9.140625" style="176" customWidth="1"/>
    <col min="3" max="3" width="3.5703125" style="176" customWidth="1"/>
    <col min="4" max="4" width="8.28515625" style="176" customWidth="1"/>
    <col min="5" max="5" width="8.140625" style="176" customWidth="1"/>
    <col min="6" max="6" width="5.85546875" style="176" customWidth="1"/>
    <col min="7" max="7" width="8.5703125" style="176" customWidth="1"/>
    <col min="8" max="8" width="9.5703125" style="176" customWidth="1"/>
    <col min="9" max="9" width="7" style="177" customWidth="1"/>
    <col min="10" max="10" width="7.5703125" style="178" customWidth="1"/>
    <col min="11" max="13" width="6" style="176" customWidth="1"/>
    <col min="14" max="19" width="6" style="152" customWidth="1"/>
    <col min="20" max="20" width="8.140625" style="179" customWidth="1"/>
    <col min="21" max="21" width="6" style="179" customWidth="1"/>
    <col min="22" max="24" width="6" style="152" customWidth="1"/>
    <col min="25" max="25" width="6" style="150" customWidth="1"/>
    <col min="26" max="26" width="30.140625" style="150" bestFit="1" customWidth="1"/>
    <col min="27" max="16384" width="8.85546875" style="150"/>
  </cols>
  <sheetData>
    <row r="1" spans="1:68" s="133" customFormat="1" ht="32.25" customHeight="1" x14ac:dyDescent="0.25">
      <c r="A1" s="464" t="s">
        <v>462</v>
      </c>
      <c r="B1" s="465" t="s">
        <v>541</v>
      </c>
      <c r="C1" s="468" t="s">
        <v>498</v>
      </c>
      <c r="D1" s="468"/>
      <c r="E1" s="468"/>
      <c r="F1" s="468"/>
      <c r="G1" s="131" t="s">
        <v>542</v>
      </c>
      <c r="H1" s="469" t="s">
        <v>543</v>
      </c>
      <c r="I1" s="472" t="s">
        <v>544</v>
      </c>
      <c r="J1" s="461" t="s">
        <v>545</v>
      </c>
      <c r="K1" s="481" t="s">
        <v>546</v>
      </c>
      <c r="L1" s="481"/>
      <c r="M1" s="481"/>
      <c r="N1" s="481"/>
      <c r="O1" s="481"/>
      <c r="P1" s="481"/>
      <c r="Q1" s="481"/>
      <c r="R1" s="481"/>
      <c r="S1" s="481"/>
      <c r="T1" s="482" t="s">
        <v>547</v>
      </c>
      <c r="U1" s="482" t="s">
        <v>548</v>
      </c>
      <c r="V1" s="483" t="s">
        <v>549</v>
      </c>
      <c r="W1" s="483"/>
      <c r="X1" s="483"/>
      <c r="Y1" s="484"/>
      <c r="Z1" s="485" t="s">
        <v>550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  <c r="AX1" s="132"/>
      <c r="AY1" s="132"/>
      <c r="AZ1" s="132"/>
      <c r="BA1" s="132"/>
      <c r="BB1" s="132"/>
      <c r="BC1" s="132"/>
      <c r="BD1" s="132"/>
      <c r="BE1" s="132"/>
      <c r="BF1" s="132"/>
      <c r="BG1" s="132"/>
      <c r="BH1" s="132"/>
      <c r="BI1" s="132"/>
      <c r="BJ1" s="132"/>
      <c r="BK1" s="132"/>
      <c r="BL1" s="132"/>
      <c r="BM1" s="132"/>
      <c r="BN1" s="132"/>
      <c r="BO1" s="132"/>
      <c r="BP1" s="132"/>
    </row>
    <row r="2" spans="1:68" s="135" customFormat="1" ht="27.6" customHeight="1" x14ac:dyDescent="0.25">
      <c r="A2" s="464"/>
      <c r="B2" s="466"/>
      <c r="C2" s="475" t="s">
        <v>4</v>
      </c>
      <c r="D2" s="477" t="s">
        <v>513</v>
      </c>
      <c r="E2" s="477" t="s">
        <v>514</v>
      </c>
      <c r="F2" s="479" t="s">
        <v>515</v>
      </c>
      <c r="G2" s="479" t="s">
        <v>19</v>
      </c>
      <c r="H2" s="470"/>
      <c r="I2" s="473"/>
      <c r="J2" s="462"/>
      <c r="K2" s="134" t="s">
        <v>551</v>
      </c>
      <c r="L2" s="484" t="s">
        <v>552</v>
      </c>
      <c r="M2" s="489"/>
      <c r="N2" s="490"/>
      <c r="O2" s="491" t="s">
        <v>553</v>
      </c>
      <c r="P2" s="491"/>
      <c r="Q2" s="491" t="s">
        <v>554</v>
      </c>
      <c r="R2" s="491"/>
      <c r="S2" s="491"/>
      <c r="T2" s="482"/>
      <c r="U2" s="482"/>
      <c r="V2" s="492" t="s">
        <v>551</v>
      </c>
      <c r="W2" s="492" t="s">
        <v>555</v>
      </c>
      <c r="X2" s="492" t="s">
        <v>556</v>
      </c>
      <c r="Y2" s="488" t="s">
        <v>554</v>
      </c>
      <c r="Z2" s="486"/>
    </row>
    <row r="3" spans="1:68" s="135" customFormat="1" ht="70.150000000000006" customHeight="1" x14ac:dyDescent="0.25">
      <c r="A3" s="464"/>
      <c r="B3" s="467"/>
      <c r="C3" s="476"/>
      <c r="D3" s="478"/>
      <c r="E3" s="478"/>
      <c r="F3" s="480"/>
      <c r="G3" s="480"/>
      <c r="H3" s="471"/>
      <c r="I3" s="474"/>
      <c r="J3" s="463"/>
      <c r="K3" s="136" t="s">
        <v>557</v>
      </c>
      <c r="L3" s="136" t="s">
        <v>558</v>
      </c>
      <c r="M3" s="136" t="s">
        <v>559</v>
      </c>
      <c r="N3" s="136" t="s">
        <v>560</v>
      </c>
      <c r="O3" s="137" t="s">
        <v>561</v>
      </c>
      <c r="P3" s="137" t="s">
        <v>562</v>
      </c>
      <c r="Q3" s="137" t="s">
        <v>563</v>
      </c>
      <c r="R3" s="137" t="s">
        <v>564</v>
      </c>
      <c r="S3" s="137" t="s">
        <v>565</v>
      </c>
      <c r="T3" s="482"/>
      <c r="U3" s="482"/>
      <c r="V3" s="492"/>
      <c r="W3" s="492"/>
      <c r="X3" s="492"/>
      <c r="Y3" s="488"/>
      <c r="Z3" s="487"/>
    </row>
    <row r="4" spans="1:68" s="135" customFormat="1" ht="14.25" customHeight="1" x14ac:dyDescent="0.25">
      <c r="A4" s="138">
        <v>1</v>
      </c>
      <c r="B4" s="139">
        <v>2</v>
      </c>
      <c r="C4" s="140">
        <v>3</v>
      </c>
      <c r="D4" s="138">
        <v>4</v>
      </c>
      <c r="E4" s="139">
        <v>5</v>
      </c>
      <c r="F4" s="140">
        <v>6</v>
      </c>
      <c r="G4" s="138">
        <v>7</v>
      </c>
      <c r="H4" s="139">
        <v>8</v>
      </c>
      <c r="I4" s="140">
        <v>9</v>
      </c>
      <c r="J4" s="138">
        <v>10</v>
      </c>
      <c r="K4" s="139">
        <v>11</v>
      </c>
      <c r="L4" s="140">
        <v>12</v>
      </c>
      <c r="M4" s="138">
        <v>13</v>
      </c>
      <c r="N4" s="139">
        <v>14</v>
      </c>
      <c r="O4" s="140">
        <v>15</v>
      </c>
      <c r="P4" s="138">
        <v>16</v>
      </c>
      <c r="Q4" s="139">
        <v>17</v>
      </c>
      <c r="R4" s="140">
        <v>18</v>
      </c>
      <c r="S4" s="138">
        <v>19</v>
      </c>
      <c r="T4" s="139">
        <v>20</v>
      </c>
      <c r="U4" s="140">
        <v>21</v>
      </c>
      <c r="V4" s="138">
        <v>22</v>
      </c>
      <c r="W4" s="139">
        <v>23</v>
      </c>
      <c r="X4" s="140">
        <v>24</v>
      </c>
      <c r="Y4" s="138">
        <v>25</v>
      </c>
      <c r="Z4" s="139">
        <v>26</v>
      </c>
    </row>
    <row r="5" spans="1:68" x14ac:dyDescent="0.2">
      <c r="A5" s="141">
        <v>1</v>
      </c>
      <c r="B5" s="142">
        <v>1</v>
      </c>
      <c r="C5" s="142" t="s">
        <v>566</v>
      </c>
      <c r="D5" s="142" t="s">
        <v>566</v>
      </c>
      <c r="E5" s="142" t="s">
        <v>566</v>
      </c>
      <c r="F5" s="142" t="s">
        <v>566</v>
      </c>
      <c r="G5" s="143">
        <v>1134.7</v>
      </c>
      <c r="H5" s="142" t="s">
        <v>567</v>
      </c>
      <c r="I5" s="144" t="s">
        <v>566</v>
      </c>
      <c r="J5" s="143" t="s">
        <v>566</v>
      </c>
      <c r="K5" s="145">
        <v>0</v>
      </c>
      <c r="L5" s="145">
        <v>0</v>
      </c>
      <c r="M5" s="145">
        <v>0.1</v>
      </c>
      <c r="N5" s="145">
        <v>57.5</v>
      </c>
      <c r="O5" s="145">
        <v>17.100000000000001</v>
      </c>
      <c r="P5" s="145">
        <v>16.899999999999999</v>
      </c>
      <c r="Q5" s="145">
        <v>3.6</v>
      </c>
      <c r="R5" s="145">
        <v>3</v>
      </c>
      <c r="S5" s="145">
        <v>1.7999999999999998</v>
      </c>
      <c r="T5" s="146">
        <v>0.11287487648865557</v>
      </c>
      <c r="U5" s="147">
        <v>1.8600568379355136</v>
      </c>
      <c r="V5" s="148">
        <v>0</v>
      </c>
      <c r="W5" s="148">
        <v>57.6</v>
      </c>
      <c r="X5" s="148">
        <v>34</v>
      </c>
      <c r="Y5" s="148">
        <v>8.3999999999999986</v>
      </c>
      <c r="Z5" s="149" t="s">
        <v>48</v>
      </c>
      <c r="AB5" s="151"/>
      <c r="AC5" s="151"/>
    </row>
    <row r="6" spans="1:68" x14ac:dyDescent="0.2">
      <c r="A6" s="141">
        <v>2</v>
      </c>
      <c r="B6" s="142">
        <v>2</v>
      </c>
      <c r="C6" s="142" t="s">
        <v>566</v>
      </c>
      <c r="D6" s="142" t="s">
        <v>566</v>
      </c>
      <c r="E6" s="142" t="s">
        <v>566</v>
      </c>
      <c r="F6" s="142" t="s">
        <v>566</v>
      </c>
      <c r="G6" s="143" t="s">
        <v>568</v>
      </c>
      <c r="H6" s="142" t="s">
        <v>567</v>
      </c>
      <c r="I6" s="144" t="s">
        <v>566</v>
      </c>
      <c r="J6" s="143">
        <v>260</v>
      </c>
      <c r="K6" s="145">
        <v>0</v>
      </c>
      <c r="L6" s="145">
        <v>0</v>
      </c>
      <c r="M6" s="145">
        <v>0</v>
      </c>
      <c r="N6" s="145">
        <v>1.6</v>
      </c>
      <c r="O6" s="145">
        <v>37.799999999999997</v>
      </c>
      <c r="P6" s="145">
        <v>27.5</v>
      </c>
      <c r="Q6" s="145">
        <v>16.7</v>
      </c>
      <c r="R6" s="145">
        <v>10.5</v>
      </c>
      <c r="S6" s="145">
        <v>5.9</v>
      </c>
      <c r="T6" s="146">
        <v>0.41</v>
      </c>
      <c r="U6" s="147">
        <v>2.1</v>
      </c>
      <c r="V6" s="148">
        <v>0</v>
      </c>
      <c r="W6" s="148">
        <v>1.6</v>
      </c>
      <c r="X6" s="148">
        <v>65.3</v>
      </c>
      <c r="Y6" s="148">
        <v>33.1</v>
      </c>
      <c r="Z6" s="149" t="s">
        <v>145</v>
      </c>
      <c r="AB6" s="151"/>
      <c r="AC6" s="151"/>
    </row>
    <row r="7" spans="1:68" x14ac:dyDescent="0.2">
      <c r="A7" s="141">
        <v>3</v>
      </c>
      <c r="B7" s="142">
        <v>3</v>
      </c>
      <c r="C7" s="142" t="s">
        <v>566</v>
      </c>
      <c r="D7" s="142" t="s">
        <v>566</v>
      </c>
      <c r="E7" s="142" t="s">
        <v>566</v>
      </c>
      <c r="F7" s="142" t="s">
        <v>566</v>
      </c>
      <c r="G7" s="143">
        <v>1145.8</v>
      </c>
      <c r="H7" s="142" t="s">
        <v>567</v>
      </c>
      <c r="I7" s="144">
        <v>0.24399999999999999</v>
      </c>
      <c r="J7" s="143">
        <v>98</v>
      </c>
      <c r="K7" s="145">
        <v>0</v>
      </c>
      <c r="L7" s="145">
        <v>0</v>
      </c>
      <c r="M7" s="145">
        <v>0</v>
      </c>
      <c r="N7" s="145">
        <v>8.4</v>
      </c>
      <c r="O7" s="145">
        <v>47.9</v>
      </c>
      <c r="P7" s="145">
        <v>32.5</v>
      </c>
      <c r="Q7" s="145">
        <v>4.5999999999999996</v>
      </c>
      <c r="R7" s="145">
        <v>3.5</v>
      </c>
      <c r="S7" s="145">
        <v>3.1</v>
      </c>
      <c r="T7" s="146">
        <v>5.4772514121018329E-2</v>
      </c>
      <c r="U7" s="147">
        <v>1.9926981500015359</v>
      </c>
      <c r="V7" s="148">
        <v>0</v>
      </c>
      <c r="W7" s="148">
        <v>8.4</v>
      </c>
      <c r="X7" s="148">
        <v>80.400000000000006</v>
      </c>
      <c r="Y7" s="148">
        <v>11.2</v>
      </c>
      <c r="Z7" s="149" t="s">
        <v>569</v>
      </c>
    </row>
    <row r="8" spans="1:68" x14ac:dyDescent="0.2">
      <c r="A8" s="141">
        <v>4</v>
      </c>
      <c r="B8" s="142">
        <v>4</v>
      </c>
      <c r="C8" s="142" t="s">
        <v>566</v>
      </c>
      <c r="D8" s="142" t="s">
        <v>566</v>
      </c>
      <c r="E8" s="142" t="s">
        <v>566</v>
      </c>
      <c r="F8" s="142" t="s">
        <v>566</v>
      </c>
      <c r="G8" s="143">
        <v>1149.5</v>
      </c>
      <c r="H8" s="142" t="s">
        <v>567</v>
      </c>
      <c r="I8" s="144">
        <v>0.20100000000000001</v>
      </c>
      <c r="J8" s="143">
        <v>14.3</v>
      </c>
      <c r="K8" s="145">
        <v>0</v>
      </c>
      <c r="L8" s="145">
        <v>0</v>
      </c>
      <c r="M8" s="145">
        <v>0</v>
      </c>
      <c r="N8" s="145">
        <v>3.6</v>
      </c>
      <c r="O8" s="145">
        <v>34.700000000000003</v>
      </c>
      <c r="P8" s="145">
        <v>46.9</v>
      </c>
      <c r="Q8" s="145">
        <v>6.7</v>
      </c>
      <c r="R8" s="145">
        <v>4.5</v>
      </c>
      <c r="S8" s="145">
        <v>3.6</v>
      </c>
      <c r="T8" s="146">
        <v>3.3465713484819228E-2</v>
      </c>
      <c r="U8" s="147">
        <v>2.1437186658266887</v>
      </c>
      <c r="V8" s="148">
        <v>0</v>
      </c>
      <c r="W8" s="148">
        <v>3.6</v>
      </c>
      <c r="X8" s="148">
        <v>81.599999999999994</v>
      </c>
      <c r="Y8" s="148">
        <v>14.799999999999999</v>
      </c>
      <c r="Z8" s="149" t="s">
        <v>569</v>
      </c>
    </row>
    <row r="9" spans="1:68" x14ac:dyDescent="0.2">
      <c r="A9" s="141">
        <v>5</v>
      </c>
      <c r="B9" s="142">
        <v>5</v>
      </c>
      <c r="C9" s="142" t="s">
        <v>566</v>
      </c>
      <c r="D9" s="142" t="s">
        <v>566</v>
      </c>
      <c r="E9" s="142" t="s">
        <v>566</v>
      </c>
      <c r="F9" s="142" t="s">
        <v>566</v>
      </c>
      <c r="G9" s="143">
        <v>1157.5999999999999</v>
      </c>
      <c r="H9" s="142" t="s">
        <v>567</v>
      </c>
      <c r="I9" s="144">
        <v>0.29799999999999999</v>
      </c>
      <c r="J9" s="143">
        <v>1380</v>
      </c>
      <c r="K9" s="145">
        <v>0</v>
      </c>
      <c r="L9" s="145">
        <v>0</v>
      </c>
      <c r="M9" s="145">
        <v>0.1</v>
      </c>
      <c r="N9" s="145">
        <v>46.1</v>
      </c>
      <c r="O9" s="145">
        <v>34.700000000000003</v>
      </c>
      <c r="P9" s="145">
        <v>14.1</v>
      </c>
      <c r="Q9" s="145">
        <v>2.2000000000000002</v>
      </c>
      <c r="R9" s="145">
        <v>1</v>
      </c>
      <c r="S9" s="145">
        <v>1.8</v>
      </c>
      <c r="T9" s="146">
        <v>9.2690276812699118E-2</v>
      </c>
      <c r="U9" s="147">
        <v>1.6459756884845065</v>
      </c>
      <c r="V9" s="148">
        <v>0</v>
      </c>
      <c r="W9" s="148">
        <v>46.2</v>
      </c>
      <c r="X9" s="148">
        <v>48.800000000000004</v>
      </c>
      <c r="Y9" s="148">
        <v>5</v>
      </c>
      <c r="Z9" s="149" t="s">
        <v>471</v>
      </c>
    </row>
    <row r="10" spans="1:68" x14ac:dyDescent="0.2">
      <c r="A10" s="141">
        <v>6</v>
      </c>
      <c r="B10" s="142">
        <v>6</v>
      </c>
      <c r="C10" s="142" t="s">
        <v>566</v>
      </c>
      <c r="D10" s="142" t="s">
        <v>566</v>
      </c>
      <c r="E10" s="142" t="s">
        <v>566</v>
      </c>
      <c r="F10" s="142" t="s">
        <v>566</v>
      </c>
      <c r="G10" s="143">
        <v>1166</v>
      </c>
      <c r="H10" s="142" t="s">
        <v>567</v>
      </c>
      <c r="I10" s="144" t="s">
        <v>566</v>
      </c>
      <c r="J10" s="143" t="s">
        <v>566</v>
      </c>
      <c r="K10" s="145">
        <v>0</v>
      </c>
      <c r="L10" s="145">
        <v>0</v>
      </c>
      <c r="M10" s="145">
        <v>2.9</v>
      </c>
      <c r="N10" s="145">
        <v>67.099999999999994</v>
      </c>
      <c r="O10" s="145">
        <v>6.8</v>
      </c>
      <c r="P10" s="145">
        <v>13.1</v>
      </c>
      <c r="Q10" s="145">
        <v>3.9</v>
      </c>
      <c r="R10" s="145">
        <v>2.7</v>
      </c>
      <c r="S10" s="145">
        <v>3.5</v>
      </c>
      <c r="T10" s="146">
        <v>0.13140473988772453</v>
      </c>
      <c r="U10" s="147">
        <v>1.7543256057400543</v>
      </c>
      <c r="V10" s="148">
        <v>0</v>
      </c>
      <c r="W10" s="148">
        <v>70</v>
      </c>
      <c r="X10" s="148">
        <v>19.899999999999999</v>
      </c>
      <c r="Y10" s="148">
        <v>10.1</v>
      </c>
      <c r="Z10" s="149" t="s">
        <v>465</v>
      </c>
    </row>
    <row r="11" spans="1:68" x14ac:dyDescent="0.2">
      <c r="A11" s="141">
        <v>7</v>
      </c>
      <c r="B11" s="142">
        <v>7</v>
      </c>
      <c r="C11" s="142" t="s">
        <v>566</v>
      </c>
      <c r="D11" s="142" t="s">
        <v>566</v>
      </c>
      <c r="E11" s="142" t="s">
        <v>566</v>
      </c>
      <c r="F11" s="142" t="s">
        <v>566</v>
      </c>
      <c r="G11" s="143">
        <v>1172.5999999999999</v>
      </c>
      <c r="H11" s="142" t="s">
        <v>567</v>
      </c>
      <c r="I11" s="144">
        <v>0.25900000000000001</v>
      </c>
      <c r="J11" s="143">
        <v>1058</v>
      </c>
      <c r="K11" s="145">
        <v>0</v>
      </c>
      <c r="L11" s="145">
        <v>0</v>
      </c>
      <c r="M11" s="145">
        <v>0.1</v>
      </c>
      <c r="N11" s="145">
        <v>65.900000000000006</v>
      </c>
      <c r="O11" s="145">
        <v>11.4</v>
      </c>
      <c r="P11" s="145">
        <v>14.3</v>
      </c>
      <c r="Q11" s="145">
        <v>3.3</v>
      </c>
      <c r="R11" s="145">
        <v>2.6</v>
      </c>
      <c r="S11" s="145">
        <v>2.4</v>
      </c>
      <c r="T11" s="146">
        <v>0.12491560452442194</v>
      </c>
      <c r="U11" s="147">
        <v>1.7483072926738787</v>
      </c>
      <c r="V11" s="148">
        <v>0</v>
      </c>
      <c r="W11" s="148">
        <v>66</v>
      </c>
      <c r="X11" s="148">
        <v>25.700000000000003</v>
      </c>
      <c r="Y11" s="148">
        <v>8.3000000000000007</v>
      </c>
      <c r="Z11" s="149" t="s">
        <v>48</v>
      </c>
    </row>
    <row r="12" spans="1:68" x14ac:dyDescent="0.2">
      <c r="A12" s="141">
        <v>8</v>
      </c>
      <c r="B12" s="142">
        <v>8</v>
      </c>
      <c r="C12" s="142" t="s">
        <v>566</v>
      </c>
      <c r="D12" s="142" t="s">
        <v>566</v>
      </c>
      <c r="E12" s="142" t="s">
        <v>566</v>
      </c>
      <c r="F12" s="142" t="s">
        <v>566</v>
      </c>
      <c r="G12" s="143">
        <v>1181</v>
      </c>
      <c r="H12" s="142" t="s">
        <v>567</v>
      </c>
      <c r="I12" s="144">
        <v>0.26</v>
      </c>
      <c r="J12" s="143">
        <v>499</v>
      </c>
      <c r="K12" s="145">
        <v>0</v>
      </c>
      <c r="L12" s="145">
        <v>0</v>
      </c>
      <c r="M12" s="145">
        <v>0.1</v>
      </c>
      <c r="N12" s="145">
        <v>47.5</v>
      </c>
      <c r="O12" s="145">
        <v>22.6</v>
      </c>
      <c r="P12" s="145">
        <v>19.899999999999999</v>
      </c>
      <c r="Q12" s="145">
        <v>3.8</v>
      </c>
      <c r="R12" s="145">
        <v>3.2</v>
      </c>
      <c r="S12" s="145">
        <v>2.9</v>
      </c>
      <c r="T12" s="146">
        <v>0.22681976320243649</v>
      </c>
      <c r="U12" s="147">
        <v>2.1354072921133409</v>
      </c>
      <c r="V12" s="148">
        <v>0</v>
      </c>
      <c r="W12" s="148">
        <v>47.6</v>
      </c>
      <c r="X12" s="148">
        <v>42.5</v>
      </c>
      <c r="Y12" s="148">
        <v>9.9</v>
      </c>
      <c r="Z12" s="149" t="s">
        <v>48</v>
      </c>
    </row>
    <row r="13" spans="1:68" x14ac:dyDescent="0.2">
      <c r="A13" s="141">
        <v>9</v>
      </c>
      <c r="B13" s="142">
        <v>9</v>
      </c>
      <c r="C13" s="142" t="s">
        <v>566</v>
      </c>
      <c r="D13" s="142" t="s">
        <v>566</v>
      </c>
      <c r="E13" s="142" t="s">
        <v>566</v>
      </c>
      <c r="F13" s="142" t="s">
        <v>566</v>
      </c>
      <c r="G13" s="143">
        <v>1184.3</v>
      </c>
      <c r="H13" s="142" t="s">
        <v>567</v>
      </c>
      <c r="I13" s="144" t="s">
        <v>566</v>
      </c>
      <c r="J13" s="143" t="s">
        <v>566</v>
      </c>
      <c r="K13" s="145">
        <v>0</v>
      </c>
      <c r="L13" s="145">
        <v>0.1</v>
      </c>
      <c r="M13" s="145">
        <v>4.5</v>
      </c>
      <c r="N13" s="145">
        <v>67.600000000000009</v>
      </c>
      <c r="O13" s="145">
        <v>6.6</v>
      </c>
      <c r="P13" s="145">
        <v>11.7</v>
      </c>
      <c r="Q13" s="145">
        <v>4</v>
      </c>
      <c r="R13" s="145">
        <v>2.6</v>
      </c>
      <c r="S13" s="145">
        <v>2.9</v>
      </c>
      <c r="T13" s="146">
        <v>0.13510905012588093</v>
      </c>
      <c r="U13" s="147">
        <v>1.5950733146483529</v>
      </c>
      <c r="V13" s="148">
        <v>0</v>
      </c>
      <c r="W13" s="148">
        <v>72.2</v>
      </c>
      <c r="X13" s="148">
        <v>18.299999999999997</v>
      </c>
      <c r="Y13" s="148">
        <v>9.5</v>
      </c>
      <c r="Z13" s="149" t="s">
        <v>465</v>
      </c>
    </row>
    <row r="14" spans="1:68" x14ac:dyDescent="0.2">
      <c r="A14" s="141">
        <v>10</v>
      </c>
      <c r="B14" s="142">
        <v>10</v>
      </c>
      <c r="C14" s="142" t="s">
        <v>566</v>
      </c>
      <c r="D14" s="142" t="s">
        <v>566</v>
      </c>
      <c r="E14" s="142" t="s">
        <v>566</v>
      </c>
      <c r="F14" s="142" t="s">
        <v>566</v>
      </c>
      <c r="G14" s="143">
        <v>1208.2</v>
      </c>
      <c r="H14" s="142" t="s">
        <v>567</v>
      </c>
      <c r="I14" s="144">
        <v>0.23699999999999999</v>
      </c>
      <c r="J14" s="143">
        <v>432</v>
      </c>
      <c r="K14" s="145">
        <v>0</v>
      </c>
      <c r="L14" s="145">
        <v>0</v>
      </c>
      <c r="M14" s="145">
        <v>0.2</v>
      </c>
      <c r="N14" s="145">
        <v>44.099999999999994</v>
      </c>
      <c r="O14" s="145">
        <v>31</v>
      </c>
      <c r="P14" s="145">
        <v>17.7</v>
      </c>
      <c r="Q14" s="145">
        <v>3.2</v>
      </c>
      <c r="R14" s="145">
        <v>1.6</v>
      </c>
      <c r="S14" s="145">
        <v>2.1999999999999997</v>
      </c>
      <c r="T14" s="146">
        <v>8.8033774599406506E-2</v>
      </c>
      <c r="U14" s="147">
        <v>1.7224077727570859</v>
      </c>
      <c r="V14" s="148">
        <v>0</v>
      </c>
      <c r="W14" s="148">
        <v>44.3</v>
      </c>
      <c r="X14" s="148">
        <v>48.7</v>
      </c>
      <c r="Y14" s="148">
        <v>7</v>
      </c>
      <c r="Z14" s="149" t="s">
        <v>471</v>
      </c>
    </row>
    <row r="15" spans="1:68" x14ac:dyDescent="0.2">
      <c r="A15" s="141">
        <v>11</v>
      </c>
      <c r="B15" s="142">
        <v>11</v>
      </c>
      <c r="C15" s="142" t="s">
        <v>566</v>
      </c>
      <c r="D15" s="142" t="s">
        <v>566</v>
      </c>
      <c r="E15" s="142" t="s">
        <v>566</v>
      </c>
      <c r="F15" s="142" t="s">
        <v>566</v>
      </c>
      <c r="G15" s="143">
        <v>1680.2</v>
      </c>
      <c r="H15" s="142" t="s">
        <v>421</v>
      </c>
      <c r="I15" s="144">
        <v>0.223</v>
      </c>
      <c r="J15" s="143">
        <v>155</v>
      </c>
      <c r="K15" s="145">
        <v>0</v>
      </c>
      <c r="L15" s="145">
        <v>0</v>
      </c>
      <c r="M15" s="145">
        <v>0.1</v>
      </c>
      <c r="N15" s="145">
        <v>51.8</v>
      </c>
      <c r="O15" s="145">
        <v>20.3</v>
      </c>
      <c r="P15" s="145">
        <v>17.7</v>
      </c>
      <c r="Q15" s="145">
        <v>3.6</v>
      </c>
      <c r="R15" s="145">
        <v>3.8</v>
      </c>
      <c r="S15" s="145">
        <v>2.6999999999999997</v>
      </c>
      <c r="T15" s="146">
        <v>0.10341802868144839</v>
      </c>
      <c r="U15" s="147">
        <v>2.0376373038342139</v>
      </c>
      <c r="V15" s="148">
        <v>0</v>
      </c>
      <c r="W15" s="148">
        <v>51.9</v>
      </c>
      <c r="X15" s="148">
        <v>38</v>
      </c>
      <c r="Y15" s="148">
        <v>10.1</v>
      </c>
      <c r="Z15" s="149" t="s">
        <v>468</v>
      </c>
    </row>
    <row r="16" spans="1:68" x14ac:dyDescent="0.2">
      <c r="A16" s="141">
        <v>12</v>
      </c>
      <c r="B16" s="142">
        <v>12</v>
      </c>
      <c r="C16" s="142" t="s">
        <v>566</v>
      </c>
      <c r="D16" s="142" t="s">
        <v>566</v>
      </c>
      <c r="E16" s="142" t="s">
        <v>566</v>
      </c>
      <c r="F16" s="142" t="s">
        <v>566</v>
      </c>
      <c r="G16" s="143">
        <v>1683.1</v>
      </c>
      <c r="H16" s="142" t="s">
        <v>421</v>
      </c>
      <c r="I16" s="144">
        <v>0.155</v>
      </c>
      <c r="J16" s="143">
        <v>36.700000000000003</v>
      </c>
      <c r="K16" s="145">
        <v>0</v>
      </c>
      <c r="L16" s="145">
        <v>0</v>
      </c>
      <c r="M16" s="145">
        <v>0.9</v>
      </c>
      <c r="N16" s="145">
        <v>46.800000000000004</v>
      </c>
      <c r="O16" s="145">
        <v>23.5</v>
      </c>
      <c r="P16" s="145">
        <v>22.4</v>
      </c>
      <c r="Q16" s="145">
        <v>3.1</v>
      </c>
      <c r="R16" s="145">
        <v>2.2999999999999998</v>
      </c>
      <c r="S16" s="145">
        <v>1</v>
      </c>
      <c r="T16" s="146">
        <v>9.3441002624747069E-2</v>
      </c>
      <c r="U16" s="147">
        <v>2.0244711269100777</v>
      </c>
      <c r="V16" s="148">
        <v>0</v>
      </c>
      <c r="W16" s="148">
        <v>47.7</v>
      </c>
      <c r="X16" s="148">
        <v>45.9</v>
      </c>
      <c r="Y16" s="148">
        <v>6.4</v>
      </c>
      <c r="Z16" s="149" t="s">
        <v>48</v>
      </c>
    </row>
    <row r="17" spans="1:29" x14ac:dyDescent="0.2">
      <c r="A17" s="141">
        <v>13</v>
      </c>
      <c r="B17" s="142">
        <v>13</v>
      </c>
      <c r="C17" s="142" t="s">
        <v>566</v>
      </c>
      <c r="D17" s="142" t="s">
        <v>566</v>
      </c>
      <c r="E17" s="142" t="s">
        <v>566</v>
      </c>
      <c r="F17" s="142" t="s">
        <v>566</v>
      </c>
      <c r="G17" s="143">
        <v>1686.5</v>
      </c>
      <c r="H17" s="142" t="s">
        <v>421</v>
      </c>
      <c r="I17" s="144">
        <v>0.2</v>
      </c>
      <c r="J17" s="143">
        <v>24.5</v>
      </c>
      <c r="K17" s="145">
        <v>0</v>
      </c>
      <c r="L17" s="145">
        <v>0</v>
      </c>
      <c r="M17" s="145">
        <v>0.1</v>
      </c>
      <c r="N17" s="145">
        <v>3.5</v>
      </c>
      <c r="O17" s="145">
        <v>28.3</v>
      </c>
      <c r="P17" s="145">
        <v>50.4</v>
      </c>
      <c r="Q17" s="145">
        <v>6.7</v>
      </c>
      <c r="R17" s="145">
        <v>6.2</v>
      </c>
      <c r="S17" s="145">
        <v>4.8</v>
      </c>
      <c r="T17" s="146">
        <v>2.8051172229150701E-2</v>
      </c>
      <c r="U17" s="147">
        <v>2.1655247598678136</v>
      </c>
      <c r="V17" s="148">
        <v>0</v>
      </c>
      <c r="W17" s="148">
        <v>3.6</v>
      </c>
      <c r="X17" s="148">
        <v>78.7</v>
      </c>
      <c r="Y17" s="148">
        <v>17.7</v>
      </c>
      <c r="Z17" s="149" t="s">
        <v>569</v>
      </c>
    </row>
    <row r="18" spans="1:29" x14ac:dyDescent="0.2">
      <c r="A18" s="141">
        <v>14</v>
      </c>
      <c r="B18" s="142">
        <v>14</v>
      </c>
      <c r="C18" s="142" t="s">
        <v>566</v>
      </c>
      <c r="D18" s="142" t="s">
        <v>566</v>
      </c>
      <c r="E18" s="142" t="s">
        <v>566</v>
      </c>
      <c r="F18" s="142" t="s">
        <v>566</v>
      </c>
      <c r="G18" s="143">
        <v>1707.6</v>
      </c>
      <c r="H18" s="142" t="s">
        <v>421</v>
      </c>
      <c r="I18" s="144">
        <v>0.25700000000000001</v>
      </c>
      <c r="J18" s="143">
        <v>507</v>
      </c>
      <c r="K18" s="145">
        <v>0</v>
      </c>
      <c r="L18" s="145">
        <v>0</v>
      </c>
      <c r="M18" s="145">
        <v>0.2</v>
      </c>
      <c r="N18" s="145">
        <v>52.8</v>
      </c>
      <c r="O18" s="145">
        <v>19.7</v>
      </c>
      <c r="P18" s="145">
        <v>19.8</v>
      </c>
      <c r="Q18" s="145">
        <v>2.8</v>
      </c>
      <c r="R18" s="145">
        <v>2.2000000000000002</v>
      </c>
      <c r="S18" s="145">
        <v>2.5</v>
      </c>
      <c r="T18" s="146">
        <v>0.10534410258145435</v>
      </c>
      <c r="U18" s="147">
        <v>1.9798219584046695</v>
      </c>
      <c r="V18" s="148">
        <v>0</v>
      </c>
      <c r="W18" s="148">
        <v>53</v>
      </c>
      <c r="X18" s="148">
        <v>39.5</v>
      </c>
      <c r="Y18" s="148">
        <v>7.5</v>
      </c>
      <c r="Z18" s="149" t="s">
        <v>48</v>
      </c>
    </row>
    <row r="19" spans="1:29" ht="15" customHeight="1" x14ac:dyDescent="0.2">
      <c r="A19" s="141">
        <v>15</v>
      </c>
      <c r="B19" s="142">
        <v>15</v>
      </c>
      <c r="C19" s="142" t="s">
        <v>566</v>
      </c>
      <c r="D19" s="142" t="s">
        <v>566</v>
      </c>
      <c r="E19" s="142" t="s">
        <v>566</v>
      </c>
      <c r="F19" s="142" t="s">
        <v>566</v>
      </c>
      <c r="G19" s="143">
        <v>1725.6</v>
      </c>
      <c r="H19" s="142" t="s">
        <v>36</v>
      </c>
      <c r="I19" s="144">
        <v>0.254</v>
      </c>
      <c r="J19" s="143">
        <v>1561</v>
      </c>
      <c r="K19" s="145">
        <v>0</v>
      </c>
      <c r="L19" s="145">
        <v>0.1</v>
      </c>
      <c r="M19" s="145">
        <v>0.8</v>
      </c>
      <c r="N19" s="145">
        <v>85.199999999999989</v>
      </c>
      <c r="O19" s="145">
        <v>5.2</v>
      </c>
      <c r="P19" s="145">
        <v>4.9000000000000004</v>
      </c>
      <c r="Q19" s="145">
        <v>0.5</v>
      </c>
      <c r="R19" s="145">
        <v>3</v>
      </c>
      <c r="S19" s="145">
        <v>0.3</v>
      </c>
      <c r="T19" s="146">
        <v>0.14743844145051832</v>
      </c>
      <c r="U19" s="147">
        <v>1.3084780283542288</v>
      </c>
      <c r="V19" s="148">
        <v>0</v>
      </c>
      <c r="W19" s="148">
        <v>86.1</v>
      </c>
      <c r="X19" s="148">
        <v>10.100000000000001</v>
      </c>
      <c r="Y19" s="148">
        <v>3.8</v>
      </c>
      <c r="Z19" s="149" t="s">
        <v>465</v>
      </c>
      <c r="AB19" s="151"/>
      <c r="AC19" s="151"/>
    </row>
    <row r="20" spans="1:29" ht="12.75" customHeight="1" x14ac:dyDescent="0.2">
      <c r="A20" s="141">
        <v>16</v>
      </c>
      <c r="B20" s="142" t="s">
        <v>39</v>
      </c>
      <c r="C20" s="142">
        <v>1</v>
      </c>
      <c r="D20" s="143">
        <v>1726</v>
      </c>
      <c r="E20" s="143">
        <v>1744</v>
      </c>
      <c r="F20" s="143">
        <v>0.38</v>
      </c>
      <c r="G20" s="143">
        <v>1725.88</v>
      </c>
      <c r="H20" s="142" t="s">
        <v>36</v>
      </c>
      <c r="I20" s="144">
        <v>0.27100000000000002</v>
      </c>
      <c r="J20" s="143">
        <v>1015</v>
      </c>
      <c r="K20" s="145">
        <v>0</v>
      </c>
      <c r="L20" s="145">
        <v>0</v>
      </c>
      <c r="M20" s="145">
        <v>0.1</v>
      </c>
      <c r="N20" s="145">
        <v>79</v>
      </c>
      <c r="O20" s="145">
        <v>5.9</v>
      </c>
      <c r="P20" s="145">
        <v>8</v>
      </c>
      <c r="Q20" s="145">
        <v>2.1</v>
      </c>
      <c r="R20" s="145">
        <v>2.2999999999999998</v>
      </c>
      <c r="S20" s="145">
        <v>2.6</v>
      </c>
      <c r="T20" s="146">
        <v>0.14014673233032227</v>
      </c>
      <c r="U20" s="147">
        <v>1.3363812546386404</v>
      </c>
      <c r="V20" s="148">
        <v>0</v>
      </c>
      <c r="W20" s="148">
        <v>79.099999999999994</v>
      </c>
      <c r="X20" s="148">
        <v>13.9</v>
      </c>
      <c r="Y20" s="148">
        <v>7</v>
      </c>
      <c r="Z20" s="149" t="s">
        <v>465</v>
      </c>
      <c r="AB20" s="152"/>
      <c r="AC20" s="152"/>
    </row>
    <row r="21" spans="1:29" x14ac:dyDescent="0.2">
      <c r="A21" s="141">
        <v>17</v>
      </c>
      <c r="B21" s="142" t="s">
        <v>50</v>
      </c>
      <c r="C21" s="142">
        <v>1</v>
      </c>
      <c r="D21" s="143">
        <v>1726</v>
      </c>
      <c r="E21" s="143">
        <v>1744</v>
      </c>
      <c r="F21" s="143">
        <v>2.64</v>
      </c>
      <c r="G21" s="143">
        <v>1728.14</v>
      </c>
      <c r="H21" s="142" t="s">
        <v>36</v>
      </c>
      <c r="I21" s="144" t="s">
        <v>566</v>
      </c>
      <c r="J21" s="143">
        <v>1300</v>
      </c>
      <c r="K21" s="145">
        <v>0</v>
      </c>
      <c r="L21" s="145">
        <v>0</v>
      </c>
      <c r="M21" s="145">
        <v>0.1</v>
      </c>
      <c r="N21" s="145">
        <v>73.100000000000009</v>
      </c>
      <c r="O21" s="145">
        <v>10.199999999999999</v>
      </c>
      <c r="P21" s="145">
        <v>9.8000000000000007</v>
      </c>
      <c r="Q21" s="145">
        <v>2.2000000000000002</v>
      </c>
      <c r="R21" s="145">
        <v>1.8</v>
      </c>
      <c r="S21" s="145">
        <v>2.8</v>
      </c>
      <c r="T21" s="146">
        <v>0.1337505578994751</v>
      </c>
      <c r="U21" s="147">
        <v>1.4379920870076175</v>
      </c>
      <c r="V21" s="148">
        <v>0</v>
      </c>
      <c r="W21" s="148">
        <v>73.2</v>
      </c>
      <c r="X21" s="148">
        <v>20</v>
      </c>
      <c r="Y21" s="148">
        <v>6.8</v>
      </c>
      <c r="Z21" s="149" t="s">
        <v>465</v>
      </c>
    </row>
    <row r="22" spans="1:29" x14ac:dyDescent="0.2">
      <c r="A22" s="141">
        <v>18</v>
      </c>
      <c r="B22" s="142" t="s">
        <v>425</v>
      </c>
      <c r="C22" s="142">
        <v>1</v>
      </c>
      <c r="D22" s="143">
        <v>1726</v>
      </c>
      <c r="E22" s="143">
        <v>1744</v>
      </c>
      <c r="F22" s="143">
        <v>3</v>
      </c>
      <c r="G22" s="143">
        <v>1728.5</v>
      </c>
      <c r="H22" s="142" t="s">
        <v>36</v>
      </c>
      <c r="I22" s="144">
        <v>0.27399999999999997</v>
      </c>
      <c r="J22" s="143">
        <v>1163</v>
      </c>
      <c r="K22" s="145">
        <v>0</v>
      </c>
      <c r="L22" s="145">
        <v>0</v>
      </c>
      <c r="M22" s="145">
        <v>0.1</v>
      </c>
      <c r="N22" s="145">
        <v>60</v>
      </c>
      <c r="O22" s="145">
        <v>17.5</v>
      </c>
      <c r="P22" s="145">
        <v>15.7</v>
      </c>
      <c r="Q22" s="145">
        <v>2.4</v>
      </c>
      <c r="R22" s="145">
        <v>2.2000000000000002</v>
      </c>
      <c r="S22" s="145">
        <v>2.1</v>
      </c>
      <c r="T22" s="146">
        <v>0.11667735129594803</v>
      </c>
      <c r="U22" s="147">
        <v>1.7561040498451566</v>
      </c>
      <c r="V22" s="148">
        <v>0</v>
      </c>
      <c r="W22" s="148">
        <v>60.1</v>
      </c>
      <c r="X22" s="148">
        <v>33.200000000000003</v>
      </c>
      <c r="Y22" s="148">
        <v>6.6999999999999993</v>
      </c>
      <c r="Z22" s="149" t="s">
        <v>48</v>
      </c>
    </row>
    <row r="23" spans="1:29" x14ac:dyDescent="0.2">
      <c r="A23" s="141">
        <v>19</v>
      </c>
      <c r="B23" s="142" t="s">
        <v>56</v>
      </c>
      <c r="C23" s="142">
        <v>1</v>
      </c>
      <c r="D23" s="143">
        <v>1726</v>
      </c>
      <c r="E23" s="143">
        <v>1744</v>
      </c>
      <c r="F23" s="143">
        <v>4.04</v>
      </c>
      <c r="G23" s="143">
        <v>1729.54</v>
      </c>
      <c r="H23" s="142" t="s">
        <v>36</v>
      </c>
      <c r="I23" s="144">
        <v>0.26700000000000002</v>
      </c>
      <c r="J23" s="143">
        <v>884</v>
      </c>
      <c r="K23" s="145">
        <v>0</v>
      </c>
      <c r="L23" s="145">
        <v>0</v>
      </c>
      <c r="M23" s="145">
        <v>0.1</v>
      </c>
      <c r="N23" s="145">
        <v>68.800000000000011</v>
      </c>
      <c r="O23" s="145">
        <v>9.9</v>
      </c>
      <c r="P23" s="145">
        <v>13.1</v>
      </c>
      <c r="Q23" s="145">
        <v>2.6</v>
      </c>
      <c r="R23" s="145">
        <v>2.6</v>
      </c>
      <c r="S23" s="145">
        <v>2.9</v>
      </c>
      <c r="T23" s="146">
        <v>0.12862275540828705</v>
      </c>
      <c r="U23" s="147">
        <v>1.6584431671613873</v>
      </c>
      <c r="V23" s="148">
        <v>0</v>
      </c>
      <c r="W23" s="148">
        <v>68.900000000000006</v>
      </c>
      <c r="X23" s="148">
        <v>23</v>
      </c>
      <c r="Y23" s="148">
        <v>8.1</v>
      </c>
      <c r="Z23" s="149" t="s">
        <v>465</v>
      </c>
    </row>
    <row r="24" spans="1:29" x14ac:dyDescent="0.2">
      <c r="A24" s="141">
        <v>20</v>
      </c>
      <c r="B24" s="142">
        <v>16</v>
      </c>
      <c r="C24" s="142" t="s">
        <v>566</v>
      </c>
      <c r="D24" s="143" t="s">
        <v>566</v>
      </c>
      <c r="E24" s="143" t="s">
        <v>566</v>
      </c>
      <c r="F24" s="142" t="s">
        <v>566</v>
      </c>
      <c r="G24" s="143">
        <v>1731.1</v>
      </c>
      <c r="H24" s="142" t="s">
        <v>36</v>
      </c>
      <c r="I24" s="144">
        <v>0.26</v>
      </c>
      <c r="J24" s="143">
        <v>731</v>
      </c>
      <c r="K24" s="145">
        <v>0</v>
      </c>
      <c r="L24" s="145">
        <v>0</v>
      </c>
      <c r="M24" s="145">
        <v>0.1</v>
      </c>
      <c r="N24" s="145">
        <v>65.400000000000006</v>
      </c>
      <c r="O24" s="145">
        <v>15.3</v>
      </c>
      <c r="P24" s="145">
        <v>13.6</v>
      </c>
      <c r="Q24" s="145">
        <v>2.2000000000000002</v>
      </c>
      <c r="R24" s="145">
        <v>1.5</v>
      </c>
      <c r="S24" s="145">
        <v>1.9000000000000001</v>
      </c>
      <c r="T24" s="146">
        <v>0.1242547497430815</v>
      </c>
      <c r="U24" s="147">
        <v>1.6469195861019861</v>
      </c>
      <c r="V24" s="148">
        <v>0</v>
      </c>
      <c r="W24" s="148">
        <v>65.5</v>
      </c>
      <c r="X24" s="148">
        <v>28.9</v>
      </c>
      <c r="Y24" s="148">
        <v>5.6000000000000005</v>
      </c>
      <c r="Z24" s="149" t="s">
        <v>48</v>
      </c>
    </row>
    <row r="25" spans="1:29" x14ac:dyDescent="0.2">
      <c r="A25" s="141">
        <v>21</v>
      </c>
      <c r="B25" s="142" t="s">
        <v>63</v>
      </c>
      <c r="C25" s="142">
        <v>1</v>
      </c>
      <c r="D25" s="143">
        <v>1726</v>
      </c>
      <c r="E25" s="143">
        <v>1744</v>
      </c>
      <c r="F25" s="143">
        <v>5.67</v>
      </c>
      <c r="G25" s="143">
        <v>1731.17</v>
      </c>
      <c r="H25" s="142" t="s">
        <v>36</v>
      </c>
      <c r="I25" s="144">
        <v>0.218</v>
      </c>
      <c r="J25" s="143">
        <v>148</v>
      </c>
      <c r="K25" s="145">
        <v>0</v>
      </c>
      <c r="L25" s="145">
        <v>0</v>
      </c>
      <c r="M25" s="145">
        <v>0.1</v>
      </c>
      <c r="N25" s="145">
        <v>68.2</v>
      </c>
      <c r="O25" s="145">
        <v>7.9</v>
      </c>
      <c r="P25" s="145">
        <v>11.9</v>
      </c>
      <c r="Q25" s="145">
        <v>3.5</v>
      </c>
      <c r="R25" s="145">
        <v>3.5</v>
      </c>
      <c r="S25" s="145">
        <v>4.8999999999999995</v>
      </c>
      <c r="T25" s="146">
        <v>0.12787292897701263</v>
      </c>
      <c r="U25" s="147">
        <v>1.7946408216539425</v>
      </c>
      <c r="V25" s="148">
        <v>0</v>
      </c>
      <c r="W25" s="148">
        <v>68.3</v>
      </c>
      <c r="X25" s="148">
        <v>19.8</v>
      </c>
      <c r="Y25" s="148">
        <v>11.899999999999999</v>
      </c>
      <c r="Z25" s="149" t="s">
        <v>467</v>
      </c>
    </row>
    <row r="26" spans="1:29" x14ac:dyDescent="0.2">
      <c r="A26" s="141">
        <v>22</v>
      </c>
      <c r="B26" s="142" t="s">
        <v>66</v>
      </c>
      <c r="C26" s="142">
        <v>1</v>
      </c>
      <c r="D26" s="143">
        <v>1726</v>
      </c>
      <c r="E26" s="143">
        <v>1744</v>
      </c>
      <c r="F26" s="143">
        <v>6.4</v>
      </c>
      <c r="G26" s="143">
        <v>1731.9</v>
      </c>
      <c r="H26" s="142" t="s">
        <v>36</v>
      </c>
      <c r="I26" s="144">
        <v>0.38799999999999996</v>
      </c>
      <c r="J26" s="143">
        <v>1180</v>
      </c>
      <c r="K26" s="145">
        <v>0</v>
      </c>
      <c r="L26" s="145">
        <v>0</v>
      </c>
      <c r="M26" s="145">
        <v>0.1</v>
      </c>
      <c r="N26" s="145">
        <v>71.7</v>
      </c>
      <c r="O26" s="145">
        <v>10</v>
      </c>
      <c r="P26" s="145">
        <v>11.2</v>
      </c>
      <c r="Q26" s="145">
        <v>2.2999999999999998</v>
      </c>
      <c r="R26" s="145">
        <v>2.2000000000000002</v>
      </c>
      <c r="S26" s="145">
        <v>2.5</v>
      </c>
      <c r="T26" s="146">
        <v>0.13212698698043823</v>
      </c>
      <c r="U26" s="147">
        <v>1.5067333204379421</v>
      </c>
      <c r="V26" s="148">
        <v>0</v>
      </c>
      <c r="W26" s="148">
        <v>71.8</v>
      </c>
      <c r="X26" s="148">
        <v>21.2</v>
      </c>
      <c r="Y26" s="148">
        <v>7</v>
      </c>
      <c r="Z26" s="149" t="s">
        <v>465</v>
      </c>
    </row>
    <row r="27" spans="1:29" x14ac:dyDescent="0.2">
      <c r="A27" s="141">
        <v>23</v>
      </c>
      <c r="B27" s="142" t="s">
        <v>426</v>
      </c>
      <c r="C27" s="142">
        <v>1</v>
      </c>
      <c r="D27" s="143">
        <v>1726</v>
      </c>
      <c r="E27" s="143">
        <v>1744</v>
      </c>
      <c r="F27" s="143">
        <v>7</v>
      </c>
      <c r="G27" s="143">
        <v>1732.5</v>
      </c>
      <c r="H27" s="142" t="s">
        <v>36</v>
      </c>
      <c r="I27" s="144">
        <v>0.22600000000000001</v>
      </c>
      <c r="J27" s="143">
        <v>76.7</v>
      </c>
      <c r="K27" s="145">
        <v>0</v>
      </c>
      <c r="L27" s="145">
        <v>0</v>
      </c>
      <c r="M27" s="145">
        <v>0</v>
      </c>
      <c r="N27" s="145">
        <v>44.6</v>
      </c>
      <c r="O27" s="145">
        <v>17.899999999999999</v>
      </c>
      <c r="P27" s="145">
        <v>23.9</v>
      </c>
      <c r="Q27" s="145">
        <v>4.5</v>
      </c>
      <c r="R27" s="145">
        <v>3.8</v>
      </c>
      <c r="S27" s="145">
        <v>5.3</v>
      </c>
      <c r="T27" s="146">
        <v>8.1130929291248322E-2</v>
      </c>
      <c r="U27" s="147">
        <v>2.6347521350565453</v>
      </c>
      <c r="V27" s="148">
        <v>0</v>
      </c>
      <c r="W27" s="148">
        <v>44.6</v>
      </c>
      <c r="X27" s="148">
        <v>41.8</v>
      </c>
      <c r="Y27" s="148">
        <v>13.600000000000001</v>
      </c>
      <c r="Z27" s="149" t="s">
        <v>468</v>
      </c>
    </row>
    <row r="28" spans="1:29" x14ac:dyDescent="0.2">
      <c r="A28" s="141">
        <v>24</v>
      </c>
      <c r="B28" s="142" t="s">
        <v>72</v>
      </c>
      <c r="C28" s="142">
        <v>1</v>
      </c>
      <c r="D28" s="143">
        <v>1726</v>
      </c>
      <c r="E28" s="143">
        <v>1744</v>
      </c>
      <c r="F28" s="143">
        <v>7.91</v>
      </c>
      <c r="G28" s="143">
        <v>1733.41</v>
      </c>
      <c r="H28" s="142" t="s">
        <v>36</v>
      </c>
      <c r="I28" s="144">
        <v>0.24600000000000002</v>
      </c>
      <c r="J28" s="143">
        <v>99</v>
      </c>
      <c r="K28" s="145">
        <v>0</v>
      </c>
      <c r="L28" s="145">
        <v>0</v>
      </c>
      <c r="M28" s="145">
        <v>0.1</v>
      </c>
      <c r="N28" s="145">
        <v>63.699999999999996</v>
      </c>
      <c r="O28" s="145">
        <v>7.1</v>
      </c>
      <c r="P28" s="145">
        <v>12.4</v>
      </c>
      <c r="Q28" s="145">
        <v>4.7</v>
      </c>
      <c r="R28" s="145">
        <v>4.7</v>
      </c>
      <c r="S28" s="145">
        <v>7.3</v>
      </c>
      <c r="T28" s="146">
        <v>0.12195789813995361</v>
      </c>
      <c r="U28" s="147">
        <v>2.4392939243931631</v>
      </c>
      <c r="V28" s="148">
        <v>0</v>
      </c>
      <c r="W28" s="148">
        <v>63.8</v>
      </c>
      <c r="X28" s="148">
        <v>19.5</v>
      </c>
      <c r="Y28" s="148">
        <v>16.7</v>
      </c>
      <c r="Z28" s="149" t="s">
        <v>467</v>
      </c>
    </row>
    <row r="29" spans="1:29" x14ac:dyDescent="0.2">
      <c r="A29" s="141">
        <v>25</v>
      </c>
      <c r="B29" s="142" t="s">
        <v>77</v>
      </c>
      <c r="C29" s="142">
        <v>1</v>
      </c>
      <c r="D29" s="143">
        <v>1726</v>
      </c>
      <c r="E29" s="143">
        <v>1744</v>
      </c>
      <c r="F29" s="143">
        <v>8.83</v>
      </c>
      <c r="G29" s="143">
        <v>1734.33</v>
      </c>
      <c r="H29" s="142" t="s">
        <v>36</v>
      </c>
      <c r="I29" s="144" t="s">
        <v>566</v>
      </c>
      <c r="J29" s="143">
        <v>119</v>
      </c>
      <c r="K29" s="145">
        <v>0</v>
      </c>
      <c r="L29" s="145">
        <v>0</v>
      </c>
      <c r="M29" s="145">
        <v>0</v>
      </c>
      <c r="N29" s="145">
        <v>43.3</v>
      </c>
      <c r="O29" s="145">
        <v>17.399999999999999</v>
      </c>
      <c r="P29" s="145">
        <v>23</v>
      </c>
      <c r="Q29" s="145">
        <v>5.2</v>
      </c>
      <c r="R29" s="145">
        <v>4.7</v>
      </c>
      <c r="S29" s="145">
        <v>6.4</v>
      </c>
      <c r="T29" s="146">
        <v>7.6574847102165222E-2</v>
      </c>
      <c r="U29" s="147">
        <v>2.830705997894492</v>
      </c>
      <c r="V29" s="148">
        <v>0</v>
      </c>
      <c r="W29" s="148">
        <v>43.3</v>
      </c>
      <c r="X29" s="148">
        <v>40.4</v>
      </c>
      <c r="Y29" s="148">
        <v>16.3</v>
      </c>
      <c r="Z29" s="149" t="s">
        <v>468</v>
      </c>
    </row>
    <row r="30" spans="1:29" x14ac:dyDescent="0.2">
      <c r="A30" s="141">
        <v>26</v>
      </c>
      <c r="B30" s="142">
        <v>17</v>
      </c>
      <c r="C30" s="142" t="s">
        <v>566</v>
      </c>
      <c r="D30" s="143" t="s">
        <v>566</v>
      </c>
      <c r="E30" s="143" t="s">
        <v>566</v>
      </c>
      <c r="F30" s="142" t="s">
        <v>566</v>
      </c>
      <c r="G30" s="143">
        <v>1735.2</v>
      </c>
      <c r="H30" s="142" t="s">
        <v>36</v>
      </c>
      <c r="I30" s="144">
        <v>0.22500000000000001</v>
      </c>
      <c r="J30" s="143">
        <v>94.2</v>
      </c>
      <c r="K30" s="145">
        <v>0</v>
      </c>
      <c r="L30" s="145">
        <v>0</v>
      </c>
      <c r="M30" s="145">
        <v>0</v>
      </c>
      <c r="N30" s="145">
        <v>43.2</v>
      </c>
      <c r="O30" s="145">
        <v>20.399999999999999</v>
      </c>
      <c r="P30" s="145">
        <v>24.9</v>
      </c>
      <c r="Q30" s="145">
        <v>4.3</v>
      </c>
      <c r="R30" s="145">
        <v>3.3</v>
      </c>
      <c r="S30" s="145">
        <v>3.9</v>
      </c>
      <c r="T30" s="146">
        <v>7.9370052598409985E-2</v>
      </c>
      <c r="U30" s="147">
        <v>2.4793937690587313</v>
      </c>
      <c r="V30" s="148">
        <v>0</v>
      </c>
      <c r="W30" s="148">
        <v>43.2</v>
      </c>
      <c r="X30" s="148">
        <v>45.3</v>
      </c>
      <c r="Y30" s="148">
        <v>11.5</v>
      </c>
      <c r="Z30" s="149" t="s">
        <v>88</v>
      </c>
    </row>
    <row r="31" spans="1:29" x14ac:dyDescent="0.2">
      <c r="A31" s="141">
        <v>27</v>
      </c>
      <c r="B31" s="142" t="s">
        <v>427</v>
      </c>
      <c r="C31" s="142">
        <v>1</v>
      </c>
      <c r="D31" s="143">
        <v>1726</v>
      </c>
      <c r="E31" s="143">
        <v>1744</v>
      </c>
      <c r="F31" s="143">
        <v>10.25</v>
      </c>
      <c r="G31" s="143">
        <v>1735.75</v>
      </c>
      <c r="H31" s="142" t="s">
        <v>36</v>
      </c>
      <c r="I31" s="144">
        <v>0.26700000000000002</v>
      </c>
      <c r="J31" s="143">
        <v>263</v>
      </c>
      <c r="K31" s="145">
        <v>0</v>
      </c>
      <c r="L31" s="145">
        <v>0</v>
      </c>
      <c r="M31" s="145">
        <v>0.1</v>
      </c>
      <c r="N31" s="145">
        <v>28</v>
      </c>
      <c r="O31" s="145">
        <v>25.6</v>
      </c>
      <c r="P31" s="145">
        <v>31.9</v>
      </c>
      <c r="Q31" s="145">
        <v>5.0999999999999996</v>
      </c>
      <c r="R31" s="145">
        <v>4.4000000000000004</v>
      </c>
      <c r="S31" s="145">
        <v>4.9000000000000004</v>
      </c>
      <c r="T31" s="146">
        <v>5.5268567055463791E-2</v>
      </c>
      <c r="U31" s="147">
        <v>2.5462380806406584</v>
      </c>
      <c r="V31" s="148">
        <v>0</v>
      </c>
      <c r="W31" s="148">
        <v>28.1</v>
      </c>
      <c r="X31" s="148">
        <v>57.5</v>
      </c>
      <c r="Y31" s="148">
        <v>14.4</v>
      </c>
      <c r="Z31" s="149" t="s">
        <v>88</v>
      </c>
    </row>
    <row r="32" spans="1:29" x14ac:dyDescent="0.2">
      <c r="A32" s="141">
        <v>28</v>
      </c>
      <c r="B32" s="142" t="s">
        <v>84</v>
      </c>
      <c r="C32" s="142">
        <v>1</v>
      </c>
      <c r="D32" s="143">
        <v>1726</v>
      </c>
      <c r="E32" s="143">
        <v>1744</v>
      </c>
      <c r="F32" s="143">
        <v>10.64</v>
      </c>
      <c r="G32" s="143">
        <v>1736.14</v>
      </c>
      <c r="H32" s="142" t="s">
        <v>36</v>
      </c>
      <c r="I32" s="144">
        <v>0.28300000000000003</v>
      </c>
      <c r="J32" s="143">
        <v>400</v>
      </c>
      <c r="K32" s="145">
        <v>0</v>
      </c>
      <c r="L32" s="145">
        <v>0</v>
      </c>
      <c r="M32" s="145">
        <v>0.1</v>
      </c>
      <c r="N32" s="145">
        <v>38.6</v>
      </c>
      <c r="O32" s="145">
        <v>22.8</v>
      </c>
      <c r="P32" s="145">
        <v>24.9</v>
      </c>
      <c r="Q32" s="145">
        <v>4.7</v>
      </c>
      <c r="R32" s="145">
        <v>3.8</v>
      </c>
      <c r="S32" s="145">
        <v>5.0999999999999996</v>
      </c>
      <c r="T32" s="146">
        <v>7.0925973355770111E-2</v>
      </c>
      <c r="U32" s="147">
        <v>2.5740306305525533</v>
      </c>
      <c r="V32" s="148">
        <v>0</v>
      </c>
      <c r="W32" s="148">
        <v>38.700000000000003</v>
      </c>
      <c r="X32" s="148">
        <v>47.7</v>
      </c>
      <c r="Y32" s="148">
        <v>13.6</v>
      </c>
      <c r="Z32" s="149" t="s">
        <v>88</v>
      </c>
    </row>
    <row r="33" spans="1:26" x14ac:dyDescent="0.2">
      <c r="A33" s="141">
        <v>29</v>
      </c>
      <c r="B33" s="142" t="s">
        <v>95</v>
      </c>
      <c r="C33" s="142">
        <v>1</v>
      </c>
      <c r="D33" s="143">
        <v>1726</v>
      </c>
      <c r="E33" s="143">
        <v>1744</v>
      </c>
      <c r="F33" s="143">
        <v>12.22</v>
      </c>
      <c r="G33" s="143">
        <v>1737.72</v>
      </c>
      <c r="H33" s="142" t="s">
        <v>36</v>
      </c>
      <c r="I33" s="144" t="s">
        <v>566</v>
      </c>
      <c r="J33" s="143">
        <v>1.5</v>
      </c>
      <c r="K33" s="145">
        <v>0</v>
      </c>
      <c r="L33" s="145">
        <v>0</v>
      </c>
      <c r="M33" s="145">
        <v>0</v>
      </c>
      <c r="N33" s="145">
        <v>0.4</v>
      </c>
      <c r="O33" s="145">
        <v>1.4</v>
      </c>
      <c r="P33" s="145">
        <v>46.4</v>
      </c>
      <c r="Q33" s="145">
        <v>13.3</v>
      </c>
      <c r="R33" s="145">
        <v>13.3</v>
      </c>
      <c r="S33" s="145">
        <v>25.2</v>
      </c>
      <c r="T33" s="146">
        <v>9.1045629233121872E-3</v>
      </c>
      <c r="U33" s="147">
        <v>4.7721126099529867</v>
      </c>
      <c r="V33" s="148">
        <v>0</v>
      </c>
      <c r="W33" s="148">
        <v>0.4</v>
      </c>
      <c r="X33" s="148">
        <v>47.8</v>
      </c>
      <c r="Y33" s="148">
        <v>51.8</v>
      </c>
      <c r="Z33" s="149" t="s">
        <v>96</v>
      </c>
    </row>
    <row r="34" spans="1:26" x14ac:dyDescent="0.2">
      <c r="A34" s="141">
        <v>30</v>
      </c>
      <c r="B34" s="142" t="s">
        <v>101</v>
      </c>
      <c r="C34" s="142">
        <v>1</v>
      </c>
      <c r="D34" s="143">
        <v>1726</v>
      </c>
      <c r="E34" s="143">
        <v>1744</v>
      </c>
      <c r="F34" s="143">
        <v>13.23</v>
      </c>
      <c r="G34" s="143">
        <v>1738.73</v>
      </c>
      <c r="H34" s="142" t="s">
        <v>36</v>
      </c>
      <c r="I34" s="144">
        <v>0.24100000000000002</v>
      </c>
      <c r="J34" s="143">
        <v>2156</v>
      </c>
      <c r="K34" s="145">
        <v>0</v>
      </c>
      <c r="L34" s="145">
        <v>0</v>
      </c>
      <c r="M34" s="145">
        <v>2.6</v>
      </c>
      <c r="N34" s="145">
        <v>89.300000000000011</v>
      </c>
      <c r="O34" s="145">
        <v>2.7</v>
      </c>
      <c r="P34" s="145">
        <v>2.8</v>
      </c>
      <c r="Q34" s="145">
        <v>1</v>
      </c>
      <c r="R34" s="145">
        <v>0.3</v>
      </c>
      <c r="S34" s="145">
        <v>1.3</v>
      </c>
      <c r="T34" s="146">
        <v>0.15371470153331757</v>
      </c>
      <c r="U34" s="147">
        <v>1.2924250221986049</v>
      </c>
      <c r="V34" s="148">
        <v>0</v>
      </c>
      <c r="W34" s="148">
        <v>91.9</v>
      </c>
      <c r="X34" s="148">
        <v>5.5</v>
      </c>
      <c r="Y34" s="148">
        <v>2.6</v>
      </c>
      <c r="Z34" s="149" t="s">
        <v>37</v>
      </c>
    </row>
    <row r="35" spans="1:26" x14ac:dyDescent="0.2">
      <c r="A35" s="141">
        <v>31</v>
      </c>
      <c r="B35" s="142">
        <v>18</v>
      </c>
      <c r="C35" s="142" t="s">
        <v>566</v>
      </c>
      <c r="D35" s="143" t="s">
        <v>566</v>
      </c>
      <c r="E35" s="143" t="s">
        <v>566</v>
      </c>
      <c r="F35" s="142" t="s">
        <v>566</v>
      </c>
      <c r="G35" s="143">
        <v>1739.5</v>
      </c>
      <c r="H35" s="142" t="s">
        <v>36</v>
      </c>
      <c r="I35" s="144">
        <v>0.23199999999999998</v>
      </c>
      <c r="J35" s="143">
        <v>1154</v>
      </c>
      <c r="K35" s="145">
        <v>0</v>
      </c>
      <c r="L35" s="145">
        <v>0</v>
      </c>
      <c r="M35" s="145">
        <v>1.4</v>
      </c>
      <c r="N35" s="145">
        <v>87.399999999999991</v>
      </c>
      <c r="O35" s="145">
        <v>4.7</v>
      </c>
      <c r="P35" s="145">
        <v>4.4000000000000004</v>
      </c>
      <c r="Q35" s="145">
        <v>0.2</v>
      </c>
      <c r="R35" s="145">
        <v>0.5</v>
      </c>
      <c r="S35" s="145">
        <v>1.4000000000000001</v>
      </c>
      <c r="T35" s="146">
        <v>0.15019651869070716</v>
      </c>
      <c r="U35" s="147">
        <v>1.2996524613044549</v>
      </c>
      <c r="V35" s="148">
        <v>0</v>
      </c>
      <c r="W35" s="148">
        <v>88.8</v>
      </c>
      <c r="X35" s="148">
        <v>9.1000000000000014</v>
      </c>
      <c r="Y35" s="148">
        <v>2.1</v>
      </c>
      <c r="Z35" s="149" t="s">
        <v>37</v>
      </c>
    </row>
    <row r="36" spans="1:26" x14ac:dyDescent="0.2">
      <c r="A36" s="141">
        <v>32</v>
      </c>
      <c r="B36" s="142" t="s">
        <v>112</v>
      </c>
      <c r="C36" s="142">
        <v>1</v>
      </c>
      <c r="D36" s="143">
        <v>1726</v>
      </c>
      <c r="E36" s="143">
        <v>1744</v>
      </c>
      <c r="F36" s="143">
        <v>15.93</v>
      </c>
      <c r="G36" s="143">
        <v>1741.43</v>
      </c>
      <c r="H36" s="142" t="s">
        <v>36</v>
      </c>
      <c r="I36" s="144">
        <v>0.253</v>
      </c>
      <c r="J36" s="143">
        <v>1536</v>
      </c>
      <c r="K36" s="145">
        <v>0</v>
      </c>
      <c r="L36" s="145">
        <v>0</v>
      </c>
      <c r="M36" s="145">
        <v>1.1000000000000001</v>
      </c>
      <c r="N36" s="145">
        <v>86.2</v>
      </c>
      <c r="O36" s="145">
        <v>3.8</v>
      </c>
      <c r="P36" s="145">
        <v>5.3</v>
      </c>
      <c r="Q36" s="145">
        <v>1.4</v>
      </c>
      <c r="R36" s="145">
        <v>0.8</v>
      </c>
      <c r="S36" s="145">
        <v>1.4</v>
      </c>
      <c r="T36" s="146">
        <v>0.14866010844707489</v>
      </c>
      <c r="U36" s="147">
        <v>1.3044030992245539</v>
      </c>
      <c r="V36" s="148">
        <v>0</v>
      </c>
      <c r="W36" s="148">
        <v>87.3</v>
      </c>
      <c r="X36" s="148">
        <v>9.1</v>
      </c>
      <c r="Y36" s="148">
        <v>3.6</v>
      </c>
      <c r="Z36" s="149" t="s">
        <v>37</v>
      </c>
    </row>
    <row r="37" spans="1:26" x14ac:dyDescent="0.2">
      <c r="A37" s="141">
        <v>33</v>
      </c>
      <c r="B37" s="142" t="s">
        <v>117</v>
      </c>
      <c r="C37" s="142">
        <v>1</v>
      </c>
      <c r="D37" s="143">
        <v>1726</v>
      </c>
      <c r="E37" s="143">
        <v>1744</v>
      </c>
      <c r="F37" s="143">
        <v>17.079999999999998</v>
      </c>
      <c r="G37" s="143">
        <v>1742.58</v>
      </c>
      <c r="H37" s="142" t="s">
        <v>36</v>
      </c>
      <c r="I37" s="144">
        <v>0.161</v>
      </c>
      <c r="J37" s="143">
        <v>222</v>
      </c>
      <c r="K37" s="145">
        <v>0</v>
      </c>
      <c r="L37" s="145">
        <v>0</v>
      </c>
      <c r="M37" s="145">
        <v>2.2000000000000002</v>
      </c>
      <c r="N37" s="145">
        <v>70.599999999999994</v>
      </c>
      <c r="O37" s="145">
        <v>4.9000000000000004</v>
      </c>
      <c r="P37" s="145">
        <v>20.7</v>
      </c>
      <c r="Q37" s="145">
        <v>0.7</v>
      </c>
      <c r="R37" s="145">
        <v>0.5</v>
      </c>
      <c r="S37" s="145">
        <v>0.4</v>
      </c>
      <c r="T37" s="146">
        <v>0.1344352662563324</v>
      </c>
      <c r="U37" s="147">
        <v>1.5932779769994911</v>
      </c>
      <c r="V37" s="148">
        <v>0</v>
      </c>
      <c r="W37" s="148">
        <v>72.8</v>
      </c>
      <c r="X37" s="148">
        <v>25.6</v>
      </c>
      <c r="Y37" s="148">
        <v>1.6</v>
      </c>
      <c r="Z37" s="149" t="s">
        <v>48</v>
      </c>
    </row>
    <row r="38" spans="1:26" x14ac:dyDescent="0.2">
      <c r="A38" s="141">
        <v>34</v>
      </c>
      <c r="B38" s="142" t="s">
        <v>428</v>
      </c>
      <c r="C38" s="142">
        <v>1</v>
      </c>
      <c r="D38" s="143">
        <v>1726</v>
      </c>
      <c r="E38" s="143">
        <v>1744</v>
      </c>
      <c r="F38" s="143">
        <v>14</v>
      </c>
      <c r="G38" s="143">
        <v>1742.79</v>
      </c>
      <c r="H38" s="142" t="s">
        <v>36</v>
      </c>
      <c r="I38" s="144">
        <v>0.25</v>
      </c>
      <c r="J38" s="143">
        <v>1595</v>
      </c>
      <c r="K38" s="145">
        <v>0</v>
      </c>
      <c r="L38" s="145">
        <v>0</v>
      </c>
      <c r="M38" s="145">
        <v>2.4</v>
      </c>
      <c r="N38" s="145">
        <v>85</v>
      </c>
      <c r="O38" s="145">
        <v>5.3</v>
      </c>
      <c r="P38" s="145">
        <v>4.5</v>
      </c>
      <c r="Q38" s="145">
        <v>0.9</v>
      </c>
      <c r="R38" s="145">
        <v>0.4</v>
      </c>
      <c r="S38" s="145">
        <v>1.5</v>
      </c>
      <c r="T38" s="146">
        <v>0.14965581893920898</v>
      </c>
      <c r="U38" s="147">
        <v>1.3093060470125233</v>
      </c>
      <c r="V38" s="148">
        <v>0</v>
      </c>
      <c r="W38" s="148">
        <v>87.4</v>
      </c>
      <c r="X38" s="148">
        <v>9.8000000000000007</v>
      </c>
      <c r="Y38" s="148">
        <v>2.8</v>
      </c>
      <c r="Z38" s="149" t="s">
        <v>37</v>
      </c>
    </row>
    <row r="39" spans="1:26" x14ac:dyDescent="0.2">
      <c r="A39" s="141">
        <v>35</v>
      </c>
      <c r="B39" s="142" t="s">
        <v>129</v>
      </c>
      <c r="C39" s="142">
        <v>2</v>
      </c>
      <c r="D39" s="143">
        <v>1744</v>
      </c>
      <c r="E39" s="143">
        <v>1762</v>
      </c>
      <c r="F39" s="143">
        <v>1.92</v>
      </c>
      <c r="G39" s="143">
        <v>1745.42</v>
      </c>
      <c r="H39" s="142" t="s">
        <v>36</v>
      </c>
      <c r="I39" s="144">
        <v>0.28300000000000003</v>
      </c>
      <c r="J39" s="143">
        <v>1477</v>
      </c>
      <c r="K39" s="145">
        <v>0</v>
      </c>
      <c r="L39" s="145">
        <v>0</v>
      </c>
      <c r="M39" s="145">
        <v>0.3</v>
      </c>
      <c r="N39" s="145">
        <v>84</v>
      </c>
      <c r="O39" s="145">
        <v>4.5</v>
      </c>
      <c r="P39" s="145">
        <v>6.1</v>
      </c>
      <c r="Q39" s="145">
        <v>1.4</v>
      </c>
      <c r="R39" s="145">
        <v>1.1000000000000001</v>
      </c>
      <c r="S39" s="145">
        <v>2.6</v>
      </c>
      <c r="T39" s="146">
        <v>0.1453758180141449</v>
      </c>
      <c r="U39" s="147">
        <v>1.3135134744852797</v>
      </c>
      <c r="V39" s="148">
        <v>0</v>
      </c>
      <c r="W39" s="148">
        <v>84.3</v>
      </c>
      <c r="X39" s="148">
        <v>10.6</v>
      </c>
      <c r="Y39" s="148">
        <v>5.0999999999999996</v>
      </c>
      <c r="Z39" s="149" t="s">
        <v>465</v>
      </c>
    </row>
    <row r="40" spans="1:26" x14ac:dyDescent="0.2">
      <c r="A40" s="141">
        <v>36</v>
      </c>
      <c r="B40" s="142" t="s">
        <v>133</v>
      </c>
      <c r="C40" s="142">
        <v>2</v>
      </c>
      <c r="D40" s="143">
        <v>1744</v>
      </c>
      <c r="E40" s="143">
        <v>1762</v>
      </c>
      <c r="F40" s="143">
        <v>2.93</v>
      </c>
      <c r="G40" s="143">
        <v>1746.43</v>
      </c>
      <c r="H40" s="142" t="s">
        <v>36</v>
      </c>
      <c r="I40" s="144">
        <v>0</v>
      </c>
      <c r="J40" s="143">
        <v>1099</v>
      </c>
      <c r="K40" s="145">
        <v>0</v>
      </c>
      <c r="L40" s="145">
        <v>0</v>
      </c>
      <c r="M40" s="145">
        <v>0.2</v>
      </c>
      <c r="N40" s="145">
        <v>78.5</v>
      </c>
      <c r="O40" s="145">
        <v>7.6</v>
      </c>
      <c r="P40" s="145">
        <v>7.8</v>
      </c>
      <c r="Q40" s="145">
        <v>1.6</v>
      </c>
      <c r="R40" s="145">
        <v>1.6</v>
      </c>
      <c r="S40" s="145">
        <v>2.6999999999999997</v>
      </c>
      <c r="T40" s="146">
        <v>0.13979411125183105</v>
      </c>
      <c r="U40" s="147">
        <v>1.3388517114783256</v>
      </c>
      <c r="V40" s="148">
        <v>0</v>
      </c>
      <c r="W40" s="148">
        <v>78.7</v>
      </c>
      <c r="X40" s="148">
        <v>15.399999999999999</v>
      </c>
      <c r="Y40" s="148">
        <v>5.9</v>
      </c>
      <c r="Z40" s="149" t="s">
        <v>465</v>
      </c>
    </row>
    <row r="41" spans="1:26" x14ac:dyDescent="0.2">
      <c r="A41" s="141">
        <v>37</v>
      </c>
      <c r="B41" s="142">
        <v>19</v>
      </c>
      <c r="C41" s="142" t="s">
        <v>566</v>
      </c>
      <c r="D41" s="143" t="s">
        <v>566</v>
      </c>
      <c r="E41" s="143" t="s">
        <v>566</v>
      </c>
      <c r="F41" s="142" t="s">
        <v>566</v>
      </c>
      <c r="G41" s="143">
        <v>1747.6</v>
      </c>
      <c r="H41" s="142" t="s">
        <v>36</v>
      </c>
      <c r="I41" s="144">
        <v>0.19500000000000001</v>
      </c>
      <c r="J41" s="143">
        <v>117</v>
      </c>
      <c r="K41" s="145">
        <v>0</v>
      </c>
      <c r="L41" s="145">
        <v>0</v>
      </c>
      <c r="M41" s="145">
        <v>0.1</v>
      </c>
      <c r="N41" s="145">
        <v>53.4</v>
      </c>
      <c r="O41" s="145">
        <v>16.3</v>
      </c>
      <c r="P41" s="145">
        <v>21.5</v>
      </c>
      <c r="Q41" s="145">
        <v>3.3</v>
      </c>
      <c r="R41" s="145">
        <v>2.8</v>
      </c>
      <c r="S41" s="145">
        <v>2.6</v>
      </c>
      <c r="T41" s="146">
        <v>0.10618965511835309</v>
      </c>
      <c r="U41" s="147">
        <v>2.1939840160148356</v>
      </c>
      <c r="V41" s="148">
        <v>0</v>
      </c>
      <c r="W41" s="148">
        <v>53.5</v>
      </c>
      <c r="X41" s="148">
        <v>37.799999999999997</v>
      </c>
      <c r="Y41" s="148">
        <v>8.6999999999999993</v>
      </c>
      <c r="Z41" s="149" t="s">
        <v>48</v>
      </c>
    </row>
    <row r="42" spans="1:26" x14ac:dyDescent="0.2">
      <c r="A42" s="141">
        <v>38</v>
      </c>
      <c r="B42" s="142" t="s">
        <v>139</v>
      </c>
      <c r="C42" s="142">
        <v>2</v>
      </c>
      <c r="D42" s="143">
        <v>1744</v>
      </c>
      <c r="E42" s="143">
        <v>1762</v>
      </c>
      <c r="F42" s="143">
        <v>4.51</v>
      </c>
      <c r="G42" s="143">
        <v>1748.01</v>
      </c>
      <c r="H42" s="142" t="s">
        <v>36</v>
      </c>
      <c r="I42" s="144">
        <v>0.24299999999999999</v>
      </c>
      <c r="J42" s="143">
        <v>44</v>
      </c>
      <c r="K42" s="145">
        <v>0</v>
      </c>
      <c r="L42" s="145">
        <v>0</v>
      </c>
      <c r="M42" s="145">
        <v>0</v>
      </c>
      <c r="N42" s="145">
        <v>15.6</v>
      </c>
      <c r="O42" s="145">
        <v>35.1</v>
      </c>
      <c r="P42" s="145">
        <v>34</v>
      </c>
      <c r="Q42" s="145">
        <v>5.3</v>
      </c>
      <c r="R42" s="145">
        <v>4.2</v>
      </c>
      <c r="S42" s="145">
        <v>5.8</v>
      </c>
      <c r="T42" s="146">
        <v>5.0695966929197311E-2</v>
      </c>
      <c r="U42" s="147">
        <v>2.2907892904660261</v>
      </c>
      <c r="V42" s="148">
        <v>0</v>
      </c>
      <c r="W42" s="148">
        <v>15.6</v>
      </c>
      <c r="X42" s="148">
        <v>69.099999999999994</v>
      </c>
      <c r="Y42" s="148">
        <v>15.3</v>
      </c>
      <c r="Z42" s="149" t="s">
        <v>470</v>
      </c>
    </row>
    <row r="43" spans="1:26" x14ac:dyDescent="0.2">
      <c r="A43" s="141">
        <v>39</v>
      </c>
      <c r="B43" s="142" t="s">
        <v>429</v>
      </c>
      <c r="C43" s="142">
        <v>2</v>
      </c>
      <c r="D43" s="143">
        <v>1744</v>
      </c>
      <c r="E43" s="143">
        <v>1762</v>
      </c>
      <c r="F43" s="143">
        <v>5.1600000000000819</v>
      </c>
      <c r="G43" s="143">
        <v>1748.66</v>
      </c>
      <c r="H43" s="142" t="s">
        <v>36</v>
      </c>
      <c r="I43" s="144">
        <v>0.24399999999999999</v>
      </c>
      <c r="J43" s="143">
        <v>20</v>
      </c>
      <c r="K43" s="145">
        <v>0</v>
      </c>
      <c r="L43" s="145">
        <v>0</v>
      </c>
      <c r="M43" s="145">
        <v>0</v>
      </c>
      <c r="N43" s="145">
        <v>1.1000000000000001</v>
      </c>
      <c r="O43" s="145">
        <v>31.8</v>
      </c>
      <c r="P43" s="145">
        <v>50.2</v>
      </c>
      <c r="Q43" s="145">
        <v>8.1999999999999993</v>
      </c>
      <c r="R43" s="145">
        <v>6.8</v>
      </c>
      <c r="S43" s="145">
        <v>1.9000000000000001</v>
      </c>
      <c r="T43" s="146">
        <v>2.8898455202579498E-2</v>
      </c>
      <c r="U43" s="147">
        <v>2.1403563825109613</v>
      </c>
      <c r="V43" s="148">
        <v>0</v>
      </c>
      <c r="W43" s="148">
        <v>1.1000000000000001</v>
      </c>
      <c r="X43" s="148">
        <v>82</v>
      </c>
      <c r="Y43" s="148">
        <v>16.899999999999999</v>
      </c>
      <c r="Z43" s="149" t="s">
        <v>569</v>
      </c>
    </row>
    <row r="44" spans="1:26" x14ac:dyDescent="0.2">
      <c r="A44" s="141">
        <v>40</v>
      </c>
      <c r="B44" s="142" t="s">
        <v>144</v>
      </c>
      <c r="C44" s="142">
        <v>2</v>
      </c>
      <c r="D44" s="143">
        <v>1744</v>
      </c>
      <c r="E44" s="143">
        <v>1762</v>
      </c>
      <c r="F44" s="143">
        <v>5.47</v>
      </c>
      <c r="G44" s="143">
        <v>1748.97</v>
      </c>
      <c r="H44" s="142" t="s">
        <v>36</v>
      </c>
      <c r="I44" s="144">
        <v>0.23399999999999999</v>
      </c>
      <c r="J44" s="143">
        <v>4.5999999999999996</v>
      </c>
      <c r="K44" s="145">
        <v>0</v>
      </c>
      <c r="L44" s="145">
        <v>0</v>
      </c>
      <c r="M44" s="145">
        <v>0</v>
      </c>
      <c r="N44" s="145">
        <v>0.4</v>
      </c>
      <c r="O44" s="145">
        <v>28.8</v>
      </c>
      <c r="P44" s="145">
        <v>44.8</v>
      </c>
      <c r="Q44" s="145">
        <v>7.6</v>
      </c>
      <c r="R44" s="145">
        <v>5.7</v>
      </c>
      <c r="S44" s="145">
        <v>12.7</v>
      </c>
      <c r="T44" s="146">
        <v>2.368362620472908E-2</v>
      </c>
      <c r="U44" s="147">
        <v>2.4617258833473517</v>
      </c>
      <c r="V44" s="148">
        <v>0</v>
      </c>
      <c r="W44" s="148">
        <v>0.4</v>
      </c>
      <c r="X44" s="148">
        <v>73.599999999999994</v>
      </c>
      <c r="Y44" s="148">
        <v>26</v>
      </c>
      <c r="Z44" s="149" t="s">
        <v>145</v>
      </c>
    </row>
    <row r="45" spans="1:26" x14ac:dyDescent="0.2">
      <c r="A45" s="141">
        <v>41</v>
      </c>
      <c r="B45" s="142" t="s">
        <v>148</v>
      </c>
      <c r="C45" s="142">
        <v>2</v>
      </c>
      <c r="D45" s="143">
        <v>1744</v>
      </c>
      <c r="E45" s="143">
        <v>1762</v>
      </c>
      <c r="F45" s="143">
        <v>6.15</v>
      </c>
      <c r="G45" s="143">
        <v>1749.65</v>
      </c>
      <c r="H45" s="142" t="s">
        <v>36</v>
      </c>
      <c r="I45" s="144" t="s">
        <v>566</v>
      </c>
      <c r="J45" s="143">
        <v>1.4</v>
      </c>
      <c r="K45" s="145">
        <v>0</v>
      </c>
      <c r="L45" s="145">
        <v>0</v>
      </c>
      <c r="M45" s="145">
        <v>0</v>
      </c>
      <c r="N45" s="145">
        <v>0.3</v>
      </c>
      <c r="O45" s="145">
        <v>19.100000000000001</v>
      </c>
      <c r="P45" s="145">
        <v>42.3</v>
      </c>
      <c r="Q45" s="145">
        <v>10.5</v>
      </c>
      <c r="R45" s="145">
        <v>9.6</v>
      </c>
      <c r="S45" s="145">
        <v>18.2</v>
      </c>
      <c r="T45" s="146">
        <v>1.5607456676661968E-2</v>
      </c>
      <c r="U45" s="147">
        <v>3.594724510005419</v>
      </c>
      <c r="V45" s="148">
        <v>0</v>
      </c>
      <c r="W45" s="148">
        <v>0.3</v>
      </c>
      <c r="X45" s="148">
        <v>61.4</v>
      </c>
      <c r="Y45" s="148">
        <v>38.299999999999997</v>
      </c>
      <c r="Z45" s="149" t="s">
        <v>145</v>
      </c>
    </row>
    <row r="46" spans="1:26" x14ac:dyDescent="0.2">
      <c r="A46" s="141">
        <v>42</v>
      </c>
      <c r="B46" s="142" t="s">
        <v>152</v>
      </c>
      <c r="C46" s="142">
        <v>2</v>
      </c>
      <c r="D46" s="143">
        <v>1744</v>
      </c>
      <c r="E46" s="143">
        <v>1762</v>
      </c>
      <c r="F46" s="143">
        <v>7.18</v>
      </c>
      <c r="G46" s="143">
        <v>1750.68</v>
      </c>
      <c r="H46" s="142" t="s">
        <v>36</v>
      </c>
      <c r="I46" s="144">
        <v>0.25800000000000001</v>
      </c>
      <c r="J46" s="143">
        <v>163</v>
      </c>
      <c r="K46" s="145">
        <v>0</v>
      </c>
      <c r="L46" s="145">
        <v>0</v>
      </c>
      <c r="M46" s="145">
        <v>0</v>
      </c>
      <c r="N46" s="145">
        <v>42.1</v>
      </c>
      <c r="O46" s="145">
        <v>19.899999999999999</v>
      </c>
      <c r="P46" s="145">
        <v>25.2</v>
      </c>
      <c r="Q46" s="145">
        <v>4.3</v>
      </c>
      <c r="R46" s="145">
        <v>3.4</v>
      </c>
      <c r="S46" s="145">
        <v>5.0999999999999996</v>
      </c>
      <c r="T46" s="146">
        <v>7.5944371521472931E-2</v>
      </c>
      <c r="U46" s="147">
        <v>2.5800117560047942</v>
      </c>
      <c r="V46" s="148">
        <v>0</v>
      </c>
      <c r="W46" s="148">
        <v>42.1</v>
      </c>
      <c r="X46" s="148">
        <v>45.099999999999994</v>
      </c>
      <c r="Y46" s="148">
        <v>12.799999999999999</v>
      </c>
      <c r="Z46" s="149" t="s">
        <v>88</v>
      </c>
    </row>
    <row r="47" spans="1:26" x14ac:dyDescent="0.2">
      <c r="A47" s="141">
        <v>43</v>
      </c>
      <c r="B47" s="142" t="s">
        <v>155</v>
      </c>
      <c r="C47" s="142">
        <v>2</v>
      </c>
      <c r="D47" s="143">
        <v>1744</v>
      </c>
      <c r="E47" s="143">
        <v>1762</v>
      </c>
      <c r="F47" s="143">
        <v>7.92</v>
      </c>
      <c r="G47" s="143">
        <v>1751.42</v>
      </c>
      <c r="H47" s="142" t="s">
        <v>36</v>
      </c>
      <c r="I47" s="144">
        <v>0.27200000000000002</v>
      </c>
      <c r="J47" s="143">
        <v>199</v>
      </c>
      <c r="K47" s="145">
        <v>0</v>
      </c>
      <c r="L47" s="145">
        <v>0</v>
      </c>
      <c r="M47" s="145">
        <v>0.4</v>
      </c>
      <c r="N47" s="145">
        <v>58.7</v>
      </c>
      <c r="O47" s="145">
        <v>15.6</v>
      </c>
      <c r="P47" s="145">
        <v>16.600000000000001</v>
      </c>
      <c r="Q47" s="145">
        <v>2.8</v>
      </c>
      <c r="R47" s="145">
        <v>2.5</v>
      </c>
      <c r="S47" s="145">
        <v>3.4</v>
      </c>
      <c r="T47" s="146">
        <v>0.11526324599981308</v>
      </c>
      <c r="U47" s="147">
        <v>1.8724779256195281</v>
      </c>
      <c r="V47" s="148">
        <v>0</v>
      </c>
      <c r="W47" s="148">
        <v>59.1</v>
      </c>
      <c r="X47" s="148">
        <v>32.200000000000003</v>
      </c>
      <c r="Y47" s="148">
        <v>8.6999999999999993</v>
      </c>
      <c r="Z47" s="149" t="s">
        <v>48</v>
      </c>
    </row>
    <row r="48" spans="1:26" x14ac:dyDescent="0.2">
      <c r="A48" s="141">
        <v>44</v>
      </c>
      <c r="B48" s="142" t="s">
        <v>430</v>
      </c>
      <c r="C48" s="142">
        <v>2</v>
      </c>
      <c r="D48" s="143">
        <v>1744</v>
      </c>
      <c r="E48" s="143">
        <v>1762</v>
      </c>
      <c r="F48" s="143">
        <v>8.0999999999999091</v>
      </c>
      <c r="G48" s="143">
        <v>1751.6</v>
      </c>
      <c r="H48" s="142" t="s">
        <v>36</v>
      </c>
      <c r="I48" s="144">
        <v>0.26200000000000001</v>
      </c>
      <c r="J48" s="143">
        <v>85.5</v>
      </c>
      <c r="K48" s="145">
        <v>0</v>
      </c>
      <c r="L48" s="145">
        <v>0</v>
      </c>
      <c r="M48" s="145">
        <v>0</v>
      </c>
      <c r="N48" s="145">
        <v>44.8</v>
      </c>
      <c r="O48" s="145">
        <v>18.2</v>
      </c>
      <c r="P48" s="145">
        <v>23.9</v>
      </c>
      <c r="Q48" s="145">
        <v>4</v>
      </c>
      <c r="R48" s="145">
        <v>3.1</v>
      </c>
      <c r="S48" s="145">
        <v>6</v>
      </c>
      <c r="T48" s="146">
        <v>8.2033529877662659E-2</v>
      </c>
      <c r="U48" s="147">
        <v>2.5937389499491714</v>
      </c>
      <c r="V48" s="148">
        <v>0</v>
      </c>
      <c r="W48" s="148">
        <v>44.8</v>
      </c>
      <c r="X48" s="148">
        <v>42.099999999999994</v>
      </c>
      <c r="Y48" s="148">
        <v>13.1</v>
      </c>
      <c r="Z48" s="149" t="s">
        <v>468</v>
      </c>
    </row>
    <row r="49" spans="1:26" x14ac:dyDescent="0.2">
      <c r="A49" s="141">
        <v>45</v>
      </c>
      <c r="B49" s="142" t="s">
        <v>163</v>
      </c>
      <c r="C49" s="142">
        <v>2</v>
      </c>
      <c r="D49" s="143">
        <v>1744</v>
      </c>
      <c r="E49" s="143">
        <v>1762</v>
      </c>
      <c r="F49" s="143">
        <v>9.9499999999999993</v>
      </c>
      <c r="G49" s="143">
        <v>1753.45</v>
      </c>
      <c r="H49" s="142" t="s">
        <v>36</v>
      </c>
      <c r="I49" s="144" t="s">
        <v>566</v>
      </c>
      <c r="J49" s="143">
        <v>1.8</v>
      </c>
      <c r="K49" s="145">
        <v>0</v>
      </c>
      <c r="L49" s="145">
        <v>0</v>
      </c>
      <c r="M49" s="145">
        <v>0.1</v>
      </c>
      <c r="N49" s="145">
        <v>16.099999999999998</v>
      </c>
      <c r="O49" s="145">
        <v>18.3</v>
      </c>
      <c r="P49" s="145">
        <v>34.5</v>
      </c>
      <c r="Q49" s="145">
        <v>7.6</v>
      </c>
      <c r="R49" s="145">
        <v>7</v>
      </c>
      <c r="S49" s="145">
        <v>16.399999999999999</v>
      </c>
      <c r="T49" s="146">
        <v>2.4262746796011925E-2</v>
      </c>
      <c r="U49" s="147">
        <v>3.5192393988429056</v>
      </c>
      <c r="V49" s="148">
        <v>0</v>
      </c>
      <c r="W49" s="148">
        <v>16.2</v>
      </c>
      <c r="X49" s="148">
        <v>52.8</v>
      </c>
      <c r="Y49" s="148">
        <v>31</v>
      </c>
      <c r="Z49" s="149" t="s">
        <v>472</v>
      </c>
    </row>
    <row r="50" spans="1:26" x14ac:dyDescent="0.2">
      <c r="A50" s="141">
        <v>46</v>
      </c>
      <c r="B50" s="142">
        <v>20</v>
      </c>
      <c r="C50" s="142" t="s">
        <v>566</v>
      </c>
      <c r="D50" s="143" t="s">
        <v>566</v>
      </c>
      <c r="E50" s="143" t="s">
        <v>566</v>
      </c>
      <c r="F50" s="142" t="s">
        <v>566</v>
      </c>
      <c r="G50" s="143">
        <v>1753.9</v>
      </c>
      <c r="H50" s="142" t="s">
        <v>36</v>
      </c>
      <c r="I50" s="144" t="s">
        <v>566</v>
      </c>
      <c r="J50" s="143" t="s">
        <v>566</v>
      </c>
      <c r="K50" s="145">
        <v>0</v>
      </c>
      <c r="L50" s="145">
        <v>0</v>
      </c>
      <c r="M50" s="145">
        <v>0</v>
      </c>
      <c r="N50" s="145">
        <v>0.5</v>
      </c>
      <c r="O50" s="145">
        <v>0.8</v>
      </c>
      <c r="P50" s="145">
        <v>46.2</v>
      </c>
      <c r="Q50" s="145">
        <v>17.5</v>
      </c>
      <c r="R50" s="145">
        <v>15</v>
      </c>
      <c r="S50" s="145">
        <v>20</v>
      </c>
      <c r="T50" s="146">
        <v>8.5990170733855655E-3</v>
      </c>
      <c r="U50" s="147">
        <v>3.5785635504350859</v>
      </c>
      <c r="V50" s="148">
        <v>0</v>
      </c>
      <c r="W50" s="148">
        <v>0.5</v>
      </c>
      <c r="X50" s="148">
        <v>47</v>
      </c>
      <c r="Y50" s="148">
        <v>52.5</v>
      </c>
      <c r="Z50" s="149" t="s">
        <v>96</v>
      </c>
    </row>
    <row r="51" spans="1:26" x14ac:dyDescent="0.2">
      <c r="A51" s="141">
        <v>47</v>
      </c>
      <c r="B51" s="142" t="s">
        <v>166</v>
      </c>
      <c r="C51" s="142">
        <v>2</v>
      </c>
      <c r="D51" s="143">
        <v>1744</v>
      </c>
      <c r="E51" s="143">
        <v>1762</v>
      </c>
      <c r="F51" s="143">
        <v>10.65</v>
      </c>
      <c r="G51" s="143">
        <v>1754.15</v>
      </c>
      <c r="H51" s="142" t="s">
        <v>36</v>
      </c>
      <c r="I51" s="144">
        <v>0.28499999999999998</v>
      </c>
      <c r="J51" s="143">
        <v>839</v>
      </c>
      <c r="K51" s="145">
        <v>0</v>
      </c>
      <c r="L51" s="145">
        <v>0</v>
      </c>
      <c r="M51" s="145">
        <v>0.1</v>
      </c>
      <c r="N51" s="145">
        <v>56.8</v>
      </c>
      <c r="O51" s="145">
        <v>14.9</v>
      </c>
      <c r="P51" s="145">
        <v>18.7</v>
      </c>
      <c r="Q51" s="145">
        <v>3.3</v>
      </c>
      <c r="R51" s="145">
        <v>2.8</v>
      </c>
      <c r="S51" s="145">
        <v>3.4</v>
      </c>
      <c r="T51" s="146">
        <v>0.11177413910627365</v>
      </c>
      <c r="U51" s="147">
        <v>2.0992558291708856</v>
      </c>
      <c r="V51" s="148">
        <v>0</v>
      </c>
      <c r="W51" s="148">
        <v>56.9</v>
      </c>
      <c r="X51" s="148">
        <v>33.6</v>
      </c>
      <c r="Y51" s="148">
        <v>9.5</v>
      </c>
      <c r="Z51" s="149" t="s">
        <v>48</v>
      </c>
    </row>
    <row r="52" spans="1:26" x14ac:dyDescent="0.2">
      <c r="A52" s="141">
        <v>48</v>
      </c>
      <c r="B52" s="142" t="s">
        <v>431</v>
      </c>
      <c r="C52" s="142">
        <v>2</v>
      </c>
      <c r="D52" s="143">
        <v>1744</v>
      </c>
      <c r="E52" s="143">
        <v>1762</v>
      </c>
      <c r="F52" s="143">
        <v>11</v>
      </c>
      <c r="G52" s="143">
        <v>1754.5</v>
      </c>
      <c r="H52" s="142" t="s">
        <v>36</v>
      </c>
      <c r="I52" s="144">
        <v>0.28899999999999998</v>
      </c>
      <c r="J52" s="143">
        <v>865</v>
      </c>
      <c r="K52" s="145">
        <v>0</v>
      </c>
      <c r="L52" s="145">
        <v>0</v>
      </c>
      <c r="M52" s="145">
        <v>0.2</v>
      </c>
      <c r="N52" s="145">
        <v>59.4</v>
      </c>
      <c r="O52" s="145">
        <v>16.600000000000001</v>
      </c>
      <c r="P52" s="145">
        <v>16.899999999999999</v>
      </c>
      <c r="Q52" s="145">
        <v>2.6</v>
      </c>
      <c r="R52" s="145">
        <v>1.6</v>
      </c>
      <c r="S52" s="145">
        <v>2.7</v>
      </c>
      <c r="T52" s="146">
        <v>0.11596141755580902</v>
      </c>
      <c r="U52" s="147">
        <v>1.8010790624825568</v>
      </c>
      <c r="V52" s="148">
        <v>0</v>
      </c>
      <c r="W52" s="148">
        <v>59.6</v>
      </c>
      <c r="X52" s="148">
        <v>33.5</v>
      </c>
      <c r="Y52" s="148">
        <v>6.9</v>
      </c>
      <c r="Z52" s="149" t="s">
        <v>48</v>
      </c>
    </row>
    <row r="53" spans="1:26" x14ac:dyDescent="0.2">
      <c r="A53" s="141">
        <v>49</v>
      </c>
      <c r="B53" s="142" t="s">
        <v>169</v>
      </c>
      <c r="C53" s="142">
        <v>2</v>
      </c>
      <c r="D53" s="143">
        <v>1744</v>
      </c>
      <c r="E53" s="143">
        <v>1762</v>
      </c>
      <c r="F53" s="143">
        <v>11.43</v>
      </c>
      <c r="G53" s="143">
        <v>1754.93</v>
      </c>
      <c r="H53" s="142" t="s">
        <v>36</v>
      </c>
      <c r="I53" s="144">
        <v>0.253</v>
      </c>
      <c r="J53" s="143">
        <v>91</v>
      </c>
      <c r="K53" s="145">
        <v>0</v>
      </c>
      <c r="L53" s="145">
        <v>0</v>
      </c>
      <c r="M53" s="145">
        <v>0</v>
      </c>
      <c r="N53" s="145">
        <v>25.7</v>
      </c>
      <c r="O53" s="145">
        <v>24</v>
      </c>
      <c r="P53" s="145">
        <v>39</v>
      </c>
      <c r="Q53" s="145">
        <v>4.4000000000000004</v>
      </c>
      <c r="R53" s="145">
        <v>4</v>
      </c>
      <c r="S53" s="145">
        <v>2.9</v>
      </c>
      <c r="T53" s="146">
        <v>4.9384798854589462E-2</v>
      </c>
      <c r="U53" s="147">
        <v>2.4135241441428819</v>
      </c>
      <c r="V53" s="148">
        <v>0</v>
      </c>
      <c r="W53" s="148">
        <v>25.7</v>
      </c>
      <c r="X53" s="148">
        <v>63</v>
      </c>
      <c r="Y53" s="148">
        <v>11.3</v>
      </c>
      <c r="Z53" s="149" t="s">
        <v>88</v>
      </c>
    </row>
    <row r="54" spans="1:26" x14ac:dyDescent="0.2">
      <c r="A54" s="141">
        <v>50</v>
      </c>
      <c r="B54" s="142" t="s">
        <v>173</v>
      </c>
      <c r="C54" s="142">
        <v>2</v>
      </c>
      <c r="D54" s="143">
        <v>1744</v>
      </c>
      <c r="E54" s="143">
        <v>1762</v>
      </c>
      <c r="F54" s="143">
        <v>12.5</v>
      </c>
      <c r="G54" s="143">
        <v>1756</v>
      </c>
      <c r="H54" s="142" t="s">
        <v>36</v>
      </c>
      <c r="I54" s="144">
        <v>0.22800000000000001</v>
      </c>
      <c r="J54" s="143">
        <v>11.5</v>
      </c>
      <c r="K54" s="145">
        <v>0</v>
      </c>
      <c r="L54" s="145">
        <v>0</v>
      </c>
      <c r="M54" s="145">
        <v>0</v>
      </c>
      <c r="N54" s="145">
        <v>16.100000000000001</v>
      </c>
      <c r="O54" s="145">
        <v>16.5</v>
      </c>
      <c r="P54" s="145">
        <v>47.1</v>
      </c>
      <c r="Q54" s="145">
        <v>6.6</v>
      </c>
      <c r="R54" s="145">
        <v>6</v>
      </c>
      <c r="S54" s="145">
        <v>7.7</v>
      </c>
      <c r="T54" s="146">
        <v>2.7590001001954079E-2</v>
      </c>
      <c r="U54" s="147">
        <v>2.4206881339764537</v>
      </c>
      <c r="V54" s="148">
        <v>0</v>
      </c>
      <c r="W54" s="148">
        <v>16.100000000000001</v>
      </c>
      <c r="X54" s="148">
        <v>63.6</v>
      </c>
      <c r="Y54" s="148">
        <v>20.3</v>
      </c>
      <c r="Z54" s="149" t="s">
        <v>472</v>
      </c>
    </row>
    <row r="55" spans="1:26" x14ac:dyDescent="0.2">
      <c r="A55" s="141">
        <v>51</v>
      </c>
      <c r="B55" s="142" t="s">
        <v>175</v>
      </c>
      <c r="C55" s="142">
        <v>2</v>
      </c>
      <c r="D55" s="143">
        <v>1744</v>
      </c>
      <c r="E55" s="143">
        <v>1762</v>
      </c>
      <c r="F55" s="143">
        <v>12.94</v>
      </c>
      <c r="G55" s="143">
        <v>1756.44</v>
      </c>
      <c r="H55" s="142" t="s">
        <v>36</v>
      </c>
      <c r="I55" s="144">
        <v>0.28999999999999998</v>
      </c>
      <c r="J55" s="143">
        <v>418</v>
      </c>
      <c r="K55" s="145">
        <v>0</v>
      </c>
      <c r="L55" s="145">
        <v>0</v>
      </c>
      <c r="M55" s="145">
        <v>0</v>
      </c>
      <c r="N55" s="145">
        <v>62.6</v>
      </c>
      <c r="O55" s="145">
        <v>13.3</v>
      </c>
      <c r="P55" s="145">
        <v>14.5</v>
      </c>
      <c r="Q55" s="145">
        <v>2.7</v>
      </c>
      <c r="R55" s="145">
        <v>2.2999999999999998</v>
      </c>
      <c r="S55" s="145">
        <v>4.5999999999999996</v>
      </c>
      <c r="T55" s="146">
        <v>0.12025316804647446</v>
      </c>
      <c r="U55" s="147">
        <v>1.8190260451211422</v>
      </c>
      <c r="V55" s="148">
        <v>0</v>
      </c>
      <c r="W55" s="148">
        <v>62.6</v>
      </c>
      <c r="X55" s="148">
        <v>27.8</v>
      </c>
      <c r="Y55" s="148">
        <v>9.6</v>
      </c>
      <c r="Z55" s="149" t="s">
        <v>48</v>
      </c>
    </row>
    <row r="56" spans="1:26" x14ac:dyDescent="0.2">
      <c r="A56" s="141">
        <v>52</v>
      </c>
      <c r="B56" s="142" t="s">
        <v>177</v>
      </c>
      <c r="C56" s="142">
        <v>2</v>
      </c>
      <c r="D56" s="143">
        <v>1744</v>
      </c>
      <c r="E56" s="143">
        <v>1762</v>
      </c>
      <c r="F56" s="143">
        <v>13.41</v>
      </c>
      <c r="G56" s="143">
        <v>1756.91</v>
      </c>
      <c r="H56" s="142" t="s">
        <v>36</v>
      </c>
      <c r="I56" s="144">
        <v>0.157</v>
      </c>
      <c r="J56" s="143">
        <v>1.3</v>
      </c>
      <c r="K56" s="145">
        <v>0</v>
      </c>
      <c r="L56" s="145">
        <v>0</v>
      </c>
      <c r="M56" s="145">
        <v>0</v>
      </c>
      <c r="N56" s="145">
        <v>0.2</v>
      </c>
      <c r="O56" s="145">
        <v>16.3</v>
      </c>
      <c r="P56" s="145">
        <v>45.4</v>
      </c>
      <c r="Q56" s="145">
        <v>12</v>
      </c>
      <c r="R56" s="145">
        <v>9.6999999999999993</v>
      </c>
      <c r="S56" s="145">
        <v>16.399999999999999</v>
      </c>
      <c r="T56" s="146">
        <v>1.5247905626893044E-2</v>
      </c>
      <c r="U56" s="147">
        <v>2.9798885108608544</v>
      </c>
      <c r="V56" s="148">
        <v>0</v>
      </c>
      <c r="W56" s="148">
        <v>0.2</v>
      </c>
      <c r="X56" s="148">
        <v>61.7</v>
      </c>
      <c r="Y56" s="148">
        <v>38.099999999999994</v>
      </c>
      <c r="Z56" s="149" t="s">
        <v>145</v>
      </c>
    </row>
    <row r="57" spans="1:26" x14ac:dyDescent="0.2">
      <c r="A57" s="141">
        <v>53</v>
      </c>
      <c r="B57" s="142" t="s">
        <v>179</v>
      </c>
      <c r="C57" s="142">
        <v>2</v>
      </c>
      <c r="D57" s="143">
        <v>1744</v>
      </c>
      <c r="E57" s="143">
        <v>1762</v>
      </c>
      <c r="F57" s="143">
        <v>14.26</v>
      </c>
      <c r="G57" s="143">
        <v>1757.76</v>
      </c>
      <c r="H57" s="142" t="s">
        <v>36</v>
      </c>
      <c r="I57" s="144">
        <v>0.251</v>
      </c>
      <c r="J57" s="143">
        <v>20</v>
      </c>
      <c r="K57" s="145">
        <v>0</v>
      </c>
      <c r="L57" s="145">
        <v>0</v>
      </c>
      <c r="M57" s="145">
        <v>0.2</v>
      </c>
      <c r="N57" s="145">
        <v>43.8</v>
      </c>
      <c r="O57" s="145">
        <v>14.8</v>
      </c>
      <c r="P57" s="145">
        <v>27</v>
      </c>
      <c r="Q57" s="145">
        <v>4.5</v>
      </c>
      <c r="R57" s="145">
        <v>3.7</v>
      </c>
      <c r="S57" s="145">
        <v>6</v>
      </c>
      <c r="T57" s="146">
        <v>7.5502403080463409E-2</v>
      </c>
      <c r="U57" s="147">
        <v>2.7958712607813769</v>
      </c>
      <c r="V57" s="148">
        <v>0</v>
      </c>
      <c r="W57" s="148">
        <v>44</v>
      </c>
      <c r="X57" s="148">
        <v>41.8</v>
      </c>
      <c r="Y57" s="148">
        <v>14.2</v>
      </c>
      <c r="Z57" s="149" t="s">
        <v>468</v>
      </c>
    </row>
    <row r="58" spans="1:26" x14ac:dyDescent="0.2">
      <c r="A58" s="141">
        <v>54</v>
      </c>
      <c r="B58" s="142" t="s">
        <v>432</v>
      </c>
      <c r="C58" s="142">
        <v>2</v>
      </c>
      <c r="D58" s="143">
        <v>1744</v>
      </c>
      <c r="E58" s="143">
        <v>1762</v>
      </c>
      <c r="F58" s="143">
        <v>15.279999999999973</v>
      </c>
      <c r="G58" s="143">
        <v>1758.78</v>
      </c>
      <c r="H58" s="142" t="s">
        <v>36</v>
      </c>
      <c r="I58" s="144">
        <v>0.27899999999999997</v>
      </c>
      <c r="J58" s="143">
        <v>520</v>
      </c>
      <c r="K58" s="145">
        <v>0</v>
      </c>
      <c r="L58" s="145">
        <v>0</v>
      </c>
      <c r="M58" s="145">
        <v>0.8</v>
      </c>
      <c r="N58" s="145">
        <v>75.100000000000009</v>
      </c>
      <c r="O58" s="145">
        <v>7.4</v>
      </c>
      <c r="P58" s="145">
        <v>9.5</v>
      </c>
      <c r="Q58" s="145">
        <v>2.2999999999999998</v>
      </c>
      <c r="R58" s="145">
        <v>1.5</v>
      </c>
      <c r="S58" s="145">
        <v>3.4</v>
      </c>
      <c r="T58" s="146">
        <v>0.13716362416744232</v>
      </c>
      <c r="U58" s="147">
        <v>1.3566569063200669</v>
      </c>
      <c r="V58" s="148">
        <v>0</v>
      </c>
      <c r="W58" s="148">
        <v>75.900000000000006</v>
      </c>
      <c r="X58" s="148">
        <v>16.899999999999999</v>
      </c>
      <c r="Y58" s="148">
        <v>7.1999999999999993</v>
      </c>
      <c r="Z58" s="149" t="s">
        <v>465</v>
      </c>
    </row>
    <row r="59" spans="1:26" x14ac:dyDescent="0.2">
      <c r="A59" s="141">
        <v>55</v>
      </c>
      <c r="B59" s="142" t="s">
        <v>190</v>
      </c>
      <c r="C59" s="142">
        <v>2</v>
      </c>
      <c r="D59" s="143">
        <v>1744</v>
      </c>
      <c r="E59" s="143">
        <v>1762</v>
      </c>
      <c r="F59" s="143">
        <v>16.37</v>
      </c>
      <c r="G59" s="143">
        <v>1759.87</v>
      </c>
      <c r="H59" s="142" t="s">
        <v>36</v>
      </c>
      <c r="I59" s="144">
        <v>0.25800000000000001</v>
      </c>
      <c r="J59" s="143">
        <v>37</v>
      </c>
      <c r="K59" s="145">
        <v>0</v>
      </c>
      <c r="L59" s="145">
        <v>0</v>
      </c>
      <c r="M59" s="145">
        <v>0</v>
      </c>
      <c r="N59" s="145">
        <v>45.4</v>
      </c>
      <c r="O59" s="145">
        <v>11.5</v>
      </c>
      <c r="P59" s="145">
        <v>41.4</v>
      </c>
      <c r="Q59" s="145">
        <v>0.7</v>
      </c>
      <c r="R59" s="145">
        <v>0.6</v>
      </c>
      <c r="S59" s="145">
        <v>0.4</v>
      </c>
      <c r="T59" s="146">
        <v>7.5785830616950989E-2</v>
      </c>
      <c r="U59" s="147">
        <v>2.4700980456581281</v>
      </c>
      <c r="V59" s="148">
        <v>0</v>
      </c>
      <c r="W59" s="148">
        <v>45.4</v>
      </c>
      <c r="X59" s="148">
        <v>52.9</v>
      </c>
      <c r="Y59" s="148">
        <v>1.6999999999999997</v>
      </c>
      <c r="Z59" s="149" t="s">
        <v>471</v>
      </c>
    </row>
    <row r="60" spans="1:26" x14ac:dyDescent="0.2">
      <c r="A60" s="141">
        <v>56</v>
      </c>
      <c r="B60" s="142" t="s">
        <v>195</v>
      </c>
      <c r="C60" s="142">
        <v>2</v>
      </c>
      <c r="D60" s="143">
        <v>1744</v>
      </c>
      <c r="E60" s="143">
        <v>1762</v>
      </c>
      <c r="F60" s="143">
        <v>17.64</v>
      </c>
      <c r="G60" s="143">
        <v>1761.14</v>
      </c>
      <c r="H60" s="142" t="s">
        <v>36</v>
      </c>
      <c r="I60" s="144">
        <v>0.27200000000000002</v>
      </c>
      <c r="J60" s="143">
        <v>320</v>
      </c>
      <c r="K60" s="145">
        <v>0</v>
      </c>
      <c r="L60" s="145">
        <v>0</v>
      </c>
      <c r="M60" s="145">
        <v>0.3</v>
      </c>
      <c r="N60" s="145">
        <v>54.800000000000004</v>
      </c>
      <c r="O60" s="145">
        <v>20</v>
      </c>
      <c r="P60" s="145">
        <v>16.399999999999999</v>
      </c>
      <c r="Q60" s="145">
        <v>2.9</v>
      </c>
      <c r="R60" s="145">
        <v>2.1</v>
      </c>
      <c r="S60" s="145">
        <v>3.5</v>
      </c>
      <c r="T60" s="146">
        <v>0.10890167206525803</v>
      </c>
      <c r="U60" s="147">
        <v>1.8157276368654542</v>
      </c>
      <c r="V60" s="148">
        <v>0</v>
      </c>
      <c r="W60" s="148">
        <v>55.1</v>
      </c>
      <c r="X60" s="148">
        <v>36.4</v>
      </c>
      <c r="Y60" s="148">
        <v>8.5</v>
      </c>
      <c r="Z60" s="149" t="s">
        <v>48</v>
      </c>
    </row>
    <row r="61" spans="1:26" x14ac:dyDescent="0.2">
      <c r="A61" s="141">
        <v>57</v>
      </c>
      <c r="B61" s="142">
        <v>21</v>
      </c>
      <c r="C61" s="142" t="s">
        <v>566</v>
      </c>
      <c r="D61" s="143" t="s">
        <v>566</v>
      </c>
      <c r="E61" s="143" t="s">
        <v>566</v>
      </c>
      <c r="F61" s="142" t="s">
        <v>566</v>
      </c>
      <c r="G61" s="143">
        <v>1773.7</v>
      </c>
      <c r="H61" s="142" t="s">
        <v>570</v>
      </c>
      <c r="I61" s="144">
        <v>0.156</v>
      </c>
      <c r="J61" s="143">
        <v>20.8</v>
      </c>
      <c r="K61" s="145">
        <v>0</v>
      </c>
      <c r="L61" s="145">
        <v>0</v>
      </c>
      <c r="M61" s="145">
        <v>0</v>
      </c>
      <c r="N61" s="145">
        <v>0.6</v>
      </c>
      <c r="O61" s="145">
        <v>3.8</v>
      </c>
      <c r="P61" s="145">
        <v>39.6</v>
      </c>
      <c r="Q61" s="145">
        <v>18.8</v>
      </c>
      <c r="R61" s="145">
        <v>16</v>
      </c>
      <c r="S61" s="145">
        <v>21.2</v>
      </c>
      <c r="T61" s="146">
        <v>8.2822452508491042E-3</v>
      </c>
      <c r="U61" s="147">
        <v>3.8430807511589644</v>
      </c>
      <c r="V61" s="148">
        <v>0</v>
      </c>
      <c r="W61" s="148">
        <v>0.6</v>
      </c>
      <c r="X61" s="148">
        <v>43.4</v>
      </c>
      <c r="Y61" s="148">
        <v>56</v>
      </c>
      <c r="Z61" s="149" t="s">
        <v>96</v>
      </c>
    </row>
    <row r="62" spans="1:26" x14ac:dyDescent="0.2">
      <c r="A62" s="141">
        <v>58</v>
      </c>
      <c r="B62" s="142">
        <v>22</v>
      </c>
      <c r="C62" s="142" t="s">
        <v>566</v>
      </c>
      <c r="D62" s="143" t="s">
        <v>566</v>
      </c>
      <c r="E62" s="143" t="s">
        <v>566</v>
      </c>
      <c r="F62" s="142" t="s">
        <v>566</v>
      </c>
      <c r="G62" s="143">
        <v>1775.5</v>
      </c>
      <c r="H62" s="142" t="s">
        <v>570</v>
      </c>
      <c r="I62" s="144">
        <v>0.23899999999999999</v>
      </c>
      <c r="J62" s="143">
        <v>52</v>
      </c>
      <c r="K62" s="145">
        <v>0</v>
      </c>
      <c r="L62" s="145">
        <v>0</v>
      </c>
      <c r="M62" s="145">
        <v>0</v>
      </c>
      <c r="N62" s="145">
        <v>33.4</v>
      </c>
      <c r="O62" s="145">
        <v>32.4</v>
      </c>
      <c r="P62" s="145">
        <v>24.4</v>
      </c>
      <c r="Q62" s="145">
        <v>3.8</v>
      </c>
      <c r="R62" s="145">
        <v>3.1</v>
      </c>
      <c r="S62" s="145">
        <v>2.9</v>
      </c>
      <c r="T62" s="146">
        <v>7.0108162152818301E-2</v>
      </c>
      <c r="U62" s="147">
        <v>2.1494551705001554</v>
      </c>
      <c r="V62" s="148">
        <v>0</v>
      </c>
      <c r="W62" s="148">
        <v>33.4</v>
      </c>
      <c r="X62" s="148">
        <v>56.8</v>
      </c>
      <c r="Y62" s="148">
        <v>9.8000000000000007</v>
      </c>
      <c r="Z62" s="149" t="s">
        <v>471</v>
      </c>
    </row>
    <row r="63" spans="1:26" x14ac:dyDescent="0.2">
      <c r="A63" s="141">
        <v>59</v>
      </c>
      <c r="B63" s="142">
        <v>23</v>
      </c>
      <c r="C63" s="142" t="s">
        <v>566</v>
      </c>
      <c r="D63" s="143" t="s">
        <v>566</v>
      </c>
      <c r="E63" s="143" t="s">
        <v>566</v>
      </c>
      <c r="F63" s="142" t="s">
        <v>566</v>
      </c>
      <c r="G63" s="143">
        <v>1794.2</v>
      </c>
      <c r="H63" s="142" t="s">
        <v>570</v>
      </c>
      <c r="I63" s="144">
        <v>0.26300000000000001</v>
      </c>
      <c r="J63" s="143">
        <v>1041</v>
      </c>
      <c r="K63" s="145">
        <v>0</v>
      </c>
      <c r="L63" s="145">
        <v>0</v>
      </c>
      <c r="M63" s="145">
        <v>1</v>
      </c>
      <c r="N63" s="145">
        <v>78</v>
      </c>
      <c r="O63" s="145">
        <v>5.5</v>
      </c>
      <c r="P63" s="145">
        <v>8.3000000000000007</v>
      </c>
      <c r="Q63" s="145">
        <v>2.4</v>
      </c>
      <c r="R63" s="145">
        <v>1.4</v>
      </c>
      <c r="S63" s="145">
        <v>3.4</v>
      </c>
      <c r="T63" s="146">
        <v>0.14058923070490795</v>
      </c>
      <c r="U63" s="147">
        <v>1.3413585275031858</v>
      </c>
      <c r="V63" s="148">
        <v>0</v>
      </c>
      <c r="W63" s="148">
        <v>79</v>
      </c>
      <c r="X63" s="148">
        <v>13.8</v>
      </c>
      <c r="Y63" s="148">
        <v>7.1999999999999993</v>
      </c>
      <c r="Z63" s="149" t="s">
        <v>465</v>
      </c>
    </row>
    <row r="64" spans="1:26" x14ac:dyDescent="0.2">
      <c r="A64" s="141">
        <v>60</v>
      </c>
      <c r="B64" s="142">
        <v>24</v>
      </c>
      <c r="C64" s="142" t="s">
        <v>566</v>
      </c>
      <c r="D64" s="143" t="s">
        <v>566</v>
      </c>
      <c r="E64" s="143" t="s">
        <v>566</v>
      </c>
      <c r="F64" s="142" t="s">
        <v>566</v>
      </c>
      <c r="G64" s="143">
        <v>1809.3</v>
      </c>
      <c r="H64" s="142" t="s">
        <v>570</v>
      </c>
      <c r="I64" s="144">
        <v>0.219</v>
      </c>
      <c r="J64" s="143">
        <v>70</v>
      </c>
      <c r="K64" s="145">
        <v>0</v>
      </c>
      <c r="L64" s="145">
        <v>0</v>
      </c>
      <c r="M64" s="145">
        <v>0</v>
      </c>
      <c r="N64" s="145">
        <v>35.9</v>
      </c>
      <c r="O64" s="145">
        <v>29.2</v>
      </c>
      <c r="P64" s="145">
        <v>24.4</v>
      </c>
      <c r="Q64" s="145">
        <v>3.8</v>
      </c>
      <c r="R64" s="145">
        <v>5.0999999999999996</v>
      </c>
      <c r="S64" s="145">
        <v>1.5999999999999999</v>
      </c>
      <c r="T64" s="146">
        <v>7.1554940574778611E-2</v>
      </c>
      <c r="U64" s="147">
        <v>2.252816124914212</v>
      </c>
      <c r="V64" s="148">
        <v>0</v>
      </c>
      <c r="W64" s="148">
        <v>35.9</v>
      </c>
      <c r="X64" s="148">
        <v>53.599999999999994</v>
      </c>
      <c r="Y64" s="148">
        <v>10.499999999999998</v>
      </c>
      <c r="Z64" s="149" t="s">
        <v>88</v>
      </c>
    </row>
    <row r="65" spans="1:29" x14ac:dyDescent="0.2">
      <c r="A65" s="141">
        <v>61</v>
      </c>
      <c r="B65" s="142">
        <v>25</v>
      </c>
      <c r="C65" s="142" t="s">
        <v>566</v>
      </c>
      <c r="D65" s="143" t="s">
        <v>566</v>
      </c>
      <c r="E65" s="143" t="s">
        <v>566</v>
      </c>
      <c r="F65" s="142" t="s">
        <v>566</v>
      </c>
      <c r="G65" s="143">
        <v>1817.4</v>
      </c>
      <c r="H65" s="142" t="s">
        <v>570</v>
      </c>
      <c r="I65" s="144">
        <v>0.20800000000000002</v>
      </c>
      <c r="J65" s="143">
        <v>138</v>
      </c>
      <c r="K65" s="145">
        <v>0</v>
      </c>
      <c r="L65" s="145">
        <v>0</v>
      </c>
      <c r="M65" s="145">
        <v>0</v>
      </c>
      <c r="N65" s="145">
        <v>37.299999999999997</v>
      </c>
      <c r="O65" s="145">
        <v>27.7</v>
      </c>
      <c r="P65" s="145">
        <v>23.7</v>
      </c>
      <c r="Q65" s="145">
        <v>3.9</v>
      </c>
      <c r="R65" s="145">
        <v>3.7</v>
      </c>
      <c r="S65" s="145">
        <v>3.7</v>
      </c>
      <c r="T65" s="146">
        <v>7.2775070925343868E-2</v>
      </c>
      <c r="U65" s="147">
        <v>2.3098783942441727</v>
      </c>
      <c r="V65" s="148">
        <v>0</v>
      </c>
      <c r="W65" s="148">
        <v>37.299999999999997</v>
      </c>
      <c r="X65" s="148">
        <v>51.4</v>
      </c>
      <c r="Y65" s="148">
        <v>11.3</v>
      </c>
      <c r="Z65" s="149" t="s">
        <v>88</v>
      </c>
    </row>
    <row r="66" spans="1:29" x14ac:dyDescent="0.2">
      <c r="A66" s="141">
        <v>62</v>
      </c>
      <c r="B66" s="142" t="s">
        <v>198</v>
      </c>
      <c r="C66" s="142">
        <v>3</v>
      </c>
      <c r="D66" s="143">
        <v>1930</v>
      </c>
      <c r="E66" s="143">
        <v>1948</v>
      </c>
      <c r="F66" s="143">
        <v>0.36</v>
      </c>
      <c r="G66" s="143">
        <v>1928.86</v>
      </c>
      <c r="H66" s="142" t="s">
        <v>203</v>
      </c>
      <c r="I66" s="144" t="s">
        <v>566</v>
      </c>
      <c r="J66" s="143">
        <v>5.7</v>
      </c>
      <c r="K66" s="145">
        <v>0</v>
      </c>
      <c r="L66" s="145">
        <v>0</v>
      </c>
      <c r="M66" s="145">
        <v>0.6</v>
      </c>
      <c r="N66" s="145">
        <v>45.699999999999996</v>
      </c>
      <c r="O66" s="145">
        <v>6.2</v>
      </c>
      <c r="P66" s="145">
        <v>16.899999999999999</v>
      </c>
      <c r="Q66" s="145">
        <v>5.9</v>
      </c>
      <c r="R66" s="145">
        <v>8.4</v>
      </c>
      <c r="S66" s="145">
        <v>16.299999999999997</v>
      </c>
      <c r="T66" s="146">
        <v>6.6123075783252716E-2</v>
      </c>
      <c r="U66" s="147">
        <v>5.4399905523573882</v>
      </c>
      <c r="V66" s="148">
        <v>0</v>
      </c>
      <c r="W66" s="148">
        <v>46.3</v>
      </c>
      <c r="X66" s="148">
        <v>23.099999999999998</v>
      </c>
      <c r="Y66" s="148">
        <v>30.599999999999998</v>
      </c>
      <c r="Z66" s="149" t="s">
        <v>475</v>
      </c>
      <c r="AB66" s="151"/>
      <c r="AC66" s="151"/>
    </row>
    <row r="67" spans="1:29" x14ac:dyDescent="0.2">
      <c r="A67" s="141">
        <v>63</v>
      </c>
      <c r="B67" s="142" t="s">
        <v>433</v>
      </c>
      <c r="C67" s="142">
        <v>3</v>
      </c>
      <c r="D67" s="143">
        <v>1930</v>
      </c>
      <c r="E67" s="143">
        <v>1948</v>
      </c>
      <c r="F67" s="143">
        <v>2</v>
      </c>
      <c r="G67" s="143">
        <v>1930.5</v>
      </c>
      <c r="H67" s="142" t="s">
        <v>203</v>
      </c>
      <c r="I67" s="144">
        <v>0.18100000000000002</v>
      </c>
      <c r="J67" s="143">
        <v>24.2</v>
      </c>
      <c r="K67" s="145">
        <v>0</v>
      </c>
      <c r="L67" s="145">
        <v>0</v>
      </c>
      <c r="M67" s="145">
        <v>3</v>
      </c>
      <c r="N67" s="145">
        <v>53.7</v>
      </c>
      <c r="O67" s="145">
        <v>5.5</v>
      </c>
      <c r="P67" s="145">
        <v>17.7</v>
      </c>
      <c r="Q67" s="145">
        <v>5.3</v>
      </c>
      <c r="R67" s="145">
        <v>6.3</v>
      </c>
      <c r="S67" s="145">
        <v>8.5</v>
      </c>
      <c r="T67" s="146">
        <v>0.11211142688989639</v>
      </c>
      <c r="U67" s="147">
        <v>3.3166922143682895</v>
      </c>
      <c r="V67" s="148">
        <v>0</v>
      </c>
      <c r="W67" s="148">
        <v>56.7</v>
      </c>
      <c r="X67" s="148">
        <v>23.2</v>
      </c>
      <c r="Y67" s="148">
        <v>20.100000000000001</v>
      </c>
      <c r="Z67" s="149" t="s">
        <v>467</v>
      </c>
      <c r="AB67" s="151"/>
      <c r="AC67" s="151"/>
    </row>
    <row r="68" spans="1:29" x14ac:dyDescent="0.2">
      <c r="A68" s="141">
        <v>64</v>
      </c>
      <c r="B68" s="142" t="s">
        <v>207</v>
      </c>
      <c r="C68" s="142">
        <v>3</v>
      </c>
      <c r="D68" s="143">
        <v>1930</v>
      </c>
      <c r="E68" s="143">
        <v>1948</v>
      </c>
      <c r="F68" s="143">
        <v>2.59</v>
      </c>
      <c r="G68" s="143">
        <v>1931.09</v>
      </c>
      <c r="H68" s="142" t="s">
        <v>203</v>
      </c>
      <c r="I68" s="144">
        <v>0.17199999999999999</v>
      </c>
      <c r="J68" s="143">
        <v>35</v>
      </c>
      <c r="K68" s="145">
        <v>0</v>
      </c>
      <c r="L68" s="145">
        <v>0.1</v>
      </c>
      <c r="M68" s="145">
        <v>3.1</v>
      </c>
      <c r="N68" s="145">
        <v>63.5</v>
      </c>
      <c r="O68" s="145">
        <v>5.5</v>
      </c>
      <c r="P68" s="145">
        <v>12.7</v>
      </c>
      <c r="Q68" s="145">
        <v>4.2</v>
      </c>
      <c r="R68" s="145">
        <v>5</v>
      </c>
      <c r="S68" s="145">
        <v>5.9</v>
      </c>
      <c r="T68" s="146">
        <v>0.12724919617176056</v>
      </c>
      <c r="U68" s="147">
        <v>2.2815451782619371</v>
      </c>
      <c r="V68" s="148">
        <v>0</v>
      </c>
      <c r="W68" s="148">
        <v>66.7</v>
      </c>
      <c r="X68" s="148">
        <v>18.2</v>
      </c>
      <c r="Y68" s="148">
        <v>15.1</v>
      </c>
      <c r="Z68" s="149" t="s">
        <v>467</v>
      </c>
    </row>
    <row r="69" spans="1:29" x14ac:dyDescent="0.2">
      <c r="A69" s="141">
        <v>65</v>
      </c>
      <c r="B69" s="142" t="s">
        <v>209</v>
      </c>
      <c r="C69" s="142">
        <v>3</v>
      </c>
      <c r="D69" s="143">
        <v>1930</v>
      </c>
      <c r="E69" s="143">
        <v>1948</v>
      </c>
      <c r="F69" s="143">
        <v>3.17</v>
      </c>
      <c r="G69" s="143">
        <v>1931.67</v>
      </c>
      <c r="H69" s="142" t="s">
        <v>203</v>
      </c>
      <c r="I69" s="144">
        <v>0.20100000000000001</v>
      </c>
      <c r="J69" s="143">
        <v>90</v>
      </c>
      <c r="K69" s="145">
        <v>4.3</v>
      </c>
      <c r="L69" s="145">
        <v>1.9</v>
      </c>
      <c r="M69" s="145">
        <v>11</v>
      </c>
      <c r="N69" s="145">
        <v>52.899999999999991</v>
      </c>
      <c r="O69" s="145">
        <v>6.2</v>
      </c>
      <c r="P69" s="145">
        <v>10</v>
      </c>
      <c r="Q69" s="145">
        <v>3.7</v>
      </c>
      <c r="R69" s="145">
        <v>4.5</v>
      </c>
      <c r="S69" s="145">
        <v>5.5</v>
      </c>
      <c r="T69" s="146">
        <v>0.14164529740810394</v>
      </c>
      <c r="U69" s="147">
        <v>1.9435138264731808</v>
      </c>
      <c r="V69" s="148">
        <v>4.3</v>
      </c>
      <c r="W69" s="148">
        <v>65.8</v>
      </c>
      <c r="X69" s="148">
        <v>16.2</v>
      </c>
      <c r="Y69" s="148">
        <v>13.7</v>
      </c>
      <c r="Z69" s="153" t="s">
        <v>467</v>
      </c>
    </row>
    <row r="70" spans="1:29" s="154" customFormat="1" x14ac:dyDescent="0.2">
      <c r="A70" s="141">
        <v>66</v>
      </c>
      <c r="B70" s="142" t="s">
        <v>213</v>
      </c>
      <c r="C70" s="142">
        <v>3</v>
      </c>
      <c r="D70" s="143">
        <v>1930</v>
      </c>
      <c r="E70" s="143">
        <v>1948</v>
      </c>
      <c r="F70" s="143">
        <v>4.21</v>
      </c>
      <c r="G70" s="143">
        <v>1932.71</v>
      </c>
      <c r="H70" s="142" t="s">
        <v>203</v>
      </c>
      <c r="I70" s="144" t="s">
        <v>566</v>
      </c>
      <c r="J70" s="143">
        <v>1.4</v>
      </c>
      <c r="K70" s="145">
        <v>11.5</v>
      </c>
      <c r="L70" s="145">
        <v>8.3000000000000007</v>
      </c>
      <c r="M70" s="145">
        <v>12.1</v>
      </c>
      <c r="N70" s="145">
        <v>42.6</v>
      </c>
      <c r="O70" s="145">
        <v>4.8</v>
      </c>
      <c r="P70" s="145">
        <v>17.100000000000001</v>
      </c>
      <c r="Q70" s="145">
        <v>2.1</v>
      </c>
      <c r="R70" s="145">
        <v>0.9</v>
      </c>
      <c r="S70" s="145">
        <v>0.6</v>
      </c>
      <c r="T70" s="146">
        <v>0.16938002407550812</v>
      </c>
      <c r="U70" s="147">
        <v>1.9974664500543446</v>
      </c>
      <c r="V70" s="148">
        <v>11.5</v>
      </c>
      <c r="W70" s="148">
        <v>63</v>
      </c>
      <c r="X70" s="148">
        <v>21.900000000000002</v>
      </c>
      <c r="Y70" s="148">
        <v>3.6</v>
      </c>
      <c r="Z70" s="153" t="s">
        <v>571</v>
      </c>
    </row>
    <row r="71" spans="1:29" x14ac:dyDescent="0.2">
      <c r="A71" s="155">
        <v>67</v>
      </c>
      <c r="B71" s="142" t="s">
        <v>217</v>
      </c>
      <c r="C71" s="142">
        <v>3</v>
      </c>
      <c r="D71" s="143">
        <v>1930</v>
      </c>
      <c r="E71" s="143">
        <v>1948</v>
      </c>
      <c r="F71" s="143">
        <v>4.88</v>
      </c>
      <c r="G71" s="143">
        <v>1933.38</v>
      </c>
      <c r="H71" s="142" t="s">
        <v>203</v>
      </c>
      <c r="I71" s="144">
        <v>0.24100000000000002</v>
      </c>
      <c r="J71" s="143">
        <v>678</v>
      </c>
      <c r="K71" s="145">
        <v>0</v>
      </c>
      <c r="L71" s="145">
        <v>0</v>
      </c>
      <c r="M71" s="145">
        <v>9.6999999999999993</v>
      </c>
      <c r="N71" s="145">
        <v>67.099999999999994</v>
      </c>
      <c r="O71" s="145">
        <v>6.3</v>
      </c>
      <c r="P71" s="145">
        <v>9.6999999999999993</v>
      </c>
      <c r="Q71" s="145">
        <v>2.6</v>
      </c>
      <c r="R71" s="145">
        <v>2.6</v>
      </c>
      <c r="S71" s="145">
        <v>2</v>
      </c>
      <c r="T71" s="146">
        <v>0.1441912055015564</v>
      </c>
      <c r="U71" s="147">
        <v>1.4069017157901738</v>
      </c>
      <c r="V71" s="148">
        <v>0</v>
      </c>
      <c r="W71" s="148">
        <v>76.8</v>
      </c>
      <c r="X71" s="148">
        <v>16</v>
      </c>
      <c r="Y71" s="148">
        <v>7.2</v>
      </c>
      <c r="Z71" s="153" t="s">
        <v>465</v>
      </c>
    </row>
    <row r="72" spans="1:29" x14ac:dyDescent="0.2">
      <c r="A72" s="141">
        <v>68</v>
      </c>
      <c r="B72" s="156" t="s">
        <v>572</v>
      </c>
      <c r="C72" s="156" t="s">
        <v>566</v>
      </c>
      <c r="D72" s="157" t="s">
        <v>566</v>
      </c>
      <c r="E72" s="157" t="s">
        <v>566</v>
      </c>
      <c r="F72" s="156" t="s">
        <v>566</v>
      </c>
      <c r="G72" s="157">
        <v>1933.5</v>
      </c>
      <c r="H72" s="156" t="s">
        <v>203</v>
      </c>
      <c r="I72" s="158">
        <v>0.22</v>
      </c>
      <c r="J72" s="157">
        <v>613</v>
      </c>
      <c r="K72" s="159">
        <v>0</v>
      </c>
      <c r="L72" s="159">
        <v>0.2</v>
      </c>
      <c r="M72" s="159">
        <v>13.1</v>
      </c>
      <c r="N72" s="159">
        <v>62.600000000000009</v>
      </c>
      <c r="O72" s="159">
        <v>5.6</v>
      </c>
      <c r="P72" s="159">
        <v>11.1</v>
      </c>
      <c r="Q72" s="159">
        <v>3.5</v>
      </c>
      <c r="R72" s="159">
        <v>3.6</v>
      </c>
      <c r="S72" s="159">
        <v>0.30000000000000004</v>
      </c>
      <c r="T72" s="160">
        <v>0.14609754256318827</v>
      </c>
      <c r="U72" s="161">
        <v>1.4418554677989064</v>
      </c>
      <c r="V72" s="162">
        <v>0</v>
      </c>
      <c r="W72" s="162">
        <v>75.900000000000006</v>
      </c>
      <c r="X72" s="162">
        <v>16.7</v>
      </c>
      <c r="Y72" s="162">
        <v>7.3999999999999995</v>
      </c>
      <c r="Z72" s="153" t="s">
        <v>573</v>
      </c>
    </row>
    <row r="73" spans="1:29" x14ac:dyDescent="0.2">
      <c r="A73" s="141">
        <v>69</v>
      </c>
      <c r="B73" s="142" t="s">
        <v>221</v>
      </c>
      <c r="C73" s="142">
        <v>3</v>
      </c>
      <c r="D73" s="143">
        <v>1930</v>
      </c>
      <c r="E73" s="143">
        <v>1948</v>
      </c>
      <c r="F73" s="143">
        <v>5.67</v>
      </c>
      <c r="G73" s="143">
        <v>1934.17</v>
      </c>
      <c r="H73" s="142" t="s">
        <v>203</v>
      </c>
      <c r="I73" s="144">
        <v>0.222</v>
      </c>
      <c r="J73" s="143">
        <v>519</v>
      </c>
      <c r="K73" s="145">
        <v>0</v>
      </c>
      <c r="L73" s="145">
        <v>0</v>
      </c>
      <c r="M73" s="145">
        <v>6.6</v>
      </c>
      <c r="N73" s="145">
        <v>66.900000000000006</v>
      </c>
      <c r="O73" s="145">
        <v>6.6</v>
      </c>
      <c r="P73" s="145">
        <v>11.1</v>
      </c>
      <c r="Q73" s="145">
        <v>3.1</v>
      </c>
      <c r="R73" s="145">
        <v>3.7</v>
      </c>
      <c r="S73" s="145">
        <v>2</v>
      </c>
      <c r="T73" s="146">
        <v>0.13796998560428619</v>
      </c>
      <c r="U73" s="147">
        <v>1.5081820697531623</v>
      </c>
      <c r="V73" s="148">
        <v>0</v>
      </c>
      <c r="W73" s="148">
        <v>73.5</v>
      </c>
      <c r="X73" s="148">
        <v>17.7</v>
      </c>
      <c r="Y73" s="148">
        <v>8.8000000000000007</v>
      </c>
      <c r="Z73" s="149" t="s">
        <v>465</v>
      </c>
    </row>
    <row r="74" spans="1:29" x14ac:dyDescent="0.2">
      <c r="A74" s="141">
        <v>70</v>
      </c>
      <c r="B74" s="142" t="s">
        <v>224</v>
      </c>
      <c r="C74" s="142">
        <v>3</v>
      </c>
      <c r="D74" s="143">
        <v>1930</v>
      </c>
      <c r="E74" s="143">
        <v>1948</v>
      </c>
      <c r="F74" s="143">
        <v>6.35</v>
      </c>
      <c r="G74" s="143">
        <v>1934.85</v>
      </c>
      <c r="H74" s="142" t="s">
        <v>203</v>
      </c>
      <c r="I74" s="144">
        <v>0.253</v>
      </c>
      <c r="J74" s="143">
        <v>920</v>
      </c>
      <c r="K74" s="145">
        <v>0</v>
      </c>
      <c r="L74" s="145">
        <v>0</v>
      </c>
      <c r="M74" s="145">
        <v>4.3</v>
      </c>
      <c r="N74" s="145">
        <v>70.600000000000009</v>
      </c>
      <c r="O74" s="145">
        <v>6.5</v>
      </c>
      <c r="P74" s="145">
        <v>10.6</v>
      </c>
      <c r="Q74" s="145">
        <v>2.9</v>
      </c>
      <c r="R74" s="145">
        <v>2.5</v>
      </c>
      <c r="S74" s="145">
        <v>2.6</v>
      </c>
      <c r="T74" s="146">
        <v>0.138149693608284</v>
      </c>
      <c r="U74" s="147">
        <v>1.3897841409484719</v>
      </c>
      <c r="V74" s="148">
        <v>0</v>
      </c>
      <c r="W74" s="148">
        <v>74.900000000000006</v>
      </c>
      <c r="X74" s="148">
        <v>17.100000000000001</v>
      </c>
      <c r="Y74" s="148">
        <v>8</v>
      </c>
      <c r="Z74" s="149" t="s">
        <v>465</v>
      </c>
    </row>
    <row r="75" spans="1:29" x14ac:dyDescent="0.2">
      <c r="A75" s="141">
        <v>71</v>
      </c>
      <c r="B75" s="142" t="s">
        <v>574</v>
      </c>
      <c r="C75" s="142" t="s">
        <v>566</v>
      </c>
      <c r="D75" s="143" t="s">
        <v>566</v>
      </c>
      <c r="E75" s="143" t="s">
        <v>566</v>
      </c>
      <c r="F75" s="142" t="s">
        <v>566</v>
      </c>
      <c r="G75" s="143">
        <v>1935.5</v>
      </c>
      <c r="H75" s="142" t="s">
        <v>203</v>
      </c>
      <c r="I75" s="144">
        <v>0.23500000000000001</v>
      </c>
      <c r="J75" s="143">
        <v>886</v>
      </c>
      <c r="K75" s="145">
        <v>0</v>
      </c>
      <c r="L75" s="145">
        <v>0.1</v>
      </c>
      <c r="M75" s="145">
        <v>7.5</v>
      </c>
      <c r="N75" s="145">
        <v>72.7</v>
      </c>
      <c r="O75" s="145">
        <v>6.3</v>
      </c>
      <c r="P75" s="145">
        <v>7.3</v>
      </c>
      <c r="Q75" s="145">
        <v>2.6</v>
      </c>
      <c r="R75" s="145">
        <v>2.1</v>
      </c>
      <c r="S75" s="145">
        <v>1.4</v>
      </c>
      <c r="T75" s="146">
        <v>0.14650550755296285</v>
      </c>
      <c r="U75" s="147">
        <v>1.3703868866586713</v>
      </c>
      <c r="V75" s="148">
        <v>0</v>
      </c>
      <c r="W75" s="148">
        <v>80.3</v>
      </c>
      <c r="X75" s="148">
        <v>13.6</v>
      </c>
      <c r="Y75" s="148">
        <v>6.1</v>
      </c>
      <c r="Z75" s="149" t="s">
        <v>465</v>
      </c>
    </row>
    <row r="76" spans="1:29" x14ac:dyDescent="0.2">
      <c r="A76" s="141">
        <v>72</v>
      </c>
      <c r="B76" s="142" t="s">
        <v>434</v>
      </c>
      <c r="C76" s="142">
        <v>3</v>
      </c>
      <c r="D76" s="143">
        <v>1930</v>
      </c>
      <c r="E76" s="143">
        <v>1948</v>
      </c>
      <c r="F76" s="143">
        <v>8</v>
      </c>
      <c r="G76" s="143">
        <v>1936.5</v>
      </c>
      <c r="H76" s="142" t="s">
        <v>203</v>
      </c>
      <c r="I76" s="144">
        <v>0.249</v>
      </c>
      <c r="J76" s="143">
        <v>1110</v>
      </c>
      <c r="K76" s="145">
        <v>0</v>
      </c>
      <c r="L76" s="145">
        <v>0</v>
      </c>
      <c r="M76" s="145">
        <v>6.5</v>
      </c>
      <c r="N76" s="145">
        <v>67.599999999999994</v>
      </c>
      <c r="O76" s="145">
        <v>7.7</v>
      </c>
      <c r="P76" s="145">
        <v>11.7</v>
      </c>
      <c r="Q76" s="145">
        <v>2.5</v>
      </c>
      <c r="R76" s="145">
        <v>2.6</v>
      </c>
      <c r="S76" s="145">
        <v>1.4</v>
      </c>
      <c r="T76" s="146">
        <v>0.13863380253314972</v>
      </c>
      <c r="U76" s="147">
        <v>1.4524822102610375</v>
      </c>
      <c r="V76" s="148">
        <v>0</v>
      </c>
      <c r="W76" s="148">
        <v>74.099999999999994</v>
      </c>
      <c r="X76" s="148">
        <v>19.399999999999999</v>
      </c>
      <c r="Y76" s="148">
        <v>6.5</v>
      </c>
      <c r="Z76" s="149" t="s">
        <v>465</v>
      </c>
    </row>
    <row r="77" spans="1:29" x14ac:dyDescent="0.2">
      <c r="A77" s="141">
        <v>73</v>
      </c>
      <c r="B77" s="142" t="s">
        <v>240</v>
      </c>
      <c r="C77" s="142">
        <v>3</v>
      </c>
      <c r="D77" s="143">
        <v>1930</v>
      </c>
      <c r="E77" s="143">
        <v>1948</v>
      </c>
      <c r="F77" s="143">
        <v>9.5299999999999994</v>
      </c>
      <c r="G77" s="143">
        <v>1938.03</v>
      </c>
      <c r="H77" s="142" t="s">
        <v>203</v>
      </c>
      <c r="I77" s="144">
        <v>0.308</v>
      </c>
      <c r="J77" s="143">
        <v>958</v>
      </c>
      <c r="K77" s="145">
        <v>0</v>
      </c>
      <c r="L77" s="145">
        <v>0</v>
      </c>
      <c r="M77" s="145">
        <v>6</v>
      </c>
      <c r="N77" s="145">
        <v>61.8</v>
      </c>
      <c r="O77" s="145">
        <v>7.3</v>
      </c>
      <c r="P77" s="145">
        <v>17.899999999999999</v>
      </c>
      <c r="Q77" s="145">
        <v>3.4</v>
      </c>
      <c r="R77" s="145">
        <v>2.1</v>
      </c>
      <c r="S77" s="145">
        <v>1.5</v>
      </c>
      <c r="T77" s="146">
        <v>0.13020181655883789</v>
      </c>
      <c r="U77" s="147">
        <v>1.9330860954740012</v>
      </c>
      <c r="V77" s="148">
        <v>0</v>
      </c>
      <c r="W77" s="148">
        <v>67.8</v>
      </c>
      <c r="X77" s="148">
        <v>25.2</v>
      </c>
      <c r="Y77" s="148">
        <v>7</v>
      </c>
      <c r="Z77" s="149" t="s">
        <v>48</v>
      </c>
    </row>
    <row r="78" spans="1:29" x14ac:dyDescent="0.2">
      <c r="A78" s="141">
        <v>74</v>
      </c>
      <c r="B78" s="142" t="s">
        <v>575</v>
      </c>
      <c r="C78" s="142" t="s">
        <v>566</v>
      </c>
      <c r="D78" s="143" t="s">
        <v>566</v>
      </c>
      <c r="E78" s="143" t="s">
        <v>566</v>
      </c>
      <c r="F78" s="142" t="s">
        <v>566</v>
      </c>
      <c r="G78" s="143">
        <v>1938.5</v>
      </c>
      <c r="H78" s="142" t="s">
        <v>203</v>
      </c>
      <c r="I78" s="144">
        <v>0.22700000000000001</v>
      </c>
      <c r="J78" s="143">
        <v>316</v>
      </c>
      <c r="K78" s="145">
        <v>0</v>
      </c>
      <c r="L78" s="145">
        <v>0</v>
      </c>
      <c r="M78" s="145">
        <v>3.7</v>
      </c>
      <c r="N78" s="145">
        <v>72.099999999999994</v>
      </c>
      <c r="O78" s="145">
        <v>6.1</v>
      </c>
      <c r="P78" s="145">
        <v>10.9</v>
      </c>
      <c r="Q78" s="145">
        <v>2.7</v>
      </c>
      <c r="R78" s="145">
        <v>2.7</v>
      </c>
      <c r="S78" s="145">
        <v>1.8</v>
      </c>
      <c r="T78" s="146">
        <v>0.1388025342802246</v>
      </c>
      <c r="U78" s="147">
        <v>1.3739849398965041</v>
      </c>
      <c r="V78" s="148">
        <v>0</v>
      </c>
      <c r="W78" s="148">
        <v>75.8</v>
      </c>
      <c r="X78" s="148">
        <v>17</v>
      </c>
      <c r="Y78" s="148">
        <v>7.2</v>
      </c>
      <c r="Z78" s="149" t="s">
        <v>465</v>
      </c>
    </row>
    <row r="79" spans="1:29" x14ac:dyDescent="0.2">
      <c r="A79" s="141">
        <v>75</v>
      </c>
      <c r="B79" s="142" t="s">
        <v>246</v>
      </c>
      <c r="C79" s="142">
        <v>3</v>
      </c>
      <c r="D79" s="143">
        <v>1930</v>
      </c>
      <c r="E79" s="143">
        <v>1948</v>
      </c>
      <c r="F79" s="143">
        <v>10.91</v>
      </c>
      <c r="G79" s="143">
        <v>1939.41</v>
      </c>
      <c r="H79" s="142" t="s">
        <v>203</v>
      </c>
      <c r="I79" s="144">
        <v>0.218</v>
      </c>
      <c r="J79" s="143">
        <v>138</v>
      </c>
      <c r="K79" s="145">
        <v>0</v>
      </c>
      <c r="L79" s="145">
        <v>0</v>
      </c>
      <c r="M79" s="145">
        <v>4.2</v>
      </c>
      <c r="N79" s="145">
        <v>72.099999999999994</v>
      </c>
      <c r="O79" s="145">
        <v>6</v>
      </c>
      <c r="P79" s="145">
        <v>9.1999999999999993</v>
      </c>
      <c r="Q79" s="145">
        <v>2.5</v>
      </c>
      <c r="R79" s="145">
        <v>2.4</v>
      </c>
      <c r="S79" s="145">
        <v>3.6</v>
      </c>
      <c r="T79" s="146">
        <v>0.13968734443187714</v>
      </c>
      <c r="U79" s="147">
        <v>1.3739849117568592</v>
      </c>
      <c r="V79" s="148">
        <v>0</v>
      </c>
      <c r="W79" s="148">
        <v>76.3</v>
      </c>
      <c r="X79" s="148">
        <v>15.2</v>
      </c>
      <c r="Y79" s="148">
        <v>8.5</v>
      </c>
      <c r="Z79" s="149" t="s">
        <v>465</v>
      </c>
    </row>
    <row r="80" spans="1:29" x14ac:dyDescent="0.2">
      <c r="A80" s="141">
        <v>76</v>
      </c>
      <c r="B80" s="142" t="s">
        <v>576</v>
      </c>
      <c r="C80" s="142" t="s">
        <v>566</v>
      </c>
      <c r="D80" s="143" t="s">
        <v>566</v>
      </c>
      <c r="E80" s="143" t="s">
        <v>566</v>
      </c>
      <c r="F80" s="142" t="s">
        <v>566</v>
      </c>
      <c r="G80" s="143">
        <v>1940</v>
      </c>
      <c r="H80" s="142" t="s">
        <v>203</v>
      </c>
      <c r="I80" s="144">
        <v>0.20399999999999999</v>
      </c>
      <c r="J80" s="143">
        <v>117</v>
      </c>
      <c r="K80" s="145">
        <v>0</v>
      </c>
      <c r="L80" s="145">
        <v>0</v>
      </c>
      <c r="M80" s="145">
        <v>2.7</v>
      </c>
      <c r="N80" s="145">
        <v>67.399999999999991</v>
      </c>
      <c r="O80" s="145">
        <v>8.4</v>
      </c>
      <c r="P80" s="145">
        <v>14.1</v>
      </c>
      <c r="Q80" s="145">
        <v>2.6</v>
      </c>
      <c r="R80" s="145">
        <v>2.7</v>
      </c>
      <c r="S80" s="145">
        <v>2.1</v>
      </c>
      <c r="T80" s="146">
        <v>0.13142364379131102</v>
      </c>
      <c r="U80" s="147">
        <v>1.663179402323717</v>
      </c>
      <c r="V80" s="148">
        <v>0</v>
      </c>
      <c r="W80" s="148">
        <v>70.099999999999994</v>
      </c>
      <c r="X80" s="148">
        <v>22.5</v>
      </c>
      <c r="Y80" s="148">
        <v>7.4</v>
      </c>
      <c r="Z80" s="149" t="s">
        <v>465</v>
      </c>
    </row>
    <row r="81" spans="1:26" x14ac:dyDescent="0.2">
      <c r="A81" s="141">
        <v>77</v>
      </c>
      <c r="B81" s="142" t="s">
        <v>577</v>
      </c>
      <c r="C81" s="142" t="s">
        <v>566</v>
      </c>
      <c r="D81" s="143" t="s">
        <v>566</v>
      </c>
      <c r="E81" s="143" t="s">
        <v>566</v>
      </c>
      <c r="F81" s="142" t="s">
        <v>566</v>
      </c>
      <c r="G81" s="143">
        <v>1941.8</v>
      </c>
      <c r="H81" s="142" t="s">
        <v>203</v>
      </c>
      <c r="I81" s="144">
        <v>0.155</v>
      </c>
      <c r="J81" s="143">
        <v>85</v>
      </c>
      <c r="K81" s="145">
        <v>0</v>
      </c>
      <c r="L81" s="145">
        <v>0</v>
      </c>
      <c r="M81" s="145">
        <v>3.4</v>
      </c>
      <c r="N81" s="145">
        <v>61.6</v>
      </c>
      <c r="O81" s="145">
        <v>8.9</v>
      </c>
      <c r="P81" s="145">
        <v>18.899999999999999</v>
      </c>
      <c r="Q81" s="145">
        <v>3.2</v>
      </c>
      <c r="R81" s="145">
        <v>2.7</v>
      </c>
      <c r="S81" s="145">
        <v>1.3</v>
      </c>
      <c r="T81" s="146">
        <v>0.12499739900668161</v>
      </c>
      <c r="U81" s="147">
        <v>1.9955228095890187</v>
      </c>
      <c r="V81" s="148">
        <v>0</v>
      </c>
      <c r="W81" s="148">
        <v>65</v>
      </c>
      <c r="X81" s="148">
        <v>27.799999999999997</v>
      </c>
      <c r="Y81" s="148">
        <v>7.2</v>
      </c>
      <c r="Z81" s="149" t="s">
        <v>48</v>
      </c>
    </row>
    <row r="82" spans="1:26" x14ac:dyDescent="0.2">
      <c r="A82" s="141">
        <v>78</v>
      </c>
      <c r="B82" s="142" t="s">
        <v>262</v>
      </c>
      <c r="C82" s="142">
        <v>3</v>
      </c>
      <c r="D82" s="143">
        <v>1930</v>
      </c>
      <c r="E82" s="143">
        <v>1948</v>
      </c>
      <c r="F82" s="143">
        <v>14.39</v>
      </c>
      <c r="G82" s="143">
        <v>1942.89</v>
      </c>
      <c r="H82" s="142" t="s">
        <v>203</v>
      </c>
      <c r="I82" s="144">
        <v>0.13699999999999998</v>
      </c>
      <c r="J82" s="143">
        <v>1.27</v>
      </c>
      <c r="K82" s="145">
        <v>0</v>
      </c>
      <c r="L82" s="145">
        <v>0</v>
      </c>
      <c r="M82" s="145">
        <v>0.6</v>
      </c>
      <c r="N82" s="145">
        <v>46.199999999999996</v>
      </c>
      <c r="O82" s="145">
        <v>8.9</v>
      </c>
      <c r="P82" s="145">
        <v>17.399999999999999</v>
      </c>
      <c r="Q82" s="145">
        <v>6.6</v>
      </c>
      <c r="R82" s="145">
        <v>8.9</v>
      </c>
      <c r="S82" s="145">
        <v>11.4</v>
      </c>
      <c r="T82" s="146">
        <v>7.794073224067688E-2</v>
      </c>
      <c r="U82" s="147">
        <v>4.3372691843653968</v>
      </c>
      <c r="V82" s="148">
        <v>0</v>
      </c>
      <c r="W82" s="148">
        <v>46.8</v>
      </c>
      <c r="X82" s="148">
        <v>26.299999999999997</v>
      </c>
      <c r="Y82" s="148">
        <v>26.9</v>
      </c>
      <c r="Z82" s="149" t="s">
        <v>466</v>
      </c>
    </row>
    <row r="83" spans="1:26" x14ac:dyDescent="0.2">
      <c r="A83" s="141">
        <v>79</v>
      </c>
      <c r="B83" s="142" t="s">
        <v>266</v>
      </c>
      <c r="C83" s="142">
        <v>3</v>
      </c>
      <c r="D83" s="143">
        <v>1930</v>
      </c>
      <c r="E83" s="143">
        <v>1948</v>
      </c>
      <c r="F83" s="143">
        <v>15.43</v>
      </c>
      <c r="G83" s="143">
        <v>1943.93</v>
      </c>
      <c r="H83" s="142" t="s">
        <v>203</v>
      </c>
      <c r="I83" s="144">
        <v>0.26</v>
      </c>
      <c r="J83" s="143">
        <v>847</v>
      </c>
      <c r="K83" s="145">
        <v>0</v>
      </c>
      <c r="L83" s="145">
        <v>0</v>
      </c>
      <c r="M83" s="145">
        <v>0.9</v>
      </c>
      <c r="N83" s="145">
        <v>67.699999999999989</v>
      </c>
      <c r="O83" s="145">
        <v>8.4</v>
      </c>
      <c r="P83" s="145">
        <v>14</v>
      </c>
      <c r="Q83" s="145">
        <v>2.8</v>
      </c>
      <c r="R83" s="145">
        <v>2.5</v>
      </c>
      <c r="S83" s="145">
        <v>3.7</v>
      </c>
      <c r="T83" s="146">
        <v>0.12862655520439148</v>
      </c>
      <c r="U83" s="147">
        <v>1.7491147848617719</v>
      </c>
      <c r="V83" s="148">
        <v>0</v>
      </c>
      <c r="W83" s="148">
        <v>68.599999999999994</v>
      </c>
      <c r="X83" s="148">
        <v>22.4</v>
      </c>
      <c r="Y83" s="148">
        <v>9</v>
      </c>
      <c r="Z83" s="149" t="s">
        <v>465</v>
      </c>
    </row>
    <row r="84" spans="1:26" x14ac:dyDescent="0.2">
      <c r="A84" s="141">
        <v>80</v>
      </c>
      <c r="B84" s="142" t="s">
        <v>435</v>
      </c>
      <c r="C84" s="142">
        <v>3</v>
      </c>
      <c r="D84" s="143">
        <v>1930</v>
      </c>
      <c r="E84" s="143">
        <v>1948</v>
      </c>
      <c r="F84" s="143">
        <v>16</v>
      </c>
      <c r="G84" s="143">
        <v>1944.5</v>
      </c>
      <c r="H84" s="142" t="s">
        <v>203</v>
      </c>
      <c r="I84" s="144">
        <v>0.214</v>
      </c>
      <c r="J84" s="143">
        <v>66.400000000000006</v>
      </c>
      <c r="K84" s="145">
        <v>0</v>
      </c>
      <c r="L84" s="145">
        <v>0</v>
      </c>
      <c r="M84" s="145">
        <v>0.5</v>
      </c>
      <c r="N84" s="145">
        <v>63.1</v>
      </c>
      <c r="O84" s="145">
        <v>8.5</v>
      </c>
      <c r="P84" s="145">
        <v>16.5</v>
      </c>
      <c r="Q84" s="145">
        <v>3.1</v>
      </c>
      <c r="R84" s="145">
        <v>3.9</v>
      </c>
      <c r="S84" s="145">
        <v>4.4000000000000004</v>
      </c>
      <c r="T84" s="146">
        <v>0.1218339625576241</v>
      </c>
      <c r="U84" s="147">
        <v>2.2000000000000002</v>
      </c>
      <c r="V84" s="148">
        <v>0</v>
      </c>
      <c r="W84" s="148">
        <v>63.6</v>
      </c>
      <c r="X84" s="148">
        <v>25</v>
      </c>
      <c r="Y84" s="148">
        <v>11.4</v>
      </c>
      <c r="Z84" s="149" t="s">
        <v>468</v>
      </c>
    </row>
    <row r="85" spans="1:26" x14ac:dyDescent="0.2">
      <c r="A85" s="141">
        <v>81</v>
      </c>
      <c r="B85" s="142" t="s">
        <v>274</v>
      </c>
      <c r="C85" s="142">
        <v>3</v>
      </c>
      <c r="D85" s="143">
        <v>1930</v>
      </c>
      <c r="E85" s="143">
        <v>1948</v>
      </c>
      <c r="F85" s="143">
        <v>17.41</v>
      </c>
      <c r="G85" s="143">
        <v>1945.91</v>
      </c>
      <c r="H85" s="142" t="s">
        <v>203</v>
      </c>
      <c r="I85" s="144" t="s">
        <v>566</v>
      </c>
      <c r="J85" s="143">
        <v>6.7</v>
      </c>
      <c r="K85" s="145">
        <v>0</v>
      </c>
      <c r="L85" s="145">
        <v>0</v>
      </c>
      <c r="M85" s="145">
        <v>0.1</v>
      </c>
      <c r="N85" s="145">
        <v>26.799999999999997</v>
      </c>
      <c r="O85" s="145">
        <v>11.5</v>
      </c>
      <c r="P85" s="145">
        <v>31.1</v>
      </c>
      <c r="Q85" s="145">
        <v>9</v>
      </c>
      <c r="R85" s="145">
        <v>10</v>
      </c>
      <c r="S85" s="145">
        <v>11.5</v>
      </c>
      <c r="T85" s="146">
        <v>2.7432218194007874E-2</v>
      </c>
      <c r="U85" s="147">
        <v>4.0372668002198582</v>
      </c>
      <c r="V85" s="148">
        <v>0</v>
      </c>
      <c r="W85" s="148">
        <v>26.9</v>
      </c>
      <c r="X85" s="148">
        <v>42.6</v>
      </c>
      <c r="Y85" s="148">
        <v>30.5</v>
      </c>
      <c r="Z85" s="149" t="s">
        <v>141</v>
      </c>
    </row>
    <row r="86" spans="1:26" x14ac:dyDescent="0.2">
      <c r="A86" s="141">
        <v>82</v>
      </c>
      <c r="B86" s="142" t="s">
        <v>278</v>
      </c>
      <c r="C86" s="142">
        <v>4</v>
      </c>
      <c r="D86" s="143">
        <v>1948</v>
      </c>
      <c r="E86" s="143">
        <v>1966</v>
      </c>
      <c r="F86" s="143">
        <v>0.49</v>
      </c>
      <c r="G86" s="143">
        <v>1946.99</v>
      </c>
      <c r="H86" s="142" t="s">
        <v>203</v>
      </c>
      <c r="I86" s="144" t="s">
        <v>566</v>
      </c>
      <c r="J86" s="143">
        <v>3.8</v>
      </c>
      <c r="K86" s="145">
        <v>0</v>
      </c>
      <c r="L86" s="145">
        <v>0</v>
      </c>
      <c r="M86" s="145">
        <v>0.4</v>
      </c>
      <c r="N86" s="145">
        <v>40</v>
      </c>
      <c r="O86" s="145">
        <v>6.6</v>
      </c>
      <c r="P86" s="145">
        <v>21.9</v>
      </c>
      <c r="Q86" s="145">
        <v>7.8</v>
      </c>
      <c r="R86" s="145">
        <v>7</v>
      </c>
      <c r="S86" s="145">
        <v>16.299999999999997</v>
      </c>
      <c r="T86" s="146">
        <v>0.4</v>
      </c>
      <c r="U86" s="147">
        <v>4.9000000000000004</v>
      </c>
      <c r="V86" s="148">
        <v>0</v>
      </c>
      <c r="W86" s="148">
        <v>40.4</v>
      </c>
      <c r="X86" s="148">
        <v>28.5</v>
      </c>
      <c r="Y86" s="148">
        <v>31.099999999999998</v>
      </c>
      <c r="Z86" s="149" t="s">
        <v>466</v>
      </c>
    </row>
    <row r="87" spans="1:26" x14ac:dyDescent="0.2">
      <c r="A87" s="141">
        <v>83</v>
      </c>
      <c r="B87" s="142" t="s">
        <v>282</v>
      </c>
      <c r="C87" s="142">
        <v>4</v>
      </c>
      <c r="D87" s="143">
        <v>1948</v>
      </c>
      <c r="E87" s="143">
        <v>1966</v>
      </c>
      <c r="F87" s="143">
        <v>1.47</v>
      </c>
      <c r="G87" s="143">
        <v>1947.97</v>
      </c>
      <c r="H87" s="142" t="s">
        <v>203</v>
      </c>
      <c r="I87" s="144" t="s">
        <v>566</v>
      </c>
      <c r="J87" s="143">
        <v>3.1</v>
      </c>
      <c r="K87" s="145">
        <v>0</v>
      </c>
      <c r="L87" s="145">
        <v>0</v>
      </c>
      <c r="M87" s="145">
        <v>0.1</v>
      </c>
      <c r="N87" s="145">
        <v>29.299999999999997</v>
      </c>
      <c r="O87" s="145">
        <v>10.6</v>
      </c>
      <c r="P87" s="145">
        <v>21.3</v>
      </c>
      <c r="Q87" s="145">
        <v>6.4</v>
      </c>
      <c r="R87" s="145">
        <v>7.9</v>
      </c>
      <c r="S87" s="145">
        <v>24.4</v>
      </c>
      <c r="T87" s="146">
        <v>2.3486323654651642E-2</v>
      </c>
      <c r="U87" s="147">
        <v>10.077118252288468</v>
      </c>
      <c r="V87" s="148">
        <v>0</v>
      </c>
      <c r="W87" s="148">
        <v>29.4</v>
      </c>
      <c r="X87" s="148">
        <v>31.9</v>
      </c>
      <c r="Y87" s="148">
        <v>38.700000000000003</v>
      </c>
      <c r="Z87" s="149" t="s">
        <v>91</v>
      </c>
    </row>
    <row r="88" spans="1:26" x14ac:dyDescent="0.2">
      <c r="A88" s="141">
        <v>84</v>
      </c>
      <c r="B88" s="142" t="s">
        <v>285</v>
      </c>
      <c r="C88" s="142">
        <v>4</v>
      </c>
      <c r="D88" s="143">
        <v>1948</v>
      </c>
      <c r="E88" s="143">
        <v>1966</v>
      </c>
      <c r="F88" s="143">
        <v>2.38</v>
      </c>
      <c r="G88" s="143">
        <v>1948.88</v>
      </c>
      <c r="H88" s="142" t="s">
        <v>203</v>
      </c>
      <c r="I88" s="144">
        <v>0.19</v>
      </c>
      <c r="J88" s="143">
        <v>3.8</v>
      </c>
      <c r="K88" s="145">
        <v>0</v>
      </c>
      <c r="L88" s="145">
        <v>0</v>
      </c>
      <c r="M88" s="145">
        <v>0.1</v>
      </c>
      <c r="N88" s="145">
        <v>12.200000000000001</v>
      </c>
      <c r="O88" s="145">
        <v>11.8</v>
      </c>
      <c r="P88" s="145">
        <v>25.9</v>
      </c>
      <c r="Q88" s="145">
        <v>9.4</v>
      </c>
      <c r="R88" s="145">
        <v>11.4</v>
      </c>
      <c r="S88" s="145">
        <v>29.2</v>
      </c>
      <c r="T88" s="146">
        <v>9.9999997764825821E-3</v>
      </c>
      <c r="U88" s="147">
        <v>8.1144385718449801</v>
      </c>
      <c r="V88" s="148">
        <v>0</v>
      </c>
      <c r="W88" s="148">
        <v>12.3</v>
      </c>
      <c r="X88" s="148">
        <v>37.700000000000003</v>
      </c>
      <c r="Y88" s="148">
        <v>50</v>
      </c>
      <c r="Z88" s="149" t="s">
        <v>578</v>
      </c>
    </row>
    <row r="89" spans="1:26" x14ac:dyDescent="0.2">
      <c r="A89" s="141">
        <v>85</v>
      </c>
      <c r="B89" s="142" t="s">
        <v>288</v>
      </c>
      <c r="C89" s="142">
        <v>4</v>
      </c>
      <c r="D89" s="143">
        <v>1948</v>
      </c>
      <c r="E89" s="143">
        <v>1966</v>
      </c>
      <c r="F89" s="143">
        <v>3.21</v>
      </c>
      <c r="G89" s="143">
        <v>1949.71</v>
      </c>
      <c r="H89" s="142" t="s">
        <v>203</v>
      </c>
      <c r="I89" s="144">
        <v>9.0999999999999998E-2</v>
      </c>
      <c r="J89" s="143">
        <v>0.5</v>
      </c>
      <c r="K89" s="145">
        <v>0</v>
      </c>
      <c r="L89" s="145">
        <v>0</v>
      </c>
      <c r="M89" s="145">
        <v>3.1</v>
      </c>
      <c r="N89" s="145">
        <v>34.1</v>
      </c>
      <c r="O89" s="145">
        <v>13.8</v>
      </c>
      <c r="P89" s="145">
        <v>24.3</v>
      </c>
      <c r="Q89" s="145">
        <v>5.6</v>
      </c>
      <c r="R89" s="145">
        <v>16.8</v>
      </c>
      <c r="S89" s="145">
        <v>2.2999999999999998</v>
      </c>
      <c r="T89" s="146">
        <v>5.2575539797544479E-2</v>
      </c>
      <c r="U89" s="147">
        <v>3.688680875996428</v>
      </c>
      <c r="V89" s="148">
        <v>0</v>
      </c>
      <c r="W89" s="148">
        <v>37.200000000000003</v>
      </c>
      <c r="X89" s="148">
        <v>38.1</v>
      </c>
      <c r="Y89" s="148">
        <v>24.7</v>
      </c>
      <c r="Z89" s="149" t="s">
        <v>88</v>
      </c>
    </row>
    <row r="90" spans="1:26" x14ac:dyDescent="0.2">
      <c r="A90" s="141">
        <v>86</v>
      </c>
      <c r="B90" s="142" t="s">
        <v>292</v>
      </c>
      <c r="C90" s="142">
        <v>4</v>
      </c>
      <c r="D90" s="143">
        <v>1948</v>
      </c>
      <c r="E90" s="143">
        <v>1966</v>
      </c>
      <c r="F90" s="143">
        <v>4.8</v>
      </c>
      <c r="G90" s="143">
        <v>1951.3</v>
      </c>
      <c r="H90" s="142" t="s">
        <v>203</v>
      </c>
      <c r="I90" s="144" t="s">
        <v>566</v>
      </c>
      <c r="J90" s="143">
        <v>3.7</v>
      </c>
      <c r="K90" s="145">
        <v>0</v>
      </c>
      <c r="L90" s="145">
        <v>0</v>
      </c>
      <c r="M90" s="145">
        <v>0.1</v>
      </c>
      <c r="N90" s="145">
        <v>4.9000000000000004</v>
      </c>
      <c r="O90" s="145">
        <v>22.9</v>
      </c>
      <c r="P90" s="145">
        <v>25.8</v>
      </c>
      <c r="Q90" s="145">
        <v>7.6</v>
      </c>
      <c r="R90" s="145">
        <v>11.3</v>
      </c>
      <c r="S90" s="145">
        <v>27.400000000000002</v>
      </c>
      <c r="T90" s="146">
        <v>1.2596210464835167E-2</v>
      </c>
      <c r="U90" s="147">
        <v>8.1752659661372515</v>
      </c>
      <c r="V90" s="148">
        <v>0</v>
      </c>
      <c r="W90" s="148">
        <v>5</v>
      </c>
      <c r="X90" s="148">
        <v>48.7</v>
      </c>
      <c r="Y90" s="148">
        <v>46.3</v>
      </c>
      <c r="Z90" s="149" t="s">
        <v>145</v>
      </c>
    </row>
    <row r="91" spans="1:26" x14ac:dyDescent="0.2">
      <c r="A91" s="141">
        <v>87</v>
      </c>
      <c r="B91" s="142" t="s">
        <v>294</v>
      </c>
      <c r="C91" s="142">
        <v>4</v>
      </c>
      <c r="D91" s="143">
        <v>1948</v>
      </c>
      <c r="E91" s="143">
        <v>1966</v>
      </c>
      <c r="F91" s="143">
        <v>5.39</v>
      </c>
      <c r="G91" s="143">
        <v>1951.89</v>
      </c>
      <c r="H91" s="142" t="s">
        <v>203</v>
      </c>
      <c r="I91" s="144" t="s">
        <v>566</v>
      </c>
      <c r="J91" s="143">
        <v>11.8</v>
      </c>
      <c r="K91" s="145">
        <v>0</v>
      </c>
      <c r="L91" s="145">
        <v>0</v>
      </c>
      <c r="M91" s="145">
        <v>2</v>
      </c>
      <c r="N91" s="145">
        <v>21.8</v>
      </c>
      <c r="O91" s="145">
        <v>19.899999999999999</v>
      </c>
      <c r="P91" s="145">
        <v>19.899999999999999</v>
      </c>
      <c r="Q91" s="145">
        <v>6.3</v>
      </c>
      <c r="R91" s="145">
        <v>8.9</v>
      </c>
      <c r="S91" s="145">
        <v>21.2</v>
      </c>
      <c r="T91" s="146">
        <v>3.0039176344871521E-2</v>
      </c>
      <c r="U91" s="147">
        <v>6.9455284518437352</v>
      </c>
      <c r="V91" s="148">
        <v>0</v>
      </c>
      <c r="W91" s="148">
        <v>23.8</v>
      </c>
      <c r="X91" s="148">
        <v>39.799999999999997</v>
      </c>
      <c r="Y91" s="148">
        <v>36.4</v>
      </c>
      <c r="Z91" s="149" t="s">
        <v>472</v>
      </c>
    </row>
    <row r="92" spans="1:26" x14ac:dyDescent="0.2">
      <c r="A92" s="141">
        <v>88</v>
      </c>
      <c r="B92" s="142" t="s">
        <v>301</v>
      </c>
      <c r="C92" s="142">
        <v>4</v>
      </c>
      <c r="D92" s="143">
        <v>1948</v>
      </c>
      <c r="E92" s="143">
        <v>1966</v>
      </c>
      <c r="F92" s="143">
        <v>7.18</v>
      </c>
      <c r="G92" s="143">
        <v>1953.68</v>
      </c>
      <c r="H92" s="142" t="s">
        <v>203</v>
      </c>
      <c r="I92" s="144" t="s">
        <v>566</v>
      </c>
      <c r="J92" s="143">
        <v>0.3</v>
      </c>
      <c r="K92" s="145">
        <v>0</v>
      </c>
      <c r="L92" s="145">
        <v>0</v>
      </c>
      <c r="M92" s="145">
        <v>0.2</v>
      </c>
      <c r="N92" s="145">
        <v>25.400000000000002</v>
      </c>
      <c r="O92" s="145">
        <v>11.8</v>
      </c>
      <c r="P92" s="145">
        <v>28.3</v>
      </c>
      <c r="Q92" s="145">
        <v>6.2</v>
      </c>
      <c r="R92" s="145">
        <v>6.7</v>
      </c>
      <c r="S92" s="145">
        <v>21.400000000000002</v>
      </c>
      <c r="T92" s="146">
        <v>2.4421242997050285E-2</v>
      </c>
      <c r="U92" s="147">
        <v>6.5601998580245571</v>
      </c>
      <c r="V92" s="148">
        <v>0</v>
      </c>
      <c r="W92" s="148">
        <v>25.6</v>
      </c>
      <c r="X92" s="148">
        <v>40.1</v>
      </c>
      <c r="Y92" s="148">
        <v>34.300000000000004</v>
      </c>
      <c r="Z92" s="149" t="s">
        <v>141</v>
      </c>
    </row>
    <row r="93" spans="1:26" x14ac:dyDescent="0.2">
      <c r="A93" s="141">
        <v>89</v>
      </c>
      <c r="B93" s="142" t="s">
        <v>304</v>
      </c>
      <c r="C93" s="142">
        <v>4</v>
      </c>
      <c r="D93" s="143">
        <v>1948</v>
      </c>
      <c r="E93" s="143">
        <v>1966</v>
      </c>
      <c r="F93" s="143">
        <v>7.95</v>
      </c>
      <c r="G93" s="143">
        <v>1954.45</v>
      </c>
      <c r="H93" s="142" t="s">
        <v>566</v>
      </c>
      <c r="I93" s="144" t="s">
        <v>566</v>
      </c>
      <c r="J93" s="143">
        <v>6.8</v>
      </c>
      <c r="K93" s="145">
        <v>0</v>
      </c>
      <c r="L93" s="145">
        <v>0</v>
      </c>
      <c r="M93" s="145">
        <v>0.5</v>
      </c>
      <c r="N93" s="145">
        <v>23.9</v>
      </c>
      <c r="O93" s="145">
        <v>3.5</v>
      </c>
      <c r="P93" s="145">
        <v>19.8</v>
      </c>
      <c r="Q93" s="145">
        <v>9.8000000000000007</v>
      </c>
      <c r="R93" s="145">
        <v>13.4</v>
      </c>
      <c r="S93" s="145">
        <v>29.1</v>
      </c>
      <c r="T93" s="146">
        <v>8.498653769493103E-3</v>
      </c>
      <c r="U93" s="147">
        <v>11.088863361308988</v>
      </c>
      <c r="V93" s="148">
        <v>0</v>
      </c>
      <c r="W93" s="148">
        <v>24.4</v>
      </c>
      <c r="X93" s="148">
        <v>23.3</v>
      </c>
      <c r="Y93" s="148">
        <v>52.300000000000004</v>
      </c>
      <c r="Z93" s="149" t="s">
        <v>579</v>
      </c>
    </row>
    <row r="94" spans="1:26" x14ac:dyDescent="0.2">
      <c r="A94" s="141">
        <v>90</v>
      </c>
      <c r="B94" s="142" t="s">
        <v>306</v>
      </c>
      <c r="C94" s="142">
        <v>4</v>
      </c>
      <c r="D94" s="143">
        <v>1948</v>
      </c>
      <c r="E94" s="143">
        <v>1966</v>
      </c>
      <c r="F94" s="143">
        <v>9.4700000000000006</v>
      </c>
      <c r="G94" s="143">
        <v>1955.97</v>
      </c>
      <c r="H94" s="142" t="s">
        <v>566</v>
      </c>
      <c r="I94" s="144" t="s">
        <v>566</v>
      </c>
      <c r="J94" s="143">
        <v>1.7</v>
      </c>
      <c r="K94" s="145">
        <v>0</v>
      </c>
      <c r="L94" s="145">
        <v>0</v>
      </c>
      <c r="M94" s="145">
        <v>0</v>
      </c>
      <c r="N94" s="145">
        <v>3.2</v>
      </c>
      <c r="O94" s="145">
        <v>19.7</v>
      </c>
      <c r="P94" s="145">
        <v>28.8</v>
      </c>
      <c r="Q94" s="145">
        <v>9.5</v>
      </c>
      <c r="R94" s="145">
        <v>11.7</v>
      </c>
      <c r="S94" s="145">
        <v>27.1</v>
      </c>
      <c r="T94" s="146">
        <v>1.0996606200933456E-2</v>
      </c>
      <c r="U94" s="147">
        <v>7.2903277188952966</v>
      </c>
      <c r="V94" s="148">
        <v>0</v>
      </c>
      <c r="W94" s="148">
        <v>3.2</v>
      </c>
      <c r="X94" s="148">
        <v>48.5</v>
      </c>
      <c r="Y94" s="148">
        <v>48.3</v>
      </c>
      <c r="Z94" s="149" t="s">
        <v>145</v>
      </c>
    </row>
    <row r="95" spans="1:26" x14ac:dyDescent="0.2">
      <c r="A95" s="163">
        <v>91</v>
      </c>
      <c r="B95" s="142" t="s">
        <v>310</v>
      </c>
      <c r="C95" s="142">
        <v>4</v>
      </c>
      <c r="D95" s="143">
        <v>1948</v>
      </c>
      <c r="E95" s="143">
        <v>1966</v>
      </c>
      <c r="F95" s="143">
        <v>10.42</v>
      </c>
      <c r="G95" s="143">
        <v>1956.92</v>
      </c>
      <c r="H95" s="142" t="s">
        <v>566</v>
      </c>
      <c r="I95" s="144" t="s">
        <v>566</v>
      </c>
      <c r="J95" s="143">
        <v>2.1</v>
      </c>
      <c r="K95" s="145">
        <v>0</v>
      </c>
      <c r="L95" s="145">
        <v>0</v>
      </c>
      <c r="M95" s="145">
        <v>0</v>
      </c>
      <c r="N95" s="145">
        <v>4.4000000000000004</v>
      </c>
      <c r="O95" s="145">
        <v>22.8</v>
      </c>
      <c r="P95" s="145">
        <v>37.299999999999997</v>
      </c>
      <c r="Q95" s="145">
        <v>7.9</v>
      </c>
      <c r="R95" s="145">
        <v>8.8000000000000007</v>
      </c>
      <c r="S95" s="145">
        <v>18.8</v>
      </c>
      <c r="T95" s="146">
        <v>1.8694659695029259E-2</v>
      </c>
      <c r="U95" s="147">
        <v>4.1474414959493684</v>
      </c>
      <c r="V95" s="148">
        <v>0</v>
      </c>
      <c r="W95" s="148">
        <v>4.4000000000000004</v>
      </c>
      <c r="X95" s="148">
        <v>60.099999999999994</v>
      </c>
      <c r="Y95" s="148">
        <v>35.5</v>
      </c>
      <c r="Z95" s="149" t="s">
        <v>145</v>
      </c>
    </row>
    <row r="96" spans="1:26" x14ac:dyDescent="0.2">
      <c r="A96" s="141">
        <v>92</v>
      </c>
      <c r="B96" s="142" t="s">
        <v>320</v>
      </c>
      <c r="C96" s="142">
        <v>4</v>
      </c>
      <c r="D96" s="143">
        <v>1948</v>
      </c>
      <c r="E96" s="143">
        <v>1966</v>
      </c>
      <c r="F96" s="143">
        <v>12.37</v>
      </c>
      <c r="G96" s="143">
        <v>1958.87</v>
      </c>
      <c r="H96" s="142" t="s">
        <v>566</v>
      </c>
      <c r="I96" s="144" t="s">
        <v>566</v>
      </c>
      <c r="J96" s="143">
        <v>4.7</v>
      </c>
      <c r="K96" s="145">
        <v>0</v>
      </c>
      <c r="L96" s="145">
        <v>0</v>
      </c>
      <c r="M96" s="145">
        <v>0.9</v>
      </c>
      <c r="N96" s="145">
        <v>35.200000000000003</v>
      </c>
      <c r="O96" s="145">
        <v>8.9</v>
      </c>
      <c r="P96" s="145">
        <v>20.7</v>
      </c>
      <c r="Q96" s="145">
        <v>6.2</v>
      </c>
      <c r="R96" s="145">
        <v>9.1999999999999993</v>
      </c>
      <c r="S96" s="145">
        <v>18.899999999999999</v>
      </c>
      <c r="T96" s="146">
        <v>3.389507532119751E-2</v>
      </c>
      <c r="U96" s="147">
        <v>6.7767205426788566</v>
      </c>
      <c r="V96" s="148">
        <v>0</v>
      </c>
      <c r="W96" s="148">
        <v>36.1</v>
      </c>
      <c r="X96" s="148">
        <v>29.6</v>
      </c>
      <c r="Y96" s="148">
        <v>34.299999999999997</v>
      </c>
      <c r="Z96" s="149" t="s">
        <v>466</v>
      </c>
    </row>
    <row r="97" spans="1:26" x14ac:dyDescent="0.2">
      <c r="A97" s="141">
        <v>93</v>
      </c>
      <c r="B97" s="142" t="s">
        <v>332</v>
      </c>
      <c r="C97" s="142">
        <v>4</v>
      </c>
      <c r="D97" s="143">
        <v>1948</v>
      </c>
      <c r="E97" s="143">
        <v>1966</v>
      </c>
      <c r="F97" s="143">
        <v>15.37</v>
      </c>
      <c r="G97" s="143">
        <v>1961.87</v>
      </c>
      <c r="H97" s="142" t="s">
        <v>566</v>
      </c>
      <c r="I97" s="144" t="s">
        <v>566</v>
      </c>
      <c r="J97" s="143">
        <v>3.2</v>
      </c>
      <c r="K97" s="145">
        <v>0</v>
      </c>
      <c r="L97" s="145">
        <v>0</v>
      </c>
      <c r="M97" s="145">
        <v>0.1</v>
      </c>
      <c r="N97" s="145">
        <v>42.8</v>
      </c>
      <c r="O97" s="145">
        <v>7.9</v>
      </c>
      <c r="P97" s="145">
        <v>17.8</v>
      </c>
      <c r="Q97" s="145">
        <v>6.4</v>
      </c>
      <c r="R97" s="145">
        <v>8.9</v>
      </c>
      <c r="S97" s="145">
        <v>16.100000000000001</v>
      </c>
      <c r="T97" s="146">
        <v>5.3999999999999999E-2</v>
      </c>
      <c r="U97" s="147">
        <v>5.4</v>
      </c>
      <c r="V97" s="148">
        <v>0</v>
      </c>
      <c r="W97" s="148">
        <v>42.9</v>
      </c>
      <c r="X97" s="148">
        <v>25.700000000000003</v>
      </c>
      <c r="Y97" s="148">
        <v>31.400000000000002</v>
      </c>
      <c r="Z97" s="149" t="s">
        <v>466</v>
      </c>
    </row>
    <row r="98" spans="1:26" x14ac:dyDescent="0.2">
      <c r="A98" s="141">
        <v>94</v>
      </c>
      <c r="B98" s="142" t="s">
        <v>580</v>
      </c>
      <c r="C98" s="142" t="s">
        <v>566</v>
      </c>
      <c r="D98" s="143" t="s">
        <v>566</v>
      </c>
      <c r="E98" s="143" t="s">
        <v>566</v>
      </c>
      <c r="F98" s="142" t="s">
        <v>566</v>
      </c>
      <c r="G98" s="143">
        <v>1975.3</v>
      </c>
      <c r="H98" s="142" t="s">
        <v>416</v>
      </c>
      <c r="I98" s="144">
        <v>0.10400000000000001</v>
      </c>
      <c r="J98" s="143">
        <v>31</v>
      </c>
      <c r="K98" s="145">
        <v>0</v>
      </c>
      <c r="L98" s="145">
        <v>0</v>
      </c>
      <c r="M98" s="145">
        <v>0</v>
      </c>
      <c r="N98" s="145">
        <v>5.9</v>
      </c>
      <c r="O98" s="145">
        <v>20.3</v>
      </c>
      <c r="P98" s="145">
        <v>53.3</v>
      </c>
      <c r="Q98" s="145">
        <v>8.5</v>
      </c>
      <c r="R98" s="145">
        <v>6.6</v>
      </c>
      <c r="S98" s="145">
        <v>5.3999999999999995</v>
      </c>
      <c r="T98" s="146">
        <v>2.0599502685348724E-2</v>
      </c>
      <c r="U98" s="147">
        <v>2.1324369637988938</v>
      </c>
      <c r="V98" s="148">
        <v>0</v>
      </c>
      <c r="W98" s="148">
        <v>5.9</v>
      </c>
      <c r="X98" s="148">
        <v>73.599999999999994</v>
      </c>
      <c r="Y98" s="148">
        <v>20.5</v>
      </c>
      <c r="Z98" s="149" t="s">
        <v>145</v>
      </c>
    </row>
    <row r="99" spans="1:26" x14ac:dyDescent="0.2">
      <c r="A99" s="141">
        <v>95</v>
      </c>
      <c r="B99" s="142" t="s">
        <v>581</v>
      </c>
      <c r="C99" s="142" t="s">
        <v>566</v>
      </c>
      <c r="D99" s="143" t="s">
        <v>566</v>
      </c>
      <c r="E99" s="143" t="s">
        <v>566</v>
      </c>
      <c r="F99" s="142" t="s">
        <v>566</v>
      </c>
      <c r="G99" s="143">
        <v>1975.7</v>
      </c>
      <c r="H99" s="142" t="s">
        <v>416</v>
      </c>
      <c r="I99" s="144">
        <v>0.19899999999999998</v>
      </c>
      <c r="J99" s="143">
        <v>54</v>
      </c>
      <c r="K99" s="145">
        <v>0</v>
      </c>
      <c r="L99" s="145">
        <v>0</v>
      </c>
      <c r="M99" s="145">
        <v>1</v>
      </c>
      <c r="N99" s="145">
        <v>63.2</v>
      </c>
      <c r="O99" s="145">
        <v>9.5</v>
      </c>
      <c r="P99" s="145">
        <v>17.3</v>
      </c>
      <c r="Q99" s="145">
        <v>3.9</v>
      </c>
      <c r="R99" s="145">
        <v>3.2</v>
      </c>
      <c r="S99" s="145">
        <v>1.9</v>
      </c>
      <c r="T99" s="146">
        <v>0.12286001713928027</v>
      </c>
      <c r="U99" s="147">
        <v>1.9961292172844969</v>
      </c>
      <c r="V99" s="148">
        <v>0</v>
      </c>
      <c r="W99" s="148">
        <v>64.2</v>
      </c>
      <c r="X99" s="148">
        <v>26.8</v>
      </c>
      <c r="Y99" s="148">
        <v>9</v>
      </c>
      <c r="Z99" s="149" t="s">
        <v>48</v>
      </c>
    </row>
    <row r="100" spans="1:26" x14ac:dyDescent="0.2">
      <c r="A100" s="141">
        <v>96</v>
      </c>
      <c r="B100" s="142" t="s">
        <v>582</v>
      </c>
      <c r="C100" s="142" t="s">
        <v>566</v>
      </c>
      <c r="D100" s="143" t="s">
        <v>566</v>
      </c>
      <c r="E100" s="143" t="s">
        <v>566</v>
      </c>
      <c r="F100" s="142" t="s">
        <v>566</v>
      </c>
      <c r="G100" s="143">
        <v>1980</v>
      </c>
      <c r="H100" s="142" t="s">
        <v>416</v>
      </c>
      <c r="I100" s="144">
        <v>0.17800000000000002</v>
      </c>
      <c r="J100" s="143">
        <v>36.6</v>
      </c>
      <c r="K100" s="145">
        <v>0</v>
      </c>
      <c r="L100" s="145">
        <v>0</v>
      </c>
      <c r="M100" s="145">
        <v>4.2</v>
      </c>
      <c r="N100" s="145">
        <v>62.3</v>
      </c>
      <c r="O100" s="145">
        <v>6.7</v>
      </c>
      <c r="P100" s="145">
        <v>21.8</v>
      </c>
      <c r="Q100" s="145">
        <v>2.4</v>
      </c>
      <c r="R100" s="145">
        <v>1.7</v>
      </c>
      <c r="S100" s="145">
        <v>0.9</v>
      </c>
      <c r="T100" s="146">
        <v>0.12746572521661165</v>
      </c>
      <c r="U100" s="147">
        <v>2.0507455092497682</v>
      </c>
      <c r="V100" s="148">
        <v>0</v>
      </c>
      <c r="W100" s="148">
        <v>66.5</v>
      </c>
      <c r="X100" s="148">
        <v>28.5</v>
      </c>
      <c r="Y100" s="148">
        <v>5</v>
      </c>
      <c r="Z100" s="149" t="s">
        <v>48</v>
      </c>
    </row>
    <row r="101" spans="1:26" x14ac:dyDescent="0.2">
      <c r="A101" s="141">
        <v>97</v>
      </c>
      <c r="B101" s="142" t="s">
        <v>583</v>
      </c>
      <c r="C101" s="142" t="s">
        <v>566</v>
      </c>
      <c r="D101" s="143" t="s">
        <v>566</v>
      </c>
      <c r="E101" s="143" t="s">
        <v>566</v>
      </c>
      <c r="F101" s="142" t="s">
        <v>566</v>
      </c>
      <c r="G101" s="143">
        <v>2021.7</v>
      </c>
      <c r="H101" s="142" t="s">
        <v>417</v>
      </c>
      <c r="I101" s="144">
        <v>0.153</v>
      </c>
      <c r="J101" s="143">
        <v>15</v>
      </c>
      <c r="K101" s="145">
        <v>0</v>
      </c>
      <c r="L101" s="145">
        <v>0</v>
      </c>
      <c r="M101" s="145">
        <v>0.9</v>
      </c>
      <c r="N101" s="145">
        <v>57.300000000000004</v>
      </c>
      <c r="O101" s="145">
        <v>12.2</v>
      </c>
      <c r="P101" s="145">
        <v>20.2</v>
      </c>
      <c r="Q101" s="145">
        <v>3.9</v>
      </c>
      <c r="R101" s="145">
        <v>3.4</v>
      </c>
      <c r="S101" s="145">
        <v>2.1</v>
      </c>
      <c r="T101" s="146">
        <v>0.11401127037321469</v>
      </c>
      <c r="U101" s="147">
        <v>2.2150586578128957</v>
      </c>
      <c r="V101" s="148">
        <v>0</v>
      </c>
      <c r="W101" s="148">
        <v>58.2</v>
      </c>
      <c r="X101" s="148">
        <v>32.4</v>
      </c>
      <c r="Y101" s="148">
        <v>9.4</v>
      </c>
      <c r="Z101" s="149" t="s">
        <v>48</v>
      </c>
    </row>
    <row r="102" spans="1:26" x14ac:dyDescent="0.2">
      <c r="A102" s="141">
        <v>98</v>
      </c>
      <c r="B102" s="142" t="s">
        <v>584</v>
      </c>
      <c r="C102" s="142" t="s">
        <v>566</v>
      </c>
      <c r="D102" s="143" t="s">
        <v>566</v>
      </c>
      <c r="E102" s="143" t="s">
        <v>566</v>
      </c>
      <c r="F102" s="142" t="s">
        <v>566</v>
      </c>
      <c r="G102" s="143">
        <v>2022.7</v>
      </c>
      <c r="H102" s="142" t="s">
        <v>417</v>
      </c>
      <c r="I102" s="144">
        <v>0.153</v>
      </c>
      <c r="J102" s="143">
        <v>20</v>
      </c>
      <c r="K102" s="145">
        <v>0</v>
      </c>
      <c r="L102" s="145">
        <v>0</v>
      </c>
      <c r="M102" s="145">
        <v>0.7</v>
      </c>
      <c r="N102" s="145">
        <v>56.099999999999994</v>
      </c>
      <c r="O102" s="145">
        <v>11.7</v>
      </c>
      <c r="P102" s="145">
        <v>21.6</v>
      </c>
      <c r="Q102" s="145">
        <v>4.0999999999999996</v>
      </c>
      <c r="R102" s="145">
        <v>3.4</v>
      </c>
      <c r="S102" s="145">
        <v>2.4</v>
      </c>
      <c r="T102" s="146">
        <v>0.11174681469567084</v>
      </c>
      <c r="U102" s="147">
        <v>2.3359806008356561</v>
      </c>
      <c r="V102" s="148">
        <v>0</v>
      </c>
      <c r="W102" s="148">
        <v>56.8</v>
      </c>
      <c r="X102" s="148">
        <v>33.299999999999997</v>
      </c>
      <c r="Y102" s="148">
        <v>9.9</v>
      </c>
      <c r="Z102" s="149" t="s">
        <v>48</v>
      </c>
    </row>
    <row r="103" spans="1:26" x14ac:dyDescent="0.2">
      <c r="A103" s="141">
        <v>99</v>
      </c>
      <c r="B103" s="142" t="s">
        <v>585</v>
      </c>
      <c r="C103" s="142" t="s">
        <v>566</v>
      </c>
      <c r="D103" s="143" t="s">
        <v>566</v>
      </c>
      <c r="E103" s="143" t="s">
        <v>566</v>
      </c>
      <c r="F103" s="142" t="s">
        <v>566</v>
      </c>
      <c r="G103" s="143">
        <v>2024.1</v>
      </c>
      <c r="H103" s="142" t="s">
        <v>417</v>
      </c>
      <c r="I103" s="144">
        <v>0.16800000000000001</v>
      </c>
      <c r="J103" s="143">
        <v>18</v>
      </c>
      <c r="K103" s="145">
        <v>0</v>
      </c>
      <c r="L103" s="145">
        <v>0</v>
      </c>
      <c r="M103" s="145">
        <v>0.5</v>
      </c>
      <c r="N103" s="145">
        <v>57.1</v>
      </c>
      <c r="O103" s="145">
        <v>11.6</v>
      </c>
      <c r="P103" s="145">
        <v>20.6</v>
      </c>
      <c r="Q103" s="145">
        <v>4.5</v>
      </c>
      <c r="R103" s="145">
        <v>3.4</v>
      </c>
      <c r="S103" s="145">
        <v>2.3000000000000003</v>
      </c>
      <c r="T103" s="146">
        <v>0.11297068066781822</v>
      </c>
      <c r="U103" s="147">
        <v>2.3041527865283888</v>
      </c>
      <c r="V103" s="148">
        <v>0</v>
      </c>
      <c r="W103" s="148">
        <v>57.6</v>
      </c>
      <c r="X103" s="148">
        <v>32.200000000000003</v>
      </c>
      <c r="Y103" s="148">
        <v>10.200000000000001</v>
      </c>
      <c r="Z103" s="149" t="s">
        <v>48</v>
      </c>
    </row>
    <row r="104" spans="1:26" x14ac:dyDescent="0.2">
      <c r="A104" s="141">
        <v>100</v>
      </c>
      <c r="B104" s="142" t="s">
        <v>586</v>
      </c>
      <c r="C104" s="142" t="s">
        <v>566</v>
      </c>
      <c r="D104" s="143" t="s">
        <v>566</v>
      </c>
      <c r="E104" s="143" t="s">
        <v>566</v>
      </c>
      <c r="F104" s="142" t="s">
        <v>566</v>
      </c>
      <c r="G104" s="143">
        <v>2106.6999999999998</v>
      </c>
      <c r="H104" s="142" t="s">
        <v>418</v>
      </c>
      <c r="I104" s="144">
        <v>0.17899999999999999</v>
      </c>
      <c r="J104" s="143">
        <v>21</v>
      </c>
      <c r="K104" s="145">
        <v>0</v>
      </c>
      <c r="L104" s="145">
        <v>0</v>
      </c>
      <c r="M104" s="145">
        <v>2</v>
      </c>
      <c r="N104" s="145">
        <v>68.5</v>
      </c>
      <c r="O104" s="145">
        <v>8.1999999999999993</v>
      </c>
      <c r="P104" s="145">
        <v>14.4</v>
      </c>
      <c r="Q104" s="145">
        <v>2.8</v>
      </c>
      <c r="R104" s="145">
        <v>2.4</v>
      </c>
      <c r="S104" s="145">
        <v>1.7</v>
      </c>
      <c r="T104" s="146">
        <v>0.13155020689046612</v>
      </c>
      <c r="U104" s="147">
        <v>1.6396919010480577</v>
      </c>
      <c r="V104" s="148">
        <v>0</v>
      </c>
      <c r="W104" s="148">
        <v>70.5</v>
      </c>
      <c r="X104" s="148">
        <v>22.6</v>
      </c>
      <c r="Y104" s="148">
        <v>6.8999999999999995</v>
      </c>
      <c r="Z104" s="149" t="s">
        <v>465</v>
      </c>
    </row>
    <row r="105" spans="1:26" x14ac:dyDescent="0.2">
      <c r="A105" s="141">
        <v>101</v>
      </c>
      <c r="B105" s="142" t="s">
        <v>587</v>
      </c>
      <c r="C105" s="142" t="s">
        <v>566</v>
      </c>
      <c r="D105" s="143" t="s">
        <v>566</v>
      </c>
      <c r="E105" s="143" t="s">
        <v>566</v>
      </c>
      <c r="F105" s="142" t="s">
        <v>566</v>
      </c>
      <c r="G105" s="143">
        <v>2110.8000000000002</v>
      </c>
      <c r="H105" s="142" t="s">
        <v>418</v>
      </c>
      <c r="I105" s="144">
        <v>0.151</v>
      </c>
      <c r="J105" s="143">
        <v>20</v>
      </c>
      <c r="K105" s="145">
        <v>0</v>
      </c>
      <c r="L105" s="145">
        <v>0</v>
      </c>
      <c r="M105" s="145">
        <v>1.2</v>
      </c>
      <c r="N105" s="145">
        <v>52.9</v>
      </c>
      <c r="O105" s="145">
        <v>16.2</v>
      </c>
      <c r="P105" s="145">
        <v>20.100000000000001</v>
      </c>
      <c r="Q105" s="145">
        <v>3.7</v>
      </c>
      <c r="R105" s="145">
        <v>4.5999999999999996</v>
      </c>
      <c r="S105" s="145">
        <v>1.3</v>
      </c>
      <c r="T105" s="146">
        <v>0.10735993287655542</v>
      </c>
      <c r="U105" s="147">
        <v>2.1962798650985822</v>
      </c>
      <c r="V105" s="148">
        <v>0</v>
      </c>
      <c r="W105" s="148">
        <v>54.1</v>
      </c>
      <c r="X105" s="148">
        <v>36.299999999999997</v>
      </c>
      <c r="Y105" s="148">
        <v>9.6000000000000014</v>
      </c>
      <c r="Z105" s="149" t="s">
        <v>48</v>
      </c>
    </row>
    <row r="106" spans="1:26" x14ac:dyDescent="0.2">
      <c r="A106" s="141">
        <v>102</v>
      </c>
      <c r="B106" s="142" t="s">
        <v>588</v>
      </c>
      <c r="C106" s="142" t="s">
        <v>566</v>
      </c>
      <c r="D106" s="143" t="s">
        <v>566</v>
      </c>
      <c r="E106" s="143" t="s">
        <v>566</v>
      </c>
      <c r="F106" s="142" t="s">
        <v>566</v>
      </c>
      <c r="G106" s="143">
        <v>2113.5</v>
      </c>
      <c r="H106" s="142" t="s">
        <v>418</v>
      </c>
      <c r="I106" s="144">
        <v>0.13500000000000001</v>
      </c>
      <c r="J106" s="143">
        <v>10</v>
      </c>
      <c r="K106" s="145">
        <v>0</v>
      </c>
      <c r="L106" s="145">
        <v>0</v>
      </c>
      <c r="M106" s="145">
        <v>0.7</v>
      </c>
      <c r="N106" s="145">
        <v>59.5</v>
      </c>
      <c r="O106" s="145">
        <v>11</v>
      </c>
      <c r="P106" s="145">
        <v>19.600000000000001</v>
      </c>
      <c r="Q106" s="145">
        <v>3.6</v>
      </c>
      <c r="R106" s="145">
        <v>3.5</v>
      </c>
      <c r="S106" s="145">
        <v>2.1</v>
      </c>
      <c r="T106" s="146">
        <v>0.1170087358232597</v>
      </c>
      <c r="U106" s="147">
        <v>2.1676156600240164</v>
      </c>
      <c r="V106" s="148">
        <v>0</v>
      </c>
      <c r="W106" s="148">
        <v>60.2</v>
      </c>
      <c r="X106" s="148">
        <v>30.6</v>
      </c>
      <c r="Y106" s="148">
        <v>9.1999999999999993</v>
      </c>
      <c r="Z106" s="149" t="s">
        <v>48</v>
      </c>
    </row>
    <row r="107" spans="1:26" x14ac:dyDescent="0.2">
      <c r="A107" s="141">
        <v>103</v>
      </c>
      <c r="B107" s="142" t="s">
        <v>589</v>
      </c>
      <c r="C107" s="142" t="s">
        <v>566</v>
      </c>
      <c r="D107" s="143" t="s">
        <v>566</v>
      </c>
      <c r="E107" s="143" t="s">
        <v>566</v>
      </c>
      <c r="F107" s="142" t="s">
        <v>566</v>
      </c>
      <c r="G107" s="143">
        <v>2117.1</v>
      </c>
      <c r="H107" s="142" t="s">
        <v>418</v>
      </c>
      <c r="I107" s="144">
        <v>9.3000000000000013E-2</v>
      </c>
      <c r="J107" s="143">
        <v>14.3</v>
      </c>
      <c r="K107" s="145">
        <v>0</v>
      </c>
      <c r="L107" s="145">
        <v>0</v>
      </c>
      <c r="M107" s="145">
        <v>0.7</v>
      </c>
      <c r="N107" s="145">
        <v>37.599999999999994</v>
      </c>
      <c r="O107" s="145">
        <v>25.7</v>
      </c>
      <c r="P107" s="145">
        <v>24.7</v>
      </c>
      <c r="Q107" s="145">
        <v>4</v>
      </c>
      <c r="R107" s="145">
        <v>3.6</v>
      </c>
      <c r="S107" s="145">
        <v>3.7</v>
      </c>
      <c r="T107" s="146">
        <v>7.2938229319446227E-2</v>
      </c>
      <c r="U107" s="147">
        <v>2.3797779662875609</v>
      </c>
      <c r="V107" s="148">
        <v>0</v>
      </c>
      <c r="W107" s="148">
        <v>38.299999999999997</v>
      </c>
      <c r="X107" s="148">
        <v>50.4</v>
      </c>
      <c r="Y107" s="148">
        <v>11.3</v>
      </c>
      <c r="Z107" s="149" t="s">
        <v>88</v>
      </c>
    </row>
    <row r="108" spans="1:26" x14ac:dyDescent="0.2">
      <c r="A108" s="141">
        <v>104</v>
      </c>
      <c r="B108" s="142" t="s">
        <v>590</v>
      </c>
      <c r="C108" s="142" t="s">
        <v>566</v>
      </c>
      <c r="D108" s="143" t="s">
        <v>566</v>
      </c>
      <c r="E108" s="143" t="s">
        <v>566</v>
      </c>
      <c r="F108" s="142" t="s">
        <v>566</v>
      </c>
      <c r="G108" s="143">
        <v>2118</v>
      </c>
      <c r="H108" s="142" t="s">
        <v>418</v>
      </c>
      <c r="I108" s="144">
        <v>0.13600000000000001</v>
      </c>
      <c r="J108" s="143">
        <v>6.7</v>
      </c>
      <c r="K108" s="145">
        <v>0</v>
      </c>
      <c r="L108" s="145">
        <v>0</v>
      </c>
      <c r="M108" s="145">
        <v>0.1</v>
      </c>
      <c r="N108" s="145">
        <v>36</v>
      </c>
      <c r="O108" s="145">
        <v>22.5</v>
      </c>
      <c r="P108" s="145">
        <v>29.7</v>
      </c>
      <c r="Q108" s="145">
        <v>4.4000000000000004</v>
      </c>
      <c r="R108" s="145">
        <v>4</v>
      </c>
      <c r="S108" s="145">
        <v>3.3</v>
      </c>
      <c r="T108" s="146">
        <v>6.5167394605306669E-2</v>
      </c>
      <c r="U108" s="147">
        <v>2.540070085744961</v>
      </c>
      <c r="V108" s="148">
        <v>0</v>
      </c>
      <c r="W108" s="148">
        <v>36.1</v>
      </c>
      <c r="X108" s="148">
        <v>52.2</v>
      </c>
      <c r="Y108" s="148">
        <v>11.7</v>
      </c>
      <c r="Z108" s="149" t="s">
        <v>88</v>
      </c>
    </row>
    <row r="109" spans="1:26" x14ac:dyDescent="0.2">
      <c r="A109" s="141">
        <v>105</v>
      </c>
      <c r="B109" s="142" t="s">
        <v>591</v>
      </c>
      <c r="C109" s="142" t="s">
        <v>566</v>
      </c>
      <c r="D109" s="143" t="s">
        <v>566</v>
      </c>
      <c r="E109" s="143" t="s">
        <v>566</v>
      </c>
      <c r="F109" s="142" t="s">
        <v>566</v>
      </c>
      <c r="G109" s="143">
        <v>2119.8000000000002</v>
      </c>
      <c r="H109" s="142" t="s">
        <v>418</v>
      </c>
      <c r="I109" s="144">
        <v>0.11900000000000001</v>
      </c>
      <c r="J109" s="143">
        <v>11.1</v>
      </c>
      <c r="K109" s="145">
        <v>0</v>
      </c>
      <c r="L109" s="145">
        <v>0</v>
      </c>
      <c r="M109" s="145">
        <v>0.2</v>
      </c>
      <c r="N109" s="145">
        <v>33.799999999999997</v>
      </c>
      <c r="O109" s="145">
        <v>25.9</v>
      </c>
      <c r="P109" s="145">
        <v>26.8</v>
      </c>
      <c r="Q109" s="145">
        <v>5.4</v>
      </c>
      <c r="R109" s="145">
        <v>4.5999999999999996</v>
      </c>
      <c r="S109" s="145">
        <v>3.3</v>
      </c>
      <c r="T109" s="146">
        <v>6.5168169738116219E-2</v>
      </c>
      <c r="U109" s="147">
        <v>2.5142386735956208</v>
      </c>
      <c r="V109" s="148">
        <v>0</v>
      </c>
      <c r="W109" s="148">
        <v>34</v>
      </c>
      <c r="X109" s="148">
        <v>52.7</v>
      </c>
      <c r="Y109" s="148">
        <v>13.3</v>
      </c>
      <c r="Z109" s="149" t="s">
        <v>88</v>
      </c>
    </row>
    <row r="110" spans="1:26" x14ac:dyDescent="0.2">
      <c r="A110" s="141">
        <v>106</v>
      </c>
      <c r="B110" s="142" t="s">
        <v>592</v>
      </c>
      <c r="C110" s="142" t="s">
        <v>566</v>
      </c>
      <c r="D110" s="143" t="s">
        <v>566</v>
      </c>
      <c r="E110" s="143" t="s">
        <v>566</v>
      </c>
      <c r="F110" s="142" t="s">
        <v>566</v>
      </c>
      <c r="G110" s="143">
        <v>2121.6</v>
      </c>
      <c r="H110" s="142" t="s">
        <v>418</v>
      </c>
      <c r="I110" s="144">
        <v>0.14699999999999999</v>
      </c>
      <c r="J110" s="143">
        <v>17.5</v>
      </c>
      <c r="K110" s="145">
        <v>0</v>
      </c>
      <c r="L110" s="145">
        <v>0</v>
      </c>
      <c r="M110" s="145">
        <v>0.6</v>
      </c>
      <c r="N110" s="145">
        <v>52.699999999999996</v>
      </c>
      <c r="O110" s="145">
        <v>13.9</v>
      </c>
      <c r="P110" s="145">
        <v>24.1</v>
      </c>
      <c r="Q110" s="145">
        <v>3.7</v>
      </c>
      <c r="R110" s="145">
        <v>3.1</v>
      </c>
      <c r="S110" s="145">
        <v>1.9</v>
      </c>
      <c r="T110" s="146">
        <v>0.10590548283681618</v>
      </c>
      <c r="U110" s="147">
        <v>2.3467865808559458</v>
      </c>
      <c r="V110" s="148">
        <v>0</v>
      </c>
      <c r="W110" s="148">
        <v>53.3</v>
      </c>
      <c r="X110" s="148">
        <v>38</v>
      </c>
      <c r="Y110" s="148">
        <v>8.7000000000000011</v>
      </c>
      <c r="Z110" s="149" t="s">
        <v>48</v>
      </c>
    </row>
    <row r="111" spans="1:26" x14ac:dyDescent="0.2">
      <c r="A111" s="141">
        <v>107</v>
      </c>
      <c r="B111" s="142" t="s">
        <v>593</v>
      </c>
      <c r="C111" s="142" t="s">
        <v>566</v>
      </c>
      <c r="D111" s="143" t="s">
        <v>566</v>
      </c>
      <c r="E111" s="143" t="s">
        <v>566</v>
      </c>
      <c r="F111" s="142" t="s">
        <v>566</v>
      </c>
      <c r="G111" s="143">
        <v>2124.4</v>
      </c>
      <c r="H111" s="142" t="s">
        <v>418</v>
      </c>
      <c r="I111" s="144">
        <v>0.155</v>
      </c>
      <c r="J111" s="143">
        <v>22.4</v>
      </c>
      <c r="K111" s="145">
        <v>0</v>
      </c>
      <c r="L111" s="145">
        <v>0</v>
      </c>
      <c r="M111" s="145">
        <v>1.2</v>
      </c>
      <c r="N111" s="145">
        <v>57</v>
      </c>
      <c r="O111" s="145">
        <v>10.8</v>
      </c>
      <c r="P111" s="145">
        <v>24.5</v>
      </c>
      <c r="Q111" s="145">
        <v>2.8</v>
      </c>
      <c r="R111" s="145">
        <v>2.4</v>
      </c>
      <c r="S111" s="145">
        <v>1.3</v>
      </c>
      <c r="T111" s="146">
        <v>0.11408998158150686</v>
      </c>
      <c r="U111" s="147">
        <v>2.2490259287807652</v>
      </c>
      <c r="V111" s="148">
        <v>0</v>
      </c>
      <c r="W111" s="148">
        <v>58.2</v>
      </c>
      <c r="X111" s="148">
        <v>35.299999999999997</v>
      </c>
      <c r="Y111" s="148">
        <v>6.4999999999999991</v>
      </c>
      <c r="Z111" s="149" t="s">
        <v>48</v>
      </c>
    </row>
    <row r="112" spans="1:26" x14ac:dyDescent="0.2">
      <c r="A112" s="141">
        <v>108</v>
      </c>
      <c r="B112" s="142" t="s">
        <v>594</v>
      </c>
      <c r="C112" s="142" t="s">
        <v>566</v>
      </c>
      <c r="D112" s="143" t="s">
        <v>566</v>
      </c>
      <c r="E112" s="143" t="s">
        <v>566</v>
      </c>
      <c r="F112" s="142" t="s">
        <v>566</v>
      </c>
      <c r="G112" s="143">
        <v>2460.6</v>
      </c>
      <c r="H112" s="142" t="s">
        <v>419</v>
      </c>
      <c r="I112" s="144">
        <v>9.3000000000000013E-2</v>
      </c>
      <c r="J112" s="143">
        <v>3.8</v>
      </c>
      <c r="K112" s="145">
        <v>0</v>
      </c>
      <c r="L112" s="145">
        <v>0</v>
      </c>
      <c r="M112" s="145">
        <v>0</v>
      </c>
      <c r="N112" s="145">
        <v>1.5</v>
      </c>
      <c r="O112" s="145">
        <v>15.6</v>
      </c>
      <c r="P112" s="145">
        <v>56.9</v>
      </c>
      <c r="Q112" s="145">
        <v>10.5</v>
      </c>
      <c r="R112" s="145">
        <v>8.6999999999999993</v>
      </c>
      <c r="S112" s="145">
        <v>6.8</v>
      </c>
      <c r="T112" s="146">
        <v>1.6249478984860087E-2</v>
      </c>
      <c r="U112" s="147">
        <v>4.8493078635464473</v>
      </c>
      <c r="V112" s="148">
        <v>0</v>
      </c>
      <c r="W112" s="148">
        <v>1.5</v>
      </c>
      <c r="X112" s="148">
        <v>72.5</v>
      </c>
      <c r="Y112" s="148">
        <v>26</v>
      </c>
      <c r="Z112" s="149" t="s">
        <v>145</v>
      </c>
    </row>
    <row r="113" spans="1:26" x14ac:dyDescent="0.2">
      <c r="A113" s="141">
        <v>109</v>
      </c>
      <c r="B113" s="142" t="s">
        <v>595</v>
      </c>
      <c r="C113" s="142" t="s">
        <v>566</v>
      </c>
      <c r="D113" s="143" t="s">
        <v>566</v>
      </c>
      <c r="E113" s="143" t="s">
        <v>566</v>
      </c>
      <c r="F113" s="142" t="s">
        <v>566</v>
      </c>
      <c r="G113" s="143">
        <v>2461</v>
      </c>
      <c r="H113" s="142" t="s">
        <v>419</v>
      </c>
      <c r="I113" s="144">
        <v>0.157</v>
      </c>
      <c r="J113" s="143">
        <v>11.9</v>
      </c>
      <c r="K113" s="145">
        <v>0</v>
      </c>
      <c r="L113" s="145">
        <v>0</v>
      </c>
      <c r="M113" s="145">
        <v>0.3</v>
      </c>
      <c r="N113" s="145">
        <v>48.2</v>
      </c>
      <c r="O113" s="145">
        <v>18.399999999999999</v>
      </c>
      <c r="P113" s="145">
        <v>22.8</v>
      </c>
      <c r="Q113" s="145">
        <v>4.4000000000000004</v>
      </c>
      <c r="R113" s="145">
        <v>3.8</v>
      </c>
      <c r="S113" s="145">
        <v>2.1</v>
      </c>
      <c r="T113" s="146">
        <v>9.450602814463134E-2</v>
      </c>
      <c r="U113" s="147">
        <v>2.3533273409709454</v>
      </c>
      <c r="V113" s="148">
        <v>0</v>
      </c>
      <c r="W113" s="148">
        <v>48.5</v>
      </c>
      <c r="X113" s="148">
        <v>41.2</v>
      </c>
      <c r="Y113" s="148">
        <v>10.299999999999999</v>
      </c>
      <c r="Z113" s="149" t="s">
        <v>468</v>
      </c>
    </row>
    <row r="114" spans="1:26" x14ac:dyDescent="0.2">
      <c r="A114" s="141">
        <v>110</v>
      </c>
      <c r="B114" s="142" t="s">
        <v>596</v>
      </c>
      <c r="C114" s="142" t="s">
        <v>566</v>
      </c>
      <c r="D114" s="143" t="s">
        <v>566</v>
      </c>
      <c r="E114" s="143" t="s">
        <v>566</v>
      </c>
      <c r="F114" s="142" t="s">
        <v>566</v>
      </c>
      <c r="G114" s="143">
        <v>2461.5</v>
      </c>
      <c r="H114" s="142" t="s">
        <v>419</v>
      </c>
      <c r="I114" s="144">
        <v>0.157</v>
      </c>
      <c r="J114" s="143">
        <v>10.199999999999999</v>
      </c>
      <c r="K114" s="145">
        <v>0</v>
      </c>
      <c r="L114" s="145">
        <v>0</v>
      </c>
      <c r="M114" s="145">
        <v>2</v>
      </c>
      <c r="N114" s="145">
        <v>58.7</v>
      </c>
      <c r="O114" s="145">
        <v>14.7</v>
      </c>
      <c r="P114" s="145">
        <v>16.5</v>
      </c>
      <c r="Q114" s="145">
        <v>3.4</v>
      </c>
      <c r="R114" s="145">
        <v>2.7</v>
      </c>
      <c r="S114" s="145">
        <v>2</v>
      </c>
      <c r="T114" s="146">
        <v>0.11817826686414298</v>
      </c>
      <c r="U114" s="147">
        <v>1.8510935442258063</v>
      </c>
      <c r="V114" s="148">
        <v>0</v>
      </c>
      <c r="W114" s="148">
        <v>60.7</v>
      </c>
      <c r="X114" s="148">
        <v>31.2</v>
      </c>
      <c r="Y114" s="148">
        <v>8.1</v>
      </c>
      <c r="Z114" s="149" t="s">
        <v>48</v>
      </c>
    </row>
    <row r="115" spans="1:26" x14ac:dyDescent="0.2">
      <c r="A115" s="141">
        <v>111</v>
      </c>
      <c r="B115" s="142" t="s">
        <v>597</v>
      </c>
      <c r="C115" s="142" t="s">
        <v>566</v>
      </c>
      <c r="D115" s="143" t="s">
        <v>566</v>
      </c>
      <c r="E115" s="143" t="s">
        <v>566</v>
      </c>
      <c r="F115" s="142" t="s">
        <v>566</v>
      </c>
      <c r="G115" s="143">
        <v>2462.1</v>
      </c>
      <c r="H115" s="142" t="s">
        <v>419</v>
      </c>
      <c r="I115" s="144">
        <v>0.151</v>
      </c>
      <c r="J115" s="143">
        <v>9.8000000000000007</v>
      </c>
      <c r="K115" s="145">
        <v>0</v>
      </c>
      <c r="L115" s="145">
        <v>0</v>
      </c>
      <c r="M115" s="145">
        <v>0.6</v>
      </c>
      <c r="N115" s="145">
        <v>24.599999999999998</v>
      </c>
      <c r="O115" s="145">
        <v>31.3</v>
      </c>
      <c r="P115" s="145">
        <v>32.6</v>
      </c>
      <c r="Q115" s="145">
        <v>4.4000000000000004</v>
      </c>
      <c r="R115" s="145">
        <v>4.8</v>
      </c>
      <c r="S115" s="145">
        <v>1.7</v>
      </c>
      <c r="T115" s="146">
        <v>5.7740989317872235E-2</v>
      </c>
      <c r="U115" s="147">
        <v>2.2410937202922376</v>
      </c>
      <c r="V115" s="148">
        <v>0</v>
      </c>
      <c r="W115" s="148">
        <v>25.2</v>
      </c>
      <c r="X115" s="148">
        <v>63.900000000000006</v>
      </c>
      <c r="Y115" s="148">
        <v>10.899999999999999</v>
      </c>
      <c r="Z115" s="149" t="s">
        <v>88</v>
      </c>
    </row>
    <row r="116" spans="1:26" x14ac:dyDescent="0.2">
      <c r="A116" s="164">
        <v>112</v>
      </c>
      <c r="B116" s="142" t="s">
        <v>598</v>
      </c>
      <c r="C116" s="142" t="s">
        <v>566</v>
      </c>
      <c r="D116" s="143" t="s">
        <v>566</v>
      </c>
      <c r="E116" s="143" t="s">
        <v>566</v>
      </c>
      <c r="F116" s="142" t="s">
        <v>566</v>
      </c>
      <c r="G116" s="143">
        <v>2478.6</v>
      </c>
      <c r="H116" s="142" t="s">
        <v>419</v>
      </c>
      <c r="I116" s="144">
        <v>0.13</v>
      </c>
      <c r="J116" s="143">
        <v>14.1</v>
      </c>
      <c r="K116" s="145">
        <v>0</v>
      </c>
      <c r="L116" s="145">
        <v>0</v>
      </c>
      <c r="M116" s="145">
        <v>0.2</v>
      </c>
      <c r="N116" s="145">
        <v>42.3</v>
      </c>
      <c r="O116" s="145">
        <v>19</v>
      </c>
      <c r="P116" s="145">
        <v>27.3</v>
      </c>
      <c r="Q116" s="145">
        <v>5.0999999999999996</v>
      </c>
      <c r="R116" s="145">
        <v>3.6</v>
      </c>
      <c r="S116" s="145">
        <v>2.5</v>
      </c>
      <c r="T116" s="146">
        <v>7.6062810797482339E-2</v>
      </c>
      <c r="U116" s="147">
        <v>2.5447987765079461</v>
      </c>
      <c r="V116" s="148">
        <v>0</v>
      </c>
      <c r="W116" s="148">
        <v>42.5</v>
      </c>
      <c r="X116" s="148">
        <v>46.3</v>
      </c>
      <c r="Y116" s="148">
        <v>11.2</v>
      </c>
      <c r="Z116" s="149" t="s">
        <v>88</v>
      </c>
    </row>
    <row r="117" spans="1:26" x14ac:dyDescent="0.2">
      <c r="A117" s="165"/>
      <c r="B117" s="166"/>
      <c r="C117" s="166"/>
      <c r="D117" s="166"/>
      <c r="E117" s="166"/>
      <c r="F117" s="166"/>
      <c r="G117" s="166"/>
      <c r="H117" s="166"/>
      <c r="I117" s="167"/>
      <c r="J117" s="168"/>
      <c r="K117" s="169"/>
      <c r="L117" s="169"/>
      <c r="M117" s="169"/>
      <c r="N117" s="169"/>
      <c r="O117" s="169"/>
      <c r="P117" s="169"/>
      <c r="Q117" s="169"/>
      <c r="R117" s="169"/>
      <c r="S117" s="169"/>
      <c r="T117" s="170"/>
      <c r="U117" s="171"/>
      <c r="V117" s="172"/>
      <c r="W117" s="172"/>
      <c r="X117" s="172"/>
      <c r="Y117" s="172"/>
      <c r="Z117" s="173"/>
    </row>
    <row r="118" spans="1:26" x14ac:dyDescent="0.2">
      <c r="A118" s="174"/>
      <c r="B118" s="166"/>
      <c r="C118" s="166"/>
      <c r="D118" s="166"/>
      <c r="E118" s="166"/>
      <c r="F118" s="166"/>
      <c r="G118" s="166"/>
      <c r="H118" s="166"/>
      <c r="I118" s="167"/>
      <c r="J118" s="168"/>
      <c r="K118" s="169"/>
      <c r="L118" s="169"/>
      <c r="M118" s="169"/>
      <c r="N118" s="169"/>
      <c r="O118" s="169"/>
      <c r="P118" s="169"/>
      <c r="Q118" s="169"/>
      <c r="R118" s="169"/>
      <c r="S118" s="169"/>
      <c r="T118" s="170"/>
      <c r="U118" s="171"/>
      <c r="V118" s="172"/>
      <c r="W118" s="172"/>
      <c r="X118" s="172"/>
      <c r="Y118" s="172"/>
      <c r="Z118" s="173"/>
    </row>
    <row r="119" spans="1:26" x14ac:dyDescent="0.2">
      <c r="A119" s="174"/>
      <c r="B119" s="166"/>
      <c r="C119" s="166"/>
      <c r="D119" s="166"/>
      <c r="E119" s="166"/>
      <c r="F119" s="166"/>
      <c r="G119" s="166"/>
      <c r="H119" s="166"/>
      <c r="I119" s="167"/>
      <c r="J119" s="168"/>
      <c r="K119" s="169"/>
      <c r="L119" s="169"/>
      <c r="M119" s="169"/>
      <c r="N119" s="169"/>
      <c r="O119" s="169"/>
      <c r="P119" s="169"/>
      <c r="Q119" s="169"/>
      <c r="R119" s="169"/>
      <c r="S119" s="169"/>
      <c r="T119" s="170"/>
      <c r="U119" s="171"/>
      <c r="V119" s="172"/>
      <c r="W119" s="172"/>
      <c r="X119" s="172"/>
      <c r="Y119" s="172"/>
      <c r="Z119" s="173"/>
    </row>
    <row r="120" spans="1:26" x14ac:dyDescent="0.2">
      <c r="A120" s="174"/>
      <c r="B120" s="166"/>
      <c r="C120" s="166"/>
      <c r="D120" s="166"/>
      <c r="E120" s="166"/>
      <c r="F120" s="166"/>
      <c r="G120" s="166"/>
      <c r="H120" s="166"/>
      <c r="I120" s="167"/>
      <c r="J120" s="168"/>
      <c r="K120" s="169"/>
      <c r="L120" s="169"/>
      <c r="M120" s="169"/>
      <c r="N120" s="169"/>
      <c r="O120" s="169"/>
      <c r="P120" s="169"/>
      <c r="Q120" s="169"/>
      <c r="R120" s="169"/>
      <c r="S120" s="169"/>
      <c r="T120" s="170"/>
      <c r="U120" s="171"/>
      <c r="V120" s="172"/>
      <c r="W120" s="172"/>
      <c r="X120" s="172"/>
      <c r="Y120" s="172"/>
      <c r="Z120" s="173"/>
    </row>
    <row r="121" spans="1:26" x14ac:dyDescent="0.2">
      <c r="A121" s="174"/>
      <c r="B121" s="166"/>
      <c r="C121" s="166"/>
      <c r="D121" s="166"/>
      <c r="E121" s="166"/>
      <c r="F121" s="166"/>
      <c r="G121" s="166"/>
      <c r="H121" s="166"/>
      <c r="I121" s="167"/>
      <c r="J121" s="168"/>
      <c r="K121" s="169"/>
      <c r="L121" s="169"/>
      <c r="M121" s="169"/>
      <c r="N121" s="169"/>
      <c r="O121" s="169"/>
      <c r="P121" s="169"/>
      <c r="Q121" s="169"/>
      <c r="R121" s="169"/>
      <c r="S121" s="169"/>
      <c r="T121" s="170"/>
      <c r="U121" s="171"/>
      <c r="V121" s="172"/>
      <c r="W121" s="172"/>
      <c r="X121" s="172"/>
      <c r="Y121" s="172"/>
      <c r="Z121" s="173"/>
    </row>
    <row r="122" spans="1:26" x14ac:dyDescent="0.2">
      <c r="A122" s="174"/>
      <c r="B122" s="166"/>
      <c r="C122" s="166"/>
      <c r="D122" s="166"/>
      <c r="E122" s="166"/>
      <c r="F122" s="166"/>
      <c r="G122" s="166"/>
      <c r="H122" s="166"/>
      <c r="I122" s="167"/>
      <c r="J122" s="168"/>
      <c r="K122" s="169"/>
      <c r="L122" s="169"/>
      <c r="M122" s="169"/>
      <c r="N122" s="169"/>
      <c r="O122" s="169"/>
      <c r="P122" s="169"/>
      <c r="Q122" s="169"/>
      <c r="R122" s="169"/>
      <c r="S122" s="169"/>
      <c r="T122" s="170"/>
      <c r="U122" s="171"/>
      <c r="V122" s="172"/>
      <c r="W122" s="172"/>
      <c r="X122" s="172"/>
      <c r="Y122" s="172"/>
      <c r="Z122" s="173"/>
    </row>
    <row r="123" spans="1:26" x14ac:dyDescent="0.2">
      <c r="A123" s="174"/>
      <c r="B123" s="166"/>
      <c r="C123" s="166"/>
      <c r="D123" s="166"/>
      <c r="E123" s="166"/>
      <c r="F123" s="166"/>
      <c r="G123" s="166"/>
      <c r="H123" s="166"/>
      <c r="I123" s="167"/>
      <c r="J123" s="168"/>
      <c r="K123" s="169"/>
      <c r="L123" s="169"/>
      <c r="M123" s="169"/>
      <c r="N123" s="169"/>
      <c r="O123" s="169"/>
      <c r="P123" s="169"/>
      <c r="Q123" s="169"/>
      <c r="R123" s="169"/>
      <c r="S123" s="169"/>
      <c r="T123" s="170"/>
      <c r="U123" s="171"/>
      <c r="V123" s="172"/>
      <c r="W123" s="172"/>
      <c r="X123" s="172"/>
      <c r="Y123" s="172"/>
      <c r="Z123" s="173"/>
    </row>
    <row r="124" spans="1:26" x14ac:dyDescent="0.2">
      <c r="A124" s="174"/>
      <c r="B124" s="166"/>
      <c r="C124" s="166"/>
      <c r="D124" s="166"/>
      <c r="E124" s="166"/>
      <c r="F124" s="166"/>
      <c r="G124" s="166"/>
      <c r="H124" s="166"/>
      <c r="I124" s="167"/>
      <c r="J124" s="168"/>
      <c r="K124" s="169"/>
      <c r="L124" s="169"/>
      <c r="M124" s="169"/>
      <c r="N124" s="169"/>
      <c r="O124" s="169"/>
      <c r="P124" s="169"/>
      <c r="Q124" s="169"/>
      <c r="R124" s="169"/>
      <c r="S124" s="169"/>
      <c r="T124" s="170"/>
      <c r="U124" s="171"/>
      <c r="V124" s="172"/>
      <c r="W124" s="172"/>
      <c r="X124" s="172"/>
      <c r="Y124" s="172"/>
      <c r="Z124" s="173"/>
    </row>
    <row r="125" spans="1:26" x14ac:dyDescent="0.2">
      <c r="A125" s="174"/>
      <c r="B125" s="166"/>
      <c r="C125" s="166"/>
      <c r="D125" s="166"/>
      <c r="E125" s="166"/>
      <c r="F125" s="166"/>
      <c r="G125" s="166"/>
      <c r="H125" s="166"/>
      <c r="I125" s="167"/>
      <c r="J125" s="168"/>
      <c r="K125" s="169"/>
      <c r="L125" s="169"/>
      <c r="M125" s="169"/>
      <c r="N125" s="169"/>
      <c r="O125" s="169"/>
      <c r="P125" s="169"/>
      <c r="Q125" s="169"/>
      <c r="R125" s="169"/>
      <c r="S125" s="169"/>
      <c r="T125" s="170"/>
      <c r="U125" s="171"/>
      <c r="V125" s="172"/>
      <c r="W125" s="172"/>
      <c r="X125" s="172"/>
      <c r="Y125" s="172"/>
      <c r="Z125" s="173"/>
    </row>
    <row r="126" spans="1:26" x14ac:dyDescent="0.2">
      <c r="A126" s="174"/>
      <c r="B126" s="166"/>
      <c r="C126" s="166"/>
      <c r="D126" s="166"/>
      <c r="E126" s="166"/>
      <c r="F126" s="166"/>
      <c r="G126" s="166"/>
      <c r="H126" s="166"/>
      <c r="I126" s="167"/>
      <c r="J126" s="168"/>
      <c r="K126" s="169"/>
      <c r="L126" s="169"/>
      <c r="M126" s="169"/>
      <c r="N126" s="169"/>
      <c r="O126" s="169"/>
      <c r="P126" s="169"/>
      <c r="Q126" s="169"/>
      <c r="R126" s="169"/>
      <c r="S126" s="169"/>
      <c r="T126" s="170"/>
      <c r="U126" s="171"/>
      <c r="V126" s="172"/>
      <c r="W126" s="172"/>
      <c r="X126" s="172"/>
      <c r="Y126" s="172"/>
      <c r="Z126" s="173"/>
    </row>
    <row r="127" spans="1:26" x14ac:dyDescent="0.2">
      <c r="A127" s="174"/>
      <c r="B127" s="166"/>
      <c r="C127" s="166"/>
      <c r="D127" s="166"/>
      <c r="E127" s="166"/>
      <c r="F127" s="166"/>
      <c r="G127" s="166"/>
      <c r="H127" s="166"/>
      <c r="I127" s="167"/>
      <c r="J127" s="168"/>
      <c r="K127" s="169"/>
      <c r="L127" s="169"/>
      <c r="M127" s="169"/>
      <c r="N127" s="169"/>
      <c r="O127" s="169"/>
      <c r="P127" s="169"/>
      <c r="Q127" s="169"/>
      <c r="R127" s="169"/>
      <c r="S127" s="169"/>
      <c r="T127" s="170"/>
      <c r="U127" s="171"/>
      <c r="V127" s="172"/>
      <c r="W127" s="172"/>
      <c r="X127" s="172"/>
      <c r="Y127" s="172"/>
      <c r="Z127" s="173"/>
    </row>
    <row r="128" spans="1:26" x14ac:dyDescent="0.2">
      <c r="A128" s="174"/>
      <c r="B128" s="166"/>
      <c r="C128" s="166"/>
      <c r="D128" s="166"/>
      <c r="E128" s="166"/>
      <c r="F128" s="166"/>
      <c r="G128" s="166"/>
      <c r="H128" s="166"/>
      <c r="I128" s="167"/>
      <c r="J128" s="168"/>
      <c r="K128" s="169"/>
      <c r="L128" s="169"/>
      <c r="M128" s="169"/>
      <c r="N128" s="169"/>
      <c r="O128" s="169"/>
      <c r="P128" s="169"/>
      <c r="Q128" s="169"/>
      <c r="R128" s="169"/>
      <c r="S128" s="169"/>
      <c r="T128" s="170"/>
      <c r="U128" s="171"/>
      <c r="V128" s="172"/>
      <c r="W128" s="172"/>
      <c r="X128" s="172"/>
      <c r="Y128" s="172"/>
      <c r="Z128" s="173"/>
    </row>
    <row r="129" spans="1:26" x14ac:dyDescent="0.2">
      <c r="A129" s="174"/>
      <c r="B129" s="166"/>
      <c r="C129" s="166"/>
      <c r="D129" s="166"/>
      <c r="E129" s="166"/>
      <c r="F129" s="166"/>
      <c r="G129" s="166"/>
      <c r="H129" s="166"/>
      <c r="I129" s="167"/>
      <c r="J129" s="168"/>
      <c r="K129" s="169"/>
      <c r="L129" s="169"/>
      <c r="M129" s="169"/>
      <c r="N129" s="169"/>
      <c r="O129" s="169"/>
      <c r="P129" s="169"/>
      <c r="Q129" s="169"/>
      <c r="R129" s="169"/>
      <c r="S129" s="169"/>
      <c r="T129" s="170"/>
      <c r="U129" s="171"/>
      <c r="V129" s="172"/>
      <c r="W129" s="172"/>
      <c r="X129" s="172"/>
      <c r="Y129" s="172"/>
      <c r="Z129" s="173"/>
    </row>
    <row r="130" spans="1:26" x14ac:dyDescent="0.2">
      <c r="A130" s="174"/>
      <c r="B130" s="166"/>
      <c r="C130" s="166"/>
      <c r="D130" s="166"/>
      <c r="E130" s="166"/>
      <c r="F130" s="166"/>
      <c r="G130" s="166"/>
      <c r="H130" s="166"/>
      <c r="I130" s="167"/>
      <c r="J130" s="168"/>
      <c r="K130" s="169"/>
      <c r="L130" s="169"/>
      <c r="M130" s="169"/>
      <c r="N130" s="169"/>
      <c r="O130" s="169"/>
      <c r="P130" s="169"/>
      <c r="Q130" s="169"/>
      <c r="R130" s="169"/>
      <c r="S130" s="169"/>
      <c r="T130" s="170"/>
      <c r="U130" s="171"/>
      <c r="V130" s="172"/>
      <c r="W130" s="172"/>
      <c r="X130" s="172"/>
      <c r="Y130" s="172"/>
      <c r="Z130" s="173"/>
    </row>
    <row r="131" spans="1:26" x14ac:dyDescent="0.2">
      <c r="A131" s="174"/>
      <c r="B131" s="166"/>
      <c r="C131" s="166"/>
      <c r="D131" s="166"/>
      <c r="E131" s="166"/>
      <c r="F131" s="166"/>
      <c r="G131" s="166"/>
      <c r="H131" s="166"/>
      <c r="I131" s="167"/>
      <c r="J131" s="168"/>
      <c r="K131" s="169"/>
      <c r="L131" s="169"/>
      <c r="M131" s="169"/>
      <c r="N131" s="169"/>
      <c r="O131" s="169"/>
      <c r="P131" s="169"/>
      <c r="Q131" s="169"/>
      <c r="R131" s="169"/>
      <c r="S131" s="169"/>
      <c r="T131" s="170"/>
      <c r="U131" s="171"/>
      <c r="V131" s="172"/>
      <c r="W131" s="172"/>
      <c r="X131" s="172"/>
      <c r="Y131" s="172"/>
      <c r="Z131" s="173"/>
    </row>
    <row r="132" spans="1:26" x14ac:dyDescent="0.2">
      <c r="A132" s="174"/>
      <c r="B132" s="166"/>
      <c r="C132" s="166"/>
      <c r="D132" s="166"/>
      <c r="E132" s="166"/>
      <c r="F132" s="166"/>
      <c r="G132" s="166"/>
      <c r="H132" s="166"/>
      <c r="I132" s="167"/>
      <c r="J132" s="168"/>
      <c r="K132" s="169"/>
      <c r="L132" s="169"/>
      <c r="M132" s="169"/>
      <c r="N132" s="169"/>
      <c r="O132" s="169"/>
      <c r="P132" s="169"/>
      <c r="Q132" s="169"/>
      <c r="R132" s="169"/>
      <c r="S132" s="169"/>
      <c r="T132" s="170"/>
      <c r="U132" s="171"/>
      <c r="V132" s="172"/>
      <c r="W132" s="172"/>
      <c r="X132" s="172"/>
      <c r="Y132" s="172"/>
      <c r="Z132" s="173"/>
    </row>
    <row r="133" spans="1:26" x14ac:dyDescent="0.2">
      <c r="A133" s="174"/>
      <c r="B133" s="166"/>
      <c r="C133" s="166"/>
      <c r="D133" s="166"/>
      <c r="E133" s="166"/>
      <c r="F133" s="166"/>
      <c r="G133" s="166"/>
      <c r="H133" s="166"/>
      <c r="I133" s="167"/>
      <c r="J133" s="168"/>
      <c r="K133" s="169"/>
      <c r="L133" s="169"/>
      <c r="M133" s="169"/>
      <c r="N133" s="169"/>
      <c r="O133" s="169"/>
      <c r="P133" s="169"/>
      <c r="Q133" s="169"/>
      <c r="R133" s="169"/>
      <c r="S133" s="169"/>
      <c r="T133" s="170"/>
      <c r="U133" s="171"/>
      <c r="V133" s="172"/>
      <c r="W133" s="172"/>
      <c r="X133" s="172"/>
      <c r="Y133" s="172"/>
      <c r="Z133" s="173"/>
    </row>
    <row r="134" spans="1:26" x14ac:dyDescent="0.2">
      <c r="A134" s="174"/>
      <c r="B134" s="166"/>
      <c r="C134" s="166"/>
      <c r="D134" s="166"/>
      <c r="E134" s="166"/>
      <c r="F134" s="166"/>
      <c r="G134" s="166"/>
      <c r="H134" s="166"/>
      <c r="I134" s="167"/>
      <c r="J134" s="168"/>
      <c r="K134" s="169"/>
      <c r="L134" s="169"/>
      <c r="M134" s="169"/>
      <c r="N134" s="169"/>
      <c r="O134" s="169"/>
      <c r="P134" s="169"/>
      <c r="Q134" s="169"/>
      <c r="R134" s="169"/>
      <c r="S134" s="169"/>
      <c r="T134" s="170"/>
      <c r="U134" s="171"/>
      <c r="V134" s="172"/>
      <c r="W134" s="172"/>
      <c r="X134" s="172"/>
      <c r="Y134" s="172"/>
      <c r="Z134" s="173"/>
    </row>
    <row r="135" spans="1:26" x14ac:dyDescent="0.2">
      <c r="A135" s="174"/>
      <c r="B135" s="166"/>
      <c r="C135" s="166"/>
      <c r="D135" s="166"/>
      <c r="E135" s="166"/>
      <c r="F135" s="166"/>
      <c r="G135" s="166"/>
      <c r="H135" s="166"/>
      <c r="I135" s="167"/>
      <c r="J135" s="168"/>
      <c r="K135" s="169"/>
      <c r="L135" s="169"/>
      <c r="M135" s="169"/>
      <c r="N135" s="169"/>
      <c r="O135" s="169"/>
      <c r="P135" s="169"/>
      <c r="Q135" s="169"/>
      <c r="R135" s="169"/>
      <c r="S135" s="169"/>
      <c r="T135" s="170"/>
      <c r="U135" s="171"/>
      <c r="V135" s="172"/>
      <c r="W135" s="172"/>
      <c r="X135" s="172"/>
      <c r="Y135" s="172"/>
      <c r="Z135" s="173"/>
    </row>
    <row r="136" spans="1:26" x14ac:dyDescent="0.2">
      <c r="A136" s="174"/>
      <c r="B136" s="166"/>
      <c r="C136" s="166"/>
      <c r="D136" s="166"/>
      <c r="E136" s="166"/>
      <c r="F136" s="166"/>
      <c r="G136" s="166"/>
      <c r="H136" s="166"/>
      <c r="I136" s="167"/>
      <c r="J136" s="168"/>
      <c r="K136" s="169"/>
      <c r="L136" s="169"/>
      <c r="M136" s="169"/>
      <c r="N136" s="169"/>
      <c r="O136" s="169"/>
      <c r="P136" s="169"/>
      <c r="Q136" s="169"/>
      <c r="R136" s="169"/>
      <c r="S136" s="169"/>
      <c r="T136" s="170"/>
      <c r="U136" s="171"/>
      <c r="V136" s="172"/>
      <c r="W136" s="172"/>
      <c r="X136" s="172"/>
      <c r="Y136" s="172"/>
      <c r="Z136" s="173"/>
    </row>
    <row r="137" spans="1:26" x14ac:dyDescent="0.2">
      <c r="A137" s="174"/>
      <c r="B137" s="166"/>
      <c r="C137" s="166"/>
      <c r="D137" s="166"/>
      <c r="E137" s="166"/>
      <c r="F137" s="166"/>
      <c r="G137" s="166"/>
      <c r="H137" s="166"/>
      <c r="I137" s="167"/>
      <c r="J137" s="168"/>
      <c r="K137" s="169"/>
      <c r="L137" s="169"/>
      <c r="M137" s="169"/>
      <c r="N137" s="169"/>
      <c r="O137" s="169"/>
      <c r="P137" s="169"/>
      <c r="Q137" s="169"/>
      <c r="R137" s="169"/>
      <c r="S137" s="169"/>
      <c r="T137" s="170"/>
      <c r="U137" s="171"/>
      <c r="V137" s="172"/>
      <c r="W137" s="172"/>
      <c r="X137" s="172"/>
      <c r="Y137" s="172"/>
      <c r="Z137" s="173"/>
    </row>
    <row r="138" spans="1:26" x14ac:dyDescent="0.2">
      <c r="A138" s="174"/>
      <c r="B138" s="166"/>
      <c r="C138" s="166"/>
      <c r="D138" s="166"/>
      <c r="E138" s="166"/>
      <c r="F138" s="166"/>
      <c r="G138" s="166"/>
      <c r="H138" s="166"/>
      <c r="I138" s="167"/>
      <c r="J138" s="168"/>
      <c r="K138" s="169"/>
      <c r="L138" s="169"/>
      <c r="M138" s="169"/>
      <c r="N138" s="169"/>
      <c r="O138" s="169"/>
      <c r="P138" s="169"/>
      <c r="Q138" s="169"/>
      <c r="R138" s="169"/>
      <c r="S138" s="169"/>
      <c r="T138" s="170"/>
      <c r="U138" s="171"/>
      <c r="V138" s="172"/>
      <c r="W138" s="172"/>
      <c r="X138" s="172"/>
      <c r="Y138" s="172"/>
      <c r="Z138" s="173"/>
    </row>
    <row r="139" spans="1:26" x14ac:dyDescent="0.2">
      <c r="A139" s="174"/>
      <c r="B139" s="166"/>
      <c r="C139" s="166"/>
      <c r="D139" s="166"/>
      <c r="E139" s="166"/>
      <c r="F139" s="166"/>
      <c r="G139" s="166"/>
      <c r="H139" s="166"/>
      <c r="I139" s="167"/>
      <c r="J139" s="168"/>
      <c r="K139" s="169"/>
      <c r="L139" s="169"/>
      <c r="M139" s="169"/>
      <c r="N139" s="169"/>
      <c r="O139" s="169"/>
      <c r="P139" s="169"/>
      <c r="Q139" s="169"/>
      <c r="R139" s="169"/>
      <c r="S139" s="169"/>
      <c r="T139" s="170"/>
      <c r="U139" s="171"/>
      <c r="V139" s="172"/>
      <c r="W139" s="172"/>
      <c r="X139" s="172"/>
      <c r="Y139" s="172"/>
      <c r="Z139" s="173"/>
    </row>
    <row r="140" spans="1:26" x14ac:dyDescent="0.2">
      <c r="A140" s="174"/>
      <c r="B140" s="166"/>
      <c r="C140" s="166"/>
      <c r="D140" s="166"/>
      <c r="E140" s="166"/>
      <c r="F140" s="166"/>
      <c r="G140" s="166"/>
      <c r="H140" s="166"/>
      <c r="I140" s="167"/>
      <c r="J140" s="168"/>
      <c r="K140" s="169"/>
      <c r="L140" s="169"/>
      <c r="M140" s="169"/>
      <c r="N140" s="169"/>
      <c r="O140" s="169"/>
      <c r="P140" s="169"/>
      <c r="Q140" s="169"/>
      <c r="R140" s="169"/>
      <c r="S140" s="169"/>
      <c r="T140" s="170"/>
      <c r="U140" s="171"/>
      <c r="V140" s="172"/>
      <c r="W140" s="172"/>
      <c r="X140" s="172"/>
      <c r="Y140" s="172"/>
      <c r="Z140" s="173"/>
    </row>
    <row r="141" spans="1:26" x14ac:dyDescent="0.2">
      <c r="A141" s="174"/>
      <c r="B141" s="166"/>
      <c r="C141" s="166"/>
      <c r="D141" s="166"/>
      <c r="E141" s="166"/>
      <c r="F141" s="166"/>
      <c r="G141" s="166"/>
      <c r="H141" s="166"/>
      <c r="I141" s="167"/>
      <c r="J141" s="168"/>
      <c r="K141" s="169"/>
      <c r="L141" s="169"/>
      <c r="M141" s="169"/>
      <c r="N141" s="169"/>
      <c r="O141" s="169"/>
      <c r="P141" s="169"/>
      <c r="Q141" s="169"/>
      <c r="R141" s="169"/>
      <c r="S141" s="169"/>
      <c r="T141" s="170"/>
      <c r="U141" s="171"/>
      <c r="V141" s="172"/>
      <c r="W141" s="172"/>
      <c r="X141" s="172"/>
      <c r="Y141" s="172"/>
      <c r="Z141" s="173"/>
    </row>
    <row r="142" spans="1:26" x14ac:dyDescent="0.2">
      <c r="A142" s="174"/>
      <c r="B142" s="166"/>
      <c r="C142" s="166"/>
      <c r="D142" s="166"/>
      <c r="E142" s="166"/>
      <c r="F142" s="166"/>
      <c r="G142" s="166"/>
      <c r="H142" s="166"/>
      <c r="I142" s="167"/>
      <c r="J142" s="168"/>
      <c r="K142" s="169"/>
      <c r="L142" s="169"/>
      <c r="M142" s="169"/>
      <c r="N142" s="169"/>
      <c r="O142" s="169"/>
      <c r="P142" s="169"/>
      <c r="Q142" s="169"/>
      <c r="R142" s="169"/>
      <c r="S142" s="169"/>
      <c r="T142" s="170"/>
      <c r="U142" s="171"/>
      <c r="V142" s="172"/>
      <c r="W142" s="172"/>
      <c r="X142" s="172"/>
      <c r="Y142" s="172"/>
      <c r="Z142" s="173"/>
    </row>
    <row r="143" spans="1:26" x14ac:dyDescent="0.2">
      <c r="A143" s="174"/>
      <c r="B143" s="166"/>
      <c r="C143" s="166"/>
      <c r="D143" s="166"/>
      <c r="E143" s="166"/>
      <c r="F143" s="166"/>
      <c r="G143" s="166"/>
      <c r="H143" s="166"/>
      <c r="I143" s="167"/>
      <c r="J143" s="168"/>
      <c r="K143" s="169"/>
      <c r="L143" s="169"/>
      <c r="M143" s="169"/>
      <c r="N143" s="169"/>
      <c r="O143" s="169"/>
      <c r="P143" s="169"/>
      <c r="Q143" s="169"/>
      <c r="R143" s="169"/>
      <c r="S143" s="169"/>
      <c r="T143" s="170"/>
      <c r="U143" s="171"/>
      <c r="V143" s="172"/>
      <c r="W143" s="172"/>
      <c r="X143" s="172"/>
      <c r="Y143" s="172"/>
      <c r="Z143" s="173"/>
    </row>
    <row r="144" spans="1:26" x14ac:dyDescent="0.2">
      <c r="A144" s="174"/>
      <c r="B144" s="166"/>
      <c r="C144" s="166"/>
      <c r="D144" s="166"/>
      <c r="E144" s="166"/>
      <c r="F144" s="166"/>
      <c r="G144" s="166"/>
      <c r="H144" s="166"/>
      <c r="I144" s="167"/>
      <c r="J144" s="168"/>
      <c r="K144" s="169"/>
      <c r="L144" s="169"/>
      <c r="M144" s="169"/>
      <c r="N144" s="169"/>
      <c r="O144" s="169"/>
      <c r="P144" s="169"/>
      <c r="Q144" s="169"/>
      <c r="R144" s="169"/>
      <c r="S144" s="169"/>
      <c r="T144" s="170"/>
      <c r="U144" s="171"/>
      <c r="V144" s="172"/>
      <c r="W144" s="172"/>
      <c r="X144" s="172"/>
      <c r="Y144" s="172"/>
      <c r="Z144" s="173"/>
    </row>
    <row r="145" spans="1:26" x14ac:dyDescent="0.2">
      <c r="A145" s="174"/>
      <c r="B145" s="166"/>
      <c r="C145" s="166"/>
      <c r="D145" s="166"/>
      <c r="E145" s="166"/>
      <c r="F145" s="166"/>
      <c r="G145" s="166"/>
      <c r="H145" s="166"/>
      <c r="I145" s="167"/>
      <c r="J145" s="168"/>
      <c r="K145" s="169"/>
      <c r="L145" s="169"/>
      <c r="M145" s="169"/>
      <c r="N145" s="169"/>
      <c r="O145" s="169"/>
      <c r="P145" s="169"/>
      <c r="Q145" s="169"/>
      <c r="R145" s="169"/>
      <c r="S145" s="169"/>
      <c r="T145" s="170"/>
      <c r="U145" s="171"/>
      <c r="V145" s="172"/>
      <c r="W145" s="172"/>
      <c r="X145" s="172"/>
      <c r="Y145" s="172"/>
      <c r="Z145" s="173"/>
    </row>
    <row r="146" spans="1:26" x14ac:dyDescent="0.2">
      <c r="A146" s="174"/>
      <c r="B146" s="166"/>
      <c r="C146" s="166"/>
      <c r="D146" s="166"/>
      <c r="E146" s="166"/>
      <c r="F146" s="166"/>
      <c r="G146" s="166"/>
      <c r="H146" s="166"/>
      <c r="I146" s="167"/>
      <c r="J146" s="168"/>
      <c r="K146" s="169"/>
      <c r="L146" s="169"/>
      <c r="M146" s="169"/>
      <c r="N146" s="169"/>
      <c r="O146" s="169"/>
      <c r="P146" s="169"/>
      <c r="Q146" s="169"/>
      <c r="R146" s="169"/>
      <c r="S146" s="169"/>
      <c r="T146" s="170"/>
      <c r="U146" s="171"/>
      <c r="V146" s="172"/>
      <c r="W146" s="172"/>
      <c r="X146" s="172"/>
      <c r="Y146" s="172"/>
      <c r="Z146" s="173"/>
    </row>
    <row r="147" spans="1:26" x14ac:dyDescent="0.2">
      <c r="A147" s="174"/>
      <c r="B147" s="166"/>
      <c r="C147" s="166"/>
      <c r="D147" s="166"/>
      <c r="E147" s="166"/>
      <c r="F147" s="166"/>
      <c r="G147" s="166"/>
      <c r="H147" s="166"/>
      <c r="I147" s="167"/>
      <c r="J147" s="168"/>
      <c r="K147" s="169"/>
      <c r="L147" s="169"/>
      <c r="M147" s="169"/>
      <c r="N147" s="169"/>
      <c r="O147" s="169"/>
      <c r="P147" s="169"/>
      <c r="Q147" s="169"/>
      <c r="R147" s="169"/>
      <c r="S147" s="169"/>
      <c r="T147" s="170"/>
      <c r="U147" s="171"/>
      <c r="V147" s="172"/>
      <c r="W147" s="172"/>
      <c r="X147" s="172"/>
      <c r="Y147" s="172"/>
      <c r="Z147" s="173"/>
    </row>
    <row r="148" spans="1:26" x14ac:dyDescent="0.2">
      <c r="A148" s="174"/>
      <c r="B148" s="166"/>
      <c r="C148" s="166"/>
      <c r="D148" s="166"/>
      <c r="E148" s="166"/>
      <c r="F148" s="166"/>
      <c r="G148" s="166"/>
      <c r="H148" s="166"/>
      <c r="I148" s="167"/>
      <c r="J148" s="168"/>
      <c r="K148" s="169"/>
      <c r="L148" s="169"/>
      <c r="M148" s="169"/>
      <c r="N148" s="169"/>
      <c r="O148" s="169"/>
      <c r="P148" s="169"/>
      <c r="Q148" s="169"/>
      <c r="R148" s="169"/>
      <c r="S148" s="169"/>
      <c r="T148" s="170"/>
      <c r="U148" s="171"/>
      <c r="V148" s="172"/>
      <c r="W148" s="172"/>
      <c r="X148" s="172"/>
      <c r="Y148" s="172"/>
      <c r="Z148" s="173"/>
    </row>
    <row r="149" spans="1:26" x14ac:dyDescent="0.2">
      <c r="A149" s="174"/>
      <c r="B149" s="166"/>
      <c r="C149" s="166"/>
      <c r="D149" s="166"/>
      <c r="E149" s="166"/>
      <c r="F149" s="166"/>
      <c r="G149" s="166"/>
      <c r="H149" s="166"/>
      <c r="I149" s="167"/>
      <c r="J149" s="168"/>
      <c r="K149" s="169"/>
      <c r="L149" s="169"/>
      <c r="M149" s="169"/>
      <c r="N149" s="169"/>
      <c r="O149" s="169"/>
      <c r="P149" s="169"/>
      <c r="Q149" s="169"/>
      <c r="R149" s="169"/>
      <c r="S149" s="169"/>
      <c r="T149" s="170"/>
      <c r="U149" s="171"/>
      <c r="V149" s="172"/>
      <c r="W149" s="172"/>
      <c r="X149" s="172"/>
      <c r="Y149" s="172"/>
      <c r="Z149" s="173"/>
    </row>
    <row r="150" spans="1:26" x14ac:dyDescent="0.2">
      <c r="A150" s="174"/>
      <c r="B150" s="166"/>
      <c r="C150" s="166"/>
      <c r="D150" s="166"/>
      <c r="E150" s="166"/>
      <c r="F150" s="166"/>
      <c r="G150" s="166"/>
      <c r="H150" s="166"/>
      <c r="I150" s="167"/>
      <c r="J150" s="168"/>
      <c r="K150" s="169"/>
      <c r="L150" s="169"/>
      <c r="M150" s="169"/>
      <c r="N150" s="169"/>
      <c r="O150" s="169"/>
      <c r="P150" s="169"/>
      <c r="Q150" s="169"/>
      <c r="R150" s="169"/>
      <c r="S150" s="169"/>
      <c r="T150" s="170"/>
      <c r="U150" s="171"/>
      <c r="V150" s="172"/>
      <c r="W150" s="172"/>
      <c r="X150" s="172"/>
      <c r="Y150" s="172"/>
      <c r="Z150" s="173"/>
    </row>
    <row r="151" spans="1:26" x14ac:dyDescent="0.2">
      <c r="A151" s="174"/>
      <c r="B151" s="166"/>
      <c r="C151" s="166"/>
      <c r="D151" s="166"/>
      <c r="E151" s="166"/>
      <c r="F151" s="166"/>
      <c r="G151" s="166"/>
      <c r="H151" s="166"/>
      <c r="I151" s="167"/>
      <c r="J151" s="168"/>
      <c r="K151" s="169"/>
      <c r="L151" s="169"/>
      <c r="M151" s="169"/>
      <c r="N151" s="169"/>
      <c r="O151" s="169"/>
      <c r="P151" s="169"/>
      <c r="Q151" s="169"/>
      <c r="R151" s="169"/>
      <c r="S151" s="169"/>
      <c r="T151" s="170"/>
      <c r="U151" s="171"/>
      <c r="V151" s="172"/>
      <c r="W151" s="172"/>
      <c r="X151" s="172"/>
      <c r="Y151" s="172"/>
      <c r="Z151" s="173"/>
    </row>
    <row r="152" spans="1:26" x14ac:dyDescent="0.2">
      <c r="A152" s="174"/>
      <c r="B152" s="166"/>
      <c r="C152" s="166"/>
      <c r="D152" s="166"/>
      <c r="E152" s="166"/>
      <c r="F152" s="166"/>
      <c r="G152" s="166"/>
      <c r="H152" s="166"/>
      <c r="I152" s="167"/>
      <c r="J152" s="168"/>
      <c r="K152" s="169"/>
      <c r="L152" s="169"/>
      <c r="M152" s="169"/>
      <c r="N152" s="169"/>
      <c r="O152" s="169"/>
      <c r="P152" s="169"/>
      <c r="Q152" s="169"/>
      <c r="R152" s="169"/>
      <c r="S152" s="169"/>
      <c r="T152" s="170"/>
      <c r="U152" s="171"/>
      <c r="V152" s="172"/>
      <c r="W152" s="172"/>
      <c r="X152" s="172"/>
      <c r="Y152" s="172"/>
      <c r="Z152" s="173"/>
    </row>
    <row r="153" spans="1:26" x14ac:dyDescent="0.2">
      <c r="A153" s="174"/>
      <c r="B153" s="166"/>
      <c r="C153" s="166"/>
      <c r="D153" s="166"/>
      <c r="E153" s="166"/>
      <c r="F153" s="166"/>
      <c r="G153" s="166"/>
      <c r="H153" s="166"/>
      <c r="I153" s="167"/>
      <c r="J153" s="168"/>
      <c r="K153" s="169"/>
      <c r="L153" s="169"/>
      <c r="M153" s="169"/>
      <c r="N153" s="169"/>
      <c r="O153" s="169"/>
      <c r="P153" s="169"/>
      <c r="Q153" s="169"/>
      <c r="R153" s="169"/>
      <c r="S153" s="169"/>
      <c r="T153" s="170"/>
      <c r="U153" s="171"/>
      <c r="V153" s="172"/>
      <c r="W153" s="172"/>
      <c r="X153" s="172"/>
      <c r="Y153" s="172"/>
      <c r="Z153" s="173"/>
    </row>
    <row r="154" spans="1:26" x14ac:dyDescent="0.2">
      <c r="A154" s="174"/>
      <c r="B154" s="166"/>
      <c r="C154" s="166"/>
      <c r="D154" s="166"/>
      <c r="E154" s="166"/>
      <c r="F154" s="166"/>
      <c r="G154" s="166"/>
      <c r="H154" s="166"/>
      <c r="I154" s="167"/>
      <c r="J154" s="168"/>
      <c r="K154" s="169"/>
      <c r="L154" s="169"/>
      <c r="M154" s="169"/>
      <c r="N154" s="169"/>
      <c r="O154" s="169"/>
      <c r="P154" s="169"/>
      <c r="Q154" s="169"/>
      <c r="R154" s="169"/>
      <c r="S154" s="169"/>
      <c r="T154" s="170"/>
      <c r="U154" s="171"/>
      <c r="V154" s="172"/>
      <c r="W154" s="172"/>
      <c r="X154" s="172"/>
      <c r="Y154" s="172"/>
      <c r="Z154" s="173"/>
    </row>
    <row r="155" spans="1:26" x14ac:dyDescent="0.2">
      <c r="A155" s="174"/>
      <c r="B155" s="166"/>
      <c r="C155" s="166"/>
      <c r="D155" s="166"/>
      <c r="E155" s="166"/>
      <c r="F155" s="166"/>
      <c r="G155" s="166"/>
      <c r="H155" s="166"/>
      <c r="I155" s="167"/>
      <c r="J155" s="168"/>
      <c r="K155" s="169"/>
      <c r="L155" s="169"/>
      <c r="M155" s="169"/>
      <c r="N155" s="169"/>
      <c r="O155" s="169"/>
      <c r="P155" s="169"/>
      <c r="Q155" s="169"/>
      <c r="R155" s="169"/>
      <c r="S155" s="169"/>
      <c r="T155" s="170"/>
      <c r="U155" s="171"/>
      <c r="V155" s="172"/>
      <c r="W155" s="172"/>
      <c r="X155" s="172"/>
      <c r="Y155" s="172"/>
      <c r="Z155" s="173"/>
    </row>
    <row r="156" spans="1:26" x14ac:dyDescent="0.2">
      <c r="A156" s="174"/>
      <c r="B156" s="166"/>
      <c r="C156" s="166"/>
      <c r="D156" s="166"/>
      <c r="E156" s="166"/>
      <c r="F156" s="166"/>
      <c r="G156" s="166"/>
      <c r="H156" s="166"/>
      <c r="I156" s="167"/>
      <c r="J156" s="168"/>
      <c r="K156" s="169"/>
      <c r="L156" s="169"/>
      <c r="M156" s="169"/>
      <c r="N156" s="169"/>
      <c r="O156" s="169"/>
      <c r="P156" s="169"/>
      <c r="Q156" s="169"/>
      <c r="R156" s="169"/>
      <c r="S156" s="169"/>
      <c r="T156" s="170"/>
      <c r="U156" s="171"/>
      <c r="V156" s="172"/>
      <c r="W156" s="172"/>
      <c r="X156" s="172"/>
      <c r="Y156" s="172"/>
      <c r="Z156" s="173"/>
    </row>
    <row r="157" spans="1:26" x14ac:dyDescent="0.2">
      <c r="A157" s="174"/>
      <c r="B157" s="166"/>
      <c r="C157" s="166"/>
      <c r="D157" s="166"/>
      <c r="E157" s="166"/>
      <c r="F157" s="166"/>
      <c r="G157" s="166"/>
      <c r="H157" s="166"/>
      <c r="I157" s="167"/>
      <c r="J157" s="168"/>
      <c r="K157" s="169"/>
      <c r="L157" s="169"/>
      <c r="M157" s="169"/>
      <c r="N157" s="169"/>
      <c r="O157" s="169"/>
      <c r="P157" s="169"/>
      <c r="Q157" s="169"/>
      <c r="R157" s="169"/>
      <c r="S157" s="169"/>
      <c r="T157" s="170"/>
      <c r="U157" s="171"/>
      <c r="V157" s="172"/>
      <c r="W157" s="172"/>
      <c r="X157" s="172"/>
      <c r="Y157" s="172"/>
      <c r="Z157" s="173"/>
    </row>
    <row r="158" spans="1:26" x14ac:dyDescent="0.2">
      <c r="A158" s="174"/>
      <c r="B158" s="166"/>
      <c r="C158" s="166"/>
      <c r="D158" s="166"/>
      <c r="E158" s="166"/>
      <c r="F158" s="166"/>
      <c r="G158" s="166"/>
      <c r="H158" s="166"/>
      <c r="I158" s="167"/>
      <c r="J158" s="168"/>
      <c r="K158" s="169"/>
      <c r="L158" s="169"/>
      <c r="M158" s="169"/>
      <c r="N158" s="169"/>
      <c r="O158" s="169"/>
      <c r="P158" s="169"/>
      <c r="Q158" s="169"/>
      <c r="R158" s="169"/>
      <c r="S158" s="169"/>
      <c r="T158" s="170"/>
      <c r="U158" s="171"/>
      <c r="V158" s="172"/>
      <c r="W158" s="172"/>
      <c r="X158" s="172"/>
      <c r="Y158" s="172"/>
      <c r="Z158" s="173"/>
    </row>
    <row r="159" spans="1:26" x14ac:dyDescent="0.2">
      <c r="A159" s="174"/>
      <c r="B159" s="166"/>
      <c r="C159" s="166"/>
      <c r="D159" s="166"/>
      <c r="E159" s="166"/>
      <c r="F159" s="166"/>
      <c r="G159" s="166"/>
      <c r="H159" s="166"/>
      <c r="I159" s="167"/>
      <c r="J159" s="168"/>
      <c r="K159" s="169"/>
      <c r="L159" s="169"/>
      <c r="M159" s="169"/>
      <c r="N159" s="169"/>
      <c r="O159" s="169"/>
      <c r="P159" s="169"/>
      <c r="Q159" s="169"/>
      <c r="R159" s="169"/>
      <c r="S159" s="169"/>
      <c r="T159" s="170"/>
      <c r="U159" s="171"/>
      <c r="V159" s="172"/>
      <c r="W159" s="172"/>
      <c r="X159" s="172"/>
      <c r="Y159" s="172"/>
      <c r="Z159" s="173"/>
    </row>
    <row r="160" spans="1:26" x14ac:dyDescent="0.2">
      <c r="A160" s="174"/>
      <c r="B160" s="166"/>
      <c r="C160" s="166"/>
      <c r="D160" s="166"/>
      <c r="E160" s="166"/>
      <c r="F160" s="166"/>
      <c r="G160" s="166"/>
      <c r="H160" s="166"/>
      <c r="I160" s="167"/>
      <c r="J160" s="168"/>
      <c r="K160" s="169"/>
      <c r="L160" s="169"/>
      <c r="M160" s="169"/>
      <c r="N160" s="169"/>
      <c r="O160" s="169"/>
      <c r="P160" s="169"/>
      <c r="Q160" s="169"/>
      <c r="R160" s="169"/>
      <c r="S160" s="169"/>
      <c r="T160" s="170"/>
      <c r="U160" s="171"/>
      <c r="V160" s="172"/>
      <c r="W160" s="172"/>
      <c r="X160" s="172"/>
      <c r="Y160" s="172"/>
      <c r="Z160" s="173"/>
    </row>
    <row r="161" spans="1:26" x14ac:dyDescent="0.2">
      <c r="A161" s="174"/>
      <c r="B161" s="166"/>
      <c r="C161" s="166"/>
      <c r="D161" s="166"/>
      <c r="E161" s="166"/>
      <c r="F161" s="166"/>
      <c r="G161" s="166"/>
      <c r="H161" s="166"/>
      <c r="I161" s="167"/>
      <c r="J161" s="168"/>
      <c r="K161" s="169"/>
      <c r="L161" s="169"/>
      <c r="M161" s="169"/>
      <c r="N161" s="169"/>
      <c r="O161" s="169"/>
      <c r="P161" s="169"/>
      <c r="Q161" s="169"/>
      <c r="R161" s="169"/>
      <c r="S161" s="169"/>
      <c r="T161" s="170"/>
      <c r="U161" s="171"/>
      <c r="V161" s="172"/>
      <c r="W161" s="172"/>
      <c r="X161" s="172"/>
      <c r="Y161" s="172"/>
      <c r="Z161" s="173"/>
    </row>
    <row r="162" spans="1:26" x14ac:dyDescent="0.2">
      <c r="A162" s="174"/>
      <c r="B162" s="166"/>
      <c r="C162" s="166"/>
      <c r="D162" s="166"/>
      <c r="E162" s="166"/>
      <c r="F162" s="166"/>
      <c r="G162" s="166"/>
      <c r="H162" s="166"/>
      <c r="I162" s="167"/>
      <c r="J162" s="168"/>
      <c r="K162" s="169"/>
      <c r="L162" s="169"/>
      <c r="M162" s="169"/>
      <c r="N162" s="169"/>
      <c r="O162" s="169"/>
      <c r="P162" s="169"/>
      <c r="Q162" s="169"/>
      <c r="R162" s="169"/>
      <c r="S162" s="169"/>
      <c r="T162" s="170"/>
      <c r="U162" s="171"/>
      <c r="V162" s="172"/>
      <c r="W162" s="172"/>
      <c r="X162" s="172"/>
      <c r="Y162" s="172"/>
      <c r="Z162" s="173"/>
    </row>
    <row r="163" spans="1:26" x14ac:dyDescent="0.2">
      <c r="A163" s="174"/>
      <c r="B163" s="166"/>
      <c r="C163" s="166"/>
      <c r="D163" s="166"/>
      <c r="E163" s="166"/>
      <c r="F163" s="166"/>
      <c r="G163" s="166"/>
      <c r="H163" s="166"/>
      <c r="I163" s="167"/>
      <c r="J163" s="168"/>
      <c r="K163" s="169"/>
      <c r="L163" s="169"/>
      <c r="M163" s="169"/>
      <c r="N163" s="169"/>
      <c r="O163" s="169"/>
      <c r="P163" s="169"/>
      <c r="Q163" s="169"/>
      <c r="R163" s="169"/>
      <c r="S163" s="169"/>
      <c r="T163" s="170"/>
      <c r="U163" s="171"/>
      <c r="V163" s="172"/>
      <c r="W163" s="172"/>
      <c r="X163" s="172"/>
      <c r="Y163" s="172"/>
      <c r="Z163" s="173"/>
    </row>
    <row r="164" spans="1:26" x14ac:dyDescent="0.2">
      <c r="A164" s="174"/>
      <c r="B164" s="166"/>
      <c r="C164" s="166"/>
      <c r="D164" s="166"/>
      <c r="E164" s="166"/>
      <c r="F164" s="166"/>
      <c r="G164" s="166"/>
      <c r="H164" s="166"/>
      <c r="I164" s="167"/>
      <c r="J164" s="168"/>
      <c r="K164" s="169"/>
      <c r="L164" s="169"/>
      <c r="M164" s="169"/>
      <c r="N164" s="169"/>
      <c r="O164" s="169"/>
      <c r="P164" s="169"/>
      <c r="Q164" s="169"/>
      <c r="R164" s="169"/>
      <c r="S164" s="169"/>
      <c r="T164" s="170"/>
      <c r="U164" s="171"/>
      <c r="V164" s="172"/>
      <c r="W164" s="172"/>
      <c r="X164" s="172"/>
      <c r="Y164" s="172"/>
      <c r="Z164" s="173"/>
    </row>
    <row r="165" spans="1:26" x14ac:dyDescent="0.2">
      <c r="A165" s="174"/>
      <c r="B165" s="166"/>
      <c r="C165" s="166"/>
      <c r="D165" s="166"/>
      <c r="E165" s="166"/>
      <c r="F165" s="166"/>
      <c r="G165" s="166"/>
      <c r="H165" s="166"/>
      <c r="I165" s="167"/>
      <c r="J165" s="168"/>
      <c r="K165" s="169"/>
      <c r="L165" s="169"/>
      <c r="M165" s="169"/>
      <c r="N165" s="169"/>
      <c r="O165" s="169"/>
      <c r="P165" s="169"/>
      <c r="Q165" s="169"/>
      <c r="R165" s="169"/>
      <c r="S165" s="169"/>
      <c r="T165" s="170"/>
      <c r="U165" s="171"/>
      <c r="V165" s="172"/>
      <c r="W165" s="172"/>
      <c r="X165" s="172"/>
      <c r="Y165" s="172"/>
      <c r="Z165" s="173"/>
    </row>
    <row r="166" spans="1:26" x14ac:dyDescent="0.2">
      <c r="A166" s="174"/>
      <c r="B166" s="166"/>
      <c r="C166" s="166"/>
      <c r="D166" s="166"/>
      <c r="E166" s="166"/>
      <c r="F166" s="166"/>
      <c r="G166" s="166"/>
      <c r="H166" s="166"/>
      <c r="I166" s="167"/>
      <c r="J166" s="168"/>
      <c r="K166" s="169"/>
      <c r="L166" s="169"/>
      <c r="M166" s="169"/>
      <c r="N166" s="169"/>
      <c r="O166" s="169"/>
      <c r="P166" s="169"/>
      <c r="Q166" s="169"/>
      <c r="R166" s="169"/>
      <c r="S166" s="169"/>
      <c r="T166" s="170"/>
      <c r="U166" s="171"/>
      <c r="V166" s="172"/>
      <c r="W166" s="172"/>
      <c r="X166" s="172"/>
      <c r="Y166" s="172"/>
      <c r="Z166" s="173"/>
    </row>
    <row r="167" spans="1:26" x14ac:dyDescent="0.2">
      <c r="A167" s="174"/>
      <c r="B167" s="166"/>
      <c r="C167" s="166"/>
      <c r="D167" s="166"/>
      <c r="E167" s="166"/>
      <c r="F167" s="166"/>
      <c r="G167" s="166"/>
      <c r="H167" s="166"/>
      <c r="I167" s="167"/>
      <c r="J167" s="168"/>
      <c r="K167" s="169"/>
      <c r="L167" s="169"/>
      <c r="M167" s="169"/>
      <c r="N167" s="169"/>
      <c r="O167" s="169"/>
      <c r="P167" s="169"/>
      <c r="Q167" s="169"/>
      <c r="R167" s="169"/>
      <c r="S167" s="169"/>
      <c r="T167" s="170"/>
      <c r="U167" s="171"/>
      <c r="V167" s="172"/>
      <c r="W167" s="172"/>
      <c r="X167" s="172"/>
      <c r="Y167" s="172"/>
      <c r="Z167" s="173"/>
    </row>
    <row r="168" spans="1:26" x14ac:dyDescent="0.2">
      <c r="A168" s="174"/>
      <c r="B168" s="166"/>
      <c r="C168" s="166"/>
      <c r="D168" s="166"/>
      <c r="E168" s="166"/>
      <c r="F168" s="166"/>
      <c r="G168" s="166"/>
      <c r="H168" s="166"/>
      <c r="I168" s="167"/>
      <c r="J168" s="168"/>
      <c r="K168" s="169"/>
      <c r="L168" s="169"/>
      <c r="M168" s="169"/>
      <c r="N168" s="169"/>
      <c r="O168" s="169"/>
      <c r="P168" s="169"/>
      <c r="Q168" s="169"/>
      <c r="R168" s="169"/>
      <c r="S168" s="169"/>
      <c r="T168" s="170"/>
      <c r="U168" s="171"/>
      <c r="V168" s="172"/>
      <c r="W168" s="172"/>
      <c r="X168" s="172"/>
      <c r="Y168" s="172"/>
      <c r="Z168" s="173"/>
    </row>
    <row r="169" spans="1:26" x14ac:dyDescent="0.2">
      <c r="A169" s="174"/>
      <c r="B169" s="166"/>
      <c r="C169" s="166"/>
      <c r="D169" s="166"/>
      <c r="E169" s="166"/>
      <c r="F169" s="166"/>
      <c r="G169" s="166"/>
      <c r="H169" s="166"/>
      <c r="I169" s="167"/>
      <c r="J169" s="168"/>
      <c r="K169" s="169"/>
      <c r="L169" s="169"/>
      <c r="M169" s="169"/>
      <c r="N169" s="169"/>
      <c r="O169" s="169"/>
      <c r="P169" s="169"/>
      <c r="Q169" s="169"/>
      <c r="R169" s="169"/>
      <c r="S169" s="169"/>
      <c r="T169" s="170"/>
      <c r="U169" s="171"/>
      <c r="V169" s="172"/>
      <c r="W169" s="172"/>
      <c r="X169" s="172"/>
      <c r="Y169" s="172"/>
      <c r="Z169" s="173"/>
    </row>
    <row r="170" spans="1:26" x14ac:dyDescent="0.2">
      <c r="A170" s="174"/>
      <c r="B170" s="166"/>
      <c r="C170" s="166"/>
      <c r="D170" s="166"/>
      <c r="E170" s="166"/>
      <c r="F170" s="166"/>
      <c r="G170" s="166"/>
      <c r="H170" s="166"/>
      <c r="I170" s="167"/>
      <c r="J170" s="168"/>
      <c r="K170" s="169"/>
      <c r="L170" s="169"/>
      <c r="M170" s="169"/>
      <c r="N170" s="169"/>
      <c r="O170" s="169"/>
      <c r="P170" s="169"/>
      <c r="Q170" s="169"/>
      <c r="R170" s="169"/>
      <c r="S170" s="169"/>
      <c r="T170" s="170"/>
      <c r="U170" s="171"/>
      <c r="V170" s="172"/>
      <c r="W170" s="172"/>
      <c r="X170" s="172"/>
      <c r="Y170" s="172"/>
      <c r="Z170" s="173"/>
    </row>
    <row r="171" spans="1:26" x14ac:dyDescent="0.2">
      <c r="A171" s="174"/>
      <c r="B171" s="166"/>
      <c r="C171" s="166"/>
      <c r="D171" s="166"/>
      <c r="E171" s="166"/>
      <c r="F171" s="166"/>
      <c r="G171" s="166"/>
      <c r="H171" s="166"/>
      <c r="I171" s="167"/>
      <c r="J171" s="168"/>
      <c r="K171" s="169"/>
      <c r="L171" s="169"/>
      <c r="M171" s="169"/>
      <c r="N171" s="169"/>
      <c r="O171" s="169"/>
      <c r="P171" s="169"/>
      <c r="Q171" s="169"/>
      <c r="R171" s="169"/>
      <c r="S171" s="169"/>
      <c r="T171" s="170"/>
      <c r="U171" s="171"/>
      <c r="V171" s="172"/>
      <c r="W171" s="172"/>
      <c r="X171" s="172"/>
      <c r="Y171" s="172"/>
      <c r="Z171" s="173"/>
    </row>
    <row r="172" spans="1:26" x14ac:dyDescent="0.2">
      <c r="A172" s="174"/>
      <c r="B172" s="166"/>
      <c r="C172" s="166"/>
      <c r="D172" s="166"/>
      <c r="E172" s="166"/>
      <c r="F172" s="166"/>
      <c r="G172" s="166"/>
      <c r="H172" s="166"/>
      <c r="I172" s="167"/>
      <c r="J172" s="168"/>
      <c r="K172" s="169"/>
      <c r="L172" s="169"/>
      <c r="M172" s="169"/>
      <c r="N172" s="169"/>
      <c r="O172" s="169"/>
      <c r="P172" s="169"/>
      <c r="Q172" s="169"/>
      <c r="R172" s="169"/>
      <c r="S172" s="169"/>
      <c r="T172" s="170"/>
      <c r="U172" s="171"/>
      <c r="V172" s="172"/>
      <c r="W172" s="172"/>
      <c r="X172" s="172"/>
      <c r="Y172" s="172"/>
      <c r="Z172" s="173"/>
    </row>
    <row r="173" spans="1:26" x14ac:dyDescent="0.2">
      <c r="A173" s="174"/>
      <c r="B173" s="166"/>
      <c r="C173" s="166"/>
      <c r="D173" s="166"/>
      <c r="E173" s="166"/>
      <c r="F173" s="166"/>
      <c r="G173" s="166"/>
      <c r="H173" s="166"/>
      <c r="I173" s="167"/>
      <c r="J173" s="168"/>
      <c r="K173" s="169"/>
      <c r="L173" s="169"/>
      <c r="M173" s="169"/>
      <c r="N173" s="169"/>
      <c r="O173" s="169"/>
      <c r="P173" s="169"/>
      <c r="Q173" s="169"/>
      <c r="R173" s="169"/>
      <c r="S173" s="169"/>
      <c r="T173" s="170"/>
      <c r="U173" s="171"/>
      <c r="V173" s="172"/>
      <c r="W173" s="172"/>
      <c r="X173" s="172"/>
      <c r="Y173" s="172"/>
      <c r="Z173" s="173"/>
    </row>
    <row r="174" spans="1:26" x14ac:dyDescent="0.2">
      <c r="A174" s="174"/>
      <c r="B174" s="166"/>
      <c r="C174" s="166"/>
      <c r="D174" s="166"/>
      <c r="E174" s="166"/>
      <c r="F174" s="166"/>
      <c r="G174" s="166"/>
      <c r="H174" s="166"/>
      <c r="I174" s="167"/>
      <c r="J174" s="168"/>
      <c r="K174" s="169"/>
      <c r="L174" s="169"/>
      <c r="M174" s="169"/>
      <c r="N174" s="169"/>
      <c r="O174" s="169"/>
      <c r="P174" s="169"/>
      <c r="Q174" s="169"/>
      <c r="R174" s="169"/>
      <c r="S174" s="169"/>
      <c r="T174" s="170"/>
      <c r="U174" s="171"/>
      <c r="V174" s="172"/>
      <c r="W174" s="172"/>
      <c r="X174" s="172"/>
      <c r="Y174" s="172"/>
      <c r="Z174" s="173"/>
    </row>
    <row r="175" spans="1:26" x14ac:dyDescent="0.2">
      <c r="A175" s="174"/>
      <c r="B175" s="166"/>
      <c r="C175" s="166"/>
      <c r="D175" s="166"/>
      <c r="E175" s="166"/>
      <c r="F175" s="166"/>
      <c r="G175" s="166"/>
      <c r="H175" s="166"/>
      <c r="I175" s="167"/>
      <c r="J175" s="168"/>
      <c r="K175" s="169"/>
      <c r="L175" s="169"/>
      <c r="M175" s="169"/>
      <c r="N175" s="169"/>
      <c r="O175" s="169"/>
      <c r="P175" s="169"/>
      <c r="Q175" s="169"/>
      <c r="R175" s="169"/>
      <c r="S175" s="169"/>
      <c r="T175" s="170"/>
      <c r="U175" s="171"/>
      <c r="V175" s="172"/>
      <c r="W175" s="172"/>
      <c r="X175" s="172"/>
      <c r="Y175" s="172"/>
      <c r="Z175" s="173"/>
    </row>
    <row r="176" spans="1:26" x14ac:dyDescent="0.2">
      <c r="A176" s="174"/>
      <c r="B176" s="166"/>
      <c r="C176" s="166"/>
      <c r="D176" s="166"/>
      <c r="E176" s="166"/>
      <c r="F176" s="166"/>
      <c r="G176" s="166"/>
      <c r="H176" s="166"/>
      <c r="I176" s="167"/>
      <c r="J176" s="168"/>
      <c r="K176" s="169"/>
      <c r="L176" s="169"/>
      <c r="M176" s="169"/>
      <c r="N176" s="169"/>
      <c r="O176" s="169"/>
      <c r="P176" s="169"/>
      <c r="Q176" s="169"/>
      <c r="R176" s="169"/>
      <c r="S176" s="169"/>
      <c r="T176" s="170"/>
      <c r="U176" s="171"/>
      <c r="V176" s="172"/>
      <c r="W176" s="172"/>
      <c r="X176" s="172"/>
      <c r="Y176" s="172"/>
      <c r="Z176" s="173"/>
    </row>
    <row r="177" spans="1:26" x14ac:dyDescent="0.2">
      <c r="A177" s="174"/>
      <c r="B177" s="166"/>
      <c r="C177" s="166"/>
      <c r="D177" s="166"/>
      <c r="E177" s="166"/>
      <c r="F177" s="166"/>
      <c r="G177" s="166"/>
      <c r="H177" s="166"/>
      <c r="I177" s="167"/>
      <c r="J177" s="168"/>
      <c r="K177" s="169"/>
      <c r="L177" s="169"/>
      <c r="M177" s="169"/>
      <c r="N177" s="169"/>
      <c r="O177" s="169"/>
      <c r="P177" s="169"/>
      <c r="Q177" s="169"/>
      <c r="R177" s="169"/>
      <c r="S177" s="169"/>
      <c r="T177" s="170"/>
      <c r="U177" s="171"/>
      <c r="V177" s="172"/>
      <c r="W177" s="172"/>
      <c r="X177" s="172"/>
      <c r="Y177" s="172"/>
      <c r="Z177" s="173"/>
    </row>
    <row r="178" spans="1:26" x14ac:dyDescent="0.2">
      <c r="A178" s="174"/>
      <c r="B178" s="166"/>
      <c r="C178" s="166"/>
      <c r="D178" s="166"/>
      <c r="E178" s="166"/>
      <c r="F178" s="166"/>
      <c r="G178" s="166"/>
      <c r="H178" s="166"/>
      <c r="I178" s="167"/>
      <c r="J178" s="168"/>
      <c r="K178" s="169"/>
      <c r="L178" s="169"/>
      <c r="M178" s="169"/>
      <c r="N178" s="169"/>
      <c r="O178" s="169"/>
      <c r="P178" s="169"/>
      <c r="Q178" s="169"/>
      <c r="R178" s="169"/>
      <c r="S178" s="169"/>
      <c r="T178" s="170"/>
      <c r="U178" s="171"/>
      <c r="V178" s="172"/>
      <c r="W178" s="172"/>
      <c r="X178" s="172"/>
      <c r="Y178" s="172"/>
      <c r="Z178" s="173"/>
    </row>
    <row r="179" spans="1:26" x14ac:dyDescent="0.2">
      <c r="A179" s="174"/>
      <c r="B179" s="166"/>
      <c r="C179" s="166"/>
      <c r="D179" s="166"/>
      <c r="E179" s="166"/>
      <c r="F179" s="166"/>
      <c r="G179" s="166"/>
      <c r="H179" s="166"/>
      <c r="I179" s="167"/>
      <c r="J179" s="168"/>
      <c r="K179" s="169"/>
      <c r="L179" s="169"/>
      <c r="M179" s="169"/>
      <c r="N179" s="169"/>
      <c r="O179" s="169"/>
      <c r="P179" s="169"/>
      <c r="Q179" s="169"/>
      <c r="R179" s="169"/>
      <c r="S179" s="169"/>
      <c r="T179" s="170"/>
      <c r="U179" s="171"/>
      <c r="V179" s="172"/>
      <c r="W179" s="172"/>
      <c r="X179" s="172"/>
      <c r="Y179" s="172"/>
      <c r="Z179" s="173"/>
    </row>
    <row r="180" spans="1:26" x14ac:dyDescent="0.2">
      <c r="A180" s="174"/>
      <c r="B180" s="166"/>
      <c r="C180" s="166"/>
      <c r="D180" s="166"/>
      <c r="E180" s="166"/>
      <c r="F180" s="166"/>
      <c r="G180" s="166"/>
      <c r="H180" s="166"/>
      <c r="I180" s="167"/>
      <c r="J180" s="168"/>
      <c r="K180" s="169"/>
      <c r="L180" s="169"/>
      <c r="M180" s="169"/>
      <c r="N180" s="169"/>
      <c r="O180" s="169"/>
      <c r="P180" s="169"/>
      <c r="Q180" s="169"/>
      <c r="R180" s="169"/>
      <c r="S180" s="169"/>
      <c r="T180" s="170"/>
      <c r="U180" s="171"/>
      <c r="V180" s="172"/>
      <c r="W180" s="172"/>
      <c r="X180" s="172"/>
      <c r="Y180" s="172"/>
      <c r="Z180" s="173"/>
    </row>
    <row r="181" spans="1:26" x14ac:dyDescent="0.2">
      <c r="A181" s="174"/>
      <c r="B181" s="166"/>
      <c r="C181" s="166"/>
      <c r="D181" s="166"/>
      <c r="E181" s="166"/>
      <c r="F181" s="166"/>
      <c r="G181" s="166"/>
      <c r="H181" s="166"/>
      <c r="I181" s="167"/>
      <c r="J181" s="168"/>
      <c r="K181" s="169"/>
      <c r="L181" s="169"/>
      <c r="M181" s="169"/>
      <c r="N181" s="169"/>
      <c r="O181" s="169"/>
      <c r="P181" s="169"/>
      <c r="Q181" s="169"/>
      <c r="R181" s="169"/>
      <c r="S181" s="169"/>
      <c r="T181" s="170"/>
      <c r="U181" s="171"/>
      <c r="V181" s="172"/>
      <c r="W181" s="172"/>
      <c r="X181" s="172"/>
      <c r="Y181" s="172"/>
      <c r="Z181" s="173"/>
    </row>
    <row r="182" spans="1:26" x14ac:dyDescent="0.2">
      <c r="A182" s="174"/>
      <c r="B182" s="166"/>
      <c r="C182" s="166"/>
      <c r="D182" s="166"/>
      <c r="E182" s="166"/>
      <c r="F182" s="166"/>
      <c r="G182" s="166"/>
      <c r="H182" s="166"/>
      <c r="I182" s="167"/>
      <c r="J182" s="168"/>
      <c r="K182" s="169"/>
      <c r="L182" s="169"/>
      <c r="M182" s="169"/>
      <c r="N182" s="169"/>
      <c r="O182" s="169"/>
      <c r="P182" s="169"/>
      <c r="Q182" s="169"/>
      <c r="R182" s="169"/>
      <c r="S182" s="169"/>
      <c r="T182" s="170"/>
      <c r="U182" s="171"/>
      <c r="V182" s="172"/>
      <c r="W182" s="172"/>
      <c r="X182" s="172"/>
      <c r="Y182" s="172"/>
      <c r="Z182" s="173"/>
    </row>
    <row r="183" spans="1:26" x14ac:dyDescent="0.2">
      <c r="A183" s="174"/>
      <c r="B183" s="166"/>
      <c r="C183" s="166"/>
      <c r="D183" s="166"/>
      <c r="E183" s="166"/>
      <c r="F183" s="166"/>
      <c r="G183" s="166"/>
      <c r="H183" s="166"/>
      <c r="I183" s="167"/>
      <c r="J183" s="168"/>
      <c r="K183" s="169"/>
      <c r="L183" s="169"/>
      <c r="M183" s="169"/>
      <c r="N183" s="169"/>
      <c r="O183" s="169"/>
      <c r="P183" s="169"/>
      <c r="Q183" s="169"/>
      <c r="R183" s="169"/>
      <c r="S183" s="169"/>
      <c r="T183" s="170"/>
      <c r="U183" s="171"/>
      <c r="V183" s="172"/>
      <c r="W183" s="172"/>
      <c r="X183" s="172"/>
      <c r="Y183" s="172"/>
      <c r="Z183" s="173"/>
    </row>
    <row r="184" spans="1:26" x14ac:dyDescent="0.2">
      <c r="A184" s="174"/>
      <c r="B184" s="166"/>
      <c r="C184" s="166"/>
      <c r="D184" s="166"/>
      <c r="E184" s="166"/>
      <c r="F184" s="166"/>
      <c r="G184" s="166"/>
      <c r="H184" s="166"/>
      <c r="I184" s="167"/>
      <c r="J184" s="168"/>
      <c r="K184" s="169"/>
      <c r="L184" s="169"/>
      <c r="M184" s="169"/>
      <c r="N184" s="169"/>
      <c r="O184" s="169"/>
      <c r="P184" s="169"/>
      <c r="Q184" s="169"/>
      <c r="R184" s="169"/>
      <c r="S184" s="169"/>
      <c r="T184" s="170"/>
      <c r="U184" s="171"/>
      <c r="V184" s="172"/>
      <c r="W184" s="172"/>
      <c r="X184" s="172"/>
      <c r="Y184" s="172"/>
      <c r="Z184" s="173"/>
    </row>
    <row r="185" spans="1:26" x14ac:dyDescent="0.2">
      <c r="A185" s="174"/>
      <c r="B185" s="166"/>
      <c r="C185" s="166"/>
      <c r="D185" s="166"/>
      <c r="E185" s="166"/>
      <c r="F185" s="166"/>
      <c r="G185" s="166"/>
      <c r="H185" s="166"/>
      <c r="I185" s="167"/>
      <c r="J185" s="168"/>
      <c r="K185" s="169"/>
      <c r="L185" s="169"/>
      <c r="M185" s="169"/>
      <c r="N185" s="169"/>
      <c r="O185" s="169"/>
      <c r="P185" s="169"/>
      <c r="Q185" s="169"/>
      <c r="R185" s="169"/>
      <c r="S185" s="169"/>
      <c r="T185" s="170"/>
      <c r="U185" s="171"/>
      <c r="V185" s="172"/>
      <c r="W185" s="172"/>
      <c r="X185" s="172"/>
      <c r="Y185" s="172"/>
      <c r="Z185" s="173"/>
    </row>
    <row r="186" spans="1:26" x14ac:dyDescent="0.2">
      <c r="A186" s="174"/>
      <c r="B186" s="166"/>
      <c r="C186" s="166"/>
      <c r="D186" s="166"/>
      <c r="E186" s="166"/>
      <c r="F186" s="166"/>
      <c r="G186" s="166"/>
      <c r="H186" s="166"/>
      <c r="I186" s="167"/>
      <c r="J186" s="168"/>
      <c r="K186" s="169"/>
      <c r="L186" s="169"/>
      <c r="M186" s="169"/>
      <c r="N186" s="169"/>
      <c r="O186" s="169"/>
      <c r="P186" s="169"/>
      <c r="Q186" s="169"/>
      <c r="R186" s="169"/>
      <c r="S186" s="169"/>
      <c r="T186" s="170"/>
      <c r="U186" s="171"/>
      <c r="V186" s="172"/>
      <c r="W186" s="172"/>
      <c r="X186" s="172"/>
      <c r="Y186" s="172"/>
      <c r="Z186" s="173"/>
    </row>
    <row r="187" spans="1:26" x14ac:dyDescent="0.2">
      <c r="A187" s="174"/>
      <c r="B187" s="166"/>
      <c r="C187" s="166"/>
      <c r="D187" s="166"/>
      <c r="E187" s="166"/>
      <c r="F187" s="166"/>
      <c r="G187" s="166"/>
      <c r="H187" s="166"/>
      <c r="I187" s="167"/>
      <c r="J187" s="168"/>
      <c r="K187" s="169"/>
      <c r="L187" s="169"/>
      <c r="M187" s="169"/>
      <c r="N187" s="169"/>
      <c r="O187" s="169"/>
      <c r="P187" s="169"/>
      <c r="Q187" s="169"/>
      <c r="R187" s="169"/>
      <c r="S187" s="169"/>
      <c r="T187" s="170"/>
      <c r="U187" s="171"/>
      <c r="V187" s="172"/>
      <c r="W187" s="172"/>
      <c r="X187" s="172"/>
      <c r="Y187" s="172"/>
      <c r="Z187" s="173"/>
    </row>
    <row r="188" spans="1:26" x14ac:dyDescent="0.2">
      <c r="A188" s="174"/>
      <c r="B188" s="166"/>
      <c r="C188" s="166"/>
      <c r="D188" s="166"/>
      <c r="E188" s="166"/>
      <c r="F188" s="166"/>
      <c r="G188" s="166"/>
      <c r="H188" s="166"/>
      <c r="I188" s="167"/>
      <c r="J188" s="168"/>
      <c r="K188" s="169"/>
      <c r="L188" s="169"/>
      <c r="M188" s="169"/>
      <c r="N188" s="169"/>
      <c r="O188" s="169"/>
      <c r="P188" s="169"/>
      <c r="Q188" s="169"/>
      <c r="R188" s="169"/>
      <c r="S188" s="169"/>
      <c r="T188" s="170"/>
      <c r="U188" s="171"/>
      <c r="V188" s="172"/>
      <c r="W188" s="172"/>
      <c r="X188" s="172"/>
      <c r="Y188" s="172"/>
      <c r="Z188" s="173"/>
    </row>
    <row r="189" spans="1:26" x14ac:dyDescent="0.2">
      <c r="A189" s="174"/>
      <c r="B189" s="166"/>
      <c r="C189" s="166"/>
      <c r="D189" s="166"/>
      <c r="E189" s="166"/>
      <c r="F189" s="166"/>
      <c r="G189" s="166"/>
      <c r="H189" s="166"/>
      <c r="I189" s="167"/>
      <c r="J189" s="168"/>
      <c r="K189" s="169"/>
      <c r="L189" s="169"/>
      <c r="M189" s="169"/>
      <c r="N189" s="169"/>
      <c r="O189" s="169"/>
      <c r="P189" s="169"/>
      <c r="Q189" s="169"/>
      <c r="R189" s="169"/>
      <c r="S189" s="169"/>
      <c r="T189" s="170"/>
      <c r="U189" s="171"/>
      <c r="V189" s="172"/>
      <c r="W189" s="172"/>
      <c r="X189" s="172"/>
      <c r="Y189" s="172"/>
      <c r="Z189" s="173"/>
    </row>
    <row r="190" spans="1:26" x14ac:dyDescent="0.2">
      <c r="A190" s="174"/>
      <c r="B190" s="166"/>
      <c r="C190" s="166"/>
      <c r="D190" s="166"/>
      <c r="E190" s="166"/>
      <c r="F190" s="166"/>
      <c r="G190" s="166"/>
      <c r="H190" s="166"/>
      <c r="I190" s="167"/>
      <c r="J190" s="168"/>
      <c r="K190" s="169"/>
      <c r="L190" s="169"/>
      <c r="M190" s="169"/>
      <c r="N190" s="169"/>
      <c r="O190" s="169"/>
      <c r="P190" s="169"/>
      <c r="Q190" s="169"/>
      <c r="R190" s="169"/>
      <c r="S190" s="169"/>
      <c r="T190" s="170"/>
      <c r="U190" s="171"/>
      <c r="V190" s="172"/>
      <c r="W190" s="172"/>
      <c r="X190" s="172"/>
      <c r="Y190" s="172"/>
      <c r="Z190" s="173"/>
    </row>
    <row r="191" spans="1:26" x14ac:dyDescent="0.2">
      <c r="A191" s="174"/>
      <c r="B191" s="166"/>
      <c r="C191" s="166"/>
      <c r="D191" s="166"/>
      <c r="E191" s="166"/>
      <c r="F191" s="166"/>
      <c r="G191" s="166"/>
      <c r="H191" s="166"/>
      <c r="I191" s="167"/>
      <c r="J191" s="168"/>
      <c r="K191" s="169"/>
      <c r="L191" s="169"/>
      <c r="M191" s="169"/>
      <c r="N191" s="169"/>
      <c r="O191" s="169"/>
      <c r="P191" s="169"/>
      <c r="Q191" s="169"/>
      <c r="R191" s="169"/>
      <c r="S191" s="169"/>
      <c r="T191" s="170"/>
      <c r="U191" s="171"/>
      <c r="V191" s="172"/>
      <c r="W191" s="172"/>
      <c r="X191" s="172"/>
      <c r="Y191" s="172"/>
      <c r="Z191" s="173"/>
    </row>
    <row r="192" spans="1:26" x14ac:dyDescent="0.2">
      <c r="A192" s="174"/>
      <c r="B192" s="166"/>
      <c r="C192" s="166"/>
      <c r="D192" s="166"/>
      <c r="E192" s="166"/>
      <c r="F192" s="166"/>
      <c r="G192" s="166"/>
      <c r="H192" s="166"/>
      <c r="I192" s="167"/>
      <c r="J192" s="168"/>
      <c r="K192" s="169"/>
      <c r="L192" s="169"/>
      <c r="M192" s="169"/>
      <c r="N192" s="169"/>
      <c r="O192" s="169"/>
      <c r="P192" s="169"/>
      <c r="Q192" s="169"/>
      <c r="R192" s="169"/>
      <c r="S192" s="169"/>
      <c r="T192" s="170"/>
      <c r="U192" s="171"/>
      <c r="V192" s="172"/>
      <c r="W192" s="172"/>
      <c r="X192" s="172"/>
      <c r="Y192" s="172"/>
      <c r="Z192" s="173"/>
    </row>
    <row r="193" spans="1:26" x14ac:dyDescent="0.2">
      <c r="A193" s="174"/>
      <c r="B193" s="166"/>
      <c r="C193" s="166"/>
      <c r="D193" s="166"/>
      <c r="E193" s="166"/>
      <c r="F193" s="166"/>
      <c r="G193" s="166"/>
      <c r="H193" s="166"/>
      <c r="I193" s="167"/>
      <c r="J193" s="168"/>
      <c r="K193" s="169"/>
      <c r="L193" s="169"/>
      <c r="M193" s="169"/>
      <c r="N193" s="169"/>
      <c r="O193" s="169"/>
      <c r="P193" s="169"/>
      <c r="Q193" s="169"/>
      <c r="R193" s="169"/>
      <c r="S193" s="169"/>
      <c r="T193" s="170"/>
      <c r="U193" s="171"/>
      <c r="V193" s="172"/>
      <c r="W193" s="172"/>
      <c r="X193" s="172"/>
      <c r="Y193" s="172"/>
      <c r="Z193" s="173"/>
    </row>
    <row r="194" spans="1:26" x14ac:dyDescent="0.2">
      <c r="A194" s="174"/>
      <c r="B194" s="166"/>
      <c r="C194" s="166"/>
      <c r="D194" s="166"/>
      <c r="E194" s="166"/>
      <c r="F194" s="166"/>
      <c r="G194" s="166"/>
      <c r="H194" s="166"/>
      <c r="I194" s="167"/>
      <c r="J194" s="168"/>
      <c r="K194" s="169"/>
      <c r="L194" s="169"/>
      <c r="M194" s="169"/>
      <c r="N194" s="169"/>
      <c r="O194" s="169"/>
      <c r="P194" s="169"/>
      <c r="Q194" s="169"/>
      <c r="R194" s="169"/>
      <c r="S194" s="169"/>
      <c r="T194" s="170"/>
      <c r="U194" s="171"/>
      <c r="V194" s="172"/>
      <c r="W194" s="172"/>
      <c r="X194" s="172"/>
      <c r="Y194" s="172"/>
      <c r="Z194" s="173"/>
    </row>
    <row r="195" spans="1:26" x14ac:dyDescent="0.2">
      <c r="A195" s="174"/>
      <c r="B195" s="166"/>
      <c r="C195" s="166"/>
      <c r="D195" s="166"/>
      <c r="E195" s="166"/>
      <c r="F195" s="166"/>
      <c r="G195" s="166"/>
      <c r="H195" s="166"/>
      <c r="I195" s="167"/>
      <c r="J195" s="168"/>
      <c r="K195" s="169"/>
      <c r="L195" s="169"/>
      <c r="M195" s="169"/>
      <c r="N195" s="169"/>
      <c r="O195" s="169"/>
      <c r="P195" s="169"/>
      <c r="Q195" s="169"/>
      <c r="R195" s="169"/>
      <c r="S195" s="169"/>
      <c r="T195" s="170"/>
      <c r="U195" s="171"/>
      <c r="V195" s="172"/>
      <c r="W195" s="172"/>
      <c r="X195" s="172"/>
      <c r="Y195" s="172"/>
      <c r="Z195" s="173"/>
    </row>
    <row r="196" spans="1:26" x14ac:dyDescent="0.2">
      <c r="A196" s="174"/>
      <c r="B196" s="166"/>
      <c r="C196" s="166"/>
      <c r="D196" s="166"/>
      <c r="E196" s="166"/>
      <c r="F196" s="166"/>
      <c r="G196" s="166"/>
      <c r="H196" s="166"/>
      <c r="I196" s="167"/>
      <c r="J196" s="168"/>
      <c r="K196" s="169"/>
      <c r="L196" s="169"/>
      <c r="M196" s="169"/>
      <c r="N196" s="169"/>
      <c r="O196" s="169"/>
      <c r="P196" s="169"/>
      <c r="Q196" s="169"/>
      <c r="R196" s="169"/>
      <c r="S196" s="169"/>
      <c r="T196" s="170"/>
      <c r="U196" s="171"/>
      <c r="V196" s="172"/>
      <c r="W196" s="172"/>
      <c r="X196" s="172"/>
      <c r="Y196" s="172"/>
      <c r="Z196" s="173"/>
    </row>
    <row r="197" spans="1:26" x14ac:dyDescent="0.2">
      <c r="A197" s="174"/>
      <c r="B197" s="166"/>
      <c r="C197" s="166"/>
      <c r="D197" s="166"/>
      <c r="E197" s="166"/>
      <c r="F197" s="166"/>
      <c r="G197" s="166"/>
      <c r="H197" s="166"/>
      <c r="I197" s="167"/>
      <c r="J197" s="168"/>
      <c r="K197" s="169"/>
      <c r="L197" s="169"/>
      <c r="M197" s="169"/>
      <c r="N197" s="169"/>
      <c r="O197" s="169"/>
      <c r="P197" s="169"/>
      <c r="Q197" s="169"/>
      <c r="R197" s="169"/>
      <c r="S197" s="169"/>
      <c r="T197" s="170"/>
      <c r="U197" s="171"/>
      <c r="V197" s="172"/>
      <c r="W197" s="172"/>
      <c r="X197" s="172"/>
      <c r="Y197" s="172"/>
      <c r="Z197" s="173"/>
    </row>
    <row r="198" spans="1:26" x14ac:dyDescent="0.2">
      <c r="A198" s="174"/>
      <c r="B198" s="166"/>
      <c r="C198" s="166"/>
      <c r="D198" s="166"/>
      <c r="E198" s="166"/>
      <c r="F198" s="166"/>
      <c r="G198" s="166"/>
      <c r="H198" s="166"/>
      <c r="I198" s="167"/>
      <c r="J198" s="168"/>
      <c r="K198" s="169"/>
      <c r="L198" s="169"/>
      <c r="M198" s="169"/>
      <c r="N198" s="169"/>
      <c r="O198" s="169"/>
      <c r="P198" s="169"/>
      <c r="Q198" s="169"/>
      <c r="R198" s="169"/>
      <c r="S198" s="169"/>
      <c r="T198" s="170"/>
      <c r="U198" s="171"/>
      <c r="V198" s="172"/>
      <c r="W198" s="172"/>
      <c r="X198" s="172"/>
      <c r="Y198" s="172"/>
      <c r="Z198" s="173"/>
    </row>
    <row r="199" spans="1:26" x14ac:dyDescent="0.2">
      <c r="A199" s="174"/>
      <c r="B199" s="166"/>
      <c r="C199" s="166"/>
      <c r="D199" s="166"/>
      <c r="E199" s="166"/>
      <c r="F199" s="166"/>
      <c r="G199" s="166"/>
      <c r="H199" s="166"/>
      <c r="I199" s="167"/>
      <c r="J199" s="168"/>
      <c r="K199" s="169"/>
      <c r="L199" s="169"/>
      <c r="M199" s="169"/>
      <c r="N199" s="169"/>
      <c r="O199" s="169"/>
      <c r="P199" s="169"/>
      <c r="Q199" s="169"/>
      <c r="R199" s="169"/>
      <c r="S199" s="169"/>
      <c r="T199" s="170"/>
      <c r="U199" s="171"/>
      <c r="V199" s="172"/>
      <c r="W199" s="172"/>
      <c r="X199" s="172"/>
      <c r="Y199" s="172"/>
      <c r="Z199" s="173"/>
    </row>
    <row r="200" spans="1:26" x14ac:dyDescent="0.2">
      <c r="A200" s="174"/>
      <c r="B200" s="166"/>
      <c r="C200" s="166"/>
      <c r="D200" s="166"/>
      <c r="E200" s="166"/>
      <c r="F200" s="166"/>
      <c r="G200" s="166"/>
      <c r="H200" s="166"/>
      <c r="I200" s="167"/>
      <c r="J200" s="168"/>
      <c r="K200" s="169"/>
      <c r="L200" s="169"/>
      <c r="M200" s="169"/>
      <c r="N200" s="169"/>
      <c r="O200" s="169"/>
      <c r="P200" s="169"/>
      <c r="Q200" s="169"/>
      <c r="R200" s="169"/>
      <c r="S200" s="169"/>
      <c r="T200" s="170"/>
      <c r="U200" s="171"/>
      <c r="V200" s="172"/>
      <c r="W200" s="172"/>
      <c r="X200" s="172"/>
      <c r="Y200" s="172"/>
      <c r="Z200" s="173"/>
    </row>
    <row r="201" spans="1:26" x14ac:dyDescent="0.2">
      <c r="A201" s="174"/>
      <c r="B201" s="166"/>
      <c r="C201" s="166"/>
      <c r="D201" s="166"/>
      <c r="E201" s="166"/>
      <c r="F201" s="166"/>
      <c r="G201" s="166"/>
      <c r="H201" s="166"/>
      <c r="I201" s="167"/>
      <c r="J201" s="168"/>
      <c r="K201" s="169"/>
      <c r="L201" s="169"/>
      <c r="M201" s="169"/>
      <c r="N201" s="169"/>
      <c r="O201" s="169"/>
      <c r="P201" s="169"/>
      <c r="Q201" s="169"/>
      <c r="R201" s="169"/>
      <c r="S201" s="169"/>
      <c r="T201" s="170"/>
      <c r="U201" s="171"/>
      <c r="V201" s="172"/>
      <c r="W201" s="172"/>
      <c r="X201" s="172"/>
      <c r="Y201" s="172"/>
      <c r="Z201" s="173"/>
    </row>
    <row r="202" spans="1:26" x14ac:dyDescent="0.2">
      <c r="A202" s="174"/>
      <c r="B202" s="166"/>
      <c r="C202" s="166"/>
      <c r="D202" s="166"/>
      <c r="E202" s="166"/>
      <c r="F202" s="166"/>
      <c r="G202" s="166"/>
      <c r="H202" s="166"/>
      <c r="I202" s="167"/>
      <c r="J202" s="168"/>
      <c r="K202" s="169"/>
      <c r="L202" s="169"/>
      <c r="M202" s="169"/>
      <c r="N202" s="169"/>
      <c r="O202" s="169"/>
      <c r="P202" s="169"/>
      <c r="Q202" s="169"/>
      <c r="R202" s="169"/>
      <c r="S202" s="169"/>
      <c r="T202" s="170"/>
      <c r="U202" s="171"/>
      <c r="V202" s="172"/>
      <c r="W202" s="172"/>
      <c r="X202" s="172"/>
      <c r="Y202" s="172"/>
      <c r="Z202" s="173"/>
    </row>
    <row r="203" spans="1:26" x14ac:dyDescent="0.2">
      <c r="A203" s="174"/>
      <c r="B203" s="166"/>
      <c r="C203" s="166"/>
      <c r="D203" s="166"/>
      <c r="E203" s="166"/>
      <c r="F203" s="166"/>
      <c r="G203" s="166"/>
      <c r="H203" s="166"/>
      <c r="I203" s="167"/>
      <c r="J203" s="168"/>
      <c r="K203" s="169"/>
      <c r="L203" s="169"/>
      <c r="M203" s="169"/>
      <c r="N203" s="169"/>
      <c r="O203" s="169"/>
      <c r="P203" s="169"/>
      <c r="Q203" s="169"/>
      <c r="R203" s="169"/>
      <c r="S203" s="169"/>
      <c r="T203" s="170"/>
      <c r="U203" s="171"/>
      <c r="V203" s="172"/>
      <c r="W203" s="172"/>
      <c r="X203" s="172"/>
      <c r="Y203" s="172"/>
      <c r="Z203" s="173"/>
    </row>
    <row r="204" spans="1:26" x14ac:dyDescent="0.2">
      <c r="A204" s="174"/>
      <c r="B204" s="166"/>
      <c r="C204" s="166"/>
      <c r="D204" s="166"/>
      <c r="E204" s="166"/>
      <c r="F204" s="166"/>
      <c r="G204" s="166"/>
      <c r="H204" s="166"/>
      <c r="I204" s="167"/>
      <c r="J204" s="168"/>
      <c r="K204" s="169"/>
      <c r="L204" s="169"/>
      <c r="M204" s="169"/>
      <c r="N204" s="169"/>
      <c r="O204" s="169"/>
      <c r="P204" s="169"/>
      <c r="Q204" s="169"/>
      <c r="R204" s="169"/>
      <c r="S204" s="169"/>
      <c r="T204" s="170"/>
      <c r="U204" s="171"/>
      <c r="V204" s="172"/>
      <c r="W204" s="172"/>
      <c r="X204" s="172"/>
      <c r="Y204" s="172"/>
      <c r="Z204" s="173"/>
    </row>
    <row r="205" spans="1:26" x14ac:dyDescent="0.2">
      <c r="A205" s="174"/>
      <c r="B205" s="166"/>
      <c r="C205" s="166"/>
      <c r="D205" s="166"/>
      <c r="E205" s="166"/>
      <c r="F205" s="166"/>
      <c r="G205" s="166"/>
      <c r="H205" s="166"/>
      <c r="I205" s="167"/>
      <c r="J205" s="168"/>
      <c r="K205" s="169"/>
      <c r="L205" s="169"/>
      <c r="M205" s="169"/>
      <c r="N205" s="169"/>
      <c r="O205" s="169"/>
      <c r="P205" s="169"/>
      <c r="Q205" s="169"/>
      <c r="R205" s="169"/>
      <c r="S205" s="169"/>
      <c r="T205" s="170"/>
      <c r="U205" s="171"/>
      <c r="V205" s="172"/>
      <c r="W205" s="172"/>
      <c r="X205" s="172"/>
      <c r="Y205" s="172"/>
      <c r="Z205" s="173"/>
    </row>
    <row r="206" spans="1:26" x14ac:dyDescent="0.2">
      <c r="A206" s="174"/>
      <c r="B206" s="166"/>
      <c r="C206" s="166"/>
      <c r="D206" s="166"/>
      <c r="E206" s="166"/>
      <c r="F206" s="166"/>
      <c r="G206" s="166"/>
      <c r="H206" s="166"/>
      <c r="I206" s="167"/>
      <c r="J206" s="168"/>
      <c r="K206" s="169"/>
      <c r="L206" s="169"/>
      <c r="M206" s="169"/>
      <c r="N206" s="169"/>
      <c r="O206" s="169"/>
      <c r="P206" s="169"/>
      <c r="Q206" s="169"/>
      <c r="R206" s="169"/>
      <c r="S206" s="169"/>
      <c r="T206" s="170"/>
      <c r="U206" s="171"/>
      <c r="V206" s="172"/>
      <c r="W206" s="172"/>
      <c r="X206" s="172"/>
      <c r="Y206" s="172"/>
      <c r="Z206" s="173"/>
    </row>
    <row r="207" spans="1:26" x14ac:dyDescent="0.2">
      <c r="A207" s="174"/>
      <c r="B207" s="166"/>
      <c r="C207" s="166"/>
      <c r="D207" s="166"/>
      <c r="E207" s="166"/>
      <c r="F207" s="166"/>
      <c r="G207" s="166"/>
      <c r="H207" s="166"/>
      <c r="I207" s="167"/>
      <c r="J207" s="168"/>
      <c r="K207" s="169"/>
      <c r="L207" s="169"/>
      <c r="M207" s="169"/>
      <c r="N207" s="169"/>
      <c r="O207" s="169"/>
      <c r="P207" s="169"/>
      <c r="Q207" s="169"/>
      <c r="R207" s="169"/>
      <c r="S207" s="169"/>
      <c r="T207" s="170"/>
      <c r="U207" s="171"/>
      <c r="V207" s="172"/>
      <c r="W207" s="172"/>
      <c r="X207" s="172"/>
      <c r="Y207" s="172"/>
      <c r="Z207" s="173"/>
    </row>
    <row r="208" spans="1:26" x14ac:dyDescent="0.2">
      <c r="A208" s="174"/>
      <c r="B208" s="166"/>
      <c r="C208" s="166"/>
      <c r="D208" s="166"/>
      <c r="E208" s="166"/>
      <c r="F208" s="166"/>
      <c r="G208" s="166"/>
      <c r="H208" s="166"/>
      <c r="I208" s="167"/>
      <c r="J208" s="168"/>
      <c r="K208" s="169"/>
      <c r="L208" s="169"/>
      <c r="M208" s="169"/>
      <c r="N208" s="169"/>
      <c r="O208" s="169"/>
      <c r="P208" s="169"/>
      <c r="Q208" s="169"/>
      <c r="R208" s="169"/>
      <c r="S208" s="169"/>
      <c r="T208" s="170"/>
      <c r="U208" s="171"/>
      <c r="V208" s="172"/>
      <c r="W208" s="172"/>
      <c r="X208" s="172"/>
      <c r="Y208" s="172"/>
      <c r="Z208" s="173"/>
    </row>
    <row r="209" spans="1:26" x14ac:dyDescent="0.2">
      <c r="A209" s="174"/>
      <c r="B209" s="166"/>
      <c r="C209" s="166"/>
      <c r="D209" s="166"/>
      <c r="E209" s="166"/>
      <c r="F209" s="166"/>
      <c r="G209" s="166"/>
      <c r="H209" s="166"/>
      <c r="I209" s="167"/>
      <c r="J209" s="168"/>
      <c r="K209" s="169"/>
      <c r="L209" s="169"/>
      <c r="M209" s="169"/>
      <c r="N209" s="169"/>
      <c r="O209" s="169"/>
      <c r="P209" s="169"/>
      <c r="Q209" s="169"/>
      <c r="R209" s="169"/>
      <c r="S209" s="169"/>
      <c r="T209" s="170"/>
      <c r="U209" s="171"/>
      <c r="V209" s="172"/>
      <c r="W209" s="172"/>
      <c r="X209" s="172"/>
      <c r="Y209" s="172"/>
      <c r="Z209" s="173"/>
    </row>
    <row r="210" spans="1:26" x14ac:dyDescent="0.2">
      <c r="A210" s="174"/>
      <c r="B210" s="166"/>
      <c r="C210" s="166"/>
      <c r="D210" s="166"/>
      <c r="E210" s="166"/>
      <c r="F210" s="166"/>
      <c r="G210" s="166"/>
      <c r="H210" s="166"/>
      <c r="I210" s="167"/>
      <c r="J210" s="168"/>
      <c r="K210" s="169"/>
      <c r="L210" s="169"/>
      <c r="M210" s="169"/>
      <c r="N210" s="169"/>
      <c r="O210" s="169"/>
      <c r="P210" s="169"/>
      <c r="Q210" s="169"/>
      <c r="R210" s="169"/>
      <c r="S210" s="169"/>
      <c r="T210" s="170"/>
      <c r="U210" s="171"/>
      <c r="V210" s="172"/>
      <c r="W210" s="172"/>
      <c r="X210" s="172"/>
      <c r="Y210" s="172"/>
      <c r="Z210" s="173"/>
    </row>
    <row r="211" spans="1:26" x14ac:dyDescent="0.2">
      <c r="A211" s="174"/>
      <c r="B211" s="166"/>
      <c r="C211" s="166"/>
      <c r="D211" s="166"/>
      <c r="E211" s="166"/>
      <c r="F211" s="166"/>
      <c r="G211" s="166"/>
      <c r="H211" s="166"/>
      <c r="I211" s="167"/>
      <c r="J211" s="168"/>
      <c r="K211" s="169"/>
      <c r="L211" s="169"/>
      <c r="M211" s="169"/>
      <c r="N211" s="169"/>
      <c r="O211" s="169"/>
      <c r="P211" s="169"/>
      <c r="Q211" s="169"/>
      <c r="R211" s="169"/>
      <c r="S211" s="169"/>
      <c r="T211" s="170"/>
      <c r="U211" s="171"/>
      <c r="V211" s="172"/>
      <c r="W211" s="172"/>
      <c r="X211" s="172"/>
      <c r="Y211" s="172"/>
      <c r="Z211" s="173"/>
    </row>
    <row r="212" spans="1:26" x14ac:dyDescent="0.2">
      <c r="A212" s="174"/>
      <c r="B212" s="166"/>
      <c r="C212" s="166"/>
      <c r="D212" s="166"/>
      <c r="E212" s="166"/>
      <c r="F212" s="166"/>
      <c r="G212" s="166"/>
      <c r="H212" s="166"/>
      <c r="I212" s="167"/>
      <c r="J212" s="168"/>
      <c r="K212" s="169"/>
      <c r="L212" s="169"/>
      <c r="M212" s="169"/>
      <c r="N212" s="169"/>
      <c r="O212" s="169"/>
      <c r="P212" s="169"/>
      <c r="Q212" s="169"/>
      <c r="R212" s="169"/>
      <c r="S212" s="169"/>
      <c r="T212" s="170"/>
      <c r="U212" s="171"/>
      <c r="V212" s="172"/>
      <c r="W212" s="172"/>
      <c r="X212" s="172"/>
      <c r="Y212" s="172"/>
      <c r="Z212" s="173"/>
    </row>
    <row r="213" spans="1:26" x14ac:dyDescent="0.2">
      <c r="A213" s="174"/>
      <c r="B213" s="166"/>
      <c r="C213" s="166"/>
      <c r="D213" s="166"/>
      <c r="E213" s="166"/>
      <c r="F213" s="166"/>
      <c r="G213" s="166"/>
      <c r="H213" s="166"/>
      <c r="I213" s="167"/>
      <c r="J213" s="168"/>
      <c r="K213" s="169"/>
      <c r="L213" s="169"/>
      <c r="M213" s="169"/>
      <c r="N213" s="169"/>
      <c r="O213" s="169"/>
      <c r="P213" s="169"/>
      <c r="Q213" s="169"/>
      <c r="R213" s="169"/>
      <c r="S213" s="169"/>
      <c r="T213" s="170"/>
      <c r="U213" s="171"/>
      <c r="V213" s="172"/>
      <c r="W213" s="172"/>
      <c r="X213" s="172"/>
      <c r="Y213" s="172"/>
      <c r="Z213" s="173"/>
    </row>
    <row r="214" spans="1:26" x14ac:dyDescent="0.2">
      <c r="A214" s="174"/>
      <c r="B214" s="166"/>
      <c r="C214" s="166"/>
      <c r="D214" s="166"/>
      <c r="E214" s="166"/>
      <c r="F214" s="166"/>
      <c r="G214" s="166"/>
      <c r="H214" s="166"/>
      <c r="I214" s="167"/>
      <c r="J214" s="168"/>
      <c r="K214" s="169"/>
      <c r="L214" s="169"/>
      <c r="M214" s="169"/>
      <c r="N214" s="169"/>
      <c r="O214" s="169"/>
      <c r="P214" s="169"/>
      <c r="Q214" s="169"/>
      <c r="R214" s="169"/>
      <c r="S214" s="169"/>
      <c r="T214" s="170"/>
      <c r="U214" s="171"/>
      <c r="V214" s="172"/>
      <c r="W214" s="172"/>
      <c r="X214" s="172"/>
      <c r="Y214" s="172"/>
      <c r="Z214" s="173"/>
    </row>
    <row r="215" spans="1:26" x14ac:dyDescent="0.2">
      <c r="A215" s="174"/>
      <c r="B215" s="166"/>
      <c r="C215" s="166"/>
      <c r="D215" s="166"/>
      <c r="E215" s="166"/>
      <c r="F215" s="166"/>
      <c r="G215" s="166"/>
      <c r="H215" s="166"/>
      <c r="I215" s="167"/>
      <c r="J215" s="168"/>
      <c r="K215" s="169"/>
      <c r="L215" s="169"/>
      <c r="M215" s="169"/>
      <c r="N215" s="169"/>
      <c r="O215" s="169"/>
      <c r="P215" s="169"/>
      <c r="Q215" s="169"/>
      <c r="R215" s="169"/>
      <c r="S215" s="169"/>
      <c r="T215" s="170"/>
      <c r="U215" s="171"/>
      <c r="V215" s="172"/>
      <c r="W215" s="172"/>
      <c r="X215" s="172"/>
      <c r="Y215" s="172"/>
      <c r="Z215" s="173"/>
    </row>
    <row r="216" spans="1:26" x14ac:dyDescent="0.2">
      <c r="A216" s="174"/>
      <c r="B216" s="166"/>
      <c r="C216" s="166"/>
      <c r="D216" s="166"/>
      <c r="E216" s="166"/>
      <c r="F216" s="166"/>
      <c r="G216" s="166"/>
      <c r="H216" s="166"/>
      <c r="I216" s="167"/>
      <c r="J216" s="168"/>
      <c r="K216" s="169"/>
      <c r="L216" s="169"/>
      <c r="M216" s="169"/>
      <c r="N216" s="169"/>
      <c r="O216" s="169"/>
      <c r="P216" s="169"/>
      <c r="Q216" s="169"/>
      <c r="R216" s="169"/>
      <c r="S216" s="169"/>
      <c r="T216" s="170"/>
      <c r="U216" s="171"/>
      <c r="V216" s="172"/>
      <c r="W216" s="172"/>
      <c r="X216" s="172"/>
      <c r="Y216" s="172"/>
      <c r="Z216" s="173"/>
    </row>
    <row r="217" spans="1:26" x14ac:dyDescent="0.2">
      <c r="A217" s="174"/>
      <c r="B217" s="166"/>
      <c r="C217" s="166"/>
      <c r="D217" s="166"/>
      <c r="E217" s="166"/>
      <c r="F217" s="166"/>
      <c r="G217" s="166"/>
      <c r="H217" s="166"/>
      <c r="I217" s="167"/>
      <c r="J217" s="168"/>
      <c r="K217" s="169"/>
      <c r="L217" s="169"/>
      <c r="M217" s="169"/>
      <c r="N217" s="169"/>
      <c r="O217" s="169"/>
      <c r="P217" s="169"/>
      <c r="Q217" s="169"/>
      <c r="R217" s="169"/>
      <c r="S217" s="169"/>
      <c r="T217" s="170"/>
      <c r="U217" s="171"/>
      <c r="V217" s="172"/>
      <c r="W217" s="172"/>
      <c r="X217" s="172"/>
      <c r="Y217" s="172"/>
      <c r="Z217" s="173"/>
    </row>
    <row r="218" spans="1:26" x14ac:dyDescent="0.2">
      <c r="A218" s="174"/>
      <c r="B218" s="166"/>
      <c r="C218" s="166"/>
      <c r="D218" s="166"/>
      <c r="E218" s="166"/>
      <c r="F218" s="166"/>
      <c r="G218" s="166"/>
      <c r="H218" s="166"/>
      <c r="I218" s="167"/>
      <c r="J218" s="168"/>
      <c r="K218" s="169"/>
      <c r="L218" s="169"/>
      <c r="M218" s="169"/>
      <c r="N218" s="169"/>
      <c r="O218" s="169"/>
      <c r="P218" s="169"/>
      <c r="Q218" s="169"/>
      <c r="R218" s="169"/>
      <c r="S218" s="169"/>
      <c r="T218" s="170"/>
      <c r="U218" s="171"/>
      <c r="V218" s="172"/>
      <c r="W218" s="172"/>
      <c r="X218" s="172"/>
      <c r="Y218" s="172"/>
      <c r="Z218" s="173"/>
    </row>
    <row r="219" spans="1:26" x14ac:dyDescent="0.2">
      <c r="A219" s="174"/>
      <c r="B219" s="166"/>
      <c r="C219" s="166"/>
      <c r="D219" s="166"/>
      <c r="E219" s="166"/>
      <c r="F219" s="166"/>
      <c r="G219" s="166"/>
      <c r="H219" s="166"/>
      <c r="I219" s="167"/>
      <c r="J219" s="168"/>
      <c r="K219" s="169"/>
      <c r="L219" s="169"/>
      <c r="M219" s="169"/>
      <c r="N219" s="169"/>
      <c r="O219" s="169"/>
      <c r="P219" s="169"/>
      <c r="Q219" s="169"/>
      <c r="R219" s="169"/>
      <c r="S219" s="169"/>
      <c r="T219" s="170"/>
      <c r="U219" s="171"/>
      <c r="V219" s="172"/>
      <c r="W219" s="172"/>
      <c r="X219" s="172"/>
      <c r="Y219" s="172"/>
      <c r="Z219" s="173"/>
    </row>
    <row r="220" spans="1:26" x14ac:dyDescent="0.2">
      <c r="A220" s="174"/>
      <c r="B220" s="166"/>
      <c r="C220" s="166"/>
      <c r="D220" s="166"/>
      <c r="E220" s="166"/>
      <c r="F220" s="166"/>
      <c r="G220" s="166"/>
      <c r="H220" s="166"/>
      <c r="I220" s="167"/>
      <c r="J220" s="168"/>
      <c r="K220" s="169"/>
      <c r="L220" s="169"/>
      <c r="M220" s="169"/>
      <c r="N220" s="169"/>
      <c r="O220" s="169"/>
      <c r="P220" s="169"/>
      <c r="Q220" s="169"/>
      <c r="R220" s="169"/>
      <c r="S220" s="169"/>
      <c r="T220" s="170"/>
      <c r="U220" s="171"/>
      <c r="V220" s="172"/>
      <c r="W220" s="172"/>
      <c r="X220" s="172"/>
      <c r="Y220" s="172"/>
      <c r="Z220" s="173"/>
    </row>
    <row r="221" spans="1:26" x14ac:dyDescent="0.2">
      <c r="A221" s="174"/>
      <c r="B221" s="166"/>
      <c r="C221" s="166"/>
      <c r="D221" s="166"/>
      <c r="E221" s="166"/>
      <c r="F221" s="166"/>
      <c r="G221" s="166"/>
      <c r="H221" s="166"/>
      <c r="I221" s="167"/>
      <c r="J221" s="168"/>
      <c r="K221" s="169"/>
      <c r="L221" s="169"/>
      <c r="M221" s="169"/>
      <c r="N221" s="169"/>
      <c r="O221" s="169"/>
      <c r="P221" s="169"/>
      <c r="Q221" s="169"/>
      <c r="R221" s="169"/>
      <c r="S221" s="169"/>
      <c r="T221" s="170"/>
      <c r="U221" s="171"/>
      <c r="V221" s="172"/>
      <c r="W221" s="172"/>
      <c r="X221" s="172"/>
      <c r="Y221" s="172"/>
      <c r="Z221" s="173"/>
    </row>
    <row r="222" spans="1:26" x14ac:dyDescent="0.2">
      <c r="A222" s="174"/>
      <c r="B222" s="166"/>
      <c r="C222" s="166"/>
      <c r="D222" s="166"/>
      <c r="E222" s="166"/>
      <c r="F222" s="166"/>
      <c r="G222" s="166"/>
      <c r="H222" s="166"/>
      <c r="I222" s="167"/>
      <c r="J222" s="168"/>
      <c r="K222" s="169"/>
      <c r="L222" s="169"/>
      <c r="M222" s="169"/>
      <c r="N222" s="169"/>
      <c r="O222" s="169"/>
      <c r="P222" s="169"/>
      <c r="Q222" s="169"/>
      <c r="R222" s="169"/>
      <c r="S222" s="169"/>
      <c r="T222" s="170"/>
      <c r="U222" s="171"/>
      <c r="V222" s="172"/>
      <c r="W222" s="172"/>
      <c r="X222" s="172"/>
      <c r="Y222" s="172"/>
      <c r="Z222" s="173"/>
    </row>
    <row r="223" spans="1:26" x14ac:dyDescent="0.2">
      <c r="A223" s="174"/>
      <c r="B223" s="166"/>
      <c r="C223" s="166"/>
      <c r="D223" s="166"/>
      <c r="E223" s="166"/>
      <c r="F223" s="166"/>
      <c r="G223" s="166"/>
      <c r="H223" s="166"/>
      <c r="I223" s="167"/>
      <c r="J223" s="168"/>
      <c r="K223" s="169"/>
      <c r="L223" s="169"/>
      <c r="M223" s="169"/>
      <c r="N223" s="169"/>
      <c r="O223" s="169"/>
      <c r="P223" s="169"/>
      <c r="Q223" s="169"/>
      <c r="R223" s="169"/>
      <c r="S223" s="169"/>
      <c r="T223" s="170"/>
      <c r="U223" s="171"/>
      <c r="V223" s="172"/>
      <c r="W223" s="172"/>
      <c r="X223" s="172"/>
      <c r="Y223" s="172"/>
      <c r="Z223" s="173"/>
    </row>
    <row r="224" spans="1:26" x14ac:dyDescent="0.2">
      <c r="A224" s="174"/>
      <c r="B224" s="166"/>
      <c r="C224" s="166"/>
      <c r="D224" s="166"/>
      <c r="E224" s="166"/>
      <c r="F224" s="166"/>
      <c r="G224" s="166"/>
      <c r="H224" s="166"/>
      <c r="I224" s="167"/>
      <c r="J224" s="168"/>
      <c r="K224" s="169"/>
      <c r="L224" s="169"/>
      <c r="M224" s="169"/>
      <c r="N224" s="169"/>
      <c r="O224" s="169"/>
      <c r="P224" s="169"/>
      <c r="Q224" s="169"/>
      <c r="R224" s="169"/>
      <c r="S224" s="169"/>
      <c r="T224" s="170"/>
      <c r="U224" s="171"/>
      <c r="V224" s="172"/>
      <c r="W224" s="172"/>
      <c r="X224" s="172"/>
      <c r="Y224" s="172"/>
      <c r="Z224" s="173"/>
    </row>
    <row r="225" spans="1:26" x14ac:dyDescent="0.2">
      <c r="A225" s="174"/>
      <c r="B225" s="166"/>
      <c r="C225" s="166"/>
      <c r="D225" s="166"/>
      <c r="E225" s="166"/>
      <c r="F225" s="166"/>
      <c r="G225" s="166"/>
      <c r="H225" s="166"/>
      <c r="I225" s="167"/>
      <c r="J225" s="168"/>
      <c r="K225" s="169"/>
      <c r="L225" s="169"/>
      <c r="M225" s="169"/>
      <c r="N225" s="169"/>
      <c r="O225" s="169"/>
      <c r="P225" s="169"/>
      <c r="Q225" s="169"/>
      <c r="R225" s="169"/>
      <c r="S225" s="169"/>
      <c r="T225" s="170"/>
      <c r="U225" s="171"/>
      <c r="V225" s="172"/>
      <c r="W225" s="172"/>
      <c r="X225" s="172"/>
      <c r="Y225" s="172"/>
      <c r="Z225" s="173"/>
    </row>
    <row r="226" spans="1:26" x14ac:dyDescent="0.2">
      <c r="A226" s="174"/>
      <c r="B226" s="166"/>
      <c r="C226" s="166"/>
      <c r="D226" s="166"/>
      <c r="E226" s="166"/>
      <c r="F226" s="166"/>
      <c r="G226" s="166"/>
      <c r="H226" s="166"/>
      <c r="I226" s="167"/>
      <c r="J226" s="168"/>
      <c r="K226" s="169"/>
      <c r="L226" s="169"/>
      <c r="M226" s="169"/>
      <c r="N226" s="169"/>
      <c r="O226" s="169"/>
      <c r="P226" s="169"/>
      <c r="Q226" s="169"/>
      <c r="R226" s="169"/>
      <c r="S226" s="169"/>
      <c r="T226" s="170"/>
      <c r="U226" s="171"/>
      <c r="V226" s="172"/>
      <c r="W226" s="172"/>
      <c r="X226" s="172"/>
      <c r="Y226" s="172"/>
      <c r="Z226" s="173"/>
    </row>
    <row r="227" spans="1:26" x14ac:dyDescent="0.2">
      <c r="A227" s="174"/>
      <c r="B227" s="166"/>
      <c r="C227" s="166"/>
      <c r="D227" s="166"/>
      <c r="E227" s="166"/>
      <c r="F227" s="166"/>
      <c r="G227" s="166"/>
      <c r="H227" s="166"/>
      <c r="I227" s="167"/>
      <c r="J227" s="168"/>
      <c r="K227" s="169"/>
      <c r="L227" s="169"/>
      <c r="M227" s="169"/>
      <c r="N227" s="169"/>
      <c r="O227" s="169"/>
      <c r="P227" s="169"/>
      <c r="Q227" s="169"/>
      <c r="R227" s="169"/>
      <c r="S227" s="169"/>
      <c r="T227" s="170"/>
      <c r="U227" s="171"/>
      <c r="V227" s="172"/>
      <c r="W227" s="172"/>
      <c r="X227" s="172"/>
      <c r="Y227" s="172"/>
      <c r="Z227" s="173"/>
    </row>
    <row r="228" spans="1:26" x14ac:dyDescent="0.2">
      <c r="A228" s="174"/>
      <c r="B228" s="166"/>
      <c r="C228" s="166"/>
      <c r="D228" s="166"/>
      <c r="E228" s="166"/>
      <c r="F228" s="166"/>
      <c r="G228" s="166"/>
      <c r="H228" s="166"/>
      <c r="I228" s="167"/>
      <c r="J228" s="168"/>
      <c r="K228" s="169"/>
      <c r="L228" s="169"/>
      <c r="M228" s="169"/>
      <c r="N228" s="169"/>
      <c r="O228" s="169"/>
      <c r="P228" s="169"/>
      <c r="Q228" s="169"/>
      <c r="R228" s="169"/>
      <c r="S228" s="169"/>
      <c r="T228" s="170"/>
      <c r="U228" s="171"/>
      <c r="V228" s="172"/>
      <c r="W228" s="172"/>
      <c r="X228" s="172"/>
      <c r="Y228" s="172"/>
      <c r="Z228" s="173"/>
    </row>
    <row r="229" spans="1:26" x14ac:dyDescent="0.2">
      <c r="A229" s="174"/>
      <c r="B229" s="166"/>
      <c r="C229" s="166"/>
      <c r="D229" s="166"/>
      <c r="E229" s="166"/>
      <c r="F229" s="166"/>
      <c r="G229" s="166"/>
      <c r="H229" s="166"/>
      <c r="I229" s="167"/>
      <c r="J229" s="168"/>
      <c r="K229" s="169"/>
      <c r="L229" s="169"/>
      <c r="M229" s="169"/>
      <c r="N229" s="169"/>
      <c r="O229" s="169"/>
      <c r="P229" s="169"/>
      <c r="Q229" s="169"/>
      <c r="R229" s="169"/>
      <c r="S229" s="169"/>
      <c r="T229" s="170"/>
      <c r="U229" s="171"/>
      <c r="V229" s="172"/>
      <c r="W229" s="172"/>
      <c r="X229" s="172"/>
      <c r="Y229" s="172"/>
      <c r="Z229" s="173"/>
    </row>
    <row r="230" spans="1:26" x14ac:dyDescent="0.2">
      <c r="A230" s="174"/>
      <c r="B230" s="166"/>
      <c r="C230" s="166"/>
      <c r="D230" s="166"/>
      <c r="E230" s="166"/>
      <c r="F230" s="166"/>
      <c r="G230" s="166"/>
      <c r="H230" s="166"/>
      <c r="I230" s="167"/>
      <c r="J230" s="168"/>
      <c r="K230" s="169"/>
      <c r="L230" s="169"/>
      <c r="M230" s="169"/>
      <c r="N230" s="169"/>
      <c r="O230" s="169"/>
      <c r="P230" s="169"/>
      <c r="Q230" s="169"/>
      <c r="R230" s="169"/>
      <c r="S230" s="169"/>
      <c r="T230" s="170"/>
      <c r="U230" s="171"/>
      <c r="V230" s="172"/>
      <c r="W230" s="172"/>
      <c r="X230" s="172"/>
      <c r="Y230" s="172"/>
      <c r="Z230" s="173"/>
    </row>
    <row r="231" spans="1:26" x14ac:dyDescent="0.2">
      <c r="A231" s="174"/>
      <c r="B231" s="166"/>
      <c r="C231" s="166"/>
      <c r="D231" s="166"/>
      <c r="E231" s="166"/>
      <c r="F231" s="166"/>
      <c r="G231" s="166"/>
      <c r="H231" s="166"/>
      <c r="I231" s="167"/>
      <c r="J231" s="168"/>
      <c r="K231" s="169"/>
      <c r="L231" s="169"/>
      <c r="M231" s="169"/>
      <c r="N231" s="169"/>
      <c r="O231" s="169"/>
      <c r="P231" s="169"/>
      <c r="Q231" s="169"/>
      <c r="R231" s="169"/>
      <c r="S231" s="169"/>
      <c r="T231" s="170"/>
      <c r="U231" s="171"/>
      <c r="V231" s="172"/>
      <c r="W231" s="172"/>
      <c r="X231" s="172"/>
      <c r="Y231" s="172"/>
      <c r="Z231" s="173"/>
    </row>
    <row r="232" spans="1:26" x14ac:dyDescent="0.2">
      <c r="A232" s="174"/>
      <c r="B232" s="166"/>
      <c r="C232" s="166"/>
      <c r="D232" s="166"/>
      <c r="E232" s="166"/>
      <c r="F232" s="166"/>
      <c r="G232" s="166"/>
      <c r="H232" s="166"/>
      <c r="I232" s="167"/>
      <c r="J232" s="168"/>
      <c r="K232" s="169"/>
      <c r="L232" s="169"/>
      <c r="M232" s="169"/>
      <c r="N232" s="169"/>
      <c r="O232" s="169"/>
      <c r="P232" s="169"/>
      <c r="Q232" s="169"/>
      <c r="R232" s="169"/>
      <c r="S232" s="169"/>
      <c r="T232" s="170"/>
      <c r="U232" s="171"/>
      <c r="V232" s="172"/>
      <c r="W232" s="172"/>
      <c r="X232" s="172"/>
      <c r="Y232" s="172"/>
      <c r="Z232" s="173"/>
    </row>
    <row r="233" spans="1:26" x14ac:dyDescent="0.2">
      <c r="A233" s="174"/>
      <c r="B233" s="166"/>
      <c r="C233" s="166"/>
      <c r="D233" s="166"/>
      <c r="E233" s="166"/>
      <c r="F233" s="166"/>
      <c r="G233" s="166"/>
      <c r="H233" s="166"/>
      <c r="I233" s="167"/>
      <c r="J233" s="168"/>
      <c r="K233" s="169"/>
      <c r="L233" s="169"/>
      <c r="M233" s="169"/>
      <c r="N233" s="169"/>
      <c r="O233" s="169"/>
      <c r="P233" s="169"/>
      <c r="Q233" s="169"/>
      <c r="R233" s="169"/>
      <c r="S233" s="169"/>
      <c r="T233" s="170"/>
      <c r="U233" s="171"/>
      <c r="V233" s="172"/>
      <c r="W233" s="172"/>
      <c r="X233" s="172"/>
      <c r="Y233" s="172"/>
      <c r="Z233" s="173"/>
    </row>
    <row r="234" spans="1:26" x14ac:dyDescent="0.2">
      <c r="A234" s="174"/>
      <c r="B234" s="166"/>
      <c r="C234" s="166"/>
      <c r="D234" s="166"/>
      <c r="E234" s="166"/>
      <c r="F234" s="166"/>
      <c r="G234" s="166"/>
      <c r="H234" s="166"/>
      <c r="I234" s="167"/>
      <c r="J234" s="168"/>
      <c r="K234" s="169"/>
      <c r="L234" s="169"/>
      <c r="M234" s="169"/>
      <c r="N234" s="169"/>
      <c r="O234" s="169"/>
      <c r="P234" s="169"/>
      <c r="Q234" s="169"/>
      <c r="R234" s="169"/>
      <c r="S234" s="169"/>
      <c r="T234" s="170"/>
      <c r="U234" s="171"/>
      <c r="V234" s="172"/>
      <c r="W234" s="172"/>
      <c r="X234" s="172"/>
      <c r="Y234" s="172"/>
      <c r="Z234" s="173"/>
    </row>
    <row r="235" spans="1:26" x14ac:dyDescent="0.2">
      <c r="A235" s="174"/>
      <c r="B235" s="166"/>
      <c r="C235" s="166"/>
      <c r="D235" s="166"/>
      <c r="E235" s="166"/>
      <c r="F235" s="166"/>
      <c r="G235" s="166"/>
      <c r="H235" s="166"/>
      <c r="I235" s="167"/>
      <c r="J235" s="168"/>
      <c r="K235" s="169"/>
      <c r="L235" s="169"/>
      <c r="M235" s="169"/>
      <c r="N235" s="169"/>
      <c r="O235" s="169"/>
      <c r="P235" s="169"/>
      <c r="Q235" s="169"/>
      <c r="R235" s="169"/>
      <c r="S235" s="169"/>
      <c r="T235" s="170"/>
      <c r="U235" s="171"/>
      <c r="V235" s="172"/>
      <c r="W235" s="172"/>
      <c r="X235" s="172"/>
      <c r="Y235" s="172"/>
      <c r="Z235" s="173"/>
    </row>
    <row r="236" spans="1:26" x14ac:dyDescent="0.2">
      <c r="A236" s="174"/>
      <c r="B236" s="166"/>
      <c r="C236" s="166"/>
      <c r="D236" s="166"/>
      <c r="E236" s="166"/>
      <c r="F236" s="166"/>
      <c r="G236" s="166"/>
      <c r="H236" s="166"/>
      <c r="I236" s="167"/>
      <c r="J236" s="168"/>
      <c r="K236" s="169"/>
      <c r="L236" s="169"/>
      <c r="M236" s="169"/>
      <c r="N236" s="169"/>
      <c r="O236" s="169"/>
      <c r="P236" s="169"/>
      <c r="Q236" s="169"/>
      <c r="R236" s="169"/>
      <c r="S236" s="169"/>
      <c r="T236" s="170"/>
      <c r="U236" s="171"/>
      <c r="V236" s="172"/>
      <c r="W236" s="172"/>
      <c r="X236" s="172"/>
      <c r="Y236" s="172"/>
      <c r="Z236" s="173"/>
    </row>
    <row r="237" spans="1:26" x14ac:dyDescent="0.2">
      <c r="A237" s="174"/>
      <c r="B237" s="166"/>
      <c r="C237" s="166"/>
      <c r="D237" s="166"/>
      <c r="E237" s="166"/>
      <c r="F237" s="166"/>
      <c r="G237" s="166"/>
      <c r="H237" s="166"/>
      <c r="I237" s="167"/>
      <c r="J237" s="168"/>
      <c r="K237" s="169"/>
      <c r="L237" s="169"/>
      <c r="M237" s="169"/>
      <c r="N237" s="169"/>
      <c r="O237" s="169"/>
      <c r="P237" s="169"/>
      <c r="Q237" s="169"/>
      <c r="R237" s="169"/>
      <c r="S237" s="169"/>
      <c r="T237" s="170"/>
      <c r="U237" s="171"/>
      <c r="V237" s="172"/>
      <c r="W237" s="172"/>
      <c r="X237" s="172"/>
      <c r="Y237" s="172"/>
      <c r="Z237" s="173"/>
    </row>
    <row r="238" spans="1:26" x14ac:dyDescent="0.2">
      <c r="A238" s="174"/>
      <c r="B238" s="166"/>
      <c r="C238" s="166"/>
      <c r="D238" s="166"/>
      <c r="E238" s="166"/>
      <c r="F238" s="166"/>
      <c r="G238" s="166"/>
      <c r="H238" s="166"/>
      <c r="I238" s="167"/>
      <c r="J238" s="168"/>
      <c r="K238" s="169"/>
      <c r="L238" s="169"/>
      <c r="M238" s="169"/>
      <c r="N238" s="169"/>
      <c r="O238" s="169"/>
      <c r="P238" s="169"/>
      <c r="Q238" s="169"/>
      <c r="R238" s="169"/>
      <c r="S238" s="169"/>
      <c r="T238" s="170"/>
      <c r="U238" s="171"/>
      <c r="V238" s="172"/>
      <c r="W238" s="172"/>
      <c r="X238" s="172"/>
      <c r="Y238" s="172"/>
      <c r="Z238" s="173"/>
    </row>
    <row r="239" spans="1:26" x14ac:dyDescent="0.2">
      <c r="A239" s="174"/>
      <c r="B239" s="166"/>
      <c r="C239" s="166"/>
      <c r="D239" s="166"/>
      <c r="E239" s="166"/>
      <c r="F239" s="166"/>
      <c r="G239" s="166"/>
      <c r="H239" s="166"/>
      <c r="I239" s="167"/>
      <c r="J239" s="168"/>
      <c r="K239" s="169"/>
      <c r="L239" s="169"/>
      <c r="M239" s="169"/>
      <c r="N239" s="169"/>
      <c r="O239" s="169"/>
      <c r="P239" s="169"/>
      <c r="Q239" s="169"/>
      <c r="R239" s="169"/>
      <c r="S239" s="169"/>
      <c r="T239" s="170"/>
      <c r="U239" s="171"/>
      <c r="V239" s="172"/>
      <c r="W239" s="172"/>
      <c r="X239" s="172"/>
      <c r="Y239" s="172"/>
      <c r="Z239" s="173"/>
    </row>
    <row r="240" spans="1:26" x14ac:dyDescent="0.2">
      <c r="A240" s="174"/>
      <c r="B240" s="166"/>
      <c r="C240" s="166"/>
      <c r="D240" s="166"/>
      <c r="E240" s="166"/>
      <c r="F240" s="166"/>
      <c r="G240" s="166"/>
      <c r="H240" s="166"/>
      <c r="I240" s="167"/>
      <c r="J240" s="168"/>
      <c r="K240" s="169"/>
      <c r="L240" s="169"/>
      <c r="M240" s="169"/>
      <c r="N240" s="169"/>
      <c r="O240" s="169"/>
      <c r="P240" s="169"/>
      <c r="Q240" s="169"/>
      <c r="R240" s="169"/>
      <c r="S240" s="169"/>
      <c r="T240" s="170"/>
      <c r="U240" s="171"/>
      <c r="V240" s="172"/>
      <c r="W240" s="172"/>
      <c r="X240" s="172"/>
      <c r="Y240" s="172"/>
      <c r="Z240" s="173"/>
    </row>
    <row r="241" spans="1:26" x14ac:dyDescent="0.2">
      <c r="A241" s="174"/>
      <c r="B241" s="166"/>
      <c r="C241" s="166"/>
      <c r="D241" s="166"/>
      <c r="E241" s="166"/>
      <c r="F241" s="166"/>
      <c r="G241" s="166"/>
      <c r="H241" s="166"/>
      <c r="I241" s="167"/>
      <c r="J241" s="168"/>
      <c r="K241" s="169"/>
      <c r="L241" s="169"/>
      <c r="M241" s="169"/>
      <c r="N241" s="169"/>
      <c r="O241" s="169"/>
      <c r="P241" s="169"/>
      <c r="Q241" s="169"/>
      <c r="R241" s="169"/>
      <c r="S241" s="169"/>
      <c r="T241" s="170"/>
      <c r="U241" s="171"/>
      <c r="V241" s="172"/>
      <c r="W241" s="172"/>
      <c r="X241" s="172"/>
      <c r="Y241" s="172"/>
      <c r="Z241" s="173"/>
    </row>
    <row r="242" spans="1:26" x14ac:dyDescent="0.2">
      <c r="A242" s="174"/>
      <c r="B242" s="166"/>
      <c r="C242" s="166"/>
      <c r="D242" s="166"/>
      <c r="E242" s="166"/>
      <c r="F242" s="166"/>
      <c r="G242" s="166"/>
      <c r="H242" s="166"/>
      <c r="I242" s="167"/>
      <c r="J242" s="168"/>
      <c r="K242" s="169"/>
      <c r="L242" s="169"/>
      <c r="M242" s="169"/>
      <c r="N242" s="169"/>
      <c r="O242" s="169"/>
      <c r="P242" s="169"/>
      <c r="Q242" s="169"/>
      <c r="R242" s="169"/>
      <c r="S242" s="169"/>
      <c r="T242" s="170"/>
      <c r="U242" s="171"/>
      <c r="V242" s="172"/>
      <c r="W242" s="172"/>
      <c r="X242" s="172"/>
      <c r="Y242" s="172"/>
      <c r="Z242" s="173"/>
    </row>
    <row r="243" spans="1:26" x14ac:dyDescent="0.2">
      <c r="A243" s="174"/>
      <c r="B243" s="166"/>
      <c r="C243" s="166"/>
      <c r="D243" s="166"/>
      <c r="E243" s="166"/>
      <c r="F243" s="166"/>
      <c r="G243" s="166"/>
      <c r="H243" s="166"/>
      <c r="I243" s="167"/>
      <c r="J243" s="168"/>
      <c r="K243" s="169"/>
      <c r="L243" s="169"/>
      <c r="M243" s="169"/>
      <c r="N243" s="169"/>
      <c r="O243" s="169"/>
      <c r="P243" s="169"/>
      <c r="Q243" s="169"/>
      <c r="R243" s="169"/>
      <c r="S243" s="169"/>
      <c r="T243" s="170"/>
      <c r="U243" s="171"/>
      <c r="V243" s="172"/>
      <c r="W243" s="172"/>
      <c r="X243" s="172"/>
      <c r="Y243" s="172"/>
      <c r="Z243" s="173"/>
    </row>
    <row r="244" spans="1:26" x14ac:dyDescent="0.2">
      <c r="A244" s="174"/>
      <c r="B244" s="166"/>
      <c r="C244" s="166"/>
      <c r="D244" s="166"/>
      <c r="E244" s="166"/>
      <c r="F244" s="166"/>
      <c r="G244" s="166"/>
      <c r="H244" s="166"/>
      <c r="I244" s="167"/>
      <c r="J244" s="168"/>
      <c r="K244" s="169"/>
      <c r="L244" s="169"/>
      <c r="M244" s="169"/>
      <c r="N244" s="169"/>
      <c r="O244" s="169"/>
      <c r="P244" s="169"/>
      <c r="Q244" s="169"/>
      <c r="R244" s="169"/>
      <c r="S244" s="169"/>
      <c r="T244" s="170"/>
      <c r="U244" s="171"/>
      <c r="V244" s="172"/>
      <c r="W244" s="172"/>
      <c r="X244" s="172"/>
      <c r="Y244" s="172"/>
      <c r="Z244" s="173"/>
    </row>
    <row r="245" spans="1:26" x14ac:dyDescent="0.2">
      <c r="A245" s="174"/>
      <c r="B245" s="166"/>
      <c r="C245" s="166"/>
      <c r="D245" s="166"/>
      <c r="E245" s="166"/>
      <c r="F245" s="166"/>
      <c r="G245" s="166"/>
      <c r="H245" s="166"/>
      <c r="I245" s="167"/>
      <c r="J245" s="168"/>
      <c r="K245" s="169"/>
      <c r="L245" s="169"/>
      <c r="M245" s="169"/>
      <c r="N245" s="169"/>
      <c r="O245" s="169"/>
      <c r="P245" s="169"/>
      <c r="Q245" s="169"/>
      <c r="R245" s="169"/>
      <c r="S245" s="169"/>
      <c r="T245" s="170"/>
      <c r="U245" s="171"/>
      <c r="V245" s="172"/>
      <c r="W245" s="172"/>
      <c r="X245" s="172"/>
      <c r="Y245" s="172"/>
      <c r="Z245" s="173"/>
    </row>
    <row r="246" spans="1:26" x14ac:dyDescent="0.2">
      <c r="A246" s="174"/>
      <c r="B246" s="166"/>
      <c r="C246" s="166"/>
      <c r="D246" s="166"/>
      <c r="E246" s="166"/>
      <c r="F246" s="166"/>
      <c r="G246" s="166"/>
      <c r="H246" s="166"/>
      <c r="I246" s="167"/>
      <c r="J246" s="168"/>
      <c r="K246" s="169"/>
      <c r="L246" s="169"/>
      <c r="M246" s="169"/>
      <c r="N246" s="169"/>
      <c r="O246" s="169"/>
      <c r="P246" s="169"/>
      <c r="Q246" s="169"/>
      <c r="R246" s="169"/>
      <c r="S246" s="169"/>
      <c r="T246" s="170"/>
      <c r="U246" s="171"/>
      <c r="V246" s="172"/>
      <c r="W246" s="172"/>
      <c r="X246" s="172"/>
      <c r="Y246" s="172"/>
      <c r="Z246" s="173"/>
    </row>
    <row r="247" spans="1:26" x14ac:dyDescent="0.2">
      <c r="A247" s="174"/>
      <c r="B247" s="166"/>
      <c r="C247" s="166"/>
      <c r="D247" s="166"/>
      <c r="E247" s="166"/>
      <c r="F247" s="166"/>
      <c r="G247" s="166"/>
      <c r="H247" s="166"/>
      <c r="I247" s="167"/>
      <c r="J247" s="168"/>
      <c r="K247" s="169"/>
      <c r="L247" s="169"/>
      <c r="M247" s="169"/>
      <c r="N247" s="169"/>
      <c r="O247" s="169"/>
      <c r="P247" s="169"/>
      <c r="Q247" s="169"/>
      <c r="R247" s="169"/>
      <c r="S247" s="169"/>
      <c r="T247" s="170"/>
      <c r="U247" s="171"/>
      <c r="V247" s="172"/>
      <c r="W247" s="172"/>
      <c r="X247" s="172"/>
      <c r="Y247" s="172"/>
      <c r="Z247" s="173"/>
    </row>
    <row r="248" spans="1:26" x14ac:dyDescent="0.2">
      <c r="A248" s="174"/>
      <c r="B248" s="166"/>
      <c r="C248" s="166"/>
      <c r="D248" s="166"/>
      <c r="E248" s="166"/>
      <c r="F248" s="166"/>
      <c r="G248" s="166"/>
      <c r="H248" s="166"/>
      <c r="I248" s="167"/>
      <c r="J248" s="168"/>
      <c r="K248" s="169"/>
      <c r="L248" s="169"/>
      <c r="M248" s="169"/>
      <c r="N248" s="169"/>
      <c r="O248" s="169"/>
      <c r="P248" s="169"/>
      <c r="Q248" s="169"/>
      <c r="R248" s="169"/>
      <c r="S248" s="169"/>
      <c r="T248" s="170"/>
      <c r="U248" s="171"/>
      <c r="V248" s="172"/>
      <c r="W248" s="172"/>
      <c r="X248" s="172"/>
      <c r="Y248" s="172"/>
      <c r="Z248" s="173"/>
    </row>
    <row r="249" spans="1:26" x14ac:dyDescent="0.2">
      <c r="A249" s="174"/>
      <c r="B249" s="166"/>
      <c r="C249" s="166"/>
      <c r="D249" s="166"/>
      <c r="E249" s="166"/>
      <c r="F249" s="166"/>
      <c r="G249" s="166"/>
      <c r="H249" s="166"/>
      <c r="I249" s="167"/>
      <c r="J249" s="168"/>
      <c r="K249" s="169"/>
      <c r="L249" s="169"/>
      <c r="M249" s="169"/>
      <c r="N249" s="169"/>
      <c r="O249" s="169"/>
      <c r="P249" s="169"/>
      <c r="Q249" s="169"/>
      <c r="R249" s="169"/>
      <c r="S249" s="169"/>
      <c r="T249" s="170"/>
      <c r="U249" s="171"/>
      <c r="V249" s="172"/>
      <c r="W249" s="172"/>
      <c r="X249" s="172"/>
      <c r="Y249" s="172"/>
      <c r="Z249" s="173"/>
    </row>
    <row r="250" spans="1:26" x14ac:dyDescent="0.2">
      <c r="A250" s="174"/>
      <c r="B250" s="166"/>
      <c r="C250" s="166"/>
      <c r="D250" s="166"/>
      <c r="E250" s="166"/>
      <c r="F250" s="166"/>
      <c r="G250" s="166"/>
      <c r="H250" s="166"/>
      <c r="I250" s="167"/>
      <c r="J250" s="168"/>
      <c r="K250" s="169"/>
      <c r="L250" s="169"/>
      <c r="M250" s="169"/>
      <c r="N250" s="169"/>
      <c r="O250" s="169"/>
      <c r="P250" s="169"/>
      <c r="Q250" s="169"/>
      <c r="R250" s="169"/>
      <c r="S250" s="169"/>
      <c r="T250" s="170"/>
      <c r="U250" s="171"/>
      <c r="V250" s="172"/>
      <c r="W250" s="172"/>
      <c r="X250" s="172"/>
      <c r="Y250" s="172"/>
      <c r="Z250" s="173"/>
    </row>
    <row r="251" spans="1:26" x14ac:dyDescent="0.2">
      <c r="A251" s="174"/>
      <c r="B251" s="166"/>
      <c r="C251" s="166"/>
      <c r="D251" s="166"/>
      <c r="E251" s="166"/>
      <c r="F251" s="166"/>
      <c r="G251" s="166"/>
      <c r="H251" s="166"/>
      <c r="I251" s="167"/>
      <c r="J251" s="168"/>
      <c r="K251" s="169"/>
      <c r="L251" s="169"/>
      <c r="M251" s="169"/>
      <c r="N251" s="169"/>
      <c r="O251" s="169"/>
      <c r="P251" s="169"/>
      <c r="Q251" s="169"/>
      <c r="R251" s="169"/>
      <c r="S251" s="169"/>
      <c r="T251" s="170"/>
      <c r="U251" s="171"/>
      <c r="V251" s="172"/>
      <c r="W251" s="172"/>
      <c r="X251" s="172"/>
      <c r="Y251" s="172"/>
      <c r="Z251" s="173"/>
    </row>
    <row r="252" spans="1:26" x14ac:dyDescent="0.2">
      <c r="A252" s="174"/>
      <c r="B252" s="166"/>
      <c r="C252" s="166"/>
      <c r="D252" s="166"/>
      <c r="E252" s="166"/>
      <c r="F252" s="166"/>
      <c r="G252" s="166"/>
      <c r="H252" s="166"/>
      <c r="I252" s="167"/>
      <c r="J252" s="168"/>
      <c r="K252" s="169"/>
      <c r="L252" s="169"/>
      <c r="M252" s="169"/>
      <c r="N252" s="169"/>
      <c r="O252" s="169"/>
      <c r="P252" s="169"/>
      <c r="Q252" s="169"/>
      <c r="R252" s="169"/>
      <c r="S252" s="169"/>
      <c r="T252" s="170"/>
      <c r="U252" s="171"/>
      <c r="V252" s="172"/>
      <c r="W252" s="172"/>
      <c r="X252" s="172"/>
      <c r="Y252" s="172"/>
      <c r="Z252" s="173"/>
    </row>
    <row r="253" spans="1:26" x14ac:dyDescent="0.2">
      <c r="A253" s="174"/>
      <c r="B253" s="166"/>
      <c r="C253" s="166"/>
      <c r="D253" s="166"/>
      <c r="E253" s="166"/>
      <c r="F253" s="166"/>
      <c r="G253" s="166"/>
      <c r="H253" s="166"/>
      <c r="I253" s="167"/>
      <c r="J253" s="168"/>
      <c r="K253" s="169"/>
      <c r="L253" s="169"/>
      <c r="M253" s="169"/>
      <c r="N253" s="169"/>
      <c r="O253" s="169"/>
      <c r="P253" s="169"/>
      <c r="Q253" s="169"/>
      <c r="R253" s="169"/>
      <c r="S253" s="169"/>
      <c r="T253" s="170"/>
      <c r="U253" s="171"/>
      <c r="V253" s="172"/>
      <c r="W253" s="172"/>
      <c r="X253" s="172"/>
      <c r="Y253" s="172"/>
      <c r="Z253" s="173"/>
    </row>
    <row r="254" spans="1:26" x14ac:dyDescent="0.2">
      <c r="A254" s="174"/>
      <c r="B254" s="166"/>
      <c r="C254" s="166"/>
      <c r="D254" s="166"/>
      <c r="E254" s="166"/>
      <c r="F254" s="166"/>
      <c r="G254" s="166"/>
      <c r="H254" s="166"/>
      <c r="I254" s="167"/>
      <c r="J254" s="168"/>
      <c r="K254" s="169"/>
      <c r="L254" s="169"/>
      <c r="M254" s="169"/>
      <c r="N254" s="169"/>
      <c r="O254" s="169"/>
      <c r="P254" s="169"/>
      <c r="Q254" s="169"/>
      <c r="R254" s="169"/>
      <c r="S254" s="169"/>
      <c r="T254" s="170"/>
      <c r="U254" s="171"/>
      <c r="V254" s="172"/>
      <c r="W254" s="172"/>
      <c r="X254" s="172"/>
      <c r="Y254" s="172"/>
      <c r="Z254" s="173"/>
    </row>
    <row r="255" spans="1:26" x14ac:dyDescent="0.2">
      <c r="A255" s="174"/>
      <c r="B255" s="166"/>
      <c r="C255" s="166"/>
      <c r="D255" s="166"/>
      <c r="E255" s="166"/>
      <c r="F255" s="166"/>
      <c r="G255" s="166"/>
      <c r="H255" s="166"/>
      <c r="I255" s="167"/>
      <c r="J255" s="168"/>
      <c r="K255" s="169"/>
      <c r="L255" s="169"/>
      <c r="M255" s="169"/>
      <c r="N255" s="169"/>
      <c r="O255" s="169"/>
      <c r="P255" s="169"/>
      <c r="Q255" s="169"/>
      <c r="R255" s="169"/>
      <c r="S255" s="169"/>
      <c r="T255" s="170"/>
      <c r="U255" s="171"/>
      <c r="V255" s="172"/>
      <c r="W255" s="172"/>
      <c r="X255" s="172"/>
      <c r="Y255" s="172"/>
      <c r="Z255" s="173"/>
    </row>
    <row r="256" spans="1:26" x14ac:dyDescent="0.2">
      <c r="A256" s="174"/>
      <c r="B256" s="166"/>
      <c r="C256" s="166"/>
      <c r="D256" s="166"/>
      <c r="E256" s="166"/>
      <c r="F256" s="166"/>
      <c r="G256" s="166"/>
      <c r="H256" s="166"/>
      <c r="I256" s="167"/>
      <c r="J256" s="168"/>
      <c r="K256" s="169"/>
      <c r="L256" s="169"/>
      <c r="M256" s="169"/>
      <c r="N256" s="169"/>
      <c r="O256" s="169"/>
      <c r="P256" s="169"/>
      <c r="Q256" s="169"/>
      <c r="R256" s="169"/>
      <c r="S256" s="169"/>
      <c r="T256" s="170"/>
      <c r="U256" s="171"/>
      <c r="V256" s="172"/>
      <c r="W256" s="172"/>
      <c r="X256" s="172"/>
      <c r="Y256" s="172"/>
      <c r="Z256" s="173"/>
    </row>
    <row r="257" spans="1:26" x14ac:dyDescent="0.2">
      <c r="A257" s="174"/>
      <c r="B257" s="166"/>
      <c r="C257" s="166"/>
      <c r="D257" s="166"/>
      <c r="E257" s="166"/>
      <c r="F257" s="166"/>
      <c r="G257" s="166"/>
      <c r="H257" s="166"/>
      <c r="I257" s="167"/>
      <c r="J257" s="168"/>
      <c r="K257" s="169"/>
      <c r="L257" s="169"/>
      <c r="M257" s="169"/>
      <c r="N257" s="169"/>
      <c r="O257" s="169"/>
      <c r="P257" s="169"/>
      <c r="Q257" s="169"/>
      <c r="R257" s="169"/>
      <c r="S257" s="169"/>
      <c r="T257" s="170"/>
      <c r="U257" s="171"/>
      <c r="V257" s="172"/>
      <c r="W257" s="172"/>
      <c r="X257" s="172"/>
      <c r="Y257" s="172"/>
      <c r="Z257" s="173"/>
    </row>
    <row r="258" spans="1:26" x14ac:dyDescent="0.2">
      <c r="A258" s="174"/>
      <c r="B258" s="166"/>
      <c r="C258" s="166"/>
      <c r="D258" s="166"/>
      <c r="E258" s="166"/>
      <c r="F258" s="166"/>
      <c r="G258" s="166"/>
      <c r="H258" s="166"/>
      <c r="I258" s="167"/>
      <c r="J258" s="168"/>
      <c r="K258" s="169"/>
      <c r="L258" s="169"/>
      <c r="M258" s="169"/>
      <c r="N258" s="169"/>
      <c r="O258" s="169"/>
      <c r="P258" s="169"/>
      <c r="Q258" s="169"/>
      <c r="R258" s="169"/>
      <c r="S258" s="169"/>
      <c r="T258" s="170"/>
      <c r="U258" s="171"/>
      <c r="V258" s="172"/>
      <c r="W258" s="172"/>
      <c r="X258" s="172"/>
      <c r="Y258" s="172"/>
      <c r="Z258" s="173"/>
    </row>
    <row r="259" spans="1:26" x14ac:dyDescent="0.2">
      <c r="A259" s="174"/>
      <c r="B259" s="166"/>
      <c r="C259" s="166"/>
      <c r="D259" s="166"/>
      <c r="E259" s="166"/>
      <c r="F259" s="166"/>
      <c r="G259" s="166"/>
      <c r="H259" s="166"/>
      <c r="I259" s="167"/>
      <c r="J259" s="168"/>
      <c r="K259" s="169"/>
      <c r="L259" s="169"/>
      <c r="M259" s="169"/>
      <c r="N259" s="169"/>
      <c r="O259" s="169"/>
      <c r="P259" s="169"/>
      <c r="Q259" s="169"/>
      <c r="R259" s="169"/>
      <c r="S259" s="169"/>
      <c r="T259" s="170"/>
      <c r="U259" s="171"/>
      <c r="V259" s="172"/>
      <c r="W259" s="172"/>
      <c r="X259" s="172"/>
      <c r="Y259" s="172"/>
      <c r="Z259" s="173"/>
    </row>
    <row r="260" spans="1:26" x14ac:dyDescent="0.2">
      <c r="A260" s="174"/>
      <c r="B260" s="166"/>
      <c r="C260" s="166"/>
      <c r="D260" s="166"/>
      <c r="E260" s="166"/>
      <c r="F260" s="166"/>
      <c r="G260" s="166"/>
      <c r="H260" s="166"/>
      <c r="I260" s="167"/>
      <c r="J260" s="168"/>
      <c r="K260" s="169"/>
      <c r="L260" s="169"/>
      <c r="M260" s="169"/>
      <c r="N260" s="169"/>
      <c r="O260" s="169"/>
      <c r="P260" s="169"/>
      <c r="Q260" s="169"/>
      <c r="R260" s="169"/>
      <c r="S260" s="169"/>
      <c r="T260" s="170"/>
      <c r="U260" s="171"/>
      <c r="V260" s="172"/>
      <c r="W260" s="172"/>
      <c r="X260" s="172"/>
      <c r="Y260" s="172"/>
      <c r="Z260" s="173"/>
    </row>
    <row r="261" spans="1:26" x14ac:dyDescent="0.2">
      <c r="A261" s="174"/>
      <c r="B261" s="166"/>
      <c r="C261" s="166"/>
      <c r="D261" s="166"/>
      <c r="E261" s="166"/>
      <c r="F261" s="166"/>
      <c r="G261" s="166"/>
      <c r="H261" s="166"/>
      <c r="I261" s="167"/>
      <c r="J261" s="168"/>
      <c r="K261" s="169"/>
      <c r="L261" s="169"/>
      <c r="M261" s="169"/>
      <c r="N261" s="169"/>
      <c r="O261" s="169"/>
      <c r="P261" s="169"/>
      <c r="Q261" s="169"/>
      <c r="R261" s="169"/>
      <c r="S261" s="169"/>
      <c r="T261" s="170"/>
      <c r="U261" s="171"/>
      <c r="V261" s="172"/>
      <c r="W261" s="172"/>
      <c r="X261" s="172"/>
      <c r="Y261" s="172"/>
      <c r="Z261" s="173"/>
    </row>
    <row r="262" spans="1:26" x14ac:dyDescent="0.2">
      <c r="A262" s="174"/>
      <c r="B262" s="166"/>
      <c r="C262" s="166"/>
      <c r="D262" s="166"/>
      <c r="E262" s="166"/>
      <c r="F262" s="166"/>
      <c r="G262" s="166"/>
      <c r="H262" s="166"/>
      <c r="I262" s="167"/>
      <c r="J262" s="168"/>
      <c r="K262" s="169"/>
      <c r="L262" s="169"/>
      <c r="M262" s="169"/>
      <c r="N262" s="169"/>
      <c r="O262" s="169"/>
      <c r="P262" s="169"/>
      <c r="Q262" s="169"/>
      <c r="R262" s="169"/>
      <c r="S262" s="169"/>
      <c r="T262" s="170"/>
      <c r="U262" s="171"/>
      <c r="V262" s="172"/>
      <c r="W262" s="172"/>
      <c r="X262" s="172"/>
      <c r="Y262" s="172"/>
      <c r="Z262" s="173"/>
    </row>
    <row r="263" spans="1:26" x14ac:dyDescent="0.2">
      <c r="A263" s="174"/>
      <c r="B263" s="166"/>
      <c r="C263" s="166"/>
      <c r="D263" s="166"/>
      <c r="E263" s="166"/>
      <c r="F263" s="166"/>
      <c r="G263" s="166"/>
      <c r="H263" s="166"/>
      <c r="I263" s="167"/>
      <c r="J263" s="168"/>
      <c r="K263" s="169"/>
      <c r="L263" s="169"/>
      <c r="M263" s="169"/>
      <c r="N263" s="169"/>
      <c r="O263" s="169"/>
      <c r="P263" s="169"/>
      <c r="Q263" s="169"/>
      <c r="R263" s="169"/>
      <c r="S263" s="169"/>
      <c r="T263" s="170"/>
      <c r="U263" s="171"/>
      <c r="V263" s="172"/>
      <c r="W263" s="172"/>
      <c r="X263" s="172"/>
      <c r="Y263" s="172"/>
      <c r="Z263" s="173"/>
    </row>
    <row r="264" spans="1:26" x14ac:dyDescent="0.2">
      <c r="A264" s="174"/>
      <c r="B264" s="166"/>
      <c r="C264" s="166"/>
      <c r="D264" s="166"/>
      <c r="E264" s="166"/>
      <c r="F264" s="166"/>
      <c r="G264" s="166"/>
      <c r="H264" s="166"/>
      <c r="I264" s="167"/>
      <c r="J264" s="168"/>
      <c r="K264" s="169"/>
      <c r="L264" s="169"/>
      <c r="M264" s="169"/>
      <c r="N264" s="169"/>
      <c r="O264" s="169"/>
      <c r="P264" s="169"/>
      <c r="Q264" s="169"/>
      <c r="R264" s="169"/>
      <c r="S264" s="169"/>
      <c r="T264" s="170"/>
      <c r="U264" s="171"/>
      <c r="V264" s="172"/>
      <c r="W264" s="172"/>
      <c r="X264" s="172"/>
      <c r="Y264" s="172"/>
      <c r="Z264" s="173"/>
    </row>
    <row r="265" spans="1:26" x14ac:dyDescent="0.2">
      <c r="A265" s="174"/>
      <c r="B265" s="166"/>
      <c r="C265" s="166"/>
      <c r="D265" s="166"/>
      <c r="E265" s="166"/>
      <c r="F265" s="166"/>
      <c r="G265" s="166"/>
      <c r="H265" s="166"/>
      <c r="I265" s="167"/>
      <c r="J265" s="168"/>
      <c r="K265" s="169"/>
      <c r="L265" s="169"/>
      <c r="M265" s="169"/>
      <c r="N265" s="169"/>
      <c r="O265" s="169"/>
      <c r="P265" s="169"/>
      <c r="Q265" s="169"/>
      <c r="R265" s="169"/>
      <c r="S265" s="169"/>
      <c r="T265" s="170"/>
      <c r="U265" s="171"/>
      <c r="V265" s="172"/>
      <c r="W265" s="172"/>
      <c r="X265" s="172"/>
      <c r="Y265" s="172"/>
      <c r="Z265" s="173"/>
    </row>
    <row r="266" spans="1:26" x14ac:dyDescent="0.2">
      <c r="A266" s="174"/>
      <c r="B266" s="166"/>
      <c r="C266" s="166"/>
      <c r="D266" s="166"/>
      <c r="E266" s="166"/>
      <c r="F266" s="166"/>
      <c r="G266" s="166"/>
      <c r="H266" s="166"/>
      <c r="I266" s="167"/>
      <c r="J266" s="168"/>
      <c r="K266" s="169"/>
      <c r="L266" s="169"/>
      <c r="M266" s="169"/>
      <c r="N266" s="169"/>
      <c r="O266" s="169"/>
      <c r="P266" s="169"/>
      <c r="Q266" s="169"/>
      <c r="R266" s="169"/>
      <c r="S266" s="169"/>
      <c r="T266" s="170"/>
      <c r="U266" s="171"/>
      <c r="V266" s="172"/>
      <c r="W266" s="172"/>
      <c r="X266" s="172"/>
      <c r="Y266" s="172"/>
      <c r="Z266" s="173"/>
    </row>
    <row r="267" spans="1:26" x14ac:dyDescent="0.2">
      <c r="A267" s="174"/>
      <c r="B267" s="166"/>
      <c r="C267" s="166"/>
      <c r="D267" s="166"/>
      <c r="E267" s="166"/>
      <c r="F267" s="166"/>
      <c r="G267" s="166"/>
      <c r="H267" s="166"/>
      <c r="I267" s="167"/>
      <c r="J267" s="168"/>
      <c r="K267" s="169"/>
      <c r="L267" s="169"/>
      <c r="M267" s="169"/>
      <c r="N267" s="169"/>
      <c r="O267" s="169"/>
      <c r="P267" s="169"/>
      <c r="Q267" s="169"/>
      <c r="R267" s="169"/>
      <c r="S267" s="169"/>
      <c r="T267" s="170"/>
      <c r="U267" s="171"/>
      <c r="V267" s="172"/>
      <c r="W267" s="172"/>
      <c r="X267" s="172"/>
      <c r="Y267" s="172"/>
      <c r="Z267" s="173"/>
    </row>
    <row r="268" spans="1:26" x14ac:dyDescent="0.2">
      <c r="A268" s="174"/>
      <c r="B268" s="166"/>
      <c r="C268" s="166"/>
      <c r="D268" s="166"/>
      <c r="E268" s="166"/>
      <c r="F268" s="166"/>
      <c r="G268" s="166"/>
      <c r="H268" s="166"/>
      <c r="I268" s="167"/>
      <c r="J268" s="168"/>
      <c r="K268" s="169"/>
      <c r="L268" s="169"/>
      <c r="M268" s="169"/>
      <c r="N268" s="169"/>
      <c r="O268" s="169"/>
      <c r="P268" s="169"/>
      <c r="Q268" s="169"/>
      <c r="R268" s="169"/>
      <c r="S268" s="169"/>
      <c r="T268" s="170"/>
      <c r="U268" s="171"/>
      <c r="V268" s="172"/>
      <c r="W268" s="172"/>
      <c r="X268" s="172"/>
      <c r="Y268" s="172"/>
      <c r="Z268" s="173"/>
    </row>
    <row r="269" spans="1:26" x14ac:dyDescent="0.2">
      <c r="A269" s="174"/>
      <c r="B269" s="166"/>
      <c r="C269" s="166"/>
      <c r="D269" s="166"/>
      <c r="E269" s="166"/>
      <c r="F269" s="166"/>
      <c r="G269" s="166"/>
      <c r="H269" s="166"/>
      <c r="I269" s="167"/>
      <c r="J269" s="168"/>
      <c r="K269" s="169"/>
      <c r="L269" s="169"/>
      <c r="M269" s="169"/>
      <c r="N269" s="169"/>
      <c r="O269" s="169"/>
      <c r="P269" s="169"/>
      <c r="Q269" s="169"/>
      <c r="R269" s="169"/>
      <c r="S269" s="169"/>
      <c r="T269" s="170"/>
      <c r="U269" s="171"/>
      <c r="V269" s="172"/>
      <c r="W269" s="172"/>
      <c r="X269" s="172"/>
      <c r="Y269" s="172"/>
      <c r="Z269" s="173"/>
    </row>
    <row r="270" spans="1:26" x14ac:dyDescent="0.2">
      <c r="A270" s="174"/>
      <c r="B270" s="166"/>
      <c r="C270" s="166"/>
      <c r="D270" s="166"/>
      <c r="E270" s="166"/>
      <c r="F270" s="166"/>
      <c r="G270" s="166"/>
      <c r="H270" s="166"/>
      <c r="I270" s="167"/>
      <c r="J270" s="168"/>
      <c r="K270" s="169"/>
      <c r="L270" s="169"/>
      <c r="M270" s="169"/>
      <c r="N270" s="169"/>
      <c r="O270" s="169"/>
      <c r="P270" s="169"/>
      <c r="Q270" s="169"/>
      <c r="R270" s="169"/>
      <c r="S270" s="169"/>
      <c r="T270" s="170"/>
      <c r="U270" s="171"/>
      <c r="V270" s="172"/>
      <c r="W270" s="172"/>
      <c r="X270" s="172"/>
      <c r="Y270" s="172"/>
      <c r="Z270" s="173"/>
    </row>
    <row r="271" spans="1:26" x14ac:dyDescent="0.2">
      <c r="A271" s="174"/>
      <c r="B271" s="166"/>
      <c r="C271" s="166"/>
      <c r="D271" s="166"/>
      <c r="E271" s="166"/>
      <c r="F271" s="166"/>
      <c r="G271" s="166"/>
      <c r="H271" s="166"/>
      <c r="I271" s="167"/>
      <c r="J271" s="168"/>
      <c r="K271" s="169"/>
      <c r="L271" s="169"/>
      <c r="M271" s="169"/>
      <c r="N271" s="169"/>
      <c r="O271" s="169"/>
      <c r="P271" s="169"/>
      <c r="Q271" s="169"/>
      <c r="R271" s="169"/>
      <c r="S271" s="169"/>
      <c r="T271" s="170"/>
      <c r="U271" s="171"/>
      <c r="V271" s="172"/>
      <c r="W271" s="172"/>
      <c r="X271" s="172"/>
      <c r="Y271" s="172"/>
      <c r="Z271" s="173"/>
    </row>
    <row r="272" spans="1:26" x14ac:dyDescent="0.2">
      <c r="A272" s="174"/>
      <c r="B272" s="166"/>
      <c r="C272" s="166"/>
      <c r="D272" s="166"/>
      <c r="E272" s="166"/>
      <c r="F272" s="166"/>
      <c r="G272" s="166"/>
      <c r="H272" s="166"/>
      <c r="I272" s="167"/>
      <c r="J272" s="168"/>
      <c r="K272" s="169"/>
      <c r="L272" s="169"/>
      <c r="M272" s="169"/>
      <c r="N272" s="169"/>
      <c r="O272" s="169"/>
      <c r="P272" s="169"/>
      <c r="Q272" s="169"/>
      <c r="R272" s="169"/>
      <c r="S272" s="169"/>
      <c r="T272" s="170"/>
      <c r="U272" s="171"/>
      <c r="V272" s="172"/>
      <c r="W272" s="172"/>
      <c r="X272" s="172"/>
      <c r="Y272" s="172"/>
      <c r="Z272" s="173"/>
    </row>
    <row r="273" spans="1:26" x14ac:dyDescent="0.2">
      <c r="A273" s="174"/>
      <c r="B273" s="166"/>
      <c r="C273" s="166"/>
      <c r="D273" s="166"/>
      <c r="E273" s="166"/>
      <c r="F273" s="166"/>
      <c r="G273" s="166"/>
      <c r="H273" s="166"/>
      <c r="I273" s="167"/>
      <c r="J273" s="168"/>
      <c r="K273" s="169"/>
      <c r="L273" s="169"/>
      <c r="M273" s="169"/>
      <c r="N273" s="169"/>
      <c r="O273" s="169"/>
      <c r="P273" s="169"/>
      <c r="Q273" s="169"/>
      <c r="R273" s="169"/>
      <c r="S273" s="169"/>
      <c r="T273" s="170"/>
      <c r="U273" s="171"/>
      <c r="V273" s="172"/>
      <c r="W273" s="172"/>
      <c r="X273" s="172"/>
      <c r="Y273" s="172"/>
      <c r="Z273" s="173"/>
    </row>
    <row r="274" spans="1:26" x14ac:dyDescent="0.2">
      <c r="A274" s="174"/>
      <c r="B274" s="166"/>
      <c r="C274" s="166"/>
      <c r="D274" s="166"/>
      <c r="E274" s="166"/>
      <c r="F274" s="166"/>
      <c r="G274" s="166"/>
      <c r="H274" s="166"/>
      <c r="I274" s="167"/>
      <c r="J274" s="168"/>
      <c r="K274" s="169"/>
      <c r="L274" s="169"/>
      <c r="M274" s="169"/>
      <c r="N274" s="169"/>
      <c r="O274" s="169"/>
      <c r="P274" s="169"/>
      <c r="Q274" s="169"/>
      <c r="R274" s="169"/>
      <c r="S274" s="169"/>
      <c r="T274" s="170"/>
      <c r="U274" s="171"/>
      <c r="V274" s="172"/>
      <c r="W274" s="172"/>
      <c r="X274" s="172"/>
      <c r="Y274" s="172"/>
      <c r="Z274" s="173"/>
    </row>
    <row r="275" spans="1:26" x14ac:dyDescent="0.2">
      <c r="A275" s="174"/>
      <c r="B275" s="166"/>
      <c r="C275" s="166"/>
      <c r="D275" s="166"/>
      <c r="E275" s="166"/>
      <c r="F275" s="166"/>
      <c r="G275" s="166"/>
      <c r="H275" s="166"/>
      <c r="I275" s="167"/>
      <c r="J275" s="168"/>
      <c r="K275" s="169"/>
      <c r="L275" s="169"/>
      <c r="M275" s="169"/>
      <c r="N275" s="169"/>
      <c r="O275" s="169"/>
      <c r="P275" s="169"/>
      <c r="Q275" s="169"/>
      <c r="R275" s="169"/>
      <c r="S275" s="169"/>
      <c r="T275" s="170"/>
      <c r="U275" s="171"/>
      <c r="V275" s="172"/>
      <c r="W275" s="172"/>
      <c r="X275" s="172"/>
      <c r="Y275" s="172"/>
      <c r="Z275" s="173"/>
    </row>
    <row r="276" spans="1:26" x14ac:dyDescent="0.2">
      <c r="A276" s="174"/>
      <c r="B276" s="166"/>
      <c r="C276" s="166"/>
      <c r="D276" s="166"/>
      <c r="E276" s="166"/>
      <c r="F276" s="166"/>
      <c r="G276" s="166"/>
      <c r="H276" s="166"/>
      <c r="I276" s="167"/>
      <c r="J276" s="168"/>
      <c r="K276" s="169"/>
      <c r="L276" s="169"/>
      <c r="M276" s="169"/>
      <c r="N276" s="169"/>
      <c r="O276" s="169"/>
      <c r="P276" s="169"/>
      <c r="Q276" s="169"/>
      <c r="R276" s="169"/>
      <c r="S276" s="169"/>
      <c r="T276" s="170"/>
      <c r="U276" s="171"/>
      <c r="V276" s="172"/>
      <c r="W276" s="172"/>
      <c r="X276" s="172"/>
      <c r="Y276" s="172"/>
      <c r="Z276" s="173"/>
    </row>
    <row r="277" spans="1:26" x14ac:dyDescent="0.2">
      <c r="A277" s="174"/>
      <c r="B277" s="166"/>
      <c r="C277" s="166"/>
      <c r="D277" s="166"/>
      <c r="E277" s="166"/>
      <c r="F277" s="166"/>
      <c r="G277" s="166"/>
      <c r="H277" s="166"/>
      <c r="I277" s="167"/>
      <c r="J277" s="168"/>
      <c r="K277" s="169"/>
      <c r="L277" s="169"/>
      <c r="M277" s="169"/>
      <c r="N277" s="169"/>
      <c r="O277" s="169"/>
      <c r="P277" s="169"/>
      <c r="Q277" s="169"/>
      <c r="R277" s="169"/>
      <c r="S277" s="169"/>
      <c r="T277" s="170"/>
      <c r="U277" s="171"/>
      <c r="V277" s="172"/>
      <c r="W277" s="172"/>
      <c r="X277" s="172"/>
      <c r="Y277" s="172"/>
      <c r="Z277" s="173"/>
    </row>
    <row r="278" spans="1:26" x14ac:dyDescent="0.2">
      <c r="A278" s="174"/>
      <c r="B278" s="166"/>
      <c r="C278" s="166"/>
      <c r="D278" s="166"/>
      <c r="E278" s="166"/>
      <c r="F278" s="166"/>
      <c r="G278" s="166"/>
      <c r="H278" s="166"/>
      <c r="I278" s="167"/>
      <c r="J278" s="168"/>
      <c r="K278" s="169"/>
      <c r="L278" s="169"/>
      <c r="M278" s="169"/>
      <c r="N278" s="169"/>
      <c r="O278" s="169"/>
      <c r="P278" s="169"/>
      <c r="Q278" s="169"/>
      <c r="R278" s="169"/>
      <c r="S278" s="169"/>
      <c r="T278" s="170"/>
      <c r="U278" s="171"/>
      <c r="V278" s="172"/>
      <c r="W278" s="172"/>
      <c r="X278" s="172"/>
      <c r="Y278" s="172"/>
      <c r="Z278" s="173"/>
    </row>
    <row r="279" spans="1:26" x14ac:dyDescent="0.2">
      <c r="A279" s="174"/>
      <c r="B279" s="166"/>
      <c r="C279" s="166"/>
      <c r="D279" s="166"/>
      <c r="E279" s="166"/>
      <c r="F279" s="166"/>
      <c r="G279" s="166"/>
      <c r="H279" s="166"/>
      <c r="I279" s="167"/>
      <c r="J279" s="168"/>
      <c r="K279" s="169"/>
      <c r="L279" s="169"/>
      <c r="M279" s="169"/>
      <c r="N279" s="169"/>
      <c r="O279" s="169"/>
      <c r="P279" s="169"/>
      <c r="Q279" s="169"/>
      <c r="R279" s="169"/>
      <c r="S279" s="169"/>
      <c r="T279" s="170"/>
      <c r="U279" s="171"/>
      <c r="V279" s="172"/>
      <c r="W279" s="172"/>
      <c r="X279" s="172"/>
      <c r="Y279" s="172"/>
      <c r="Z279" s="173"/>
    </row>
    <row r="280" spans="1:26" x14ac:dyDescent="0.2">
      <c r="A280" s="174"/>
      <c r="B280" s="166"/>
      <c r="C280" s="166"/>
      <c r="D280" s="166"/>
      <c r="E280" s="166"/>
      <c r="F280" s="166"/>
      <c r="G280" s="166"/>
      <c r="H280" s="166"/>
      <c r="I280" s="167"/>
      <c r="J280" s="168"/>
      <c r="K280" s="169"/>
      <c r="L280" s="169"/>
      <c r="M280" s="169"/>
      <c r="N280" s="169"/>
      <c r="O280" s="169"/>
      <c r="P280" s="169"/>
      <c r="Q280" s="169"/>
      <c r="R280" s="169"/>
      <c r="S280" s="169"/>
      <c r="T280" s="170"/>
      <c r="U280" s="171"/>
      <c r="V280" s="172"/>
      <c r="W280" s="172"/>
      <c r="X280" s="172"/>
      <c r="Y280" s="172"/>
      <c r="Z280" s="173"/>
    </row>
    <row r="281" spans="1:26" x14ac:dyDescent="0.2">
      <c r="A281" s="174"/>
      <c r="B281" s="166"/>
      <c r="C281" s="166"/>
      <c r="D281" s="166"/>
      <c r="E281" s="166"/>
      <c r="F281" s="166"/>
      <c r="G281" s="166"/>
      <c r="H281" s="166"/>
      <c r="I281" s="167"/>
      <c r="J281" s="168"/>
      <c r="K281" s="169"/>
      <c r="L281" s="169"/>
      <c r="M281" s="169"/>
      <c r="N281" s="169"/>
      <c r="O281" s="169"/>
      <c r="P281" s="169"/>
      <c r="Q281" s="169"/>
      <c r="R281" s="169"/>
      <c r="S281" s="169"/>
      <c r="T281" s="170"/>
      <c r="U281" s="171"/>
      <c r="V281" s="172"/>
      <c r="W281" s="172"/>
      <c r="X281" s="172"/>
      <c r="Y281" s="172"/>
      <c r="Z281" s="173"/>
    </row>
    <row r="282" spans="1:26" x14ac:dyDescent="0.2">
      <c r="A282" s="174"/>
      <c r="B282" s="166"/>
      <c r="C282" s="166"/>
      <c r="D282" s="166"/>
      <c r="E282" s="166"/>
      <c r="F282" s="166"/>
      <c r="G282" s="166"/>
      <c r="H282" s="166"/>
      <c r="I282" s="167"/>
      <c r="J282" s="168"/>
      <c r="K282" s="169"/>
      <c r="L282" s="169"/>
      <c r="M282" s="169"/>
      <c r="N282" s="169"/>
      <c r="O282" s="169"/>
      <c r="P282" s="169"/>
      <c r="Q282" s="169"/>
      <c r="R282" s="169"/>
      <c r="S282" s="169"/>
      <c r="T282" s="170"/>
      <c r="U282" s="171"/>
      <c r="V282" s="172"/>
      <c r="W282" s="172"/>
      <c r="X282" s="172"/>
      <c r="Y282" s="172"/>
      <c r="Z282" s="173"/>
    </row>
    <row r="283" spans="1:26" x14ac:dyDescent="0.2">
      <c r="A283" s="174"/>
      <c r="B283" s="166"/>
      <c r="C283" s="166"/>
      <c r="D283" s="166"/>
      <c r="E283" s="166"/>
      <c r="F283" s="166"/>
      <c r="G283" s="166"/>
      <c r="H283" s="166"/>
      <c r="I283" s="167"/>
      <c r="J283" s="168"/>
      <c r="K283" s="169"/>
      <c r="L283" s="169"/>
      <c r="M283" s="169"/>
      <c r="N283" s="169"/>
      <c r="O283" s="169"/>
      <c r="P283" s="169"/>
      <c r="Q283" s="169"/>
      <c r="R283" s="169"/>
      <c r="S283" s="169"/>
      <c r="T283" s="170"/>
      <c r="U283" s="171"/>
      <c r="V283" s="172"/>
      <c r="W283" s="172"/>
      <c r="X283" s="172"/>
      <c r="Y283" s="172"/>
      <c r="Z283" s="173"/>
    </row>
    <row r="284" spans="1:26" x14ac:dyDescent="0.2">
      <c r="A284" s="174"/>
      <c r="B284" s="166"/>
      <c r="C284" s="166"/>
      <c r="D284" s="166"/>
      <c r="E284" s="166"/>
      <c r="F284" s="166"/>
      <c r="G284" s="166"/>
      <c r="H284" s="166"/>
      <c r="I284" s="167"/>
      <c r="J284" s="168"/>
      <c r="K284" s="169"/>
      <c r="L284" s="169"/>
      <c r="M284" s="169"/>
      <c r="N284" s="169"/>
      <c r="O284" s="169"/>
      <c r="P284" s="169"/>
      <c r="Q284" s="169"/>
      <c r="R284" s="169"/>
      <c r="S284" s="169"/>
      <c r="T284" s="170"/>
      <c r="U284" s="171"/>
      <c r="V284" s="172"/>
      <c r="W284" s="172"/>
      <c r="X284" s="172"/>
      <c r="Y284" s="172"/>
      <c r="Z284" s="173"/>
    </row>
    <row r="285" spans="1:26" x14ac:dyDescent="0.2">
      <c r="A285" s="174"/>
      <c r="B285" s="166"/>
      <c r="C285" s="166"/>
      <c r="D285" s="166"/>
      <c r="E285" s="166"/>
      <c r="F285" s="166"/>
      <c r="G285" s="166"/>
      <c r="H285" s="166"/>
      <c r="I285" s="167"/>
      <c r="J285" s="168"/>
      <c r="K285" s="169"/>
      <c r="L285" s="169"/>
      <c r="M285" s="169"/>
      <c r="N285" s="169"/>
      <c r="O285" s="169"/>
      <c r="P285" s="169"/>
      <c r="Q285" s="169"/>
      <c r="R285" s="169"/>
      <c r="S285" s="169"/>
      <c r="T285" s="170"/>
      <c r="U285" s="171"/>
      <c r="V285" s="172"/>
      <c r="W285" s="172"/>
      <c r="X285" s="172"/>
      <c r="Y285" s="172"/>
      <c r="Z285" s="173"/>
    </row>
    <row r="286" spans="1:26" x14ac:dyDescent="0.2">
      <c r="A286" s="174"/>
      <c r="B286" s="166"/>
      <c r="C286" s="166"/>
      <c r="D286" s="166"/>
      <c r="E286" s="166"/>
      <c r="F286" s="166"/>
      <c r="G286" s="166"/>
      <c r="H286" s="166"/>
      <c r="I286" s="167"/>
      <c r="J286" s="168"/>
      <c r="K286" s="169"/>
      <c r="L286" s="169"/>
      <c r="M286" s="169"/>
      <c r="N286" s="169"/>
      <c r="O286" s="169"/>
      <c r="P286" s="169"/>
      <c r="Q286" s="169"/>
      <c r="R286" s="169"/>
      <c r="S286" s="169"/>
      <c r="T286" s="170"/>
      <c r="U286" s="171"/>
      <c r="V286" s="172"/>
      <c r="W286" s="172"/>
      <c r="X286" s="172"/>
      <c r="Y286" s="172"/>
      <c r="Z286" s="173"/>
    </row>
    <row r="287" spans="1:26" x14ac:dyDescent="0.2">
      <c r="A287" s="174"/>
      <c r="B287" s="166"/>
      <c r="C287" s="166"/>
      <c r="D287" s="166"/>
      <c r="E287" s="166"/>
      <c r="F287" s="166"/>
      <c r="G287" s="166"/>
      <c r="H287" s="166"/>
      <c r="I287" s="167"/>
      <c r="J287" s="168"/>
      <c r="K287" s="169"/>
      <c r="L287" s="169"/>
      <c r="M287" s="169"/>
      <c r="N287" s="169"/>
      <c r="O287" s="169"/>
      <c r="P287" s="169"/>
      <c r="Q287" s="169"/>
      <c r="R287" s="169"/>
      <c r="S287" s="169"/>
      <c r="T287" s="170"/>
      <c r="U287" s="171"/>
      <c r="V287" s="172"/>
      <c r="W287" s="172"/>
      <c r="X287" s="172"/>
      <c r="Y287" s="172"/>
      <c r="Z287" s="173"/>
    </row>
    <row r="288" spans="1:26" x14ac:dyDescent="0.2">
      <c r="A288" s="174"/>
      <c r="B288" s="166"/>
      <c r="C288" s="166"/>
      <c r="D288" s="166"/>
      <c r="E288" s="166"/>
      <c r="F288" s="166"/>
      <c r="G288" s="166"/>
      <c r="H288" s="166"/>
      <c r="I288" s="167"/>
      <c r="J288" s="168"/>
      <c r="K288" s="169"/>
      <c r="L288" s="169"/>
      <c r="M288" s="169"/>
      <c r="N288" s="169"/>
      <c r="O288" s="169"/>
      <c r="P288" s="169"/>
      <c r="Q288" s="169"/>
      <c r="R288" s="169"/>
      <c r="S288" s="169"/>
      <c r="T288" s="170"/>
      <c r="U288" s="171"/>
      <c r="V288" s="172"/>
      <c r="W288" s="172"/>
      <c r="X288" s="172"/>
      <c r="Y288" s="172"/>
      <c r="Z288" s="173"/>
    </row>
    <row r="289" spans="1:26" x14ac:dyDescent="0.2">
      <c r="A289" s="174"/>
      <c r="B289" s="166"/>
      <c r="C289" s="166"/>
      <c r="D289" s="166"/>
      <c r="E289" s="166"/>
      <c r="F289" s="166"/>
      <c r="G289" s="166"/>
      <c r="H289" s="166"/>
      <c r="I289" s="167"/>
      <c r="J289" s="168"/>
      <c r="K289" s="169"/>
      <c r="L289" s="169"/>
      <c r="M289" s="169"/>
      <c r="N289" s="169"/>
      <c r="O289" s="169"/>
      <c r="P289" s="169"/>
      <c r="Q289" s="169"/>
      <c r="R289" s="169"/>
      <c r="S289" s="169"/>
      <c r="T289" s="170"/>
      <c r="U289" s="171"/>
      <c r="V289" s="172"/>
      <c r="W289" s="172"/>
      <c r="X289" s="172"/>
      <c r="Y289" s="172"/>
      <c r="Z289" s="173"/>
    </row>
    <row r="290" spans="1:26" x14ac:dyDescent="0.2">
      <c r="A290" s="174"/>
      <c r="B290" s="166"/>
      <c r="C290" s="166"/>
      <c r="D290" s="166"/>
      <c r="E290" s="166"/>
      <c r="F290" s="166"/>
      <c r="G290" s="166"/>
      <c r="H290" s="166"/>
      <c r="I290" s="167"/>
      <c r="J290" s="168"/>
      <c r="K290" s="169"/>
      <c r="L290" s="169"/>
      <c r="M290" s="169"/>
      <c r="N290" s="169"/>
      <c r="O290" s="169"/>
      <c r="P290" s="169"/>
      <c r="Q290" s="169"/>
      <c r="R290" s="169"/>
      <c r="S290" s="169"/>
      <c r="T290" s="170"/>
      <c r="U290" s="171"/>
      <c r="V290" s="172"/>
      <c r="W290" s="172"/>
      <c r="X290" s="172"/>
      <c r="Y290" s="172"/>
      <c r="Z290" s="173"/>
    </row>
    <row r="291" spans="1:26" x14ac:dyDescent="0.2">
      <c r="A291" s="174"/>
      <c r="B291" s="166"/>
      <c r="C291" s="166"/>
      <c r="D291" s="166"/>
      <c r="E291" s="166"/>
      <c r="F291" s="166"/>
      <c r="G291" s="166"/>
      <c r="H291" s="166"/>
      <c r="I291" s="167"/>
      <c r="J291" s="168"/>
      <c r="K291" s="169"/>
      <c r="L291" s="169"/>
      <c r="M291" s="169"/>
      <c r="N291" s="169"/>
      <c r="O291" s="169"/>
      <c r="P291" s="169"/>
      <c r="Q291" s="169"/>
      <c r="R291" s="169"/>
      <c r="S291" s="169"/>
      <c r="T291" s="170"/>
      <c r="U291" s="171"/>
      <c r="V291" s="172"/>
      <c r="W291" s="172"/>
      <c r="X291" s="172"/>
      <c r="Y291" s="172"/>
      <c r="Z291" s="173"/>
    </row>
    <row r="292" spans="1:26" x14ac:dyDescent="0.2">
      <c r="A292" s="174"/>
      <c r="B292" s="166"/>
      <c r="C292" s="166"/>
      <c r="D292" s="166"/>
      <c r="E292" s="166"/>
      <c r="F292" s="166"/>
      <c r="G292" s="166"/>
      <c r="H292" s="166"/>
      <c r="I292" s="167"/>
      <c r="J292" s="168"/>
      <c r="K292" s="169"/>
      <c r="L292" s="169"/>
      <c r="M292" s="169"/>
      <c r="N292" s="169"/>
      <c r="O292" s="169"/>
      <c r="P292" s="169"/>
      <c r="Q292" s="169"/>
      <c r="R292" s="169"/>
      <c r="S292" s="169"/>
      <c r="T292" s="170"/>
      <c r="U292" s="171"/>
      <c r="V292" s="172"/>
      <c r="W292" s="172"/>
      <c r="X292" s="172"/>
      <c r="Y292" s="172"/>
      <c r="Z292" s="173"/>
    </row>
    <row r="293" spans="1:26" x14ac:dyDescent="0.2">
      <c r="A293" s="174"/>
      <c r="B293" s="166"/>
      <c r="C293" s="166"/>
      <c r="D293" s="166"/>
      <c r="E293" s="166"/>
      <c r="F293" s="166"/>
      <c r="G293" s="166"/>
      <c r="H293" s="166"/>
      <c r="I293" s="167"/>
      <c r="J293" s="168"/>
      <c r="K293" s="169"/>
      <c r="L293" s="169"/>
      <c r="M293" s="169"/>
      <c r="N293" s="169"/>
      <c r="O293" s="169"/>
      <c r="P293" s="169"/>
      <c r="Q293" s="169"/>
      <c r="R293" s="169"/>
      <c r="S293" s="169"/>
      <c r="T293" s="170"/>
      <c r="U293" s="171"/>
      <c r="V293" s="172"/>
      <c r="W293" s="172"/>
      <c r="X293" s="172"/>
      <c r="Y293" s="172"/>
      <c r="Z293" s="173"/>
    </row>
    <row r="294" spans="1:26" x14ac:dyDescent="0.2">
      <c r="A294" s="174"/>
      <c r="B294" s="166"/>
      <c r="C294" s="166"/>
      <c r="D294" s="166"/>
      <c r="E294" s="166"/>
      <c r="F294" s="166"/>
      <c r="G294" s="166"/>
      <c r="H294" s="166"/>
      <c r="I294" s="167"/>
      <c r="J294" s="168"/>
      <c r="K294" s="169"/>
      <c r="L294" s="169"/>
      <c r="M294" s="169"/>
      <c r="N294" s="169"/>
      <c r="O294" s="169"/>
      <c r="P294" s="169"/>
      <c r="Q294" s="169"/>
      <c r="R294" s="169"/>
      <c r="S294" s="169"/>
      <c r="T294" s="170"/>
      <c r="U294" s="171"/>
      <c r="V294" s="172"/>
      <c r="W294" s="172"/>
      <c r="X294" s="172"/>
      <c r="Y294" s="172"/>
      <c r="Z294" s="173"/>
    </row>
    <row r="295" spans="1:26" x14ac:dyDescent="0.2">
      <c r="A295" s="174"/>
      <c r="B295" s="166"/>
      <c r="C295" s="166"/>
      <c r="D295" s="166"/>
      <c r="E295" s="166"/>
      <c r="F295" s="166"/>
      <c r="G295" s="166"/>
      <c r="H295" s="166"/>
      <c r="I295" s="167"/>
      <c r="J295" s="168"/>
      <c r="K295" s="169"/>
      <c r="L295" s="169"/>
      <c r="M295" s="169"/>
      <c r="N295" s="169"/>
      <c r="O295" s="169"/>
      <c r="P295" s="169"/>
      <c r="Q295" s="169"/>
      <c r="R295" s="169"/>
      <c r="S295" s="169"/>
      <c r="T295" s="170"/>
      <c r="U295" s="171"/>
      <c r="V295" s="172"/>
      <c r="W295" s="172"/>
      <c r="X295" s="172"/>
      <c r="Y295" s="172"/>
      <c r="Z295" s="173"/>
    </row>
    <row r="296" spans="1:26" x14ac:dyDescent="0.2">
      <c r="A296" s="174"/>
      <c r="B296" s="166"/>
      <c r="C296" s="166"/>
      <c r="D296" s="166"/>
      <c r="E296" s="166"/>
      <c r="F296" s="166"/>
      <c r="G296" s="166"/>
      <c r="H296" s="166"/>
      <c r="I296" s="167"/>
      <c r="J296" s="168"/>
      <c r="K296" s="169"/>
      <c r="L296" s="169"/>
      <c r="M296" s="169"/>
      <c r="N296" s="169"/>
      <c r="O296" s="169"/>
      <c r="P296" s="169"/>
      <c r="Q296" s="169"/>
      <c r="R296" s="169"/>
      <c r="S296" s="169"/>
      <c r="T296" s="170"/>
      <c r="U296" s="171"/>
      <c r="V296" s="172"/>
      <c r="W296" s="172"/>
      <c r="X296" s="172"/>
      <c r="Y296" s="172"/>
      <c r="Z296" s="173"/>
    </row>
    <row r="297" spans="1:26" x14ac:dyDescent="0.2">
      <c r="A297" s="174"/>
      <c r="B297" s="166"/>
      <c r="C297" s="166"/>
      <c r="D297" s="166"/>
      <c r="E297" s="166"/>
      <c r="F297" s="166"/>
      <c r="G297" s="166"/>
      <c r="H297" s="166"/>
      <c r="I297" s="167"/>
      <c r="J297" s="168"/>
      <c r="K297" s="169"/>
      <c r="L297" s="169"/>
      <c r="M297" s="169"/>
      <c r="N297" s="169"/>
      <c r="O297" s="169"/>
      <c r="P297" s="169"/>
      <c r="Q297" s="169"/>
      <c r="R297" s="169"/>
      <c r="S297" s="169"/>
      <c r="T297" s="170"/>
      <c r="U297" s="171"/>
      <c r="V297" s="172"/>
      <c r="W297" s="172"/>
      <c r="X297" s="172"/>
      <c r="Y297" s="172"/>
      <c r="Z297" s="173"/>
    </row>
    <row r="298" spans="1:26" x14ac:dyDescent="0.2">
      <c r="A298" s="174"/>
      <c r="B298" s="166"/>
      <c r="C298" s="166"/>
      <c r="D298" s="166"/>
      <c r="E298" s="166"/>
      <c r="F298" s="166"/>
      <c r="G298" s="166"/>
      <c r="H298" s="166"/>
      <c r="I298" s="167"/>
      <c r="J298" s="168"/>
      <c r="K298" s="169"/>
      <c r="L298" s="169"/>
      <c r="M298" s="169"/>
      <c r="N298" s="169"/>
      <c r="O298" s="169"/>
      <c r="P298" s="169"/>
      <c r="Q298" s="169"/>
      <c r="R298" s="169"/>
      <c r="S298" s="169"/>
      <c r="T298" s="170"/>
      <c r="U298" s="171"/>
      <c r="V298" s="172"/>
      <c r="W298" s="172"/>
      <c r="X298" s="172"/>
      <c r="Y298" s="172"/>
      <c r="Z298" s="173"/>
    </row>
    <row r="299" spans="1:26" x14ac:dyDescent="0.2">
      <c r="A299" s="174"/>
      <c r="B299" s="166"/>
      <c r="C299" s="166"/>
      <c r="D299" s="166"/>
      <c r="E299" s="166"/>
      <c r="F299" s="166"/>
      <c r="G299" s="166"/>
      <c r="H299" s="166"/>
      <c r="I299" s="167"/>
      <c r="J299" s="168"/>
      <c r="K299" s="169"/>
      <c r="L299" s="169"/>
      <c r="M299" s="169"/>
      <c r="N299" s="169"/>
      <c r="O299" s="169"/>
      <c r="P299" s="169"/>
      <c r="Q299" s="169"/>
      <c r="R299" s="169"/>
      <c r="S299" s="169"/>
      <c r="T299" s="170"/>
      <c r="U299" s="171"/>
      <c r="V299" s="172"/>
      <c r="W299" s="172"/>
      <c r="X299" s="172"/>
      <c r="Y299" s="172"/>
      <c r="Z299" s="173"/>
    </row>
    <row r="300" spans="1:26" x14ac:dyDescent="0.2">
      <c r="A300" s="174"/>
      <c r="B300" s="166"/>
      <c r="C300" s="166"/>
      <c r="D300" s="166"/>
      <c r="E300" s="166"/>
      <c r="F300" s="166"/>
      <c r="G300" s="166"/>
      <c r="H300" s="166"/>
      <c r="I300" s="167"/>
      <c r="J300" s="168"/>
      <c r="K300" s="169"/>
      <c r="L300" s="169"/>
      <c r="M300" s="169"/>
      <c r="N300" s="169"/>
      <c r="O300" s="169"/>
      <c r="P300" s="169"/>
      <c r="Q300" s="169"/>
      <c r="R300" s="169"/>
      <c r="S300" s="169"/>
      <c r="T300" s="170"/>
      <c r="U300" s="171"/>
      <c r="V300" s="172"/>
      <c r="W300" s="172"/>
      <c r="X300" s="172"/>
      <c r="Y300" s="172"/>
      <c r="Z300" s="173"/>
    </row>
    <row r="301" spans="1:26" x14ac:dyDescent="0.2">
      <c r="A301" s="174"/>
      <c r="B301" s="166"/>
      <c r="C301" s="166"/>
      <c r="D301" s="166"/>
      <c r="E301" s="166"/>
      <c r="F301" s="166"/>
      <c r="G301" s="166"/>
      <c r="H301" s="166"/>
      <c r="I301" s="167"/>
      <c r="J301" s="168"/>
      <c r="K301" s="169"/>
      <c r="L301" s="169"/>
      <c r="M301" s="169"/>
      <c r="N301" s="169"/>
      <c r="O301" s="169"/>
      <c r="P301" s="169"/>
      <c r="Q301" s="169"/>
      <c r="R301" s="169"/>
      <c r="S301" s="169"/>
      <c r="T301" s="170"/>
      <c r="U301" s="171"/>
      <c r="V301" s="172"/>
      <c r="W301" s="172"/>
      <c r="X301" s="172"/>
      <c r="Y301" s="172"/>
      <c r="Z301" s="173"/>
    </row>
    <row r="302" spans="1:26" x14ac:dyDescent="0.2">
      <c r="A302" s="174"/>
      <c r="B302" s="166"/>
      <c r="C302" s="166"/>
      <c r="D302" s="166"/>
      <c r="E302" s="166"/>
      <c r="F302" s="166"/>
      <c r="G302" s="166"/>
      <c r="H302" s="166"/>
      <c r="I302" s="167"/>
      <c r="J302" s="168"/>
      <c r="K302" s="169"/>
      <c r="L302" s="169"/>
      <c r="M302" s="169"/>
      <c r="N302" s="169"/>
      <c r="O302" s="169"/>
      <c r="P302" s="169"/>
      <c r="Q302" s="169"/>
      <c r="R302" s="169"/>
      <c r="S302" s="169"/>
      <c r="T302" s="170"/>
      <c r="U302" s="171"/>
      <c r="V302" s="172"/>
      <c r="W302" s="172"/>
      <c r="X302" s="172"/>
      <c r="Y302" s="172"/>
      <c r="Z302" s="173"/>
    </row>
    <row r="303" spans="1:26" x14ac:dyDescent="0.2">
      <c r="A303" s="174"/>
      <c r="B303" s="166"/>
      <c r="C303" s="166"/>
      <c r="D303" s="166"/>
      <c r="E303" s="166"/>
      <c r="F303" s="166"/>
      <c r="G303" s="166"/>
      <c r="H303" s="166"/>
      <c r="I303" s="167"/>
      <c r="J303" s="168"/>
      <c r="K303" s="169"/>
      <c r="L303" s="169"/>
      <c r="M303" s="169"/>
      <c r="N303" s="169"/>
      <c r="O303" s="169"/>
      <c r="P303" s="169"/>
      <c r="Q303" s="169"/>
      <c r="R303" s="169"/>
      <c r="S303" s="169"/>
      <c r="T303" s="170"/>
      <c r="U303" s="171"/>
      <c r="V303" s="172"/>
      <c r="W303" s="172"/>
      <c r="X303" s="172"/>
      <c r="Y303" s="172"/>
      <c r="Z303" s="173"/>
    </row>
    <row r="304" spans="1:26" x14ac:dyDescent="0.2">
      <c r="A304" s="174"/>
      <c r="B304" s="166"/>
      <c r="C304" s="166"/>
      <c r="D304" s="166"/>
      <c r="E304" s="166"/>
      <c r="F304" s="166"/>
      <c r="G304" s="166"/>
      <c r="H304" s="166"/>
      <c r="I304" s="167"/>
      <c r="J304" s="168"/>
      <c r="K304" s="169"/>
      <c r="L304" s="169"/>
      <c r="M304" s="169"/>
      <c r="N304" s="169"/>
      <c r="O304" s="169"/>
      <c r="P304" s="169"/>
      <c r="Q304" s="169"/>
      <c r="R304" s="169"/>
      <c r="S304" s="169"/>
      <c r="T304" s="170"/>
      <c r="U304" s="171"/>
      <c r="V304" s="172"/>
      <c r="W304" s="172"/>
      <c r="X304" s="172"/>
      <c r="Y304" s="172"/>
      <c r="Z304" s="173"/>
    </row>
    <row r="305" spans="1:26" x14ac:dyDescent="0.2">
      <c r="A305" s="174"/>
      <c r="B305" s="166"/>
      <c r="C305" s="166"/>
      <c r="D305" s="166"/>
      <c r="E305" s="166"/>
      <c r="F305" s="166"/>
      <c r="G305" s="166"/>
      <c r="H305" s="166"/>
      <c r="I305" s="167"/>
      <c r="J305" s="168"/>
      <c r="K305" s="169"/>
      <c r="L305" s="169"/>
      <c r="M305" s="169"/>
      <c r="N305" s="169"/>
      <c r="O305" s="169"/>
      <c r="P305" s="169"/>
      <c r="Q305" s="169"/>
      <c r="R305" s="169"/>
      <c r="S305" s="169"/>
      <c r="T305" s="170"/>
      <c r="U305" s="171"/>
      <c r="V305" s="172"/>
      <c r="W305" s="172"/>
      <c r="X305" s="172"/>
      <c r="Y305" s="172"/>
      <c r="Z305" s="173"/>
    </row>
    <row r="306" spans="1:26" x14ac:dyDescent="0.2">
      <c r="A306" s="174"/>
      <c r="B306" s="166"/>
      <c r="C306" s="166"/>
      <c r="D306" s="166"/>
      <c r="E306" s="166"/>
      <c r="F306" s="166"/>
      <c r="G306" s="166"/>
      <c r="H306" s="166"/>
      <c r="I306" s="167"/>
      <c r="J306" s="168"/>
      <c r="K306" s="169"/>
      <c r="L306" s="169"/>
      <c r="M306" s="169"/>
      <c r="N306" s="169"/>
      <c r="O306" s="169"/>
      <c r="P306" s="169"/>
      <c r="Q306" s="169"/>
      <c r="R306" s="169"/>
      <c r="S306" s="169"/>
      <c r="T306" s="170"/>
      <c r="U306" s="171"/>
      <c r="V306" s="172"/>
      <c r="W306" s="172"/>
      <c r="X306" s="172"/>
      <c r="Y306" s="172"/>
      <c r="Z306" s="173"/>
    </row>
    <row r="307" spans="1:26" x14ac:dyDescent="0.2">
      <c r="A307" s="174"/>
      <c r="B307" s="166"/>
      <c r="C307" s="166"/>
      <c r="D307" s="166"/>
      <c r="E307" s="166"/>
      <c r="F307" s="166"/>
      <c r="G307" s="166"/>
      <c r="H307" s="166"/>
      <c r="I307" s="167"/>
      <c r="J307" s="168"/>
      <c r="K307" s="169"/>
      <c r="L307" s="169"/>
      <c r="M307" s="169"/>
      <c r="N307" s="169"/>
      <c r="O307" s="169"/>
      <c r="P307" s="169"/>
      <c r="Q307" s="169"/>
      <c r="R307" s="169"/>
      <c r="S307" s="169"/>
      <c r="T307" s="170"/>
      <c r="U307" s="171"/>
      <c r="V307" s="172"/>
      <c r="W307" s="172"/>
      <c r="X307" s="172"/>
      <c r="Y307" s="172"/>
      <c r="Z307" s="173"/>
    </row>
    <row r="308" spans="1:26" x14ac:dyDescent="0.2">
      <c r="A308" s="174"/>
      <c r="B308" s="166"/>
      <c r="C308" s="166"/>
      <c r="D308" s="166"/>
      <c r="E308" s="166"/>
      <c r="F308" s="166"/>
      <c r="G308" s="166"/>
      <c r="H308" s="166"/>
      <c r="I308" s="167"/>
      <c r="J308" s="168"/>
      <c r="K308" s="169"/>
      <c r="L308" s="169"/>
      <c r="M308" s="169"/>
      <c r="N308" s="169"/>
      <c r="O308" s="169"/>
      <c r="P308" s="169"/>
      <c r="Q308" s="169"/>
      <c r="R308" s="169"/>
      <c r="S308" s="169"/>
      <c r="T308" s="170"/>
      <c r="U308" s="171"/>
      <c r="V308" s="172"/>
      <c r="W308" s="172"/>
      <c r="X308" s="172"/>
      <c r="Y308" s="172"/>
      <c r="Z308" s="173"/>
    </row>
    <row r="309" spans="1:26" x14ac:dyDescent="0.2">
      <c r="A309" s="174"/>
      <c r="B309" s="166"/>
      <c r="C309" s="166"/>
      <c r="D309" s="166"/>
      <c r="E309" s="166"/>
      <c r="F309" s="166"/>
      <c r="G309" s="166"/>
      <c r="H309" s="166"/>
      <c r="I309" s="167"/>
      <c r="J309" s="168"/>
      <c r="K309" s="169"/>
      <c r="L309" s="169"/>
      <c r="M309" s="169"/>
      <c r="N309" s="169"/>
      <c r="O309" s="169"/>
      <c r="P309" s="169"/>
      <c r="Q309" s="169"/>
      <c r="R309" s="169"/>
      <c r="S309" s="169"/>
      <c r="T309" s="170"/>
      <c r="U309" s="171"/>
      <c r="V309" s="172"/>
      <c r="W309" s="172"/>
      <c r="X309" s="172"/>
      <c r="Y309" s="172"/>
      <c r="Z309" s="173"/>
    </row>
    <row r="310" spans="1:26" x14ac:dyDescent="0.2">
      <c r="A310" s="174"/>
      <c r="B310" s="166"/>
      <c r="C310" s="166"/>
      <c r="D310" s="166"/>
      <c r="E310" s="166"/>
      <c r="F310" s="166"/>
      <c r="G310" s="166"/>
      <c r="H310" s="166"/>
      <c r="I310" s="167"/>
      <c r="J310" s="168"/>
      <c r="K310" s="169"/>
      <c r="L310" s="169"/>
      <c r="M310" s="169"/>
      <c r="N310" s="169"/>
      <c r="O310" s="169"/>
      <c r="P310" s="169"/>
      <c r="Q310" s="169"/>
      <c r="R310" s="169"/>
      <c r="S310" s="169"/>
      <c r="T310" s="170"/>
      <c r="U310" s="171"/>
      <c r="V310" s="172"/>
      <c r="W310" s="172"/>
      <c r="X310" s="172"/>
      <c r="Y310" s="172"/>
      <c r="Z310" s="173"/>
    </row>
    <row r="311" spans="1:26" x14ac:dyDescent="0.2">
      <c r="A311" s="174"/>
      <c r="B311" s="166"/>
      <c r="C311" s="166"/>
      <c r="D311" s="166"/>
      <c r="E311" s="166"/>
      <c r="F311" s="166"/>
      <c r="G311" s="166"/>
      <c r="H311" s="166"/>
      <c r="I311" s="167"/>
      <c r="J311" s="168"/>
      <c r="K311" s="169"/>
      <c r="L311" s="169"/>
      <c r="M311" s="169"/>
      <c r="N311" s="169"/>
      <c r="O311" s="169"/>
      <c r="P311" s="169"/>
      <c r="Q311" s="169"/>
      <c r="R311" s="169"/>
      <c r="S311" s="169"/>
      <c r="T311" s="170"/>
      <c r="U311" s="171"/>
      <c r="V311" s="172"/>
      <c r="W311" s="172"/>
      <c r="X311" s="172"/>
      <c r="Y311" s="172"/>
      <c r="Z311" s="173"/>
    </row>
    <row r="312" spans="1:26" x14ac:dyDescent="0.2">
      <c r="A312" s="174"/>
      <c r="B312" s="166"/>
      <c r="C312" s="166"/>
      <c r="D312" s="166"/>
      <c r="E312" s="166"/>
      <c r="F312" s="166"/>
      <c r="G312" s="166"/>
      <c r="H312" s="166"/>
      <c r="I312" s="167"/>
      <c r="J312" s="168"/>
      <c r="K312" s="169"/>
      <c r="L312" s="169"/>
      <c r="M312" s="169"/>
      <c r="N312" s="169"/>
      <c r="O312" s="169"/>
      <c r="P312" s="169"/>
      <c r="Q312" s="169"/>
      <c r="R312" s="169"/>
      <c r="S312" s="169"/>
      <c r="T312" s="170"/>
      <c r="U312" s="171"/>
      <c r="V312" s="172"/>
      <c r="W312" s="172"/>
      <c r="X312" s="172"/>
      <c r="Y312" s="172"/>
      <c r="Z312" s="173"/>
    </row>
    <row r="313" spans="1:26" x14ac:dyDescent="0.2">
      <c r="A313" s="174"/>
      <c r="B313" s="166"/>
      <c r="C313" s="166"/>
      <c r="D313" s="166"/>
      <c r="E313" s="166"/>
      <c r="F313" s="166"/>
      <c r="G313" s="166"/>
      <c r="H313" s="166"/>
      <c r="I313" s="167"/>
      <c r="J313" s="168"/>
      <c r="K313" s="169"/>
      <c r="L313" s="169"/>
      <c r="M313" s="169"/>
      <c r="N313" s="169"/>
      <c r="O313" s="169"/>
      <c r="P313" s="169"/>
      <c r="Q313" s="169"/>
      <c r="R313" s="169"/>
      <c r="S313" s="169"/>
      <c r="T313" s="170"/>
      <c r="U313" s="171"/>
      <c r="V313" s="172"/>
      <c r="W313" s="172"/>
      <c r="X313" s="172"/>
      <c r="Y313" s="172"/>
      <c r="Z313" s="173"/>
    </row>
    <row r="314" spans="1:26" x14ac:dyDescent="0.2">
      <c r="A314" s="174"/>
      <c r="B314" s="166"/>
      <c r="C314" s="166"/>
      <c r="D314" s="166"/>
      <c r="E314" s="166"/>
      <c r="F314" s="166"/>
      <c r="G314" s="166"/>
      <c r="H314" s="166"/>
      <c r="I314" s="167"/>
      <c r="J314" s="168"/>
      <c r="K314" s="169"/>
      <c r="L314" s="169"/>
      <c r="M314" s="169"/>
      <c r="N314" s="169"/>
      <c r="O314" s="169"/>
      <c r="P314" s="169"/>
      <c r="Q314" s="169"/>
      <c r="R314" s="169"/>
      <c r="S314" s="169"/>
      <c r="T314" s="170"/>
      <c r="U314" s="171"/>
      <c r="V314" s="172"/>
      <c r="W314" s="172"/>
      <c r="X314" s="172"/>
      <c r="Y314" s="172"/>
      <c r="Z314" s="173"/>
    </row>
    <row r="315" spans="1:26" x14ac:dyDescent="0.2">
      <c r="A315" s="174"/>
      <c r="B315" s="166"/>
      <c r="C315" s="166"/>
      <c r="D315" s="166"/>
      <c r="E315" s="166"/>
      <c r="F315" s="166"/>
      <c r="G315" s="166"/>
      <c r="H315" s="166"/>
      <c r="I315" s="167"/>
      <c r="J315" s="168"/>
      <c r="K315" s="169"/>
      <c r="L315" s="169"/>
      <c r="M315" s="169"/>
      <c r="N315" s="169"/>
      <c r="O315" s="169"/>
      <c r="P315" s="169"/>
      <c r="Q315" s="169"/>
      <c r="R315" s="169"/>
      <c r="S315" s="169"/>
      <c r="T315" s="170"/>
      <c r="U315" s="171"/>
      <c r="V315" s="172"/>
      <c r="W315" s="172"/>
      <c r="X315" s="172"/>
      <c r="Y315" s="172"/>
      <c r="Z315" s="173"/>
    </row>
    <row r="316" spans="1:26" x14ac:dyDescent="0.2">
      <c r="A316" s="174"/>
      <c r="B316" s="166"/>
      <c r="C316" s="166"/>
      <c r="D316" s="166"/>
      <c r="E316" s="166"/>
      <c r="F316" s="166"/>
      <c r="G316" s="166"/>
      <c r="H316" s="166"/>
      <c r="I316" s="167"/>
      <c r="J316" s="168"/>
      <c r="K316" s="169"/>
      <c r="L316" s="169"/>
      <c r="M316" s="169"/>
      <c r="N316" s="169"/>
      <c r="O316" s="169"/>
      <c r="P316" s="169"/>
      <c r="Q316" s="169"/>
      <c r="R316" s="169"/>
      <c r="S316" s="169"/>
      <c r="T316" s="170"/>
      <c r="U316" s="171"/>
      <c r="V316" s="172"/>
      <c r="W316" s="172"/>
      <c r="X316" s="172"/>
      <c r="Y316" s="172"/>
      <c r="Z316" s="173"/>
    </row>
    <row r="317" spans="1:26" x14ac:dyDescent="0.2">
      <c r="A317" s="174"/>
      <c r="B317" s="166"/>
      <c r="C317" s="166"/>
      <c r="D317" s="166"/>
      <c r="E317" s="166"/>
      <c r="F317" s="166"/>
      <c r="G317" s="166"/>
      <c r="H317" s="166"/>
      <c r="I317" s="167"/>
      <c r="J317" s="168"/>
      <c r="K317" s="169"/>
      <c r="L317" s="169"/>
      <c r="M317" s="169"/>
      <c r="N317" s="169"/>
      <c r="O317" s="169"/>
      <c r="P317" s="169"/>
      <c r="Q317" s="169"/>
      <c r="R317" s="169"/>
      <c r="S317" s="169"/>
      <c r="T317" s="170"/>
      <c r="U317" s="171"/>
      <c r="V317" s="172"/>
      <c r="W317" s="172"/>
      <c r="X317" s="172"/>
      <c r="Y317" s="172"/>
      <c r="Z317" s="173"/>
    </row>
    <row r="318" spans="1:26" x14ac:dyDescent="0.2">
      <c r="A318" s="174"/>
      <c r="B318" s="166"/>
      <c r="C318" s="166"/>
      <c r="D318" s="166"/>
      <c r="E318" s="166"/>
      <c r="F318" s="166"/>
      <c r="G318" s="166"/>
      <c r="H318" s="166"/>
      <c r="I318" s="167"/>
      <c r="J318" s="168"/>
      <c r="K318" s="169"/>
      <c r="L318" s="169"/>
      <c r="M318" s="169"/>
      <c r="N318" s="169"/>
      <c r="O318" s="169"/>
      <c r="P318" s="169"/>
      <c r="Q318" s="169"/>
      <c r="R318" s="169"/>
      <c r="S318" s="169"/>
      <c r="T318" s="170"/>
      <c r="U318" s="171"/>
      <c r="V318" s="172"/>
      <c r="W318" s="172"/>
      <c r="X318" s="172"/>
      <c r="Y318" s="172"/>
      <c r="Z318" s="173"/>
    </row>
    <row r="319" spans="1:26" x14ac:dyDescent="0.2">
      <c r="A319" s="174"/>
      <c r="B319" s="166"/>
      <c r="C319" s="166"/>
      <c r="D319" s="166"/>
      <c r="E319" s="166"/>
      <c r="F319" s="166"/>
      <c r="G319" s="166"/>
      <c r="H319" s="166"/>
      <c r="I319" s="167"/>
      <c r="J319" s="168"/>
      <c r="K319" s="169"/>
      <c r="L319" s="169"/>
      <c r="M319" s="169"/>
      <c r="N319" s="169"/>
      <c r="O319" s="169"/>
      <c r="P319" s="169"/>
      <c r="Q319" s="169"/>
      <c r="R319" s="169"/>
      <c r="S319" s="169"/>
      <c r="T319" s="170"/>
      <c r="U319" s="171"/>
      <c r="V319" s="172"/>
      <c r="W319" s="172"/>
      <c r="X319" s="172"/>
      <c r="Y319" s="172"/>
      <c r="Z319" s="173"/>
    </row>
    <row r="320" spans="1:26" x14ac:dyDescent="0.2">
      <c r="A320" s="174"/>
      <c r="B320" s="166"/>
      <c r="C320" s="166"/>
      <c r="D320" s="166"/>
      <c r="E320" s="166"/>
      <c r="F320" s="166"/>
      <c r="G320" s="166"/>
      <c r="H320" s="166"/>
      <c r="I320" s="167"/>
      <c r="J320" s="168"/>
      <c r="K320" s="169"/>
      <c r="L320" s="169"/>
      <c r="M320" s="169"/>
      <c r="N320" s="169"/>
      <c r="O320" s="169"/>
      <c r="P320" s="169"/>
      <c r="Q320" s="169"/>
      <c r="R320" s="169"/>
      <c r="S320" s="169"/>
      <c r="T320" s="170"/>
      <c r="U320" s="171"/>
      <c r="V320" s="172"/>
      <c r="W320" s="172"/>
      <c r="X320" s="172"/>
      <c r="Y320" s="172"/>
      <c r="Z320" s="173"/>
    </row>
    <row r="321" spans="1:26" x14ac:dyDescent="0.2">
      <c r="A321" s="174"/>
      <c r="B321" s="166"/>
      <c r="C321" s="166"/>
      <c r="D321" s="166"/>
      <c r="E321" s="166"/>
      <c r="F321" s="166"/>
      <c r="G321" s="166"/>
      <c r="H321" s="166"/>
      <c r="I321" s="167"/>
      <c r="J321" s="168"/>
      <c r="K321" s="169"/>
      <c r="L321" s="169"/>
      <c r="M321" s="169"/>
      <c r="N321" s="169"/>
      <c r="O321" s="169"/>
      <c r="P321" s="169"/>
      <c r="Q321" s="169"/>
      <c r="R321" s="169"/>
      <c r="S321" s="169"/>
      <c r="T321" s="170"/>
      <c r="U321" s="171"/>
      <c r="V321" s="172"/>
      <c r="W321" s="172"/>
      <c r="X321" s="172"/>
      <c r="Y321" s="172"/>
      <c r="Z321" s="173"/>
    </row>
    <row r="322" spans="1:26" x14ac:dyDescent="0.2">
      <c r="A322" s="174"/>
      <c r="B322" s="166"/>
      <c r="C322" s="166"/>
      <c r="D322" s="166"/>
      <c r="E322" s="166"/>
      <c r="F322" s="166"/>
      <c r="G322" s="166"/>
      <c r="H322" s="166"/>
      <c r="I322" s="167"/>
      <c r="J322" s="168"/>
      <c r="K322" s="169"/>
      <c r="L322" s="169"/>
      <c r="M322" s="169"/>
      <c r="N322" s="169"/>
      <c r="O322" s="169"/>
      <c r="P322" s="169"/>
      <c r="Q322" s="169"/>
      <c r="R322" s="169"/>
      <c r="S322" s="169"/>
      <c r="T322" s="170"/>
      <c r="U322" s="171"/>
      <c r="V322" s="172"/>
      <c r="W322" s="172"/>
      <c r="X322" s="172"/>
      <c r="Y322" s="172"/>
      <c r="Z322" s="173"/>
    </row>
    <row r="323" spans="1:26" x14ac:dyDescent="0.2">
      <c r="A323" s="174"/>
      <c r="B323" s="166"/>
      <c r="C323" s="166"/>
      <c r="D323" s="166"/>
      <c r="E323" s="166"/>
      <c r="F323" s="166"/>
      <c r="G323" s="166"/>
      <c r="H323" s="166"/>
      <c r="I323" s="167"/>
      <c r="J323" s="168"/>
      <c r="K323" s="169"/>
      <c r="L323" s="169"/>
      <c r="M323" s="169"/>
      <c r="N323" s="169"/>
      <c r="O323" s="169"/>
      <c r="P323" s="169"/>
      <c r="Q323" s="169"/>
      <c r="R323" s="169"/>
      <c r="S323" s="169"/>
      <c r="T323" s="170"/>
      <c r="U323" s="171"/>
      <c r="V323" s="172"/>
      <c r="W323" s="172"/>
      <c r="X323" s="172"/>
      <c r="Y323" s="172"/>
      <c r="Z323" s="173"/>
    </row>
    <row r="324" spans="1:26" x14ac:dyDescent="0.2">
      <c r="A324" s="174"/>
      <c r="B324" s="166"/>
      <c r="C324" s="166"/>
      <c r="D324" s="166"/>
      <c r="E324" s="166"/>
      <c r="F324" s="166"/>
      <c r="G324" s="166"/>
      <c r="H324" s="166"/>
      <c r="I324" s="167"/>
      <c r="J324" s="168"/>
      <c r="K324" s="169"/>
      <c r="L324" s="169"/>
      <c r="M324" s="169"/>
      <c r="N324" s="169"/>
      <c r="O324" s="169"/>
      <c r="P324" s="169"/>
      <c r="Q324" s="169"/>
      <c r="R324" s="169"/>
      <c r="S324" s="169"/>
      <c r="T324" s="170"/>
      <c r="U324" s="171"/>
      <c r="V324" s="172"/>
      <c r="W324" s="172"/>
      <c r="X324" s="172"/>
      <c r="Y324" s="172"/>
      <c r="Z324" s="173"/>
    </row>
    <row r="325" spans="1:26" x14ac:dyDescent="0.2">
      <c r="A325" s="174"/>
      <c r="B325" s="166"/>
      <c r="C325" s="166"/>
      <c r="D325" s="166"/>
      <c r="E325" s="166"/>
      <c r="F325" s="166"/>
      <c r="G325" s="166"/>
      <c r="H325" s="166"/>
      <c r="I325" s="167"/>
      <c r="J325" s="168"/>
      <c r="K325" s="169"/>
      <c r="L325" s="169"/>
      <c r="M325" s="169"/>
      <c r="N325" s="169"/>
      <c r="O325" s="169"/>
      <c r="P325" s="169"/>
      <c r="Q325" s="169"/>
      <c r="R325" s="169"/>
      <c r="S325" s="169"/>
      <c r="T325" s="170"/>
      <c r="U325" s="171"/>
      <c r="V325" s="172"/>
      <c r="W325" s="172"/>
      <c r="X325" s="172"/>
      <c r="Y325" s="172"/>
      <c r="Z325" s="173"/>
    </row>
    <row r="326" spans="1:26" x14ac:dyDescent="0.2">
      <c r="A326" s="174"/>
      <c r="B326" s="166"/>
      <c r="C326" s="166"/>
      <c r="D326" s="166"/>
      <c r="E326" s="166"/>
      <c r="F326" s="166"/>
      <c r="G326" s="166"/>
      <c r="H326" s="166"/>
      <c r="I326" s="167"/>
      <c r="J326" s="168"/>
      <c r="K326" s="169"/>
      <c r="L326" s="169"/>
      <c r="M326" s="169"/>
      <c r="N326" s="169"/>
      <c r="O326" s="169"/>
      <c r="P326" s="169"/>
      <c r="Q326" s="169"/>
      <c r="R326" s="169"/>
      <c r="S326" s="169"/>
      <c r="T326" s="170"/>
      <c r="U326" s="171"/>
      <c r="V326" s="172"/>
      <c r="W326" s="172"/>
      <c r="X326" s="172"/>
      <c r="Y326" s="172"/>
      <c r="Z326" s="173"/>
    </row>
    <row r="327" spans="1:26" x14ac:dyDescent="0.2">
      <c r="A327" s="174"/>
      <c r="B327" s="166"/>
      <c r="C327" s="166"/>
      <c r="D327" s="166"/>
      <c r="E327" s="166"/>
      <c r="F327" s="166"/>
      <c r="G327" s="166"/>
      <c r="H327" s="166"/>
      <c r="I327" s="167"/>
      <c r="J327" s="168"/>
      <c r="K327" s="169"/>
      <c r="L327" s="169"/>
      <c r="M327" s="169"/>
      <c r="N327" s="169"/>
      <c r="O327" s="169"/>
      <c r="P327" s="169"/>
      <c r="Q327" s="169"/>
      <c r="R327" s="169"/>
      <c r="S327" s="169"/>
      <c r="T327" s="170"/>
      <c r="U327" s="171"/>
      <c r="V327" s="172"/>
      <c r="W327" s="172"/>
      <c r="X327" s="172"/>
      <c r="Y327" s="172"/>
      <c r="Z327" s="173"/>
    </row>
    <row r="328" spans="1:26" x14ac:dyDescent="0.2">
      <c r="A328" s="174"/>
      <c r="B328" s="166"/>
      <c r="C328" s="166"/>
      <c r="D328" s="166"/>
      <c r="E328" s="166"/>
      <c r="F328" s="166"/>
      <c r="G328" s="166"/>
      <c r="H328" s="166"/>
      <c r="I328" s="167"/>
      <c r="J328" s="168"/>
      <c r="K328" s="169"/>
      <c r="L328" s="169"/>
      <c r="M328" s="169"/>
      <c r="N328" s="169"/>
      <c r="O328" s="169"/>
      <c r="P328" s="169"/>
      <c r="Q328" s="169"/>
      <c r="R328" s="169"/>
      <c r="S328" s="169"/>
      <c r="T328" s="170"/>
      <c r="U328" s="171"/>
      <c r="V328" s="172"/>
      <c r="W328" s="172"/>
      <c r="X328" s="172"/>
      <c r="Y328" s="172"/>
      <c r="Z328" s="173"/>
    </row>
    <row r="329" spans="1:26" x14ac:dyDescent="0.2">
      <c r="A329" s="174"/>
      <c r="B329" s="166"/>
      <c r="C329" s="166"/>
      <c r="D329" s="166"/>
      <c r="E329" s="166"/>
      <c r="F329" s="166"/>
      <c r="G329" s="166"/>
      <c r="H329" s="166"/>
      <c r="I329" s="167"/>
      <c r="J329" s="168"/>
      <c r="K329" s="169"/>
      <c r="L329" s="169"/>
      <c r="M329" s="169"/>
      <c r="N329" s="169"/>
      <c r="O329" s="169"/>
      <c r="P329" s="169"/>
      <c r="Q329" s="169"/>
      <c r="R329" s="169"/>
      <c r="S329" s="169"/>
      <c r="T329" s="170"/>
      <c r="U329" s="171"/>
      <c r="V329" s="172"/>
      <c r="W329" s="172"/>
      <c r="X329" s="172"/>
      <c r="Y329" s="172"/>
      <c r="Z329" s="173"/>
    </row>
    <row r="330" spans="1:26" x14ac:dyDescent="0.2">
      <c r="A330" s="174"/>
      <c r="B330" s="166"/>
      <c r="C330" s="166"/>
      <c r="D330" s="166"/>
      <c r="E330" s="166"/>
      <c r="F330" s="166"/>
      <c r="G330" s="166"/>
      <c r="H330" s="166"/>
      <c r="I330" s="167"/>
      <c r="J330" s="168"/>
      <c r="K330" s="169"/>
      <c r="L330" s="169"/>
      <c r="M330" s="169"/>
      <c r="N330" s="169"/>
      <c r="O330" s="169"/>
      <c r="P330" s="169"/>
      <c r="Q330" s="169"/>
      <c r="R330" s="169"/>
      <c r="S330" s="169"/>
      <c r="T330" s="170"/>
      <c r="U330" s="171"/>
      <c r="V330" s="172"/>
      <c r="W330" s="172"/>
      <c r="X330" s="172"/>
      <c r="Y330" s="172"/>
      <c r="Z330" s="173"/>
    </row>
    <row r="331" spans="1:26" x14ac:dyDescent="0.2">
      <c r="A331" s="174"/>
      <c r="B331" s="166"/>
      <c r="C331" s="166"/>
      <c r="D331" s="166"/>
      <c r="E331" s="166"/>
      <c r="F331" s="166"/>
      <c r="G331" s="166"/>
      <c r="H331" s="166"/>
      <c r="I331" s="167"/>
      <c r="J331" s="168"/>
      <c r="K331" s="169"/>
      <c r="L331" s="169"/>
      <c r="M331" s="169"/>
      <c r="N331" s="169"/>
      <c r="O331" s="169"/>
      <c r="P331" s="169"/>
      <c r="Q331" s="169"/>
      <c r="R331" s="169"/>
      <c r="S331" s="169"/>
      <c r="T331" s="170"/>
      <c r="U331" s="171"/>
      <c r="V331" s="172"/>
      <c r="W331" s="172"/>
      <c r="X331" s="172"/>
      <c r="Y331" s="172"/>
      <c r="Z331" s="173"/>
    </row>
    <row r="332" spans="1:26" x14ac:dyDescent="0.2">
      <c r="A332" s="174"/>
      <c r="B332" s="166"/>
      <c r="C332" s="166"/>
      <c r="D332" s="166"/>
      <c r="E332" s="166"/>
      <c r="F332" s="166"/>
      <c r="G332" s="166"/>
      <c r="H332" s="166"/>
      <c r="I332" s="167"/>
      <c r="J332" s="168"/>
      <c r="K332" s="169"/>
      <c r="L332" s="169"/>
      <c r="M332" s="169"/>
      <c r="N332" s="169"/>
      <c r="O332" s="169"/>
      <c r="P332" s="169"/>
      <c r="Q332" s="169"/>
      <c r="R332" s="169"/>
      <c r="S332" s="169"/>
      <c r="T332" s="170"/>
      <c r="U332" s="171"/>
      <c r="V332" s="172"/>
      <c r="W332" s="172"/>
      <c r="X332" s="172"/>
      <c r="Y332" s="172"/>
      <c r="Z332" s="173"/>
    </row>
    <row r="333" spans="1:26" x14ac:dyDescent="0.2">
      <c r="A333" s="174"/>
      <c r="B333" s="166"/>
      <c r="C333" s="166"/>
      <c r="D333" s="166"/>
      <c r="E333" s="166"/>
      <c r="F333" s="166"/>
      <c r="G333" s="166"/>
      <c r="H333" s="166"/>
      <c r="I333" s="167"/>
      <c r="J333" s="168"/>
      <c r="K333" s="169"/>
      <c r="L333" s="169"/>
      <c r="M333" s="169"/>
      <c r="N333" s="169"/>
      <c r="O333" s="169"/>
      <c r="P333" s="169"/>
      <c r="Q333" s="169"/>
      <c r="R333" s="169"/>
      <c r="S333" s="169"/>
      <c r="T333" s="170"/>
      <c r="U333" s="171"/>
      <c r="V333" s="172"/>
      <c r="W333" s="172"/>
      <c r="X333" s="172"/>
      <c r="Y333" s="172"/>
      <c r="Z333" s="173"/>
    </row>
    <row r="334" spans="1:26" x14ac:dyDescent="0.2">
      <c r="A334" s="174"/>
      <c r="B334" s="166"/>
      <c r="C334" s="166"/>
      <c r="D334" s="166"/>
      <c r="E334" s="166"/>
      <c r="F334" s="166"/>
      <c r="G334" s="166"/>
      <c r="H334" s="166"/>
      <c r="I334" s="167"/>
      <c r="J334" s="168"/>
      <c r="K334" s="169"/>
      <c r="L334" s="169"/>
      <c r="M334" s="169"/>
      <c r="N334" s="169"/>
      <c r="O334" s="169"/>
      <c r="P334" s="169"/>
      <c r="Q334" s="169"/>
      <c r="R334" s="169"/>
      <c r="S334" s="169"/>
      <c r="T334" s="170"/>
      <c r="U334" s="171"/>
      <c r="V334" s="172"/>
      <c r="W334" s="172"/>
      <c r="X334" s="172"/>
      <c r="Y334" s="172"/>
      <c r="Z334" s="173"/>
    </row>
    <row r="335" spans="1:26" x14ac:dyDescent="0.2">
      <c r="A335" s="174"/>
      <c r="B335" s="166"/>
      <c r="C335" s="166"/>
      <c r="D335" s="166"/>
      <c r="E335" s="166"/>
      <c r="F335" s="166"/>
      <c r="G335" s="166"/>
      <c r="H335" s="166"/>
      <c r="I335" s="167"/>
      <c r="J335" s="168"/>
      <c r="K335" s="169"/>
      <c r="L335" s="169"/>
      <c r="M335" s="169"/>
      <c r="N335" s="169"/>
      <c r="O335" s="169"/>
      <c r="P335" s="169"/>
      <c r="Q335" s="169"/>
      <c r="R335" s="169"/>
      <c r="S335" s="169"/>
      <c r="T335" s="170"/>
      <c r="U335" s="171"/>
      <c r="V335" s="172"/>
      <c r="W335" s="172"/>
      <c r="X335" s="172"/>
      <c r="Y335" s="172"/>
      <c r="Z335" s="173"/>
    </row>
    <row r="336" spans="1:26" x14ac:dyDescent="0.2">
      <c r="A336" s="174"/>
      <c r="B336" s="166"/>
      <c r="C336" s="166"/>
      <c r="D336" s="166"/>
      <c r="E336" s="166"/>
      <c r="F336" s="166"/>
      <c r="G336" s="166"/>
      <c r="H336" s="166"/>
      <c r="I336" s="167"/>
      <c r="J336" s="168"/>
      <c r="K336" s="169"/>
      <c r="L336" s="169"/>
      <c r="M336" s="169"/>
      <c r="N336" s="169"/>
      <c r="O336" s="169"/>
      <c r="P336" s="169"/>
      <c r="Q336" s="169"/>
      <c r="R336" s="169"/>
      <c r="S336" s="169"/>
      <c r="T336" s="170"/>
      <c r="U336" s="171"/>
      <c r="V336" s="172"/>
      <c r="W336" s="172"/>
      <c r="X336" s="172"/>
      <c r="Y336" s="172"/>
      <c r="Z336" s="173"/>
    </row>
    <row r="337" spans="1:26" x14ac:dyDescent="0.2">
      <c r="A337" s="174"/>
      <c r="B337" s="166"/>
      <c r="C337" s="166"/>
      <c r="D337" s="166"/>
      <c r="E337" s="166"/>
      <c r="F337" s="166"/>
      <c r="G337" s="166"/>
      <c r="H337" s="166"/>
      <c r="I337" s="167"/>
      <c r="J337" s="168"/>
      <c r="K337" s="169"/>
      <c r="L337" s="169"/>
      <c r="M337" s="169"/>
      <c r="N337" s="169"/>
      <c r="O337" s="169"/>
      <c r="P337" s="169"/>
      <c r="Q337" s="169"/>
      <c r="R337" s="169"/>
      <c r="S337" s="169"/>
      <c r="T337" s="170"/>
      <c r="U337" s="171"/>
      <c r="V337" s="172"/>
      <c r="W337" s="172"/>
      <c r="X337" s="172"/>
      <c r="Y337" s="172"/>
      <c r="Z337" s="173"/>
    </row>
    <row r="338" spans="1:26" x14ac:dyDescent="0.2">
      <c r="A338" s="174"/>
      <c r="B338" s="166"/>
      <c r="C338" s="166"/>
      <c r="D338" s="166"/>
      <c r="E338" s="166"/>
      <c r="F338" s="166"/>
      <c r="G338" s="166"/>
      <c r="H338" s="166"/>
      <c r="I338" s="167"/>
      <c r="J338" s="168"/>
      <c r="K338" s="169"/>
      <c r="L338" s="169"/>
      <c r="M338" s="169"/>
      <c r="N338" s="169"/>
      <c r="O338" s="169"/>
      <c r="P338" s="169"/>
      <c r="Q338" s="169"/>
      <c r="R338" s="169"/>
      <c r="S338" s="169"/>
      <c r="T338" s="170"/>
      <c r="U338" s="171"/>
      <c r="V338" s="172"/>
      <c r="W338" s="172"/>
      <c r="X338" s="172"/>
      <c r="Y338" s="172"/>
      <c r="Z338" s="173"/>
    </row>
    <row r="339" spans="1:26" x14ac:dyDescent="0.2">
      <c r="A339" s="174"/>
      <c r="B339" s="166"/>
      <c r="C339" s="166"/>
      <c r="D339" s="166"/>
      <c r="E339" s="166"/>
      <c r="F339" s="166"/>
      <c r="G339" s="166"/>
      <c r="H339" s="166"/>
      <c r="I339" s="167"/>
      <c r="J339" s="168"/>
      <c r="K339" s="169"/>
      <c r="L339" s="169"/>
      <c r="M339" s="169"/>
      <c r="N339" s="169"/>
      <c r="O339" s="169"/>
      <c r="P339" s="169"/>
      <c r="Q339" s="169"/>
      <c r="R339" s="169"/>
      <c r="S339" s="169"/>
      <c r="T339" s="170"/>
      <c r="U339" s="171"/>
      <c r="V339" s="172"/>
      <c r="W339" s="172"/>
      <c r="X339" s="172"/>
      <c r="Y339" s="172"/>
      <c r="Z339" s="173"/>
    </row>
    <row r="340" spans="1:26" x14ac:dyDescent="0.2">
      <c r="A340" s="174"/>
      <c r="B340" s="166"/>
      <c r="C340" s="166"/>
      <c r="D340" s="166"/>
      <c r="E340" s="166"/>
      <c r="F340" s="166"/>
      <c r="G340" s="166"/>
      <c r="H340" s="166"/>
      <c r="I340" s="167"/>
      <c r="J340" s="168"/>
      <c r="K340" s="169"/>
      <c r="L340" s="169"/>
      <c r="M340" s="169"/>
      <c r="N340" s="169"/>
      <c r="O340" s="169"/>
      <c r="P340" s="169"/>
      <c r="Q340" s="169"/>
      <c r="R340" s="169"/>
      <c r="S340" s="169"/>
      <c r="T340" s="170"/>
      <c r="U340" s="171"/>
      <c r="V340" s="172"/>
      <c r="W340" s="172"/>
      <c r="X340" s="172"/>
      <c r="Y340" s="172"/>
      <c r="Z340" s="173"/>
    </row>
    <row r="341" spans="1:26" x14ac:dyDescent="0.2">
      <c r="A341" s="174"/>
      <c r="B341" s="166"/>
      <c r="C341" s="166"/>
      <c r="D341" s="166"/>
      <c r="E341" s="166"/>
      <c r="F341" s="166"/>
      <c r="G341" s="166"/>
      <c r="H341" s="166"/>
      <c r="I341" s="167"/>
      <c r="J341" s="168"/>
      <c r="K341" s="169"/>
      <c r="L341" s="169"/>
      <c r="M341" s="169"/>
      <c r="N341" s="169"/>
      <c r="O341" s="169"/>
      <c r="P341" s="169"/>
      <c r="Q341" s="169"/>
      <c r="R341" s="169"/>
      <c r="S341" s="169"/>
      <c r="T341" s="170"/>
      <c r="U341" s="171"/>
      <c r="V341" s="172"/>
      <c r="W341" s="172"/>
      <c r="X341" s="172"/>
      <c r="Y341" s="172"/>
      <c r="Z341" s="173"/>
    </row>
    <row r="342" spans="1:26" x14ac:dyDescent="0.2">
      <c r="A342" s="174"/>
      <c r="B342" s="166"/>
      <c r="C342" s="166"/>
      <c r="D342" s="166"/>
      <c r="E342" s="166"/>
      <c r="F342" s="166"/>
      <c r="G342" s="166"/>
      <c r="H342" s="166"/>
      <c r="I342" s="167"/>
      <c r="J342" s="168"/>
      <c r="K342" s="169"/>
      <c r="L342" s="169"/>
      <c r="M342" s="169"/>
      <c r="N342" s="169"/>
      <c r="O342" s="169"/>
      <c r="P342" s="169"/>
      <c r="Q342" s="169"/>
      <c r="R342" s="169"/>
      <c r="S342" s="169"/>
      <c r="T342" s="170"/>
      <c r="U342" s="171"/>
      <c r="V342" s="172"/>
      <c r="W342" s="172"/>
      <c r="X342" s="172"/>
      <c r="Y342" s="172"/>
      <c r="Z342" s="173"/>
    </row>
    <row r="343" spans="1:26" x14ac:dyDescent="0.2">
      <c r="A343" s="174"/>
      <c r="B343" s="166"/>
      <c r="C343" s="166"/>
      <c r="D343" s="166"/>
      <c r="E343" s="166"/>
      <c r="F343" s="166"/>
      <c r="G343" s="166"/>
      <c r="H343" s="166"/>
      <c r="I343" s="167"/>
      <c r="J343" s="168"/>
      <c r="K343" s="169"/>
      <c r="L343" s="169"/>
      <c r="M343" s="169"/>
      <c r="N343" s="169"/>
      <c r="O343" s="169"/>
      <c r="P343" s="169"/>
      <c r="Q343" s="169"/>
      <c r="R343" s="169"/>
      <c r="S343" s="169"/>
      <c r="T343" s="170"/>
      <c r="U343" s="171"/>
      <c r="V343" s="172"/>
      <c r="W343" s="172"/>
      <c r="X343" s="172"/>
      <c r="Y343" s="172"/>
      <c r="Z343" s="173"/>
    </row>
    <row r="344" spans="1:26" x14ac:dyDescent="0.2">
      <c r="B344" s="166"/>
      <c r="C344" s="166"/>
      <c r="D344" s="166"/>
      <c r="E344" s="166"/>
      <c r="F344" s="166"/>
      <c r="G344" s="166"/>
      <c r="H344" s="166"/>
      <c r="I344" s="167"/>
      <c r="J344" s="168"/>
      <c r="K344" s="169"/>
      <c r="L344" s="169"/>
      <c r="M344" s="169"/>
      <c r="N344" s="169"/>
      <c r="O344" s="169"/>
      <c r="P344" s="169"/>
      <c r="Q344" s="169"/>
      <c r="R344" s="169"/>
      <c r="S344" s="169"/>
      <c r="T344" s="170"/>
      <c r="U344" s="171"/>
      <c r="V344" s="172"/>
      <c r="W344" s="172"/>
      <c r="X344" s="172"/>
      <c r="Y344" s="172"/>
      <c r="Z344" s="173"/>
    </row>
  </sheetData>
  <sheetProtection selectLockedCells="1" selectUnlockedCells="1"/>
  <mergeCells count="23">
    <mergeCell ref="K1:S1"/>
    <mergeCell ref="T1:T3"/>
    <mergeCell ref="U1:U3"/>
    <mergeCell ref="V1:Y1"/>
    <mergeCell ref="Z1:Z3"/>
    <mergeCell ref="Y2:Y3"/>
    <mergeCell ref="L2:N2"/>
    <mergeCell ref="O2:P2"/>
    <mergeCell ref="Q2:S2"/>
    <mergeCell ref="V2:V3"/>
    <mergeCell ref="W2:W3"/>
    <mergeCell ref="X2:X3"/>
    <mergeCell ref="J1:J3"/>
    <mergeCell ref="A1:A3"/>
    <mergeCell ref="B1:B3"/>
    <mergeCell ref="C1:F1"/>
    <mergeCell ref="H1:H3"/>
    <mergeCell ref="I1:I3"/>
    <mergeCell ref="C2:C3"/>
    <mergeCell ref="D2:D3"/>
    <mergeCell ref="E2:E3"/>
    <mergeCell ref="F2:F3"/>
    <mergeCell ref="G2:G3"/>
  </mergeCells>
  <printOptions horizontalCentered="1" gridLines="1"/>
  <pageMargins left="0" right="0" top="0" bottom="0" header="0.51180555555555551" footer="0.51180555555555551"/>
  <pageSetup paperSize="9" scale="46" firstPageNumber="0" fitToWidth="0" pageOrder="overThenDown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W864"/>
  <sheetViews>
    <sheetView zoomScale="60" zoomScaleNormal="60" zoomScaleSheetLayoutView="120" workbookViewId="0">
      <pane ySplit="5" topLeftCell="A6" activePane="bottomLeft" state="frozen"/>
      <selection pane="bottomLeft" activeCell="A3" sqref="A3:A4"/>
    </sheetView>
  </sheetViews>
  <sheetFormatPr defaultColWidth="8.85546875" defaultRowHeight="15" x14ac:dyDescent="0.25"/>
  <cols>
    <col min="1" max="1" width="5.5703125" style="69" customWidth="1"/>
    <col min="2" max="2" width="11.28515625" style="69" customWidth="1"/>
    <col min="3" max="3" width="7.28515625" style="69" customWidth="1"/>
    <col min="4" max="4" width="6.5703125" style="69" customWidth="1"/>
    <col min="5" max="5" width="10.7109375" style="70" customWidth="1"/>
    <col min="6" max="6" width="8.7109375" style="70" customWidth="1"/>
    <col min="7" max="7" width="7.140625" style="71" customWidth="1"/>
    <col min="8" max="8" width="10.7109375" style="71" customWidth="1"/>
    <col min="9" max="9" width="11.7109375" style="69" customWidth="1"/>
    <col min="10" max="10" width="35.85546875" style="69" customWidth="1"/>
    <col min="11" max="11" width="11.7109375" style="69" customWidth="1"/>
    <col min="12" max="13" width="8.7109375" style="72" customWidth="1"/>
    <col min="14" max="14" width="6.28515625" style="73" customWidth="1"/>
    <col min="15" max="15" width="6.7109375" style="72" customWidth="1"/>
    <col min="16" max="16" width="7.85546875" style="72" customWidth="1"/>
    <col min="17" max="17" width="7" style="72" customWidth="1"/>
    <col min="18" max="18" width="8.7109375" style="72" customWidth="1"/>
    <col min="19" max="19" width="8.7109375" style="75" customWidth="1"/>
    <col min="20" max="20" width="7.28515625" style="72" customWidth="1"/>
    <col min="21" max="21" width="7.5703125" style="72" customWidth="1"/>
    <col min="22" max="22" width="8.7109375" style="77" customWidth="1"/>
    <col min="23" max="23" width="7.5703125" style="130" customWidth="1"/>
    <col min="24" max="24" width="6.42578125" style="130" customWidth="1"/>
    <col min="25" max="25" width="7" style="77" customWidth="1"/>
    <col min="26" max="26" width="7.28515625" style="76" customWidth="1"/>
    <col min="27" max="27" width="6.7109375" style="76" customWidth="1"/>
    <col min="28" max="28" width="7.85546875" style="77" customWidth="1"/>
    <col min="29" max="29" width="7.7109375" style="76" customWidth="1"/>
    <col min="30" max="30" width="6.140625" style="76" customWidth="1"/>
    <col min="31" max="31" width="7.28515625" style="77" customWidth="1"/>
    <col min="32" max="32" width="7.28515625" style="76" customWidth="1"/>
    <col min="33" max="33" width="6.7109375" style="76" customWidth="1"/>
    <col min="34" max="34" width="8.7109375" style="77" customWidth="1"/>
    <col min="35" max="35" width="7.28515625" style="76" customWidth="1"/>
    <col min="36" max="36" width="6.42578125" style="76" customWidth="1"/>
    <col min="37" max="37" width="6.7109375" style="77" customWidth="1"/>
    <col min="38" max="38" width="7" style="76" customWidth="1"/>
    <col min="39" max="39" width="7.5703125" style="76" customWidth="1"/>
    <col min="40" max="40" width="7.5703125" style="78" hidden="1" customWidth="1"/>
    <col min="41" max="42" width="7.5703125" style="79" hidden="1" customWidth="1"/>
    <col min="43" max="43" width="7.5703125" style="78" hidden="1" customWidth="1"/>
    <col min="44" max="45" width="7.5703125" style="79" hidden="1" customWidth="1"/>
    <col min="46" max="49" width="15.140625" style="76" customWidth="1"/>
    <col min="50" max="16384" width="8.85546875" style="79"/>
  </cols>
  <sheetData>
    <row r="1" spans="1:45" x14ac:dyDescent="0.25">
      <c r="A1" s="68" t="s">
        <v>495</v>
      </c>
      <c r="Q1" s="74"/>
      <c r="R1" s="74"/>
      <c r="T1" s="74"/>
      <c r="U1" s="74"/>
      <c r="V1" s="75"/>
      <c r="W1" s="74"/>
      <c r="X1" s="74"/>
      <c r="Y1" s="75"/>
    </row>
    <row r="2" spans="1:45" x14ac:dyDescent="0.25">
      <c r="A2" s="1"/>
      <c r="V2" s="75"/>
      <c r="W2" s="72"/>
      <c r="X2" s="72"/>
      <c r="Y2" s="75"/>
      <c r="Z2" s="72"/>
      <c r="AA2" s="72"/>
      <c r="AB2" s="75"/>
    </row>
    <row r="3" spans="1:45" s="81" customFormat="1" ht="39.6" customHeight="1" x14ac:dyDescent="0.25">
      <c r="A3" s="494" t="s">
        <v>1</v>
      </c>
      <c r="B3" s="494" t="s">
        <v>496</v>
      </c>
      <c r="C3" s="494" t="s">
        <v>497</v>
      </c>
      <c r="D3" s="495" t="s">
        <v>498</v>
      </c>
      <c r="E3" s="495"/>
      <c r="F3" s="495"/>
      <c r="G3" s="495"/>
      <c r="H3" s="80" t="s">
        <v>499</v>
      </c>
      <c r="I3" s="494" t="s">
        <v>500</v>
      </c>
      <c r="J3" s="493" t="s">
        <v>501</v>
      </c>
      <c r="K3" s="493" t="s">
        <v>9</v>
      </c>
      <c r="L3" s="496" t="s">
        <v>502</v>
      </c>
      <c r="M3" s="496"/>
      <c r="N3" s="496" t="s">
        <v>463</v>
      </c>
      <c r="O3" s="496"/>
      <c r="P3" s="496"/>
      <c r="Q3" s="496" t="s">
        <v>503</v>
      </c>
      <c r="R3" s="496"/>
      <c r="S3" s="493" t="s">
        <v>504</v>
      </c>
      <c r="T3" s="493"/>
      <c r="U3" s="493"/>
      <c r="V3" s="493" t="s">
        <v>505</v>
      </c>
      <c r="W3" s="493"/>
      <c r="X3" s="493"/>
      <c r="Y3" s="493" t="s">
        <v>506</v>
      </c>
      <c r="Z3" s="493"/>
      <c r="AA3" s="493"/>
      <c r="AB3" s="493" t="s">
        <v>507</v>
      </c>
      <c r="AC3" s="493"/>
      <c r="AD3" s="493"/>
      <c r="AE3" s="493" t="s">
        <v>508</v>
      </c>
      <c r="AF3" s="493"/>
      <c r="AG3" s="493"/>
      <c r="AH3" s="493" t="s">
        <v>509</v>
      </c>
      <c r="AI3" s="493"/>
      <c r="AJ3" s="493"/>
      <c r="AK3" s="493" t="s">
        <v>510</v>
      </c>
      <c r="AL3" s="493"/>
      <c r="AM3" s="493"/>
      <c r="AN3" s="497" t="s">
        <v>511</v>
      </c>
      <c r="AO3" s="498"/>
      <c r="AP3" s="499"/>
      <c r="AQ3" s="497" t="s">
        <v>512</v>
      </c>
      <c r="AR3" s="498"/>
      <c r="AS3" s="499"/>
    </row>
    <row r="4" spans="1:45" s="81" customFormat="1" ht="119.45" customHeight="1" x14ac:dyDescent="0.25">
      <c r="A4" s="494"/>
      <c r="B4" s="494"/>
      <c r="C4" s="494"/>
      <c r="D4" s="82" t="s">
        <v>4</v>
      </c>
      <c r="E4" s="83" t="s">
        <v>513</v>
      </c>
      <c r="F4" s="83" t="s">
        <v>514</v>
      </c>
      <c r="G4" s="84" t="s">
        <v>515</v>
      </c>
      <c r="H4" s="84" t="s">
        <v>19</v>
      </c>
      <c r="I4" s="494"/>
      <c r="J4" s="493"/>
      <c r="K4" s="493"/>
      <c r="L4" s="85" t="s">
        <v>516</v>
      </c>
      <c r="M4" s="85" t="s">
        <v>517</v>
      </c>
      <c r="N4" s="86" t="s">
        <v>518</v>
      </c>
      <c r="O4" s="82" t="s">
        <v>519</v>
      </c>
      <c r="P4" s="85" t="s">
        <v>520</v>
      </c>
      <c r="Q4" s="85" t="s">
        <v>521</v>
      </c>
      <c r="R4" s="85" t="s">
        <v>522</v>
      </c>
      <c r="S4" s="87" t="s">
        <v>523</v>
      </c>
      <c r="T4" s="85" t="s">
        <v>521</v>
      </c>
      <c r="U4" s="85" t="s">
        <v>524</v>
      </c>
      <c r="V4" s="87" t="s">
        <v>523</v>
      </c>
      <c r="W4" s="85" t="s">
        <v>521</v>
      </c>
      <c r="X4" s="85" t="s">
        <v>524</v>
      </c>
      <c r="Y4" s="87" t="s">
        <v>523</v>
      </c>
      <c r="Z4" s="85" t="s">
        <v>521</v>
      </c>
      <c r="AA4" s="85" t="s">
        <v>524</v>
      </c>
      <c r="AB4" s="87" t="s">
        <v>523</v>
      </c>
      <c r="AC4" s="85" t="s">
        <v>521</v>
      </c>
      <c r="AD4" s="85" t="s">
        <v>524</v>
      </c>
      <c r="AE4" s="87" t="s">
        <v>523</v>
      </c>
      <c r="AF4" s="85" t="s">
        <v>521</v>
      </c>
      <c r="AG4" s="85" t="s">
        <v>524</v>
      </c>
      <c r="AH4" s="87" t="s">
        <v>523</v>
      </c>
      <c r="AI4" s="85" t="s">
        <v>521</v>
      </c>
      <c r="AJ4" s="85" t="s">
        <v>524</v>
      </c>
      <c r="AK4" s="87" t="s">
        <v>525</v>
      </c>
      <c r="AL4" s="85" t="s">
        <v>521</v>
      </c>
      <c r="AM4" s="85" t="s">
        <v>524</v>
      </c>
      <c r="AN4" s="88" t="s">
        <v>526</v>
      </c>
      <c r="AO4" s="89" t="s">
        <v>521</v>
      </c>
      <c r="AP4" s="89" t="s">
        <v>524</v>
      </c>
      <c r="AQ4" s="88" t="s">
        <v>527</v>
      </c>
      <c r="AR4" s="89" t="s">
        <v>521</v>
      </c>
      <c r="AS4" s="89" t="s">
        <v>524</v>
      </c>
    </row>
    <row r="5" spans="1:45" s="81" customFormat="1" ht="18" customHeight="1" x14ac:dyDescent="0.25">
      <c r="A5" s="90"/>
      <c r="B5" s="91">
        <v>1</v>
      </c>
      <c r="C5" s="92">
        <v>2</v>
      </c>
      <c r="D5" s="92">
        <v>3</v>
      </c>
      <c r="E5" s="92">
        <v>4</v>
      </c>
      <c r="F5" s="92">
        <v>5</v>
      </c>
      <c r="G5" s="92">
        <v>6</v>
      </c>
      <c r="H5" s="92">
        <v>7</v>
      </c>
      <c r="I5" s="92">
        <v>8</v>
      </c>
      <c r="J5" s="92">
        <v>9</v>
      </c>
      <c r="K5" s="92">
        <v>10</v>
      </c>
      <c r="L5" s="92">
        <v>11</v>
      </c>
      <c r="M5" s="92">
        <v>12</v>
      </c>
      <c r="N5" s="93">
        <v>15</v>
      </c>
      <c r="O5" s="92">
        <v>16</v>
      </c>
      <c r="P5" s="92">
        <v>17</v>
      </c>
      <c r="Q5" s="92">
        <v>18</v>
      </c>
      <c r="R5" s="92">
        <v>19</v>
      </c>
      <c r="S5" s="92">
        <v>20</v>
      </c>
      <c r="T5" s="92">
        <v>21</v>
      </c>
      <c r="U5" s="92">
        <v>22</v>
      </c>
      <c r="V5" s="92">
        <v>23</v>
      </c>
      <c r="W5" s="92">
        <v>24</v>
      </c>
      <c r="X5" s="92">
        <v>25</v>
      </c>
      <c r="Y5" s="92">
        <v>26</v>
      </c>
      <c r="Z5" s="92">
        <v>27</v>
      </c>
      <c r="AA5" s="92">
        <v>28</v>
      </c>
      <c r="AB5" s="92">
        <v>29</v>
      </c>
      <c r="AC5" s="92">
        <v>30</v>
      </c>
      <c r="AD5" s="92">
        <v>31</v>
      </c>
      <c r="AE5" s="92">
        <v>32</v>
      </c>
      <c r="AF5" s="92">
        <v>33</v>
      </c>
      <c r="AG5" s="92">
        <v>34</v>
      </c>
      <c r="AH5" s="92">
        <v>35</v>
      </c>
      <c r="AI5" s="92">
        <v>36</v>
      </c>
      <c r="AJ5" s="92">
        <v>37</v>
      </c>
      <c r="AK5" s="92">
        <v>38</v>
      </c>
      <c r="AL5" s="92">
        <v>39</v>
      </c>
      <c r="AM5" s="92">
        <v>40</v>
      </c>
      <c r="AN5" s="94">
        <v>42</v>
      </c>
      <c r="AO5" s="95">
        <v>43</v>
      </c>
      <c r="AP5" s="94">
        <v>44</v>
      </c>
      <c r="AQ5" s="94">
        <v>45</v>
      </c>
      <c r="AR5" s="95">
        <v>46</v>
      </c>
      <c r="AS5" s="94">
        <v>47</v>
      </c>
    </row>
    <row r="6" spans="1:45" x14ac:dyDescent="0.25">
      <c r="B6" s="69" t="s">
        <v>528</v>
      </c>
      <c r="V6" s="75"/>
      <c r="W6" s="74"/>
      <c r="X6" s="74"/>
      <c r="Y6" s="75"/>
    </row>
    <row r="7" spans="1:45" ht="16.899999999999999" customHeight="1" x14ac:dyDescent="0.25">
      <c r="A7" s="96">
        <v>1</v>
      </c>
      <c r="B7" s="97" t="s">
        <v>656</v>
      </c>
      <c r="C7" s="98" t="s">
        <v>35</v>
      </c>
      <c r="D7" s="96" t="s">
        <v>529</v>
      </c>
      <c r="E7" s="99" t="s">
        <v>529</v>
      </c>
      <c r="F7" s="100" t="s">
        <v>529</v>
      </c>
      <c r="G7" s="101" t="s">
        <v>529</v>
      </c>
      <c r="H7" s="50">
        <v>1145.8</v>
      </c>
      <c r="I7" s="96" t="s">
        <v>530</v>
      </c>
      <c r="J7" s="102" t="s">
        <v>490</v>
      </c>
      <c r="K7" s="103" t="s">
        <v>86</v>
      </c>
      <c r="L7" s="104">
        <v>0.24399999999999999</v>
      </c>
      <c r="M7" s="105">
        <v>98</v>
      </c>
      <c r="N7" s="106">
        <v>12</v>
      </c>
      <c r="O7" s="107" t="s">
        <v>464</v>
      </c>
      <c r="P7" s="107">
        <v>0.35</v>
      </c>
      <c r="Q7" s="108">
        <v>3.2</v>
      </c>
      <c r="R7" s="108">
        <v>9.14</v>
      </c>
      <c r="S7" s="109">
        <v>0.98699999999999999</v>
      </c>
      <c r="T7" s="108">
        <v>4.04</v>
      </c>
      <c r="U7" s="108">
        <v>1.26</v>
      </c>
      <c r="V7" s="109">
        <v>0.94899999999999995</v>
      </c>
      <c r="W7" s="110">
        <v>4.88</v>
      </c>
      <c r="X7" s="110">
        <v>1.53</v>
      </c>
      <c r="Y7" s="109">
        <v>0.432</v>
      </c>
      <c r="Z7" s="111">
        <v>24.86</v>
      </c>
      <c r="AA7" s="111">
        <v>7.77</v>
      </c>
      <c r="AB7" s="109">
        <v>0.39100000000000001</v>
      </c>
      <c r="AC7" s="111">
        <v>30.57</v>
      </c>
      <c r="AD7" s="111">
        <v>9.5500000000000007</v>
      </c>
      <c r="AE7" s="109">
        <v>0.33200000000000002</v>
      </c>
      <c r="AF7" s="111">
        <v>39.43</v>
      </c>
      <c r="AG7" s="111">
        <v>12.32</v>
      </c>
      <c r="AH7" s="109">
        <v>0.308</v>
      </c>
      <c r="AI7" s="111">
        <v>43.39</v>
      </c>
      <c r="AJ7" s="111">
        <v>13.56</v>
      </c>
      <c r="AK7" s="109">
        <v>0.28499999999999998</v>
      </c>
      <c r="AL7" s="111">
        <v>50.39</v>
      </c>
      <c r="AM7" s="111">
        <v>15.75</v>
      </c>
    </row>
    <row r="8" spans="1:45" ht="16.899999999999999" customHeight="1" x14ac:dyDescent="0.25">
      <c r="A8" s="96">
        <v>2</v>
      </c>
      <c r="B8" s="97" t="s">
        <v>670</v>
      </c>
      <c r="C8" s="98" t="s">
        <v>35</v>
      </c>
      <c r="D8" s="96" t="s">
        <v>529</v>
      </c>
      <c r="E8" s="99" t="s">
        <v>529</v>
      </c>
      <c r="F8" s="100" t="s">
        <v>529</v>
      </c>
      <c r="G8" s="112" t="s">
        <v>529</v>
      </c>
      <c r="H8" s="50">
        <v>1149.5</v>
      </c>
      <c r="I8" s="96" t="s">
        <v>530</v>
      </c>
      <c r="J8" s="102" t="s">
        <v>145</v>
      </c>
      <c r="K8" s="103" t="s">
        <v>86</v>
      </c>
      <c r="L8" s="104">
        <v>0.20100000000000001</v>
      </c>
      <c r="M8" s="105">
        <v>14.3</v>
      </c>
      <c r="N8" s="106">
        <v>12</v>
      </c>
      <c r="O8" s="107" t="s">
        <v>464</v>
      </c>
      <c r="P8" s="107">
        <v>0.35</v>
      </c>
      <c r="Q8" s="108">
        <v>4.7300000000000004</v>
      </c>
      <c r="R8" s="108">
        <v>13.51</v>
      </c>
      <c r="S8" s="109">
        <v>0.99399999999999999</v>
      </c>
      <c r="T8" s="108">
        <v>5.9</v>
      </c>
      <c r="U8" s="108">
        <v>1.25</v>
      </c>
      <c r="V8" s="109">
        <v>0.98499999999999999</v>
      </c>
      <c r="W8" s="110">
        <v>7.08</v>
      </c>
      <c r="X8" s="110">
        <v>1.5</v>
      </c>
      <c r="Y8" s="109">
        <v>0.88100000000000001</v>
      </c>
      <c r="Z8" s="111">
        <v>8.5399999999999991</v>
      </c>
      <c r="AA8" s="111">
        <v>1.81</v>
      </c>
      <c r="AB8" s="109">
        <v>0.70399999999999996</v>
      </c>
      <c r="AC8" s="111">
        <v>13.4</v>
      </c>
      <c r="AD8" s="111">
        <v>2.83</v>
      </c>
      <c r="AE8" s="109">
        <v>0.623</v>
      </c>
      <c r="AF8" s="111">
        <v>16.55</v>
      </c>
      <c r="AG8" s="111">
        <v>3.5</v>
      </c>
      <c r="AH8" s="109">
        <v>0.60099999999999998</v>
      </c>
      <c r="AI8" s="111">
        <v>18.190000000000001</v>
      </c>
      <c r="AJ8" s="111">
        <v>3.85</v>
      </c>
      <c r="AK8" s="109">
        <v>0.57899999999999996</v>
      </c>
      <c r="AL8" s="111">
        <v>19.45</v>
      </c>
      <c r="AM8" s="111">
        <v>4.1100000000000003</v>
      </c>
    </row>
    <row r="9" spans="1:45" ht="16.899999999999999" customHeight="1" x14ac:dyDescent="0.25">
      <c r="A9" s="96">
        <v>3</v>
      </c>
      <c r="B9" s="97" t="s">
        <v>678</v>
      </c>
      <c r="C9" s="98" t="s">
        <v>35</v>
      </c>
      <c r="D9" s="96" t="s">
        <v>529</v>
      </c>
      <c r="E9" s="99" t="s">
        <v>529</v>
      </c>
      <c r="F9" s="100" t="s">
        <v>529</v>
      </c>
      <c r="G9" s="101" t="s">
        <v>529</v>
      </c>
      <c r="H9" s="50">
        <v>1157.5999999999999</v>
      </c>
      <c r="I9" s="96" t="s">
        <v>530</v>
      </c>
      <c r="J9" s="102" t="s">
        <v>471</v>
      </c>
      <c r="K9" s="103" t="s">
        <v>86</v>
      </c>
      <c r="L9" s="104">
        <v>0.29799999999999999</v>
      </c>
      <c r="M9" s="105">
        <v>1380</v>
      </c>
      <c r="N9" s="106">
        <v>12</v>
      </c>
      <c r="O9" s="107" t="s">
        <v>464</v>
      </c>
      <c r="P9" s="107">
        <v>0.35</v>
      </c>
      <c r="Q9" s="108">
        <v>2.14</v>
      </c>
      <c r="R9" s="108">
        <v>6.11</v>
      </c>
      <c r="S9" s="109">
        <v>0.98499999999999999</v>
      </c>
      <c r="T9" s="108">
        <v>2.65</v>
      </c>
      <c r="U9" s="108">
        <v>1.24</v>
      </c>
      <c r="V9" s="109">
        <v>0.94699999999999995</v>
      </c>
      <c r="W9" s="110">
        <v>3.16</v>
      </c>
      <c r="X9" s="110">
        <v>1.48</v>
      </c>
      <c r="Y9" s="109">
        <v>0.19900000000000001</v>
      </c>
      <c r="Z9" s="111">
        <v>86.33</v>
      </c>
      <c r="AA9" s="111">
        <v>40.340000000000003</v>
      </c>
      <c r="AB9" s="109">
        <v>0.182</v>
      </c>
      <c r="AC9" s="111">
        <v>100.97</v>
      </c>
      <c r="AD9" s="111">
        <v>47.18</v>
      </c>
      <c r="AE9" s="109">
        <v>0.16</v>
      </c>
      <c r="AF9" s="111">
        <v>101.82</v>
      </c>
      <c r="AG9" s="111">
        <v>47.58</v>
      </c>
      <c r="AH9" s="109">
        <v>0.152</v>
      </c>
      <c r="AI9" s="111">
        <v>111.93</v>
      </c>
      <c r="AJ9" s="111">
        <v>52.3</v>
      </c>
      <c r="AK9" s="109">
        <v>0.14499999999999999</v>
      </c>
      <c r="AL9" s="111">
        <v>152.13</v>
      </c>
      <c r="AM9" s="111">
        <v>71.09</v>
      </c>
    </row>
    <row r="10" spans="1:45" ht="16.899999999999999" customHeight="1" x14ac:dyDescent="0.25">
      <c r="A10" s="96">
        <v>4</v>
      </c>
      <c r="B10" s="97" t="s">
        <v>702</v>
      </c>
      <c r="C10" s="98" t="s">
        <v>35</v>
      </c>
      <c r="D10" s="96" t="s">
        <v>529</v>
      </c>
      <c r="E10" s="99" t="s">
        <v>529</v>
      </c>
      <c r="F10" s="100" t="s">
        <v>529</v>
      </c>
      <c r="G10" s="112" t="s">
        <v>529</v>
      </c>
      <c r="H10" s="113">
        <v>1172.5999999999999</v>
      </c>
      <c r="I10" s="96" t="s">
        <v>530</v>
      </c>
      <c r="J10" s="102" t="s">
        <v>48</v>
      </c>
      <c r="K10" s="103" t="s">
        <v>38</v>
      </c>
      <c r="L10" s="104">
        <v>0.25900000000000001</v>
      </c>
      <c r="M10" s="105">
        <v>1058</v>
      </c>
      <c r="N10" s="106">
        <v>12</v>
      </c>
      <c r="O10" s="107" t="s">
        <v>464</v>
      </c>
      <c r="P10" s="107">
        <v>0.35</v>
      </c>
      <c r="Q10" s="108">
        <v>2.38</v>
      </c>
      <c r="R10" s="108">
        <v>6.8</v>
      </c>
      <c r="S10" s="109">
        <v>0.97199999999999998</v>
      </c>
      <c r="T10" s="108">
        <v>3.11</v>
      </c>
      <c r="U10" s="108">
        <v>1.31</v>
      </c>
      <c r="V10" s="109">
        <v>0.87</v>
      </c>
      <c r="W10" s="110">
        <v>3.83</v>
      </c>
      <c r="X10" s="110">
        <v>1.61</v>
      </c>
      <c r="Y10" s="109">
        <v>0.316</v>
      </c>
      <c r="Z10" s="111">
        <v>42.76</v>
      </c>
      <c r="AA10" s="111">
        <v>17.97</v>
      </c>
      <c r="AB10" s="109">
        <v>0.29399999999999998</v>
      </c>
      <c r="AC10" s="111">
        <v>43.63</v>
      </c>
      <c r="AD10" s="111">
        <v>18.329999999999998</v>
      </c>
      <c r="AE10" s="109">
        <v>0.23599999999999999</v>
      </c>
      <c r="AF10" s="111">
        <v>58.61</v>
      </c>
      <c r="AG10" s="111">
        <v>24.63</v>
      </c>
      <c r="AH10" s="109">
        <v>0.215</v>
      </c>
      <c r="AI10" s="111">
        <v>64.489999999999995</v>
      </c>
      <c r="AJ10" s="111">
        <v>27.1</v>
      </c>
      <c r="AK10" s="109">
        <v>0.193</v>
      </c>
      <c r="AL10" s="111">
        <v>96.44</v>
      </c>
      <c r="AM10" s="111">
        <v>40.520000000000003</v>
      </c>
    </row>
    <row r="11" spans="1:45" ht="16.899999999999999" customHeight="1" x14ac:dyDescent="0.25">
      <c r="A11" s="96">
        <v>5</v>
      </c>
      <c r="B11" s="97" t="s">
        <v>709</v>
      </c>
      <c r="C11" s="98" t="s">
        <v>35</v>
      </c>
      <c r="D11" s="96" t="s">
        <v>529</v>
      </c>
      <c r="E11" s="113" t="s">
        <v>529</v>
      </c>
      <c r="F11" s="113" t="s">
        <v>529</v>
      </c>
      <c r="G11" s="112" t="s">
        <v>529</v>
      </c>
      <c r="H11" s="50">
        <v>1181</v>
      </c>
      <c r="I11" s="96" t="s">
        <v>530</v>
      </c>
      <c r="J11" s="102" t="s">
        <v>491</v>
      </c>
      <c r="K11" s="103" t="s">
        <v>38</v>
      </c>
      <c r="L11" s="104">
        <v>0.26</v>
      </c>
      <c r="M11" s="105">
        <v>499</v>
      </c>
      <c r="N11" s="106">
        <v>12</v>
      </c>
      <c r="O11" s="107" t="s">
        <v>464</v>
      </c>
      <c r="P11" s="107">
        <v>0.35</v>
      </c>
      <c r="Q11" s="108">
        <v>2.4700000000000002</v>
      </c>
      <c r="R11" s="108">
        <v>7.06</v>
      </c>
      <c r="S11" s="109">
        <v>0.97199999999999998</v>
      </c>
      <c r="T11" s="108">
        <v>3.19</v>
      </c>
      <c r="U11" s="108">
        <v>1.29</v>
      </c>
      <c r="V11" s="109">
        <v>0.92700000000000005</v>
      </c>
      <c r="W11" s="110">
        <v>3.91</v>
      </c>
      <c r="X11" s="110">
        <v>1.58</v>
      </c>
      <c r="Y11" s="109">
        <v>0.35599999999999998</v>
      </c>
      <c r="Z11" s="111">
        <v>31.65</v>
      </c>
      <c r="AA11" s="111">
        <v>12.81</v>
      </c>
      <c r="AB11" s="109">
        <v>0.32100000000000001</v>
      </c>
      <c r="AC11" s="111">
        <v>39.26</v>
      </c>
      <c r="AD11" s="111">
        <v>15.89</v>
      </c>
      <c r="AE11" s="109">
        <v>0.27300000000000002</v>
      </c>
      <c r="AF11" s="111">
        <v>54.18</v>
      </c>
      <c r="AG11" s="111">
        <v>21.94</v>
      </c>
      <c r="AH11" s="109">
        <v>0.253</v>
      </c>
      <c r="AI11" s="111">
        <v>59.52</v>
      </c>
      <c r="AJ11" s="111">
        <v>24.1</v>
      </c>
      <c r="AK11" s="109">
        <v>0.23400000000000001</v>
      </c>
      <c r="AL11" s="111">
        <v>75.69</v>
      </c>
      <c r="AM11" s="111">
        <v>30.64</v>
      </c>
    </row>
    <row r="12" spans="1:45" ht="16.899999999999999" customHeight="1" x14ac:dyDescent="0.25">
      <c r="A12" s="96">
        <v>6</v>
      </c>
      <c r="B12" s="97" t="s">
        <v>727</v>
      </c>
      <c r="C12" s="98" t="s">
        <v>35</v>
      </c>
      <c r="D12" s="96" t="s">
        <v>529</v>
      </c>
      <c r="E12" s="113" t="s">
        <v>529</v>
      </c>
      <c r="F12" s="113" t="s">
        <v>529</v>
      </c>
      <c r="G12" s="101" t="s">
        <v>529</v>
      </c>
      <c r="H12" s="50">
        <v>1208.2</v>
      </c>
      <c r="I12" s="96" t="s">
        <v>530</v>
      </c>
      <c r="J12" s="102" t="s">
        <v>471</v>
      </c>
      <c r="K12" s="103" t="s">
        <v>86</v>
      </c>
      <c r="L12" s="104">
        <v>0.23699999999999999</v>
      </c>
      <c r="M12" s="105">
        <v>432</v>
      </c>
      <c r="N12" s="106">
        <v>12</v>
      </c>
      <c r="O12" s="107" t="s">
        <v>464</v>
      </c>
      <c r="P12" s="107">
        <v>0.35</v>
      </c>
      <c r="Q12" s="108">
        <v>2.33</v>
      </c>
      <c r="R12" s="108">
        <v>6.66</v>
      </c>
      <c r="S12" s="109">
        <v>0.96099999999999997</v>
      </c>
      <c r="T12" s="108">
        <v>2.94</v>
      </c>
      <c r="U12" s="108">
        <v>1.26</v>
      </c>
      <c r="V12" s="109">
        <v>0.90200000000000002</v>
      </c>
      <c r="W12" s="110">
        <v>3.56</v>
      </c>
      <c r="X12" s="110">
        <v>1.53</v>
      </c>
      <c r="Y12" s="109">
        <v>0.32</v>
      </c>
      <c r="Z12" s="111">
        <v>31.09</v>
      </c>
      <c r="AA12" s="111">
        <v>13.34</v>
      </c>
      <c r="AB12" s="109">
        <v>0.29599999999999999</v>
      </c>
      <c r="AC12" s="111">
        <v>36.67</v>
      </c>
      <c r="AD12" s="111">
        <v>15.74</v>
      </c>
      <c r="AE12" s="109">
        <v>0.249</v>
      </c>
      <c r="AF12" s="111">
        <v>38.57</v>
      </c>
      <c r="AG12" s="111">
        <v>16.55</v>
      </c>
      <c r="AH12" s="109">
        <v>0.248</v>
      </c>
      <c r="AI12" s="111">
        <v>42.46</v>
      </c>
      <c r="AJ12" s="111">
        <v>18.22</v>
      </c>
      <c r="AK12" s="109">
        <v>0.247</v>
      </c>
      <c r="AL12" s="111">
        <v>55.6</v>
      </c>
      <c r="AM12" s="111">
        <v>23.86</v>
      </c>
    </row>
    <row r="13" spans="1:45" ht="16.899999999999999" customHeight="1" x14ac:dyDescent="0.25">
      <c r="A13" s="96">
        <v>7</v>
      </c>
      <c r="B13" s="97" t="s">
        <v>732</v>
      </c>
      <c r="C13" s="98" t="s">
        <v>35</v>
      </c>
      <c r="D13" s="96" t="s">
        <v>529</v>
      </c>
      <c r="E13" s="113" t="s">
        <v>529</v>
      </c>
      <c r="F13" s="113" t="s">
        <v>529</v>
      </c>
      <c r="G13" s="101" t="s">
        <v>529</v>
      </c>
      <c r="H13" s="113">
        <v>1680.2</v>
      </c>
      <c r="I13" s="96" t="s">
        <v>421</v>
      </c>
      <c r="J13" s="102" t="s">
        <v>468</v>
      </c>
      <c r="K13" s="103" t="s">
        <v>38</v>
      </c>
      <c r="L13" s="104">
        <v>0.223</v>
      </c>
      <c r="M13" s="105">
        <v>155</v>
      </c>
      <c r="N13" s="106">
        <v>12</v>
      </c>
      <c r="O13" s="107" t="s">
        <v>464</v>
      </c>
      <c r="P13" s="107">
        <v>0.35</v>
      </c>
      <c r="Q13" s="108">
        <v>3.72</v>
      </c>
      <c r="R13" s="108">
        <v>10.63</v>
      </c>
      <c r="S13" s="109">
        <v>0.96299999999999997</v>
      </c>
      <c r="T13" s="108">
        <v>4.82</v>
      </c>
      <c r="U13" s="108">
        <v>1.3</v>
      </c>
      <c r="V13" s="109">
        <v>0.95699999999999996</v>
      </c>
      <c r="W13" s="110">
        <v>5.91</v>
      </c>
      <c r="X13" s="110">
        <v>1.59</v>
      </c>
      <c r="Y13" s="109">
        <v>0.51300000000000001</v>
      </c>
      <c r="Z13" s="111">
        <v>18.71</v>
      </c>
      <c r="AA13" s="111">
        <v>5.03</v>
      </c>
      <c r="AB13" s="109">
        <v>0.41199999999999998</v>
      </c>
      <c r="AC13" s="111">
        <v>29.71</v>
      </c>
      <c r="AD13" s="111">
        <v>7.99</v>
      </c>
      <c r="AE13" s="109">
        <v>0.36399999999999999</v>
      </c>
      <c r="AF13" s="111">
        <v>35.880000000000003</v>
      </c>
      <c r="AG13" s="111">
        <v>9.65</v>
      </c>
      <c r="AH13" s="109">
        <v>0.32800000000000001</v>
      </c>
      <c r="AI13" s="111">
        <v>39.42</v>
      </c>
      <c r="AJ13" s="111">
        <v>10.6</v>
      </c>
      <c r="AK13" s="109">
        <v>0.29199999999999998</v>
      </c>
      <c r="AL13" s="111">
        <v>49.65</v>
      </c>
      <c r="AM13" s="111">
        <v>13.35</v>
      </c>
    </row>
    <row r="14" spans="1:45" ht="16.899999999999999" customHeight="1" x14ac:dyDescent="0.25">
      <c r="A14" s="96">
        <v>8</v>
      </c>
      <c r="B14" s="97" t="s">
        <v>741</v>
      </c>
      <c r="C14" s="98" t="s">
        <v>35</v>
      </c>
      <c r="D14" s="96" t="s">
        <v>529</v>
      </c>
      <c r="E14" s="113" t="s">
        <v>529</v>
      </c>
      <c r="F14" s="113" t="s">
        <v>529</v>
      </c>
      <c r="G14" s="101" t="s">
        <v>529</v>
      </c>
      <c r="H14" s="50">
        <v>1683.1</v>
      </c>
      <c r="I14" s="96" t="s">
        <v>421</v>
      </c>
      <c r="J14" s="102" t="s">
        <v>478</v>
      </c>
      <c r="K14" s="103" t="s">
        <v>38</v>
      </c>
      <c r="L14" s="104">
        <v>0.155</v>
      </c>
      <c r="M14" s="105">
        <v>36.700000000000003</v>
      </c>
      <c r="N14" s="106">
        <v>12</v>
      </c>
      <c r="O14" s="107" t="s">
        <v>464</v>
      </c>
      <c r="P14" s="107">
        <v>0.35</v>
      </c>
      <c r="Q14" s="108">
        <v>6.41</v>
      </c>
      <c r="R14" s="108">
        <v>18.309999999999999</v>
      </c>
      <c r="S14" s="109">
        <v>0.98199999999999998</v>
      </c>
      <c r="T14" s="108">
        <v>8.75</v>
      </c>
      <c r="U14" s="108">
        <v>1.37</v>
      </c>
      <c r="V14" s="109">
        <v>0.95599999999999996</v>
      </c>
      <c r="W14" s="110">
        <v>11.08</v>
      </c>
      <c r="X14" s="110">
        <v>1.73</v>
      </c>
      <c r="Y14" s="109">
        <v>0.81799999999999995</v>
      </c>
      <c r="Z14" s="111">
        <v>17.82</v>
      </c>
      <c r="AA14" s="111">
        <v>2.78</v>
      </c>
      <c r="AB14" s="109">
        <v>0.76800000000000002</v>
      </c>
      <c r="AC14" s="111">
        <v>19.510000000000002</v>
      </c>
      <c r="AD14" s="111">
        <v>3.04</v>
      </c>
      <c r="AE14" s="109">
        <v>0.61599999999999999</v>
      </c>
      <c r="AF14" s="111">
        <v>23.81</v>
      </c>
      <c r="AG14" s="111">
        <v>3.71</v>
      </c>
      <c r="AH14" s="109">
        <v>0.56000000000000005</v>
      </c>
      <c r="AI14" s="111">
        <v>25.7</v>
      </c>
      <c r="AJ14" s="111">
        <v>4.01</v>
      </c>
      <c r="AK14" s="109">
        <v>0.505</v>
      </c>
      <c r="AL14" s="111">
        <v>31.51</v>
      </c>
      <c r="AM14" s="111">
        <v>4.92</v>
      </c>
    </row>
    <row r="15" spans="1:45" ht="16.899999999999999" customHeight="1" x14ac:dyDescent="0.25">
      <c r="A15" s="96">
        <v>9</v>
      </c>
      <c r="B15" s="97" t="s">
        <v>753</v>
      </c>
      <c r="C15" s="98" t="s">
        <v>35</v>
      </c>
      <c r="D15" s="96" t="s">
        <v>529</v>
      </c>
      <c r="E15" s="113" t="s">
        <v>529</v>
      </c>
      <c r="F15" s="113" t="s">
        <v>529</v>
      </c>
      <c r="G15" s="101" t="s">
        <v>529</v>
      </c>
      <c r="H15" s="50">
        <v>1686.5</v>
      </c>
      <c r="I15" s="96" t="s">
        <v>421</v>
      </c>
      <c r="J15" s="102" t="s">
        <v>145</v>
      </c>
      <c r="K15" s="103" t="s">
        <v>86</v>
      </c>
      <c r="L15" s="104">
        <v>0.2</v>
      </c>
      <c r="M15" s="105">
        <v>24.5</v>
      </c>
      <c r="N15" s="106">
        <v>12</v>
      </c>
      <c r="O15" s="107" t="s">
        <v>464</v>
      </c>
      <c r="P15" s="107">
        <v>0.35</v>
      </c>
      <c r="Q15" s="108">
        <v>4.43</v>
      </c>
      <c r="R15" s="108">
        <v>12.66</v>
      </c>
      <c r="S15" s="109">
        <v>0.99199999999999999</v>
      </c>
      <c r="T15" s="108">
        <v>5.88</v>
      </c>
      <c r="U15" s="108">
        <v>1.33</v>
      </c>
      <c r="V15" s="109">
        <v>0.97</v>
      </c>
      <c r="W15" s="110">
        <v>7.33</v>
      </c>
      <c r="X15" s="110">
        <v>1.65</v>
      </c>
      <c r="Y15" s="109">
        <v>0.82899999999999996</v>
      </c>
      <c r="Z15" s="111">
        <v>12.55</v>
      </c>
      <c r="AA15" s="111">
        <v>2.83</v>
      </c>
      <c r="AB15" s="109">
        <v>0.755</v>
      </c>
      <c r="AC15" s="111">
        <v>14.84</v>
      </c>
      <c r="AD15" s="111">
        <v>3.35</v>
      </c>
      <c r="AE15" s="109">
        <v>0.55700000000000005</v>
      </c>
      <c r="AF15" s="111">
        <v>27.85</v>
      </c>
      <c r="AG15" s="111">
        <v>6.29</v>
      </c>
      <c r="AH15" s="109">
        <v>0.53200000000000003</v>
      </c>
      <c r="AI15" s="111">
        <v>30.56</v>
      </c>
      <c r="AJ15" s="111">
        <v>6.9</v>
      </c>
      <c r="AK15" s="109">
        <v>0.50800000000000001</v>
      </c>
      <c r="AL15" s="111">
        <v>35.35</v>
      </c>
      <c r="AM15" s="111">
        <v>7.98</v>
      </c>
    </row>
    <row r="16" spans="1:45" ht="16.899999999999999" customHeight="1" x14ac:dyDescent="0.25">
      <c r="A16" s="96">
        <v>10</v>
      </c>
      <c r="B16" s="97" t="s">
        <v>765</v>
      </c>
      <c r="C16" s="98" t="s">
        <v>35</v>
      </c>
      <c r="D16" s="96" t="s">
        <v>529</v>
      </c>
      <c r="E16" s="113" t="s">
        <v>529</v>
      </c>
      <c r="F16" s="113" t="s">
        <v>529</v>
      </c>
      <c r="G16" s="101" t="s">
        <v>529</v>
      </c>
      <c r="H16" s="50">
        <v>1707.6</v>
      </c>
      <c r="I16" s="96" t="s">
        <v>421</v>
      </c>
      <c r="J16" s="102" t="s">
        <v>48</v>
      </c>
      <c r="K16" s="103" t="s">
        <v>38</v>
      </c>
      <c r="L16" s="104">
        <v>0.25700000000000001</v>
      </c>
      <c r="M16" s="105">
        <v>507</v>
      </c>
      <c r="N16" s="106">
        <v>12</v>
      </c>
      <c r="O16" s="107" t="s">
        <v>464</v>
      </c>
      <c r="P16" s="107">
        <v>0.35</v>
      </c>
      <c r="Q16" s="108">
        <v>2.92</v>
      </c>
      <c r="R16" s="108">
        <v>8.34</v>
      </c>
      <c r="S16" s="109">
        <v>0.96399999999999997</v>
      </c>
      <c r="T16" s="108">
        <v>3.83</v>
      </c>
      <c r="U16" s="108">
        <v>1.31</v>
      </c>
      <c r="V16" s="109">
        <v>0.94099999999999995</v>
      </c>
      <c r="W16" s="110">
        <v>4.74</v>
      </c>
      <c r="X16" s="110">
        <v>1.62</v>
      </c>
      <c r="Y16" s="109">
        <v>0.30599999999999999</v>
      </c>
      <c r="Z16" s="111">
        <v>49.69</v>
      </c>
      <c r="AA16" s="111">
        <v>17.02</v>
      </c>
      <c r="AB16" s="109">
        <v>0.27500000000000002</v>
      </c>
      <c r="AC16" s="111">
        <v>63.97</v>
      </c>
      <c r="AD16" s="111">
        <v>21.91</v>
      </c>
      <c r="AE16" s="109">
        <v>0.24099999999999999</v>
      </c>
      <c r="AF16" s="111">
        <v>69.62</v>
      </c>
      <c r="AG16" s="111">
        <v>23.84</v>
      </c>
      <c r="AH16" s="109">
        <v>0.23599999999999999</v>
      </c>
      <c r="AI16" s="111">
        <v>76.77</v>
      </c>
      <c r="AJ16" s="111">
        <v>26.29</v>
      </c>
      <c r="AK16" s="109">
        <v>0.23200000000000001</v>
      </c>
      <c r="AL16" s="111">
        <v>85.31</v>
      </c>
      <c r="AM16" s="111">
        <v>29.22</v>
      </c>
    </row>
    <row r="17" spans="1:39" ht="16.899999999999999" customHeight="1" x14ac:dyDescent="0.25">
      <c r="A17" s="96">
        <v>11</v>
      </c>
      <c r="B17" s="97" t="s">
        <v>696</v>
      </c>
      <c r="C17" s="98" t="s">
        <v>35</v>
      </c>
      <c r="D17" s="96" t="s">
        <v>529</v>
      </c>
      <c r="E17" s="113" t="s">
        <v>529</v>
      </c>
      <c r="F17" s="113" t="s">
        <v>529</v>
      </c>
      <c r="G17" s="112" t="s">
        <v>529</v>
      </c>
      <c r="H17" s="113">
        <v>1725.6</v>
      </c>
      <c r="I17" s="96" t="s">
        <v>422</v>
      </c>
      <c r="J17" s="102" t="s">
        <v>492</v>
      </c>
      <c r="K17" s="103" t="s">
        <v>38</v>
      </c>
      <c r="L17" s="104">
        <v>0.254</v>
      </c>
      <c r="M17" s="105">
        <v>1561</v>
      </c>
      <c r="N17" s="106">
        <v>12</v>
      </c>
      <c r="O17" s="107" t="s">
        <v>464</v>
      </c>
      <c r="P17" s="107">
        <v>0.35</v>
      </c>
      <c r="Q17" s="108">
        <v>2.63</v>
      </c>
      <c r="R17" s="108">
        <v>7.51</v>
      </c>
      <c r="S17" s="109">
        <v>0.97399999999999998</v>
      </c>
      <c r="T17" s="108">
        <v>3.34</v>
      </c>
      <c r="U17" s="108">
        <v>1.27</v>
      </c>
      <c r="V17" s="109">
        <v>0.94199999999999995</v>
      </c>
      <c r="W17" s="110">
        <v>4.05</v>
      </c>
      <c r="X17" s="110">
        <v>1.54</v>
      </c>
      <c r="Y17" s="109">
        <v>0.379</v>
      </c>
      <c r="Z17" s="111">
        <v>26.69</v>
      </c>
      <c r="AA17" s="111">
        <v>10.15</v>
      </c>
      <c r="AB17" s="109">
        <v>0.27600000000000002</v>
      </c>
      <c r="AC17" s="111">
        <v>47.48</v>
      </c>
      <c r="AD17" s="111">
        <v>18.05</v>
      </c>
      <c r="AE17" s="109">
        <v>0.24199999999999999</v>
      </c>
      <c r="AF17" s="111">
        <v>56.95</v>
      </c>
      <c r="AG17" s="111">
        <v>21.65</v>
      </c>
      <c r="AH17" s="109">
        <v>0.22600000000000001</v>
      </c>
      <c r="AI17" s="111">
        <v>62.14</v>
      </c>
      <c r="AJ17" s="111">
        <v>23.63</v>
      </c>
      <c r="AK17" s="109">
        <v>0.21</v>
      </c>
      <c r="AL17" s="111">
        <v>91.67</v>
      </c>
      <c r="AM17" s="111">
        <v>34.86</v>
      </c>
    </row>
    <row r="18" spans="1:39" ht="16.899999999999999" customHeight="1" x14ac:dyDescent="0.25">
      <c r="A18" s="96">
        <v>12</v>
      </c>
      <c r="B18" s="97" t="s">
        <v>806</v>
      </c>
      <c r="C18" s="98" t="s">
        <v>35</v>
      </c>
      <c r="D18" s="96" t="s">
        <v>529</v>
      </c>
      <c r="E18" s="113" t="s">
        <v>529</v>
      </c>
      <c r="F18" s="113" t="s">
        <v>529</v>
      </c>
      <c r="G18" s="112" t="s">
        <v>529</v>
      </c>
      <c r="H18" s="113">
        <v>1731.1</v>
      </c>
      <c r="I18" s="96" t="s">
        <v>422</v>
      </c>
      <c r="J18" s="102" t="s">
        <v>48</v>
      </c>
      <c r="K18" s="103" t="s">
        <v>38</v>
      </c>
      <c r="L18" s="104">
        <v>0.26</v>
      </c>
      <c r="M18" s="105">
        <v>731</v>
      </c>
      <c r="N18" s="106">
        <v>12</v>
      </c>
      <c r="O18" s="107" t="s">
        <v>464</v>
      </c>
      <c r="P18" s="107">
        <v>0.35</v>
      </c>
      <c r="Q18" s="108">
        <v>2.88</v>
      </c>
      <c r="R18" s="108">
        <v>8.23</v>
      </c>
      <c r="S18" s="109">
        <v>0.97399999999999998</v>
      </c>
      <c r="T18" s="108">
        <v>3.61</v>
      </c>
      <c r="U18" s="108">
        <v>1.25</v>
      </c>
      <c r="V18" s="109">
        <v>0.93899999999999995</v>
      </c>
      <c r="W18" s="110">
        <v>4.34</v>
      </c>
      <c r="X18" s="110">
        <v>1.51</v>
      </c>
      <c r="Y18" s="109">
        <v>0.26300000000000001</v>
      </c>
      <c r="Z18" s="111">
        <v>51.18</v>
      </c>
      <c r="AA18" s="111">
        <v>17.77</v>
      </c>
      <c r="AB18" s="109">
        <v>0.23400000000000001</v>
      </c>
      <c r="AC18" s="111">
        <v>68.069999999999993</v>
      </c>
      <c r="AD18" s="111">
        <v>23.64</v>
      </c>
      <c r="AE18" s="109">
        <v>0.20399999999999999</v>
      </c>
      <c r="AF18" s="111">
        <v>103.44</v>
      </c>
      <c r="AG18" s="111">
        <v>35.92</v>
      </c>
      <c r="AH18" s="109">
        <v>0.191</v>
      </c>
      <c r="AI18" s="111">
        <v>113.83</v>
      </c>
      <c r="AJ18" s="111">
        <v>39.520000000000003</v>
      </c>
      <c r="AK18" s="109">
        <v>0.17899999999999999</v>
      </c>
      <c r="AL18" s="111">
        <v>160.66999999999999</v>
      </c>
      <c r="AM18" s="111">
        <v>55.79</v>
      </c>
    </row>
    <row r="19" spans="1:39" ht="16.899999999999999" customHeight="1" x14ac:dyDescent="0.25">
      <c r="A19" s="96">
        <v>13</v>
      </c>
      <c r="B19" s="97" t="s">
        <v>845</v>
      </c>
      <c r="C19" s="98" t="s">
        <v>35</v>
      </c>
      <c r="D19" s="96" t="s">
        <v>529</v>
      </c>
      <c r="E19" s="113" t="s">
        <v>529</v>
      </c>
      <c r="F19" s="113" t="s">
        <v>529</v>
      </c>
      <c r="G19" s="101" t="s">
        <v>529</v>
      </c>
      <c r="H19" s="50">
        <v>1735.2</v>
      </c>
      <c r="I19" s="96" t="s">
        <v>422</v>
      </c>
      <c r="J19" s="102" t="s">
        <v>471</v>
      </c>
      <c r="K19" s="103" t="s">
        <v>86</v>
      </c>
      <c r="L19" s="104">
        <v>0.22500000000000001</v>
      </c>
      <c r="M19" s="105">
        <v>94.2</v>
      </c>
      <c r="N19" s="106">
        <v>12</v>
      </c>
      <c r="O19" s="107" t="s">
        <v>464</v>
      </c>
      <c r="P19" s="107">
        <v>0.35</v>
      </c>
      <c r="Q19" s="108">
        <v>3.67</v>
      </c>
      <c r="R19" s="108">
        <v>10.49</v>
      </c>
      <c r="S19" s="109">
        <v>0.98</v>
      </c>
      <c r="T19" s="108">
        <v>4.6900000000000004</v>
      </c>
      <c r="U19" s="108">
        <v>1.28</v>
      </c>
      <c r="V19" s="109">
        <v>0.96299999999999997</v>
      </c>
      <c r="W19" s="110">
        <v>5.72</v>
      </c>
      <c r="X19" s="110">
        <v>1.56</v>
      </c>
      <c r="Y19" s="109">
        <v>0.48899999999999999</v>
      </c>
      <c r="Z19" s="111">
        <v>19.53</v>
      </c>
      <c r="AA19" s="111">
        <v>5.32</v>
      </c>
      <c r="AB19" s="109">
        <v>0.45900000000000002</v>
      </c>
      <c r="AC19" s="111">
        <v>21.58</v>
      </c>
      <c r="AD19" s="111">
        <v>5.88</v>
      </c>
      <c r="AE19" s="109">
        <v>0.40300000000000002</v>
      </c>
      <c r="AF19" s="111">
        <v>26.01</v>
      </c>
      <c r="AG19" s="111">
        <v>7.09</v>
      </c>
      <c r="AH19" s="109">
        <v>0.39700000000000002</v>
      </c>
      <c r="AI19" s="111">
        <v>28.69</v>
      </c>
      <c r="AJ19" s="111">
        <v>7.82</v>
      </c>
      <c r="AK19" s="109">
        <v>0.39</v>
      </c>
      <c r="AL19" s="111">
        <v>31.7</v>
      </c>
      <c r="AM19" s="111">
        <v>8.64</v>
      </c>
    </row>
    <row r="20" spans="1:39" ht="16.899999999999999" customHeight="1" x14ac:dyDescent="0.25">
      <c r="A20" s="96">
        <v>14</v>
      </c>
      <c r="B20" s="97" t="s">
        <v>882</v>
      </c>
      <c r="C20" s="98" t="s">
        <v>35</v>
      </c>
      <c r="D20" s="96" t="s">
        <v>529</v>
      </c>
      <c r="E20" s="113" t="s">
        <v>529</v>
      </c>
      <c r="F20" s="113" t="s">
        <v>529</v>
      </c>
      <c r="G20" s="112" t="s">
        <v>529</v>
      </c>
      <c r="H20" s="113">
        <v>1739.5</v>
      </c>
      <c r="I20" s="96" t="s">
        <v>422</v>
      </c>
      <c r="J20" s="102" t="s">
        <v>37</v>
      </c>
      <c r="K20" s="103" t="s">
        <v>38</v>
      </c>
      <c r="L20" s="104">
        <v>0.23199999999999998</v>
      </c>
      <c r="M20" s="105">
        <v>1154</v>
      </c>
      <c r="N20" s="106">
        <v>12</v>
      </c>
      <c r="O20" s="107" t="s">
        <v>464</v>
      </c>
      <c r="P20" s="107">
        <v>0.35</v>
      </c>
      <c r="Q20" s="108">
        <v>2.84</v>
      </c>
      <c r="R20" s="108">
        <v>8.11</v>
      </c>
      <c r="S20" s="109">
        <v>0.95899999999999996</v>
      </c>
      <c r="T20" s="108">
        <v>3.66</v>
      </c>
      <c r="U20" s="108">
        <v>1.29</v>
      </c>
      <c r="V20" s="109">
        <v>0.93200000000000005</v>
      </c>
      <c r="W20" s="110">
        <v>4.49</v>
      </c>
      <c r="X20" s="110">
        <v>1.58</v>
      </c>
      <c r="Y20" s="109">
        <v>0.51500000000000001</v>
      </c>
      <c r="Z20" s="111">
        <v>13.45</v>
      </c>
      <c r="AA20" s="111">
        <v>4.74</v>
      </c>
      <c r="AB20" s="109">
        <v>0.18099999999999999</v>
      </c>
      <c r="AC20" s="111">
        <v>138.63999999999999</v>
      </c>
      <c r="AD20" s="111">
        <v>48.82</v>
      </c>
      <c r="AE20" s="109">
        <v>0.151</v>
      </c>
      <c r="AF20" s="111">
        <v>173.19</v>
      </c>
      <c r="AG20" s="111">
        <v>60.98</v>
      </c>
      <c r="AH20" s="109">
        <v>0.14899999999999999</v>
      </c>
      <c r="AI20" s="111">
        <v>190.85</v>
      </c>
      <c r="AJ20" s="111">
        <v>67.2</v>
      </c>
      <c r="AK20" s="109">
        <v>0.14699999999999999</v>
      </c>
      <c r="AL20" s="111">
        <v>200.79</v>
      </c>
      <c r="AM20" s="111">
        <v>70.7</v>
      </c>
    </row>
    <row r="21" spans="1:39" ht="16.899999999999999" customHeight="1" x14ac:dyDescent="0.25">
      <c r="A21" s="96">
        <v>15</v>
      </c>
      <c r="B21" s="97" t="s">
        <v>919</v>
      </c>
      <c r="C21" s="98" t="s">
        <v>35</v>
      </c>
      <c r="D21" s="96" t="s">
        <v>529</v>
      </c>
      <c r="E21" s="113" t="s">
        <v>529</v>
      </c>
      <c r="F21" s="113" t="s">
        <v>529</v>
      </c>
      <c r="G21" s="112" t="s">
        <v>529</v>
      </c>
      <c r="H21" s="50">
        <v>1747.6</v>
      </c>
      <c r="I21" s="96" t="s">
        <v>422</v>
      </c>
      <c r="J21" s="102" t="s">
        <v>48</v>
      </c>
      <c r="K21" s="103" t="s">
        <v>38</v>
      </c>
      <c r="L21" s="104">
        <v>0.19500000000000001</v>
      </c>
      <c r="M21" s="105">
        <v>117</v>
      </c>
      <c r="N21" s="106">
        <v>12</v>
      </c>
      <c r="O21" s="107" t="s">
        <v>464</v>
      </c>
      <c r="P21" s="107">
        <v>0.35</v>
      </c>
      <c r="Q21" s="108">
        <v>4.3600000000000003</v>
      </c>
      <c r="R21" s="108">
        <v>12.46</v>
      </c>
      <c r="S21" s="109">
        <v>0.97</v>
      </c>
      <c r="T21" s="108">
        <v>5.72</v>
      </c>
      <c r="U21" s="108">
        <v>1.31</v>
      </c>
      <c r="V21" s="109">
        <v>0.95799999999999996</v>
      </c>
      <c r="W21" s="110">
        <v>7.08</v>
      </c>
      <c r="X21" s="110">
        <v>1.62</v>
      </c>
      <c r="Y21" s="109">
        <v>0.434</v>
      </c>
      <c r="Z21" s="111">
        <v>42.93</v>
      </c>
      <c r="AA21" s="111">
        <v>9.85</v>
      </c>
      <c r="AB21" s="109">
        <v>0.39600000000000002</v>
      </c>
      <c r="AC21" s="111">
        <v>43.3</v>
      </c>
      <c r="AD21" s="111">
        <v>9.93</v>
      </c>
      <c r="AE21" s="109">
        <v>0.34699999999999998</v>
      </c>
      <c r="AF21" s="111">
        <v>60.67</v>
      </c>
      <c r="AG21" s="111">
        <v>13.92</v>
      </c>
      <c r="AH21" s="109">
        <v>0.33700000000000002</v>
      </c>
      <c r="AI21" s="111">
        <v>66.66</v>
      </c>
      <c r="AJ21" s="111">
        <v>15.29</v>
      </c>
      <c r="AK21" s="109">
        <v>0.32600000000000001</v>
      </c>
      <c r="AL21" s="111">
        <v>76.55</v>
      </c>
      <c r="AM21" s="111">
        <v>17.559999999999999</v>
      </c>
    </row>
    <row r="22" spans="1:39" ht="16.899999999999999" customHeight="1" x14ac:dyDescent="0.25">
      <c r="A22" s="96">
        <v>16</v>
      </c>
      <c r="B22" s="97" t="s">
        <v>712</v>
      </c>
      <c r="C22" s="98" t="s">
        <v>35</v>
      </c>
      <c r="D22" s="96" t="s">
        <v>529</v>
      </c>
      <c r="E22" s="113" t="s">
        <v>529</v>
      </c>
      <c r="F22" s="113" t="s">
        <v>529</v>
      </c>
      <c r="G22" s="101" t="s">
        <v>529</v>
      </c>
      <c r="H22" s="113">
        <v>1753.9</v>
      </c>
      <c r="I22" s="96" t="s">
        <v>422</v>
      </c>
      <c r="J22" s="102" t="s">
        <v>96</v>
      </c>
      <c r="K22" s="103" t="s">
        <v>92</v>
      </c>
      <c r="L22" s="104">
        <v>0.13300000000000001</v>
      </c>
      <c r="M22" s="105">
        <v>5.2</v>
      </c>
      <c r="N22" s="106">
        <v>12</v>
      </c>
      <c r="O22" s="107" t="s">
        <v>464</v>
      </c>
      <c r="P22" s="107">
        <v>0.35</v>
      </c>
      <c r="Q22" s="108">
        <v>5.99</v>
      </c>
      <c r="R22" s="108">
        <v>17.11</v>
      </c>
      <c r="S22" s="109">
        <v>0.97899999999999998</v>
      </c>
      <c r="T22" s="108">
        <v>6.97</v>
      </c>
      <c r="U22" s="108">
        <v>1.1599999999999999</v>
      </c>
      <c r="V22" s="109">
        <v>0.96099999999999997</v>
      </c>
      <c r="W22" s="110">
        <v>7.96</v>
      </c>
      <c r="X22" s="110">
        <v>1.33</v>
      </c>
      <c r="Y22" s="109">
        <v>0.95399999999999996</v>
      </c>
      <c r="Z22" s="111">
        <v>8.8800000000000008</v>
      </c>
      <c r="AA22" s="111">
        <v>1.48</v>
      </c>
      <c r="AB22" s="109">
        <v>0.94599999999999995</v>
      </c>
      <c r="AC22" s="111">
        <v>10.11</v>
      </c>
      <c r="AD22" s="111">
        <v>1.69</v>
      </c>
      <c r="AE22" s="109">
        <v>0.93799999999999994</v>
      </c>
      <c r="AF22" s="111">
        <v>11.33</v>
      </c>
      <c r="AG22" s="111">
        <v>1.89</v>
      </c>
      <c r="AH22" s="109">
        <v>0.93700000000000006</v>
      </c>
      <c r="AI22" s="111">
        <v>12.51</v>
      </c>
      <c r="AJ22" s="111">
        <v>2.09</v>
      </c>
      <c r="AK22" s="109">
        <v>0.93500000000000005</v>
      </c>
      <c r="AL22" s="111">
        <v>13.1</v>
      </c>
      <c r="AM22" s="111">
        <v>2.19</v>
      </c>
    </row>
    <row r="23" spans="1:39" ht="16.899999999999999" customHeight="1" x14ac:dyDescent="0.25">
      <c r="A23" s="96">
        <v>17</v>
      </c>
      <c r="B23" s="97" t="s">
        <v>1037</v>
      </c>
      <c r="C23" s="98" t="s">
        <v>35</v>
      </c>
      <c r="D23" s="96" t="s">
        <v>529</v>
      </c>
      <c r="E23" s="113" t="s">
        <v>529</v>
      </c>
      <c r="F23" s="113" t="s">
        <v>529</v>
      </c>
      <c r="G23" s="112" t="s">
        <v>529</v>
      </c>
      <c r="H23" s="113">
        <v>1773.7</v>
      </c>
      <c r="I23" s="96" t="s">
        <v>423</v>
      </c>
      <c r="J23" s="102" t="s">
        <v>96</v>
      </c>
      <c r="K23" s="103" t="s">
        <v>92</v>
      </c>
      <c r="L23" s="104">
        <v>0.156</v>
      </c>
      <c r="M23" s="105">
        <v>20.8</v>
      </c>
      <c r="N23" s="106">
        <v>12</v>
      </c>
      <c r="O23" s="107" t="s">
        <v>464</v>
      </c>
      <c r="P23" s="107">
        <v>0.35</v>
      </c>
      <c r="Q23" s="108">
        <v>4.5599999999999996</v>
      </c>
      <c r="R23" s="108">
        <v>13.03</v>
      </c>
      <c r="S23" s="109">
        <v>0.99299999999999999</v>
      </c>
      <c r="T23" s="108">
        <v>5.68</v>
      </c>
      <c r="U23" s="108">
        <v>1.25</v>
      </c>
      <c r="V23" s="109">
        <v>0.98899999999999999</v>
      </c>
      <c r="W23" s="110">
        <v>6.81</v>
      </c>
      <c r="X23" s="110">
        <v>1.49</v>
      </c>
      <c r="Y23" s="109">
        <v>0.93300000000000005</v>
      </c>
      <c r="Z23" s="111">
        <v>8.06</v>
      </c>
      <c r="AA23" s="111">
        <v>1.77</v>
      </c>
      <c r="AB23" s="109">
        <v>0.93100000000000005</v>
      </c>
      <c r="AC23" s="111">
        <v>8.27</v>
      </c>
      <c r="AD23" s="111">
        <v>1.81</v>
      </c>
      <c r="AE23" s="109">
        <v>0.92700000000000005</v>
      </c>
      <c r="AF23" s="111">
        <v>8.3800000000000008</v>
      </c>
      <c r="AG23" s="111">
        <v>1.84</v>
      </c>
      <c r="AH23" s="109">
        <v>0.92600000000000005</v>
      </c>
      <c r="AI23" s="111">
        <v>9.2100000000000009</v>
      </c>
      <c r="AJ23" s="111">
        <v>2.02</v>
      </c>
      <c r="AK23" s="109">
        <v>0.92500000000000004</v>
      </c>
      <c r="AL23" s="111">
        <v>12.27</v>
      </c>
      <c r="AM23" s="111">
        <v>2.69</v>
      </c>
    </row>
    <row r="24" spans="1:39" ht="16.899999999999999" customHeight="1" x14ac:dyDescent="0.25">
      <c r="A24" s="96">
        <v>18</v>
      </c>
      <c r="B24" s="97" t="s">
        <v>1046</v>
      </c>
      <c r="C24" s="98" t="s">
        <v>35</v>
      </c>
      <c r="D24" s="96" t="s">
        <v>529</v>
      </c>
      <c r="E24" s="113" t="s">
        <v>529</v>
      </c>
      <c r="F24" s="113" t="s">
        <v>529</v>
      </c>
      <c r="G24" s="101" t="s">
        <v>529</v>
      </c>
      <c r="H24" s="50">
        <v>1775.5</v>
      </c>
      <c r="I24" s="96" t="s">
        <v>423</v>
      </c>
      <c r="J24" s="102" t="s">
        <v>471</v>
      </c>
      <c r="K24" s="103" t="s">
        <v>86</v>
      </c>
      <c r="L24" s="104">
        <v>0.23899999999999999</v>
      </c>
      <c r="M24" s="105">
        <v>52</v>
      </c>
      <c r="N24" s="106">
        <v>12</v>
      </c>
      <c r="O24" s="107" t="s">
        <v>464</v>
      </c>
      <c r="P24" s="107">
        <v>0.35</v>
      </c>
      <c r="Q24" s="108">
        <v>3.43</v>
      </c>
      <c r="R24" s="108">
        <v>9.8000000000000007</v>
      </c>
      <c r="S24" s="109">
        <v>0.99299999999999999</v>
      </c>
      <c r="T24" s="108">
        <v>4.3899999999999997</v>
      </c>
      <c r="U24" s="108">
        <v>1.28</v>
      </c>
      <c r="V24" s="109">
        <v>0.98199999999999998</v>
      </c>
      <c r="W24" s="110">
        <v>5.35</v>
      </c>
      <c r="X24" s="110">
        <v>1.56</v>
      </c>
      <c r="Y24" s="109">
        <v>0.69599999999999995</v>
      </c>
      <c r="Z24" s="111">
        <v>10.52</v>
      </c>
      <c r="AA24" s="111">
        <v>3.07</v>
      </c>
      <c r="AB24" s="109">
        <v>0.59699999999999998</v>
      </c>
      <c r="AC24" s="111">
        <v>14.07</v>
      </c>
      <c r="AD24" s="111">
        <v>4.0999999999999996</v>
      </c>
      <c r="AE24" s="109">
        <v>0.54</v>
      </c>
      <c r="AF24" s="111">
        <v>17.96</v>
      </c>
      <c r="AG24" s="111">
        <v>5.24</v>
      </c>
      <c r="AH24" s="109">
        <v>0.51700000000000002</v>
      </c>
      <c r="AI24" s="111">
        <v>19.600000000000001</v>
      </c>
      <c r="AJ24" s="111">
        <v>5.71</v>
      </c>
      <c r="AK24" s="109">
        <v>0.49399999999999999</v>
      </c>
      <c r="AL24" s="111">
        <v>28.03</v>
      </c>
      <c r="AM24" s="111">
        <v>8.17</v>
      </c>
    </row>
    <row r="25" spans="1:39" ht="16.899999999999999" customHeight="1" x14ac:dyDescent="0.25">
      <c r="A25" s="96">
        <v>19</v>
      </c>
      <c r="B25" s="97" t="s">
        <v>1052</v>
      </c>
      <c r="C25" s="98" t="s">
        <v>35</v>
      </c>
      <c r="D25" s="96" t="s">
        <v>529</v>
      </c>
      <c r="E25" s="113" t="s">
        <v>529</v>
      </c>
      <c r="F25" s="113" t="s">
        <v>529</v>
      </c>
      <c r="G25" s="101" t="s">
        <v>529</v>
      </c>
      <c r="H25" s="50">
        <v>1794.2</v>
      </c>
      <c r="I25" s="96" t="s">
        <v>423</v>
      </c>
      <c r="J25" s="102" t="s">
        <v>465</v>
      </c>
      <c r="K25" s="103" t="s">
        <v>38</v>
      </c>
      <c r="L25" s="104">
        <v>0.26300000000000001</v>
      </c>
      <c r="M25" s="105">
        <v>1041</v>
      </c>
      <c r="N25" s="106">
        <v>12</v>
      </c>
      <c r="O25" s="107" t="s">
        <v>464</v>
      </c>
      <c r="P25" s="107">
        <v>0.35</v>
      </c>
      <c r="Q25" s="108">
        <v>2.64</v>
      </c>
      <c r="R25" s="108">
        <v>7.54</v>
      </c>
      <c r="S25" s="109">
        <v>0.96299999999999997</v>
      </c>
      <c r="T25" s="108">
        <v>3.36</v>
      </c>
      <c r="U25" s="108">
        <v>1.27</v>
      </c>
      <c r="V25" s="109">
        <v>0.92500000000000004</v>
      </c>
      <c r="W25" s="110">
        <v>4.09</v>
      </c>
      <c r="X25" s="110">
        <v>1.55</v>
      </c>
      <c r="Y25" s="109">
        <v>0.28499999999999998</v>
      </c>
      <c r="Z25" s="111">
        <v>79.849999999999994</v>
      </c>
      <c r="AA25" s="111">
        <v>30.25</v>
      </c>
      <c r="AB25" s="109">
        <v>0.26700000000000002</v>
      </c>
      <c r="AC25" s="111">
        <v>99.33</v>
      </c>
      <c r="AD25" s="111">
        <v>37.630000000000003</v>
      </c>
      <c r="AE25" s="109">
        <v>0.24399999999999999</v>
      </c>
      <c r="AF25" s="111">
        <v>155.02000000000001</v>
      </c>
      <c r="AG25" s="111">
        <v>58.72</v>
      </c>
      <c r="AH25" s="109">
        <v>0.23799999999999999</v>
      </c>
      <c r="AI25" s="111">
        <v>170.49</v>
      </c>
      <c r="AJ25" s="111">
        <v>64.58</v>
      </c>
      <c r="AK25" s="109">
        <v>0.23200000000000001</v>
      </c>
      <c r="AL25" s="111">
        <v>176.55</v>
      </c>
      <c r="AM25" s="111">
        <v>66.88</v>
      </c>
    </row>
    <row r="26" spans="1:39" ht="16.899999999999999" customHeight="1" x14ac:dyDescent="0.25">
      <c r="A26" s="96">
        <v>20</v>
      </c>
      <c r="B26" s="97" t="s">
        <v>1061</v>
      </c>
      <c r="C26" s="98" t="s">
        <v>35</v>
      </c>
      <c r="D26" s="96" t="s">
        <v>529</v>
      </c>
      <c r="E26" s="113" t="s">
        <v>529</v>
      </c>
      <c r="F26" s="113" t="s">
        <v>529</v>
      </c>
      <c r="G26" s="101" t="s">
        <v>529</v>
      </c>
      <c r="H26" s="50">
        <v>1809.3</v>
      </c>
      <c r="I26" s="96" t="s">
        <v>423</v>
      </c>
      <c r="J26" s="102" t="s">
        <v>88</v>
      </c>
      <c r="K26" s="103" t="s">
        <v>86</v>
      </c>
      <c r="L26" s="104">
        <v>0.21899999999999997</v>
      </c>
      <c r="M26" s="105">
        <v>70</v>
      </c>
      <c r="N26" s="106">
        <v>12</v>
      </c>
      <c r="O26" s="107" t="s">
        <v>464</v>
      </c>
      <c r="P26" s="107">
        <v>0.35</v>
      </c>
      <c r="Q26" s="108">
        <v>3.58</v>
      </c>
      <c r="R26" s="108">
        <v>10.23</v>
      </c>
      <c r="S26" s="109">
        <v>0.98299999999999998</v>
      </c>
      <c r="T26" s="108">
        <v>4.66</v>
      </c>
      <c r="U26" s="108">
        <v>1.3</v>
      </c>
      <c r="V26" s="109">
        <v>0.96599999999999997</v>
      </c>
      <c r="W26" s="110">
        <v>5.74</v>
      </c>
      <c r="X26" s="110">
        <v>1.6</v>
      </c>
      <c r="Y26" s="109">
        <v>0.495</v>
      </c>
      <c r="Z26" s="111">
        <v>30.43</v>
      </c>
      <c r="AA26" s="111">
        <v>8.5</v>
      </c>
      <c r="AB26" s="109">
        <v>0.42499999999999999</v>
      </c>
      <c r="AC26" s="111">
        <v>33.56</v>
      </c>
      <c r="AD26" s="111">
        <v>9.3699999999999992</v>
      </c>
      <c r="AE26" s="109">
        <v>0.36499999999999999</v>
      </c>
      <c r="AF26" s="111">
        <v>46.33</v>
      </c>
      <c r="AG26" s="111">
        <v>12.94</v>
      </c>
      <c r="AH26" s="109">
        <v>0.36499999999999999</v>
      </c>
      <c r="AI26" s="111">
        <v>50.91</v>
      </c>
      <c r="AJ26" s="111">
        <v>14.22</v>
      </c>
      <c r="AK26" s="109">
        <v>0.36399999999999999</v>
      </c>
      <c r="AL26" s="111">
        <v>54</v>
      </c>
      <c r="AM26" s="111">
        <v>15.08</v>
      </c>
    </row>
    <row r="27" spans="1:39" ht="16.899999999999999" customHeight="1" x14ac:dyDescent="0.25">
      <c r="A27" s="96">
        <v>21</v>
      </c>
      <c r="B27" s="97" t="s">
        <v>775</v>
      </c>
      <c r="C27" s="98" t="s">
        <v>35</v>
      </c>
      <c r="D27" s="114" t="s">
        <v>529</v>
      </c>
      <c r="E27" s="115" t="s">
        <v>529</v>
      </c>
      <c r="F27" s="115" t="s">
        <v>529</v>
      </c>
      <c r="G27" s="115" t="s">
        <v>529</v>
      </c>
      <c r="H27" s="50">
        <v>1817.4</v>
      </c>
      <c r="I27" s="114" t="s">
        <v>423</v>
      </c>
      <c r="J27" s="102" t="s">
        <v>471</v>
      </c>
      <c r="K27" s="103" t="s">
        <v>86</v>
      </c>
      <c r="L27" s="104">
        <v>0.20800000000000002</v>
      </c>
      <c r="M27" s="105">
        <v>138</v>
      </c>
      <c r="N27" s="106">
        <v>12</v>
      </c>
      <c r="O27" s="107" t="s">
        <v>464</v>
      </c>
      <c r="P27" s="107">
        <v>0.35</v>
      </c>
      <c r="Q27" s="108">
        <v>3.5</v>
      </c>
      <c r="R27" s="108">
        <v>10</v>
      </c>
      <c r="S27" s="109">
        <v>0.97699999999999998</v>
      </c>
      <c r="T27" s="108">
        <v>4.74</v>
      </c>
      <c r="U27" s="108">
        <v>1.35</v>
      </c>
      <c r="V27" s="109">
        <v>0.96399999999999997</v>
      </c>
      <c r="W27" s="110">
        <v>5.97</v>
      </c>
      <c r="X27" s="110">
        <v>1.71</v>
      </c>
      <c r="Y27" s="109">
        <v>0.42699999999999999</v>
      </c>
      <c r="Z27" s="111">
        <v>39.590000000000003</v>
      </c>
      <c r="AA27" s="111">
        <v>11.31</v>
      </c>
      <c r="AB27" s="109">
        <v>0.38300000000000001</v>
      </c>
      <c r="AC27" s="111">
        <v>46.98</v>
      </c>
      <c r="AD27" s="111">
        <v>13.42</v>
      </c>
      <c r="AE27" s="109">
        <v>0.36</v>
      </c>
      <c r="AF27" s="111">
        <v>48.07</v>
      </c>
      <c r="AG27" s="111">
        <v>13.73</v>
      </c>
      <c r="AH27" s="109">
        <v>0.33600000000000002</v>
      </c>
      <c r="AI27" s="111">
        <v>50.88</v>
      </c>
      <c r="AJ27" s="111">
        <v>14.54</v>
      </c>
      <c r="AK27" s="109">
        <v>0.312</v>
      </c>
      <c r="AL27" s="111">
        <v>62.61</v>
      </c>
      <c r="AM27" s="111">
        <v>17.89</v>
      </c>
    </row>
    <row r="28" spans="1:39" ht="16.899999999999999" customHeight="1" x14ac:dyDescent="0.25">
      <c r="A28" s="96">
        <v>22</v>
      </c>
      <c r="B28" s="97" t="s">
        <v>572</v>
      </c>
      <c r="C28" s="98" t="s">
        <v>35</v>
      </c>
      <c r="D28" s="114" t="s">
        <v>529</v>
      </c>
      <c r="E28" s="115" t="s">
        <v>529</v>
      </c>
      <c r="F28" s="115" t="s">
        <v>529</v>
      </c>
      <c r="G28" s="115" t="s">
        <v>529</v>
      </c>
      <c r="H28" s="50">
        <v>1933.5</v>
      </c>
      <c r="I28" s="114" t="s">
        <v>203</v>
      </c>
      <c r="J28" s="102" t="s">
        <v>465</v>
      </c>
      <c r="K28" s="103" t="s">
        <v>38</v>
      </c>
      <c r="L28" s="104">
        <v>0.22</v>
      </c>
      <c r="M28" s="105">
        <v>613</v>
      </c>
      <c r="N28" s="106">
        <v>17</v>
      </c>
      <c r="O28" s="107" t="s">
        <v>464</v>
      </c>
      <c r="P28" s="107">
        <v>0.247</v>
      </c>
      <c r="Q28" s="108">
        <v>3.92</v>
      </c>
      <c r="R28" s="108">
        <v>15.87</v>
      </c>
      <c r="S28" s="109">
        <v>0.95</v>
      </c>
      <c r="T28" s="108">
        <v>3.99</v>
      </c>
      <c r="U28" s="108">
        <v>1.02</v>
      </c>
      <c r="V28" s="109">
        <v>0.90400000000000003</v>
      </c>
      <c r="W28" s="110">
        <v>5.04</v>
      </c>
      <c r="X28" s="110">
        <v>1.29</v>
      </c>
      <c r="Y28" s="109">
        <v>0.53900000000000003</v>
      </c>
      <c r="Z28" s="111">
        <v>10.89</v>
      </c>
      <c r="AA28" s="111">
        <v>2.78</v>
      </c>
      <c r="AB28" s="109">
        <v>0.46500000000000002</v>
      </c>
      <c r="AC28" s="111">
        <v>17.46</v>
      </c>
      <c r="AD28" s="111">
        <v>4.45</v>
      </c>
      <c r="AE28" s="109">
        <v>0.437</v>
      </c>
      <c r="AF28" s="111">
        <v>20.78</v>
      </c>
      <c r="AG28" s="111">
        <v>5.3</v>
      </c>
      <c r="AH28" s="109">
        <v>0.42899999999999999</v>
      </c>
      <c r="AI28" s="111">
        <v>21.93</v>
      </c>
      <c r="AJ28" s="111">
        <v>5.59</v>
      </c>
      <c r="AK28" s="109">
        <v>0.42099999999999999</v>
      </c>
      <c r="AL28" s="111">
        <v>23.37</v>
      </c>
      <c r="AM28" s="111">
        <v>5.96</v>
      </c>
    </row>
    <row r="29" spans="1:39" ht="16.899999999999999" customHeight="1" x14ac:dyDescent="0.25">
      <c r="A29" s="96">
        <v>23</v>
      </c>
      <c r="B29" s="97" t="s">
        <v>574</v>
      </c>
      <c r="C29" s="98" t="s">
        <v>35</v>
      </c>
      <c r="D29" s="114" t="s">
        <v>529</v>
      </c>
      <c r="E29" s="115" t="s">
        <v>529</v>
      </c>
      <c r="F29" s="115" t="s">
        <v>529</v>
      </c>
      <c r="G29" s="115" t="s">
        <v>529</v>
      </c>
      <c r="H29" s="50">
        <v>1935.5</v>
      </c>
      <c r="I29" s="114" t="s">
        <v>203</v>
      </c>
      <c r="J29" s="102" t="s">
        <v>465</v>
      </c>
      <c r="K29" s="103" t="s">
        <v>38</v>
      </c>
      <c r="L29" s="104">
        <v>0.23499999999999999</v>
      </c>
      <c r="M29" s="105">
        <v>886</v>
      </c>
      <c r="N29" s="106">
        <v>17</v>
      </c>
      <c r="O29" s="107" t="s">
        <v>464</v>
      </c>
      <c r="P29" s="107">
        <v>0.247</v>
      </c>
      <c r="Q29" s="108">
        <v>3.21</v>
      </c>
      <c r="R29" s="108">
        <v>13</v>
      </c>
      <c r="S29" s="109">
        <v>0.97199999999999998</v>
      </c>
      <c r="T29" s="108">
        <v>3.21</v>
      </c>
      <c r="U29" s="108">
        <v>1</v>
      </c>
      <c r="V29" s="109">
        <v>0.91600000000000004</v>
      </c>
      <c r="W29" s="110">
        <v>3.21</v>
      </c>
      <c r="X29" s="116">
        <v>1</v>
      </c>
      <c r="Y29" s="109">
        <v>0.51400000000000001</v>
      </c>
      <c r="Z29" s="111">
        <v>10.029999999999999</v>
      </c>
      <c r="AA29" s="111">
        <v>3.12</v>
      </c>
      <c r="AB29" s="109">
        <v>0.314</v>
      </c>
      <c r="AC29" s="111">
        <v>31.22</v>
      </c>
      <c r="AD29" s="111">
        <v>9.73</v>
      </c>
      <c r="AE29" s="109">
        <v>0.29799999999999999</v>
      </c>
      <c r="AF29" s="111">
        <v>35.229999999999997</v>
      </c>
      <c r="AG29" s="111">
        <v>10.98</v>
      </c>
      <c r="AH29" s="109">
        <v>0.28699999999999998</v>
      </c>
      <c r="AI29" s="111">
        <v>38.770000000000003</v>
      </c>
      <c r="AJ29" s="111">
        <v>12.08</v>
      </c>
      <c r="AK29" s="109">
        <v>0.27600000000000002</v>
      </c>
      <c r="AL29" s="111">
        <v>41.5</v>
      </c>
      <c r="AM29" s="111">
        <v>12.93</v>
      </c>
    </row>
    <row r="30" spans="1:39" ht="16.899999999999999" customHeight="1" x14ac:dyDescent="0.25">
      <c r="A30" s="96">
        <v>24</v>
      </c>
      <c r="B30" s="97" t="s">
        <v>575</v>
      </c>
      <c r="C30" s="98" t="s">
        <v>35</v>
      </c>
      <c r="D30" s="114" t="s">
        <v>529</v>
      </c>
      <c r="E30" s="115" t="s">
        <v>529</v>
      </c>
      <c r="F30" s="115" t="s">
        <v>529</v>
      </c>
      <c r="G30" s="115" t="s">
        <v>529</v>
      </c>
      <c r="H30" s="50">
        <v>1938.5</v>
      </c>
      <c r="I30" s="114" t="s">
        <v>203</v>
      </c>
      <c r="J30" s="102" t="s">
        <v>465</v>
      </c>
      <c r="K30" s="103" t="s">
        <v>38</v>
      </c>
      <c r="L30" s="104">
        <v>0.22699999999999998</v>
      </c>
      <c r="M30" s="105">
        <v>316</v>
      </c>
      <c r="N30" s="106">
        <v>17</v>
      </c>
      <c r="O30" s="107" t="s">
        <v>464</v>
      </c>
      <c r="P30" s="107">
        <v>0.247</v>
      </c>
      <c r="Q30" s="108">
        <v>3.81</v>
      </c>
      <c r="R30" s="108">
        <v>15.43</v>
      </c>
      <c r="S30" s="109">
        <v>0.96699999999999997</v>
      </c>
      <c r="T30" s="108">
        <v>3.9</v>
      </c>
      <c r="U30" s="108">
        <v>1.02</v>
      </c>
      <c r="V30" s="109">
        <v>0.88200000000000001</v>
      </c>
      <c r="W30" s="116">
        <v>4</v>
      </c>
      <c r="X30" s="110">
        <v>1.05</v>
      </c>
      <c r="Y30" s="109">
        <v>0.78400000000000003</v>
      </c>
      <c r="Z30" s="111">
        <v>5.17</v>
      </c>
      <c r="AA30" s="111">
        <v>1.36</v>
      </c>
      <c r="AB30" s="109">
        <v>0.71099999999999997</v>
      </c>
      <c r="AC30" s="111">
        <v>6.01</v>
      </c>
      <c r="AD30" s="111">
        <v>1.58</v>
      </c>
      <c r="AE30" s="109">
        <v>0.48499999999999999</v>
      </c>
      <c r="AF30" s="111">
        <v>10.42</v>
      </c>
      <c r="AG30" s="111">
        <v>2.73</v>
      </c>
      <c r="AH30" s="109">
        <v>0.47399999999999998</v>
      </c>
      <c r="AI30" s="111">
        <v>11.56</v>
      </c>
      <c r="AJ30" s="111">
        <v>3.03</v>
      </c>
      <c r="AK30" s="109">
        <v>0.46300000000000002</v>
      </c>
      <c r="AL30" s="111">
        <v>13.26</v>
      </c>
      <c r="AM30" s="111">
        <v>3.48</v>
      </c>
    </row>
    <row r="31" spans="1:39" ht="16.899999999999999" customHeight="1" x14ac:dyDescent="0.25">
      <c r="A31" s="96">
        <v>25</v>
      </c>
      <c r="B31" s="97" t="s">
        <v>576</v>
      </c>
      <c r="C31" s="98" t="s">
        <v>35</v>
      </c>
      <c r="D31" s="114" t="s">
        <v>529</v>
      </c>
      <c r="E31" s="115" t="s">
        <v>529</v>
      </c>
      <c r="F31" s="115" t="s">
        <v>529</v>
      </c>
      <c r="G31" s="115" t="s">
        <v>529</v>
      </c>
      <c r="H31" s="50">
        <v>1940</v>
      </c>
      <c r="I31" s="114" t="s">
        <v>203</v>
      </c>
      <c r="J31" s="102" t="s">
        <v>465</v>
      </c>
      <c r="K31" s="103" t="s">
        <v>38</v>
      </c>
      <c r="L31" s="104">
        <v>0.20399999999999999</v>
      </c>
      <c r="M31" s="105">
        <v>117</v>
      </c>
      <c r="N31" s="106">
        <v>17</v>
      </c>
      <c r="O31" s="107" t="s">
        <v>464</v>
      </c>
      <c r="P31" s="107">
        <v>0.247</v>
      </c>
      <c r="Q31" s="108">
        <v>4.49</v>
      </c>
      <c r="R31" s="108">
        <v>18.18</v>
      </c>
      <c r="S31" s="109">
        <v>0.90600000000000003</v>
      </c>
      <c r="T31" s="108">
        <v>4.6399999999999997</v>
      </c>
      <c r="U31" s="108">
        <v>1.03</v>
      </c>
      <c r="V31" s="109">
        <v>0.83699999999999997</v>
      </c>
      <c r="W31" s="110">
        <v>4.78</v>
      </c>
      <c r="X31" s="110">
        <v>1.06</v>
      </c>
      <c r="Y31" s="109">
        <v>0.57299999999999995</v>
      </c>
      <c r="Z31" s="111">
        <v>9.76</v>
      </c>
      <c r="AA31" s="111">
        <v>2.17</v>
      </c>
      <c r="AB31" s="109">
        <v>0.375</v>
      </c>
      <c r="AC31" s="111">
        <v>23.39</v>
      </c>
      <c r="AD31" s="111">
        <v>5.21</v>
      </c>
      <c r="AE31" s="109">
        <v>0.33900000000000002</v>
      </c>
      <c r="AF31" s="111">
        <v>24.75</v>
      </c>
      <c r="AG31" s="111">
        <v>5.51</v>
      </c>
      <c r="AH31" s="109">
        <v>0.32600000000000001</v>
      </c>
      <c r="AI31" s="111">
        <v>27.27</v>
      </c>
      <c r="AJ31" s="111">
        <v>6.07</v>
      </c>
      <c r="AK31" s="109">
        <v>0.312</v>
      </c>
      <c r="AL31" s="111">
        <v>33.68</v>
      </c>
      <c r="AM31" s="111">
        <v>7.5</v>
      </c>
    </row>
    <row r="32" spans="1:39" ht="16.899999999999999" customHeight="1" x14ac:dyDescent="0.25">
      <c r="A32" s="96">
        <v>26</v>
      </c>
      <c r="B32" s="97" t="s">
        <v>577</v>
      </c>
      <c r="C32" s="98" t="s">
        <v>35</v>
      </c>
      <c r="D32" s="114" t="s">
        <v>529</v>
      </c>
      <c r="E32" s="115" t="s">
        <v>529</v>
      </c>
      <c r="F32" s="115" t="s">
        <v>529</v>
      </c>
      <c r="G32" s="115" t="s">
        <v>529</v>
      </c>
      <c r="H32" s="50">
        <v>1941.8</v>
      </c>
      <c r="I32" s="114" t="s">
        <v>203</v>
      </c>
      <c r="J32" s="102" t="s">
        <v>478</v>
      </c>
      <c r="K32" s="103" t="s">
        <v>38</v>
      </c>
      <c r="L32" s="104">
        <v>0.155</v>
      </c>
      <c r="M32" s="105">
        <v>85</v>
      </c>
      <c r="N32" s="106">
        <v>17</v>
      </c>
      <c r="O32" s="107" t="s">
        <v>464</v>
      </c>
      <c r="P32" s="107">
        <v>0.247</v>
      </c>
      <c r="Q32" s="108">
        <v>7.35</v>
      </c>
      <c r="R32" s="108">
        <v>29.76</v>
      </c>
      <c r="S32" s="109">
        <v>0.98599999999999999</v>
      </c>
      <c r="T32" s="108">
        <v>7.45</v>
      </c>
      <c r="U32" s="108">
        <v>1.01</v>
      </c>
      <c r="V32" s="109">
        <v>0.96899999999999997</v>
      </c>
      <c r="W32" s="110">
        <v>7.56</v>
      </c>
      <c r="X32" s="110">
        <v>1.03</v>
      </c>
      <c r="Y32" s="109">
        <v>0.56599999999999995</v>
      </c>
      <c r="Z32" s="111">
        <v>22.35</v>
      </c>
      <c r="AA32" s="111">
        <v>3.04</v>
      </c>
      <c r="AB32" s="109">
        <v>0.48099999999999998</v>
      </c>
      <c r="AC32" s="111">
        <v>31.09</v>
      </c>
      <c r="AD32" s="111">
        <v>4.2300000000000004</v>
      </c>
      <c r="AE32" s="109">
        <v>0.43099999999999999</v>
      </c>
      <c r="AF32" s="111">
        <v>31.2</v>
      </c>
      <c r="AG32" s="111">
        <v>4.24</v>
      </c>
      <c r="AH32" s="109">
        <v>0.42599999999999999</v>
      </c>
      <c r="AI32" s="111">
        <v>34.28</v>
      </c>
      <c r="AJ32" s="111">
        <v>4.66</v>
      </c>
      <c r="AK32" s="109">
        <v>0.42099999999999999</v>
      </c>
      <c r="AL32" s="111">
        <v>38.06</v>
      </c>
      <c r="AM32" s="111">
        <v>5.18</v>
      </c>
    </row>
    <row r="33" spans="1:39" ht="16.899999999999999" customHeight="1" x14ac:dyDescent="0.25">
      <c r="A33" s="96">
        <v>27</v>
      </c>
      <c r="B33" s="97" t="s">
        <v>580</v>
      </c>
      <c r="C33" s="98" t="s">
        <v>35</v>
      </c>
      <c r="D33" s="114" t="s">
        <v>529</v>
      </c>
      <c r="E33" s="115" t="s">
        <v>529</v>
      </c>
      <c r="F33" s="115" t="s">
        <v>529</v>
      </c>
      <c r="G33" s="115" t="s">
        <v>529</v>
      </c>
      <c r="H33" s="50">
        <v>1975.3</v>
      </c>
      <c r="I33" s="114" t="s">
        <v>416</v>
      </c>
      <c r="J33" s="102" t="s">
        <v>472</v>
      </c>
      <c r="K33" s="103" t="s">
        <v>86</v>
      </c>
      <c r="L33" s="104">
        <v>0.10400000000000001</v>
      </c>
      <c r="M33" s="105">
        <v>31</v>
      </c>
      <c r="N33" s="106">
        <v>17</v>
      </c>
      <c r="O33" s="107" t="s">
        <v>464</v>
      </c>
      <c r="P33" s="107">
        <v>0.247</v>
      </c>
      <c r="Q33" s="108">
        <v>12.94</v>
      </c>
      <c r="R33" s="108">
        <v>52.39</v>
      </c>
      <c r="S33" s="109">
        <v>0.98699999999999999</v>
      </c>
      <c r="T33" s="108">
        <v>13.24</v>
      </c>
      <c r="U33" s="108">
        <v>1.02</v>
      </c>
      <c r="V33" s="109">
        <v>0.97799999999999998</v>
      </c>
      <c r="W33" s="110">
        <v>13.53</v>
      </c>
      <c r="X33" s="110">
        <v>1.05</v>
      </c>
      <c r="Y33" s="109">
        <v>0.871</v>
      </c>
      <c r="Z33" s="111">
        <v>16.3</v>
      </c>
      <c r="AA33" s="111">
        <v>1.26</v>
      </c>
      <c r="AB33" s="109">
        <v>0.83399999999999996</v>
      </c>
      <c r="AC33" s="111">
        <v>17.350000000000001</v>
      </c>
      <c r="AD33" s="111">
        <v>1.34</v>
      </c>
      <c r="AE33" s="109">
        <v>0.77500000000000002</v>
      </c>
      <c r="AF33" s="111">
        <v>19.37</v>
      </c>
      <c r="AG33" s="111">
        <v>1.5</v>
      </c>
      <c r="AH33" s="109">
        <v>0.75</v>
      </c>
      <c r="AI33" s="111">
        <v>21.33</v>
      </c>
      <c r="AJ33" s="111">
        <v>1.65</v>
      </c>
      <c r="AK33" s="109">
        <v>0.72399999999999998</v>
      </c>
      <c r="AL33" s="111">
        <v>21.84</v>
      </c>
      <c r="AM33" s="111">
        <v>1.69</v>
      </c>
    </row>
    <row r="34" spans="1:39" ht="16.899999999999999" customHeight="1" x14ac:dyDescent="0.25">
      <c r="A34" s="96">
        <v>28</v>
      </c>
      <c r="B34" s="97" t="s">
        <v>581</v>
      </c>
      <c r="C34" s="98" t="s">
        <v>35</v>
      </c>
      <c r="D34" s="114" t="s">
        <v>529</v>
      </c>
      <c r="E34" s="115" t="s">
        <v>529</v>
      </c>
      <c r="F34" s="115" t="s">
        <v>529</v>
      </c>
      <c r="G34" s="115" t="s">
        <v>529</v>
      </c>
      <c r="H34" s="50">
        <v>1975.7</v>
      </c>
      <c r="I34" s="114" t="s">
        <v>416</v>
      </c>
      <c r="J34" s="102" t="s">
        <v>48</v>
      </c>
      <c r="K34" s="103" t="s">
        <v>38</v>
      </c>
      <c r="L34" s="104">
        <v>0.19899999999999998</v>
      </c>
      <c r="M34" s="105">
        <v>54</v>
      </c>
      <c r="N34" s="106">
        <v>17</v>
      </c>
      <c r="O34" s="107" t="s">
        <v>464</v>
      </c>
      <c r="P34" s="107">
        <v>0.247</v>
      </c>
      <c r="Q34" s="108">
        <v>4.62</v>
      </c>
      <c r="R34" s="108">
        <v>18.7</v>
      </c>
      <c r="S34" s="109">
        <v>0.99299999999999999</v>
      </c>
      <c r="T34" s="108">
        <v>4.91</v>
      </c>
      <c r="U34" s="108">
        <v>1.06</v>
      </c>
      <c r="V34" s="109">
        <v>0.98199999999999998</v>
      </c>
      <c r="W34" s="110">
        <v>5.21</v>
      </c>
      <c r="X34" s="110">
        <v>1.1299999999999999</v>
      </c>
      <c r="Y34" s="109">
        <v>0.69</v>
      </c>
      <c r="Z34" s="111">
        <v>10.35</v>
      </c>
      <c r="AA34" s="111">
        <v>2.2400000000000002</v>
      </c>
      <c r="AB34" s="109">
        <v>0.497</v>
      </c>
      <c r="AC34" s="111">
        <v>19.649999999999999</v>
      </c>
      <c r="AD34" s="111">
        <v>4.25</v>
      </c>
      <c r="AE34" s="109">
        <v>0.435</v>
      </c>
      <c r="AF34" s="111">
        <v>21.12</v>
      </c>
      <c r="AG34" s="111">
        <v>4.57</v>
      </c>
      <c r="AH34" s="109">
        <v>0.41899999999999998</v>
      </c>
      <c r="AI34" s="111">
        <v>23.22</v>
      </c>
      <c r="AJ34" s="111">
        <v>5.03</v>
      </c>
      <c r="AK34" s="109">
        <v>0.40200000000000002</v>
      </c>
      <c r="AL34" s="111">
        <v>30.97</v>
      </c>
      <c r="AM34" s="111">
        <v>6.7</v>
      </c>
    </row>
    <row r="35" spans="1:39" ht="16.899999999999999" customHeight="1" x14ac:dyDescent="0.25">
      <c r="A35" s="117">
        <v>29</v>
      </c>
      <c r="B35" s="118" t="s">
        <v>582</v>
      </c>
      <c r="C35" s="98" t="s">
        <v>35</v>
      </c>
      <c r="D35" s="119" t="s">
        <v>529</v>
      </c>
      <c r="E35" s="120" t="s">
        <v>529</v>
      </c>
      <c r="F35" s="120" t="s">
        <v>529</v>
      </c>
      <c r="G35" s="120" t="s">
        <v>529</v>
      </c>
      <c r="H35" s="50">
        <v>1980</v>
      </c>
      <c r="I35" s="119" t="s">
        <v>416</v>
      </c>
      <c r="J35" s="102" t="s">
        <v>48</v>
      </c>
      <c r="K35" s="103" t="s">
        <v>38</v>
      </c>
      <c r="L35" s="121">
        <v>0.17800000000000002</v>
      </c>
      <c r="M35" s="122">
        <v>36.6</v>
      </c>
      <c r="N35" s="106">
        <v>17</v>
      </c>
      <c r="O35" s="107" t="s">
        <v>464</v>
      </c>
      <c r="P35" s="107">
        <v>0.247</v>
      </c>
      <c r="Q35" s="108">
        <v>5.37</v>
      </c>
      <c r="R35" s="108">
        <v>21.74</v>
      </c>
      <c r="S35" s="109">
        <v>0.99099999999999999</v>
      </c>
      <c r="T35" s="108">
        <v>5.51</v>
      </c>
      <c r="U35" s="108">
        <v>1.03</v>
      </c>
      <c r="V35" s="109">
        <v>0.98699999999999999</v>
      </c>
      <c r="W35" s="110">
        <v>5.65</v>
      </c>
      <c r="X35" s="110">
        <v>1.05</v>
      </c>
      <c r="Y35" s="109">
        <v>0.77500000000000002</v>
      </c>
      <c r="Z35" s="111">
        <v>10.66</v>
      </c>
      <c r="AA35" s="111">
        <v>1.99</v>
      </c>
      <c r="AB35" s="109">
        <v>0.495</v>
      </c>
      <c r="AC35" s="111">
        <v>17.190000000000001</v>
      </c>
      <c r="AD35" s="111">
        <v>3.2</v>
      </c>
      <c r="AE35" s="109">
        <v>0.46400000000000002</v>
      </c>
      <c r="AF35" s="111">
        <v>18.13</v>
      </c>
      <c r="AG35" s="111">
        <v>3.38</v>
      </c>
      <c r="AH35" s="109">
        <v>0.42299999999999999</v>
      </c>
      <c r="AI35" s="111">
        <v>19.96</v>
      </c>
      <c r="AJ35" s="111">
        <v>3.72</v>
      </c>
      <c r="AK35" s="109">
        <v>0.38300000000000001</v>
      </c>
      <c r="AL35" s="111">
        <v>40.450000000000003</v>
      </c>
      <c r="AM35" s="111">
        <v>7.53</v>
      </c>
    </row>
    <row r="36" spans="1:39" ht="16.899999999999999" customHeight="1" x14ac:dyDescent="0.25">
      <c r="A36" s="96">
        <v>30</v>
      </c>
      <c r="B36" s="97" t="s">
        <v>1272</v>
      </c>
      <c r="C36" s="98" t="s">
        <v>35</v>
      </c>
      <c r="D36" s="114" t="s">
        <v>529</v>
      </c>
      <c r="E36" s="115" t="s">
        <v>529</v>
      </c>
      <c r="F36" s="115" t="s">
        <v>529</v>
      </c>
      <c r="G36" s="115" t="s">
        <v>529</v>
      </c>
      <c r="H36" s="50">
        <v>1990.6</v>
      </c>
      <c r="I36" s="114" t="s">
        <v>416</v>
      </c>
      <c r="J36" s="102" t="s">
        <v>485</v>
      </c>
      <c r="K36" s="103" t="s">
        <v>493</v>
      </c>
      <c r="L36" s="104">
        <v>0.03</v>
      </c>
      <c r="M36" s="105">
        <v>1.2</v>
      </c>
      <c r="N36" s="106">
        <v>17</v>
      </c>
      <c r="O36" s="107" t="s">
        <v>464</v>
      </c>
      <c r="P36" s="107">
        <v>0.247</v>
      </c>
      <c r="Q36" s="108">
        <v>58.31</v>
      </c>
      <c r="R36" s="108">
        <v>236.07</v>
      </c>
      <c r="S36" s="109">
        <v>0.85499999999999998</v>
      </c>
      <c r="T36" s="108">
        <v>68.900000000000006</v>
      </c>
      <c r="U36" s="108">
        <v>1.18</v>
      </c>
      <c r="V36" s="109">
        <v>0.73299999999999998</v>
      </c>
      <c r="W36" s="110">
        <v>79.48</v>
      </c>
      <c r="X36" s="110">
        <v>1.36</v>
      </c>
      <c r="Y36" s="109">
        <v>0.68799999999999994</v>
      </c>
      <c r="Z36" s="111">
        <v>89.11</v>
      </c>
      <c r="AA36" s="111">
        <v>1.53</v>
      </c>
      <c r="AB36" s="109">
        <v>0.68</v>
      </c>
      <c r="AC36" s="111">
        <v>92.65</v>
      </c>
      <c r="AD36" s="111">
        <v>1.59</v>
      </c>
      <c r="AE36" s="109">
        <v>0.66900000000000004</v>
      </c>
      <c r="AF36" s="111">
        <v>95.17</v>
      </c>
      <c r="AG36" s="111">
        <v>1.63</v>
      </c>
      <c r="AH36" s="109">
        <v>0.65500000000000003</v>
      </c>
      <c r="AI36" s="111">
        <v>104.79</v>
      </c>
      <c r="AJ36" s="111">
        <v>1.8</v>
      </c>
      <c r="AK36" s="109">
        <v>0.64100000000000001</v>
      </c>
      <c r="AL36" s="111">
        <v>120.64</v>
      </c>
      <c r="AM36" s="111">
        <v>2.0699999999999998</v>
      </c>
    </row>
    <row r="37" spans="1:39" ht="16.899999999999999" customHeight="1" x14ac:dyDescent="0.25">
      <c r="A37" s="96">
        <v>31</v>
      </c>
      <c r="B37" s="97" t="s">
        <v>583</v>
      </c>
      <c r="C37" s="98" t="s">
        <v>35</v>
      </c>
      <c r="D37" s="114" t="s">
        <v>529</v>
      </c>
      <c r="E37" s="115" t="s">
        <v>529</v>
      </c>
      <c r="F37" s="115" t="s">
        <v>529</v>
      </c>
      <c r="G37" s="115" t="s">
        <v>529</v>
      </c>
      <c r="H37" s="50">
        <v>2021.7</v>
      </c>
      <c r="I37" s="114" t="s">
        <v>417</v>
      </c>
      <c r="J37" s="102" t="s">
        <v>48</v>
      </c>
      <c r="K37" s="103" t="s">
        <v>38</v>
      </c>
      <c r="L37" s="104">
        <v>0.153</v>
      </c>
      <c r="M37" s="105">
        <v>15</v>
      </c>
      <c r="N37" s="106">
        <v>17</v>
      </c>
      <c r="O37" s="107" t="s">
        <v>464</v>
      </c>
      <c r="P37" s="107">
        <v>0.247</v>
      </c>
      <c r="Q37" s="108">
        <v>6.64</v>
      </c>
      <c r="R37" s="108">
        <v>26.88</v>
      </c>
      <c r="S37" s="109">
        <v>0.995</v>
      </c>
      <c r="T37" s="108">
        <v>6.92</v>
      </c>
      <c r="U37" s="108">
        <v>1.04</v>
      </c>
      <c r="V37" s="109">
        <v>0.98199999999999998</v>
      </c>
      <c r="W37" s="110">
        <v>7.19</v>
      </c>
      <c r="X37" s="110">
        <v>1.08</v>
      </c>
      <c r="Y37" s="109">
        <v>0.88200000000000001</v>
      </c>
      <c r="Z37" s="111">
        <v>9.69</v>
      </c>
      <c r="AA37" s="111">
        <v>1.46</v>
      </c>
      <c r="AB37" s="109">
        <v>0.70099999999999996</v>
      </c>
      <c r="AC37" s="111">
        <v>15.18</v>
      </c>
      <c r="AD37" s="111">
        <v>2.29</v>
      </c>
      <c r="AE37" s="109">
        <v>0.57799999999999996</v>
      </c>
      <c r="AF37" s="111">
        <v>16.2</v>
      </c>
      <c r="AG37" s="111">
        <v>2.44</v>
      </c>
      <c r="AH37" s="109">
        <v>0.57499999999999996</v>
      </c>
      <c r="AI37" s="111">
        <v>17.79</v>
      </c>
      <c r="AJ37" s="111">
        <v>2.68</v>
      </c>
      <c r="AK37" s="109">
        <v>0.57199999999999995</v>
      </c>
      <c r="AL37" s="111">
        <v>18.72</v>
      </c>
      <c r="AM37" s="111">
        <v>2.82</v>
      </c>
    </row>
    <row r="38" spans="1:39" ht="16.899999999999999" customHeight="1" x14ac:dyDescent="0.25">
      <c r="A38" s="96">
        <v>32</v>
      </c>
      <c r="B38" s="97" t="s">
        <v>584</v>
      </c>
      <c r="C38" s="98" t="s">
        <v>35</v>
      </c>
      <c r="D38" s="114" t="s">
        <v>529</v>
      </c>
      <c r="E38" s="115" t="s">
        <v>529</v>
      </c>
      <c r="F38" s="115" t="s">
        <v>529</v>
      </c>
      <c r="G38" s="115" t="s">
        <v>529</v>
      </c>
      <c r="H38" s="50">
        <v>2022.7</v>
      </c>
      <c r="I38" s="114" t="s">
        <v>417</v>
      </c>
      <c r="J38" s="102" t="s">
        <v>486</v>
      </c>
      <c r="K38" s="103" t="s">
        <v>38</v>
      </c>
      <c r="L38" s="104">
        <v>0.153</v>
      </c>
      <c r="M38" s="105">
        <v>20</v>
      </c>
      <c r="N38" s="106">
        <v>17</v>
      </c>
      <c r="O38" s="107" t="s">
        <v>464</v>
      </c>
      <c r="P38" s="107">
        <v>0.247</v>
      </c>
      <c r="Q38" s="108">
        <v>6.9</v>
      </c>
      <c r="R38" s="108">
        <v>27.94</v>
      </c>
      <c r="S38" s="109">
        <v>0.98899999999999999</v>
      </c>
      <c r="T38" s="108">
        <v>7.09</v>
      </c>
      <c r="U38" s="108">
        <v>1.03</v>
      </c>
      <c r="V38" s="109">
        <v>0.97199999999999998</v>
      </c>
      <c r="W38" s="110">
        <v>7.27</v>
      </c>
      <c r="X38" s="110">
        <v>1.05</v>
      </c>
      <c r="Y38" s="109">
        <v>0.78400000000000003</v>
      </c>
      <c r="Z38" s="111">
        <v>11.78</v>
      </c>
      <c r="AA38" s="111">
        <v>1.71</v>
      </c>
      <c r="AB38" s="109">
        <v>0.66100000000000003</v>
      </c>
      <c r="AC38" s="111">
        <v>19.489999999999998</v>
      </c>
      <c r="AD38" s="111">
        <v>2.82</v>
      </c>
      <c r="AE38" s="109">
        <v>0.61</v>
      </c>
      <c r="AF38" s="111">
        <v>20.239999999999998</v>
      </c>
      <c r="AG38" s="111">
        <v>2.93</v>
      </c>
      <c r="AH38" s="109">
        <v>0.57899999999999996</v>
      </c>
      <c r="AI38" s="111">
        <v>22.23</v>
      </c>
      <c r="AJ38" s="111">
        <v>3.22</v>
      </c>
      <c r="AK38" s="109">
        <v>0.54800000000000004</v>
      </c>
      <c r="AL38" s="111">
        <v>23.35</v>
      </c>
      <c r="AM38" s="111">
        <v>3.38</v>
      </c>
    </row>
    <row r="39" spans="1:39" ht="16.899999999999999" customHeight="1" x14ac:dyDescent="0.25">
      <c r="A39" s="96">
        <v>33</v>
      </c>
      <c r="B39" s="97" t="s">
        <v>585</v>
      </c>
      <c r="C39" s="98" t="s">
        <v>35</v>
      </c>
      <c r="D39" s="114" t="s">
        <v>529</v>
      </c>
      <c r="E39" s="115" t="s">
        <v>529</v>
      </c>
      <c r="F39" s="115" t="s">
        <v>529</v>
      </c>
      <c r="G39" s="115" t="s">
        <v>529</v>
      </c>
      <c r="H39" s="50">
        <v>2024.1</v>
      </c>
      <c r="I39" s="114" t="s">
        <v>417</v>
      </c>
      <c r="J39" s="102" t="s">
        <v>468</v>
      </c>
      <c r="K39" s="103" t="s">
        <v>38</v>
      </c>
      <c r="L39" s="104">
        <v>0.16800000000000001</v>
      </c>
      <c r="M39" s="105">
        <v>18</v>
      </c>
      <c r="N39" s="106">
        <v>17</v>
      </c>
      <c r="O39" s="107" t="s">
        <v>464</v>
      </c>
      <c r="P39" s="107">
        <v>0.247</v>
      </c>
      <c r="Q39" s="108">
        <v>5.9</v>
      </c>
      <c r="R39" s="108">
        <v>23.89</v>
      </c>
      <c r="S39" s="109">
        <v>0.99</v>
      </c>
      <c r="T39" s="108">
        <v>6.1</v>
      </c>
      <c r="U39" s="108">
        <v>1.03</v>
      </c>
      <c r="V39" s="109">
        <v>0.98299999999999998</v>
      </c>
      <c r="W39" s="110">
        <v>6.29</v>
      </c>
      <c r="X39" s="110">
        <v>1.07</v>
      </c>
      <c r="Y39" s="109">
        <v>0.84399999999999997</v>
      </c>
      <c r="Z39" s="111">
        <v>9.01</v>
      </c>
      <c r="AA39" s="111">
        <v>1.53</v>
      </c>
      <c r="AB39" s="109">
        <v>0.84</v>
      </c>
      <c r="AC39" s="111">
        <v>9.69</v>
      </c>
      <c r="AD39" s="111">
        <v>1.64</v>
      </c>
      <c r="AE39" s="109">
        <v>0.72299999999999998</v>
      </c>
      <c r="AF39" s="111">
        <v>12.8</v>
      </c>
      <c r="AG39" s="111">
        <v>2.17</v>
      </c>
      <c r="AH39" s="109">
        <v>0.66600000000000004</v>
      </c>
      <c r="AI39" s="111">
        <v>14.07</v>
      </c>
      <c r="AJ39" s="111">
        <v>2.38</v>
      </c>
      <c r="AK39" s="109">
        <v>0.60899999999999999</v>
      </c>
      <c r="AL39" s="111">
        <v>17.64</v>
      </c>
      <c r="AM39" s="111">
        <v>2.99</v>
      </c>
    </row>
    <row r="40" spans="1:39" ht="16.899999999999999" customHeight="1" x14ac:dyDescent="0.25">
      <c r="A40" s="96">
        <v>34</v>
      </c>
      <c r="B40" s="97" t="s">
        <v>586</v>
      </c>
      <c r="C40" s="98" t="s">
        <v>35</v>
      </c>
      <c r="D40" s="114" t="s">
        <v>529</v>
      </c>
      <c r="E40" s="115" t="s">
        <v>529</v>
      </c>
      <c r="F40" s="115" t="s">
        <v>529</v>
      </c>
      <c r="G40" s="115" t="s">
        <v>529</v>
      </c>
      <c r="H40" s="50">
        <v>2106.6999999999998</v>
      </c>
      <c r="I40" s="114" t="s">
        <v>418</v>
      </c>
      <c r="J40" s="102" t="s">
        <v>465</v>
      </c>
      <c r="K40" s="103" t="s">
        <v>38</v>
      </c>
      <c r="L40" s="104">
        <v>0.17899999999999999</v>
      </c>
      <c r="M40" s="105">
        <v>21</v>
      </c>
      <c r="N40" s="106">
        <v>17</v>
      </c>
      <c r="O40" s="107" t="s">
        <v>464</v>
      </c>
      <c r="P40" s="107">
        <v>0.247</v>
      </c>
      <c r="Q40" s="108">
        <v>5.3</v>
      </c>
      <c r="R40" s="108">
        <v>21.46</v>
      </c>
      <c r="S40" s="109">
        <v>0.998</v>
      </c>
      <c r="T40" s="108">
        <v>5.48</v>
      </c>
      <c r="U40" s="108">
        <v>1.03</v>
      </c>
      <c r="V40" s="109">
        <v>0.996</v>
      </c>
      <c r="W40" s="110">
        <v>5.65</v>
      </c>
      <c r="X40" s="110">
        <v>1.07</v>
      </c>
      <c r="Y40" s="109">
        <v>0.90400000000000003</v>
      </c>
      <c r="Z40" s="111">
        <v>7.04</v>
      </c>
      <c r="AA40" s="111">
        <v>1.33</v>
      </c>
      <c r="AB40" s="109">
        <v>0.67900000000000005</v>
      </c>
      <c r="AC40" s="111">
        <v>11.84</v>
      </c>
      <c r="AD40" s="111">
        <v>2.23</v>
      </c>
      <c r="AE40" s="109">
        <v>0.59699999999999998</v>
      </c>
      <c r="AF40" s="111">
        <v>15.61</v>
      </c>
      <c r="AG40" s="111">
        <v>2.95</v>
      </c>
      <c r="AH40" s="109">
        <v>0.57299999999999995</v>
      </c>
      <c r="AI40" s="111">
        <v>17.190000000000001</v>
      </c>
      <c r="AJ40" s="111">
        <v>3.24</v>
      </c>
      <c r="AK40" s="109">
        <v>0.55000000000000004</v>
      </c>
      <c r="AL40" s="111">
        <v>18.86</v>
      </c>
      <c r="AM40" s="111">
        <v>3.56</v>
      </c>
    </row>
    <row r="41" spans="1:39" ht="16.899999999999999" customHeight="1" x14ac:dyDescent="0.25">
      <c r="A41" s="96">
        <v>35</v>
      </c>
      <c r="B41" s="97" t="s">
        <v>587</v>
      </c>
      <c r="C41" s="98" t="s">
        <v>35</v>
      </c>
      <c r="D41" s="114" t="s">
        <v>529</v>
      </c>
      <c r="E41" s="115" t="s">
        <v>529</v>
      </c>
      <c r="F41" s="115" t="s">
        <v>529</v>
      </c>
      <c r="G41" s="115" t="s">
        <v>529</v>
      </c>
      <c r="H41" s="50">
        <v>2110.8000000000002</v>
      </c>
      <c r="I41" s="114" t="s">
        <v>418</v>
      </c>
      <c r="J41" s="102" t="s">
        <v>48</v>
      </c>
      <c r="K41" s="103" t="s">
        <v>38</v>
      </c>
      <c r="L41" s="104">
        <v>0.151</v>
      </c>
      <c r="M41" s="105">
        <v>20</v>
      </c>
      <c r="N41" s="106">
        <v>17</v>
      </c>
      <c r="O41" s="107" t="s">
        <v>464</v>
      </c>
      <c r="P41" s="107">
        <v>0.247</v>
      </c>
      <c r="Q41" s="108">
        <v>6.83</v>
      </c>
      <c r="R41" s="108">
        <v>27.65</v>
      </c>
      <c r="S41" s="109">
        <v>0.97399999999999998</v>
      </c>
      <c r="T41" s="108">
        <v>7.05</v>
      </c>
      <c r="U41" s="108">
        <v>1.03</v>
      </c>
      <c r="V41" s="109">
        <v>0.95499999999999996</v>
      </c>
      <c r="W41" s="110">
        <v>7.26</v>
      </c>
      <c r="X41" s="110">
        <v>1.06</v>
      </c>
      <c r="Y41" s="109">
        <v>0.90500000000000003</v>
      </c>
      <c r="Z41" s="111">
        <v>8.7200000000000006</v>
      </c>
      <c r="AA41" s="111">
        <v>1.28</v>
      </c>
      <c r="AB41" s="109">
        <v>0.85299999999999998</v>
      </c>
      <c r="AC41" s="111">
        <v>10.45</v>
      </c>
      <c r="AD41" s="111">
        <v>1.53</v>
      </c>
      <c r="AE41" s="109">
        <v>0.77700000000000002</v>
      </c>
      <c r="AF41" s="111">
        <v>11.46</v>
      </c>
      <c r="AG41" s="111">
        <v>1.68</v>
      </c>
      <c r="AH41" s="109">
        <v>0.76900000000000002</v>
      </c>
      <c r="AI41" s="111">
        <v>12.66</v>
      </c>
      <c r="AJ41" s="111">
        <v>1.85</v>
      </c>
      <c r="AK41" s="109">
        <v>0.76100000000000001</v>
      </c>
      <c r="AL41" s="111">
        <v>14.24</v>
      </c>
      <c r="AM41" s="111">
        <v>2.08</v>
      </c>
    </row>
    <row r="42" spans="1:39" ht="16.899999999999999" customHeight="1" x14ac:dyDescent="0.25">
      <c r="A42" s="96">
        <v>36</v>
      </c>
      <c r="B42" s="97" t="s">
        <v>588</v>
      </c>
      <c r="C42" s="98" t="s">
        <v>35</v>
      </c>
      <c r="D42" s="114" t="s">
        <v>529</v>
      </c>
      <c r="E42" s="115" t="s">
        <v>529</v>
      </c>
      <c r="F42" s="115" t="s">
        <v>529</v>
      </c>
      <c r="G42" s="115" t="s">
        <v>529</v>
      </c>
      <c r="H42" s="50">
        <v>2113.5</v>
      </c>
      <c r="I42" s="114" t="s">
        <v>418</v>
      </c>
      <c r="J42" s="102" t="s">
        <v>468</v>
      </c>
      <c r="K42" s="103" t="s">
        <v>38</v>
      </c>
      <c r="L42" s="104">
        <v>0.13500000000000001</v>
      </c>
      <c r="M42" s="105">
        <v>10</v>
      </c>
      <c r="N42" s="106">
        <v>17</v>
      </c>
      <c r="O42" s="107" t="s">
        <v>464</v>
      </c>
      <c r="P42" s="107">
        <v>0.247</v>
      </c>
      <c r="Q42" s="108">
        <v>7.66</v>
      </c>
      <c r="R42" s="108">
        <v>31.01</v>
      </c>
      <c r="S42" s="109">
        <v>0.99399999999999999</v>
      </c>
      <c r="T42" s="108">
        <v>7.91</v>
      </c>
      <c r="U42" s="108">
        <v>1.03</v>
      </c>
      <c r="V42" s="109">
        <v>0.99299999999999999</v>
      </c>
      <c r="W42" s="110">
        <v>8.17</v>
      </c>
      <c r="X42" s="110">
        <v>1.07</v>
      </c>
      <c r="Y42" s="109">
        <v>0.95199999999999996</v>
      </c>
      <c r="Z42" s="111">
        <v>9.2799999999999994</v>
      </c>
      <c r="AA42" s="111">
        <v>1.21</v>
      </c>
      <c r="AB42" s="109">
        <v>0.879</v>
      </c>
      <c r="AC42" s="111">
        <v>12.13</v>
      </c>
      <c r="AD42" s="111">
        <v>1.58</v>
      </c>
      <c r="AE42" s="109">
        <v>0.80700000000000005</v>
      </c>
      <c r="AF42" s="111">
        <v>13.75</v>
      </c>
      <c r="AG42" s="111">
        <v>1.8</v>
      </c>
      <c r="AH42" s="109">
        <v>0.77400000000000002</v>
      </c>
      <c r="AI42" s="111">
        <v>15.14</v>
      </c>
      <c r="AJ42" s="111">
        <v>1.98</v>
      </c>
      <c r="AK42" s="109">
        <v>0.74199999999999999</v>
      </c>
      <c r="AL42" s="111">
        <v>17.68</v>
      </c>
      <c r="AM42" s="111">
        <v>2.31</v>
      </c>
    </row>
    <row r="43" spans="1:39" ht="16.899999999999999" customHeight="1" x14ac:dyDescent="0.25">
      <c r="A43" s="96">
        <v>37</v>
      </c>
      <c r="B43" s="97" t="s">
        <v>589</v>
      </c>
      <c r="C43" s="98" t="s">
        <v>35</v>
      </c>
      <c r="D43" s="114" t="s">
        <v>529</v>
      </c>
      <c r="E43" s="115" t="s">
        <v>529</v>
      </c>
      <c r="F43" s="115" t="s">
        <v>529</v>
      </c>
      <c r="G43" s="115" t="s">
        <v>529</v>
      </c>
      <c r="H43" s="50">
        <v>2117.1</v>
      </c>
      <c r="I43" s="114" t="s">
        <v>418</v>
      </c>
      <c r="J43" s="102" t="s">
        <v>482</v>
      </c>
      <c r="K43" s="103" t="s">
        <v>86</v>
      </c>
      <c r="L43" s="104">
        <v>9.3000000000000013E-2</v>
      </c>
      <c r="M43" s="105">
        <v>14.3</v>
      </c>
      <c r="N43" s="106">
        <v>17</v>
      </c>
      <c r="O43" s="107" t="s">
        <v>464</v>
      </c>
      <c r="P43" s="107">
        <v>0.247</v>
      </c>
      <c r="Q43" s="108">
        <v>15.48</v>
      </c>
      <c r="R43" s="108">
        <v>62.67</v>
      </c>
      <c r="S43" s="109">
        <v>0.998</v>
      </c>
      <c r="T43" s="108">
        <v>15.82</v>
      </c>
      <c r="U43" s="108">
        <v>1.02</v>
      </c>
      <c r="V43" s="109">
        <v>0.996</v>
      </c>
      <c r="W43" s="110">
        <v>17.02</v>
      </c>
      <c r="X43" s="110">
        <v>1.1000000000000001</v>
      </c>
      <c r="Y43" s="109">
        <v>0.95499999999999996</v>
      </c>
      <c r="Z43" s="111">
        <v>17.100000000000001</v>
      </c>
      <c r="AA43" s="111">
        <v>1.1000000000000001</v>
      </c>
      <c r="AB43" s="109">
        <v>0.93899999999999995</v>
      </c>
      <c r="AC43" s="111">
        <v>18.54</v>
      </c>
      <c r="AD43" s="111">
        <v>1.2</v>
      </c>
      <c r="AE43" s="109">
        <v>0.91</v>
      </c>
      <c r="AF43" s="111">
        <v>20.25</v>
      </c>
      <c r="AG43" s="111">
        <v>1.31</v>
      </c>
      <c r="AH43" s="109">
        <v>0.90600000000000003</v>
      </c>
      <c r="AI43" s="111">
        <v>22.22</v>
      </c>
      <c r="AJ43" s="111">
        <v>1.44</v>
      </c>
      <c r="AK43" s="109">
        <v>0.90300000000000002</v>
      </c>
      <c r="AL43" s="111">
        <v>24.06</v>
      </c>
      <c r="AM43" s="111">
        <v>1.55</v>
      </c>
    </row>
    <row r="44" spans="1:39" ht="16.899999999999999" customHeight="1" x14ac:dyDescent="0.25">
      <c r="A44" s="96">
        <v>38</v>
      </c>
      <c r="B44" s="97" t="s">
        <v>590</v>
      </c>
      <c r="C44" s="98" t="s">
        <v>35</v>
      </c>
      <c r="D44" s="114" t="s">
        <v>529</v>
      </c>
      <c r="E44" s="115" t="s">
        <v>529</v>
      </c>
      <c r="F44" s="115" t="s">
        <v>529</v>
      </c>
      <c r="G44" s="115" t="s">
        <v>529</v>
      </c>
      <c r="H44" s="50">
        <v>2118</v>
      </c>
      <c r="I44" s="114" t="s">
        <v>418</v>
      </c>
      <c r="J44" s="102" t="s">
        <v>482</v>
      </c>
      <c r="K44" s="103" t="s">
        <v>86</v>
      </c>
      <c r="L44" s="104">
        <v>0.13600000000000001</v>
      </c>
      <c r="M44" s="105">
        <v>6.7</v>
      </c>
      <c r="N44" s="106">
        <v>17</v>
      </c>
      <c r="O44" s="107" t="s">
        <v>464</v>
      </c>
      <c r="P44" s="107">
        <v>0.247</v>
      </c>
      <c r="Q44" s="108">
        <v>8.59</v>
      </c>
      <c r="R44" s="108">
        <v>34.78</v>
      </c>
      <c r="S44" s="109">
        <v>0.995</v>
      </c>
      <c r="T44" s="108">
        <v>8.68</v>
      </c>
      <c r="U44" s="108">
        <v>1.01</v>
      </c>
      <c r="V44" s="109">
        <v>0.99299999999999999</v>
      </c>
      <c r="W44" s="110">
        <v>8.7799999999999994</v>
      </c>
      <c r="X44" s="110">
        <v>1.02</v>
      </c>
      <c r="Y44" s="109">
        <v>0.94499999999999995</v>
      </c>
      <c r="Z44" s="111">
        <v>10.76</v>
      </c>
      <c r="AA44" s="111">
        <v>1.25</v>
      </c>
      <c r="AB44" s="109">
        <v>0.91</v>
      </c>
      <c r="AC44" s="111">
        <v>12.21</v>
      </c>
      <c r="AD44" s="111">
        <v>1.42</v>
      </c>
      <c r="AE44" s="109">
        <v>0.83099999999999996</v>
      </c>
      <c r="AF44" s="111">
        <v>13.2</v>
      </c>
      <c r="AG44" s="111">
        <v>1.54</v>
      </c>
      <c r="AH44" s="109">
        <v>0.81899999999999995</v>
      </c>
      <c r="AI44" s="111">
        <v>14.53</v>
      </c>
      <c r="AJ44" s="111">
        <v>1.69</v>
      </c>
      <c r="AK44" s="109">
        <v>0.80700000000000005</v>
      </c>
      <c r="AL44" s="111">
        <v>17.510000000000002</v>
      </c>
      <c r="AM44" s="111">
        <v>2.04</v>
      </c>
    </row>
    <row r="45" spans="1:39" ht="16.899999999999999" customHeight="1" x14ac:dyDescent="0.25">
      <c r="A45" s="96">
        <v>39</v>
      </c>
      <c r="B45" s="97" t="s">
        <v>591</v>
      </c>
      <c r="C45" s="98" t="s">
        <v>35</v>
      </c>
      <c r="D45" s="114" t="s">
        <v>529</v>
      </c>
      <c r="E45" s="115" t="s">
        <v>529</v>
      </c>
      <c r="F45" s="115" t="s">
        <v>529</v>
      </c>
      <c r="G45" s="115" t="s">
        <v>529</v>
      </c>
      <c r="H45" s="50">
        <v>2119.8000000000002</v>
      </c>
      <c r="I45" s="114" t="s">
        <v>418</v>
      </c>
      <c r="J45" s="102" t="s">
        <v>482</v>
      </c>
      <c r="K45" s="103" t="s">
        <v>86</v>
      </c>
      <c r="L45" s="104">
        <v>0.11900000000000001</v>
      </c>
      <c r="M45" s="105">
        <v>11.1</v>
      </c>
      <c r="N45" s="106">
        <v>17</v>
      </c>
      <c r="O45" s="107" t="s">
        <v>464</v>
      </c>
      <c r="P45" s="107">
        <v>0.247</v>
      </c>
      <c r="Q45" s="108">
        <v>10.57</v>
      </c>
      <c r="R45" s="108">
        <v>42.79</v>
      </c>
      <c r="S45" s="109">
        <v>0.99199999999999999</v>
      </c>
      <c r="T45" s="108">
        <v>10.97</v>
      </c>
      <c r="U45" s="108">
        <v>1.04</v>
      </c>
      <c r="V45" s="109">
        <v>0.98699999999999999</v>
      </c>
      <c r="W45" s="110">
        <v>11.38</v>
      </c>
      <c r="X45" s="110">
        <v>1.08</v>
      </c>
      <c r="Y45" s="109">
        <v>0.96799999999999997</v>
      </c>
      <c r="Z45" s="111">
        <v>13.03</v>
      </c>
      <c r="AA45" s="111">
        <v>1.23</v>
      </c>
      <c r="AB45" s="109">
        <v>0.93899999999999995</v>
      </c>
      <c r="AC45" s="111">
        <v>14.34</v>
      </c>
      <c r="AD45" s="111">
        <v>1.36</v>
      </c>
      <c r="AE45" s="109">
        <v>0.91400000000000003</v>
      </c>
      <c r="AF45" s="111">
        <v>15.22</v>
      </c>
      <c r="AG45" s="111">
        <v>1.44</v>
      </c>
      <c r="AH45" s="109">
        <v>0.90200000000000002</v>
      </c>
      <c r="AI45" s="111">
        <v>16.8</v>
      </c>
      <c r="AJ45" s="111">
        <v>1.59</v>
      </c>
      <c r="AK45" s="109">
        <v>0.89</v>
      </c>
      <c r="AL45" s="111">
        <v>18.8</v>
      </c>
      <c r="AM45" s="111">
        <v>1.78</v>
      </c>
    </row>
    <row r="46" spans="1:39" ht="16.899999999999999" customHeight="1" x14ac:dyDescent="0.25">
      <c r="A46" s="96">
        <v>40</v>
      </c>
      <c r="B46" s="97" t="s">
        <v>592</v>
      </c>
      <c r="C46" s="98" t="s">
        <v>35</v>
      </c>
      <c r="D46" s="114" t="s">
        <v>529</v>
      </c>
      <c r="E46" s="115" t="s">
        <v>529</v>
      </c>
      <c r="F46" s="115" t="s">
        <v>529</v>
      </c>
      <c r="G46" s="115" t="s">
        <v>529</v>
      </c>
      <c r="H46" s="50">
        <v>2121.6</v>
      </c>
      <c r="I46" s="114" t="s">
        <v>418</v>
      </c>
      <c r="J46" s="102" t="s">
        <v>48</v>
      </c>
      <c r="K46" s="103" t="s">
        <v>38</v>
      </c>
      <c r="L46" s="104">
        <v>0.14699999999999999</v>
      </c>
      <c r="M46" s="105">
        <v>17.5</v>
      </c>
      <c r="N46" s="106">
        <v>17</v>
      </c>
      <c r="O46" s="107" t="s">
        <v>464</v>
      </c>
      <c r="P46" s="107">
        <v>0.247</v>
      </c>
      <c r="Q46" s="108">
        <v>8.01</v>
      </c>
      <c r="R46" s="108">
        <v>32.43</v>
      </c>
      <c r="S46" s="109">
        <v>0.99199999999999999</v>
      </c>
      <c r="T46" s="108">
        <v>8.1</v>
      </c>
      <c r="U46" s="108">
        <v>1.01</v>
      </c>
      <c r="V46" s="109">
        <v>0.98899999999999999</v>
      </c>
      <c r="W46" s="110">
        <v>8.19</v>
      </c>
      <c r="X46" s="110">
        <v>1.02</v>
      </c>
      <c r="Y46" s="109">
        <v>0.91500000000000004</v>
      </c>
      <c r="Z46" s="111">
        <v>10.28</v>
      </c>
      <c r="AA46" s="111">
        <v>1.28</v>
      </c>
      <c r="AB46" s="109">
        <v>0.86799999999999999</v>
      </c>
      <c r="AC46" s="111">
        <v>11.95</v>
      </c>
      <c r="AD46" s="111">
        <v>1.49</v>
      </c>
      <c r="AE46" s="109">
        <v>0.76100000000000001</v>
      </c>
      <c r="AF46" s="111">
        <v>13.24</v>
      </c>
      <c r="AG46" s="111">
        <v>1.65</v>
      </c>
      <c r="AH46" s="109">
        <v>0.75900000000000001</v>
      </c>
      <c r="AI46" s="111">
        <v>14.61</v>
      </c>
      <c r="AJ46" s="111">
        <v>1.82</v>
      </c>
      <c r="AK46" s="109">
        <v>0.75700000000000001</v>
      </c>
      <c r="AL46" s="111">
        <v>17.68</v>
      </c>
      <c r="AM46" s="111">
        <v>2.21</v>
      </c>
    </row>
    <row r="47" spans="1:39" ht="16.899999999999999" customHeight="1" x14ac:dyDescent="0.25">
      <c r="A47" s="96">
        <v>41</v>
      </c>
      <c r="B47" s="97" t="s">
        <v>593</v>
      </c>
      <c r="C47" s="98" t="s">
        <v>35</v>
      </c>
      <c r="D47" s="114" t="s">
        <v>529</v>
      </c>
      <c r="E47" s="115" t="s">
        <v>529</v>
      </c>
      <c r="F47" s="115" t="s">
        <v>529</v>
      </c>
      <c r="G47" s="115" t="s">
        <v>529</v>
      </c>
      <c r="H47" s="50">
        <v>2124.4</v>
      </c>
      <c r="I47" s="114" t="s">
        <v>418</v>
      </c>
      <c r="J47" s="102" t="s">
        <v>487</v>
      </c>
      <c r="K47" s="103" t="s">
        <v>38</v>
      </c>
      <c r="L47" s="104">
        <v>0.155</v>
      </c>
      <c r="M47" s="105">
        <v>22.4</v>
      </c>
      <c r="N47" s="106">
        <v>17</v>
      </c>
      <c r="O47" s="107" t="s">
        <v>464</v>
      </c>
      <c r="P47" s="107">
        <v>0.247</v>
      </c>
      <c r="Q47" s="108">
        <v>7.24</v>
      </c>
      <c r="R47" s="108">
        <v>29.31</v>
      </c>
      <c r="S47" s="109">
        <v>0.99199999999999999</v>
      </c>
      <c r="T47" s="108">
        <v>7.54</v>
      </c>
      <c r="U47" s="108">
        <v>1.04</v>
      </c>
      <c r="V47" s="109">
        <v>0.97899999999999998</v>
      </c>
      <c r="W47" s="110">
        <v>7.84</v>
      </c>
      <c r="X47" s="110">
        <v>1.08</v>
      </c>
      <c r="Y47" s="109">
        <v>0.90400000000000003</v>
      </c>
      <c r="Z47" s="111">
        <v>9.7100000000000009</v>
      </c>
      <c r="AA47" s="111">
        <v>1.34</v>
      </c>
      <c r="AB47" s="109">
        <v>0.78700000000000003</v>
      </c>
      <c r="AC47" s="111">
        <v>13.53</v>
      </c>
      <c r="AD47" s="111">
        <v>1.87</v>
      </c>
      <c r="AE47" s="109">
        <v>0.71399999999999997</v>
      </c>
      <c r="AF47" s="111">
        <v>15.52</v>
      </c>
      <c r="AG47" s="111">
        <v>2.14</v>
      </c>
      <c r="AH47" s="109">
        <v>0.71</v>
      </c>
      <c r="AI47" s="111">
        <v>17.09</v>
      </c>
      <c r="AJ47" s="111">
        <v>2.36</v>
      </c>
      <c r="AK47" s="109">
        <v>0.70699999999999996</v>
      </c>
      <c r="AL47" s="111">
        <v>17.12</v>
      </c>
      <c r="AM47" s="111">
        <v>2.36</v>
      </c>
    </row>
    <row r="48" spans="1:39" ht="16.899999999999999" customHeight="1" x14ac:dyDescent="0.25">
      <c r="A48" s="96">
        <v>42</v>
      </c>
      <c r="B48" s="97" t="s">
        <v>594</v>
      </c>
      <c r="C48" s="98" t="s">
        <v>35</v>
      </c>
      <c r="D48" s="114" t="s">
        <v>529</v>
      </c>
      <c r="E48" s="115" t="s">
        <v>529</v>
      </c>
      <c r="F48" s="115" t="s">
        <v>529</v>
      </c>
      <c r="G48" s="115" t="s">
        <v>529</v>
      </c>
      <c r="H48" s="50">
        <v>2460.6</v>
      </c>
      <c r="I48" s="114" t="s">
        <v>419</v>
      </c>
      <c r="J48" s="102" t="s">
        <v>488</v>
      </c>
      <c r="K48" s="103" t="s">
        <v>86</v>
      </c>
      <c r="L48" s="104">
        <v>9.3000000000000013E-2</v>
      </c>
      <c r="M48" s="105">
        <v>3.8</v>
      </c>
      <c r="N48" s="106">
        <v>10</v>
      </c>
      <c r="O48" s="107" t="s">
        <v>464</v>
      </c>
      <c r="P48" s="107">
        <v>0.54010000000000002</v>
      </c>
      <c r="Q48" s="108">
        <v>13.18</v>
      </c>
      <c r="R48" s="108">
        <v>24.4</v>
      </c>
      <c r="S48" s="109">
        <v>0.97499999999999998</v>
      </c>
      <c r="T48" s="108">
        <v>21.32</v>
      </c>
      <c r="U48" s="108">
        <v>1.62</v>
      </c>
      <c r="V48" s="109">
        <v>0.97199999999999998</v>
      </c>
      <c r="W48" s="110">
        <v>29.45</v>
      </c>
      <c r="X48" s="110">
        <v>2.23</v>
      </c>
      <c r="Y48" s="109">
        <v>0.94499999999999995</v>
      </c>
      <c r="Z48" s="111">
        <v>30.42</v>
      </c>
      <c r="AA48" s="111">
        <v>2.31</v>
      </c>
      <c r="AB48" s="109">
        <v>0.91800000000000004</v>
      </c>
      <c r="AC48" s="111">
        <v>34.880000000000003</v>
      </c>
      <c r="AD48" s="111">
        <v>2.65</v>
      </c>
      <c r="AE48" s="109">
        <v>0.90200000000000002</v>
      </c>
      <c r="AF48" s="111">
        <v>36.57</v>
      </c>
      <c r="AG48" s="111">
        <v>2.77</v>
      </c>
      <c r="AH48" s="109">
        <v>0.89600000000000002</v>
      </c>
      <c r="AI48" s="111">
        <v>38.200000000000003</v>
      </c>
      <c r="AJ48" s="111">
        <v>2.9</v>
      </c>
      <c r="AK48" s="109">
        <v>0.89</v>
      </c>
      <c r="AL48" s="111">
        <v>42.86</v>
      </c>
      <c r="AM48" s="111">
        <v>3.25</v>
      </c>
    </row>
    <row r="49" spans="1:39" ht="16.899999999999999" customHeight="1" x14ac:dyDescent="0.25">
      <c r="A49" s="96">
        <v>43</v>
      </c>
      <c r="B49" s="97" t="s">
        <v>595</v>
      </c>
      <c r="C49" s="98" t="s">
        <v>35</v>
      </c>
      <c r="D49" s="114" t="s">
        <v>529</v>
      </c>
      <c r="E49" s="115" t="s">
        <v>529</v>
      </c>
      <c r="F49" s="115" t="s">
        <v>529</v>
      </c>
      <c r="G49" s="115" t="s">
        <v>529</v>
      </c>
      <c r="H49" s="50">
        <v>2461</v>
      </c>
      <c r="I49" s="114" t="s">
        <v>419</v>
      </c>
      <c r="J49" s="102" t="s">
        <v>486</v>
      </c>
      <c r="K49" s="103" t="s">
        <v>38</v>
      </c>
      <c r="L49" s="104">
        <v>0.157</v>
      </c>
      <c r="M49" s="105">
        <v>11.9</v>
      </c>
      <c r="N49" s="106">
        <v>10</v>
      </c>
      <c r="O49" s="107" t="s">
        <v>464</v>
      </c>
      <c r="P49" s="107">
        <v>0.54010000000000002</v>
      </c>
      <c r="Q49" s="108">
        <v>7.12</v>
      </c>
      <c r="R49" s="108">
        <v>13.18</v>
      </c>
      <c r="S49" s="109">
        <v>0.98799999999999999</v>
      </c>
      <c r="T49" s="108">
        <v>10.89</v>
      </c>
      <c r="U49" s="108">
        <v>1.53</v>
      </c>
      <c r="V49" s="109">
        <v>0.97499999999999998</v>
      </c>
      <c r="W49" s="110">
        <v>14.67</v>
      </c>
      <c r="X49" s="110">
        <v>2.06</v>
      </c>
      <c r="Y49" s="109">
        <v>0.91100000000000003</v>
      </c>
      <c r="Z49" s="111">
        <v>18.13</v>
      </c>
      <c r="AA49" s="111">
        <v>2.5499999999999998</v>
      </c>
      <c r="AB49" s="109">
        <v>0.78800000000000003</v>
      </c>
      <c r="AC49" s="111">
        <v>23.99</v>
      </c>
      <c r="AD49" s="111">
        <v>3.37</v>
      </c>
      <c r="AE49" s="109">
        <v>0.64900000000000002</v>
      </c>
      <c r="AF49" s="111">
        <v>31.91</v>
      </c>
      <c r="AG49" s="111">
        <v>4.4800000000000004</v>
      </c>
      <c r="AH49" s="109">
        <v>0.61299999999999999</v>
      </c>
      <c r="AI49" s="111">
        <v>35.090000000000003</v>
      </c>
      <c r="AJ49" s="111">
        <v>4.93</v>
      </c>
      <c r="AK49" s="109">
        <v>0.57699999999999996</v>
      </c>
      <c r="AL49" s="111">
        <v>35.799999999999997</v>
      </c>
      <c r="AM49" s="111">
        <v>5.03</v>
      </c>
    </row>
    <row r="50" spans="1:39" ht="16.899999999999999" customHeight="1" x14ac:dyDescent="0.25">
      <c r="A50" s="96">
        <v>44</v>
      </c>
      <c r="B50" s="97" t="s">
        <v>596</v>
      </c>
      <c r="C50" s="98" t="s">
        <v>35</v>
      </c>
      <c r="D50" s="114" t="s">
        <v>529</v>
      </c>
      <c r="E50" s="115" t="s">
        <v>529</v>
      </c>
      <c r="F50" s="115" t="s">
        <v>529</v>
      </c>
      <c r="G50" s="115" t="s">
        <v>529</v>
      </c>
      <c r="H50" s="50">
        <v>2461.5</v>
      </c>
      <c r="I50" s="114" t="s">
        <v>419</v>
      </c>
      <c r="J50" s="102" t="s">
        <v>486</v>
      </c>
      <c r="K50" s="103" t="s">
        <v>38</v>
      </c>
      <c r="L50" s="104">
        <v>0.157</v>
      </c>
      <c r="M50" s="105">
        <v>10.199999999999999</v>
      </c>
      <c r="N50" s="106">
        <v>10</v>
      </c>
      <c r="O50" s="107" t="s">
        <v>464</v>
      </c>
      <c r="P50" s="107">
        <v>0.54010000000000002</v>
      </c>
      <c r="Q50" s="108">
        <v>7.07</v>
      </c>
      <c r="R50" s="108">
        <v>13.09</v>
      </c>
      <c r="S50" s="109">
        <v>0.98799999999999999</v>
      </c>
      <c r="T50" s="108">
        <v>10.69</v>
      </c>
      <c r="U50" s="108">
        <v>1.51</v>
      </c>
      <c r="V50" s="109">
        <v>0.97299999999999998</v>
      </c>
      <c r="W50" s="110">
        <v>11.2</v>
      </c>
      <c r="X50" s="110">
        <v>1.58</v>
      </c>
      <c r="Y50" s="109">
        <v>0.9</v>
      </c>
      <c r="Z50" s="111">
        <v>14.39</v>
      </c>
      <c r="AA50" s="111">
        <v>2.04</v>
      </c>
      <c r="AB50" s="109">
        <v>0.83499999999999996</v>
      </c>
      <c r="AC50" s="111">
        <v>17.97</v>
      </c>
      <c r="AD50" s="111">
        <v>2.54</v>
      </c>
      <c r="AE50" s="109">
        <v>0.70199999999999996</v>
      </c>
      <c r="AF50" s="111">
        <v>22.91</v>
      </c>
      <c r="AG50" s="111">
        <v>3.24</v>
      </c>
      <c r="AH50" s="109">
        <v>0.58499999999999996</v>
      </c>
      <c r="AI50" s="111">
        <v>29.07</v>
      </c>
      <c r="AJ50" s="111">
        <v>4.1100000000000003</v>
      </c>
      <c r="AK50" s="109">
        <v>0.56899999999999995</v>
      </c>
      <c r="AL50" s="111">
        <v>36.08</v>
      </c>
      <c r="AM50" s="111">
        <v>5.0999999999999996</v>
      </c>
    </row>
    <row r="51" spans="1:39" ht="16.899999999999999" customHeight="1" x14ac:dyDescent="0.25">
      <c r="A51" s="96">
        <v>45</v>
      </c>
      <c r="B51" s="97" t="s">
        <v>597</v>
      </c>
      <c r="C51" s="98" t="s">
        <v>35</v>
      </c>
      <c r="D51" s="114" t="s">
        <v>529</v>
      </c>
      <c r="E51" s="115" t="s">
        <v>529</v>
      </c>
      <c r="F51" s="115" t="s">
        <v>529</v>
      </c>
      <c r="G51" s="115" t="s">
        <v>529</v>
      </c>
      <c r="H51" s="50">
        <v>2462.1</v>
      </c>
      <c r="I51" s="114" t="s">
        <v>419</v>
      </c>
      <c r="J51" s="102" t="s">
        <v>489</v>
      </c>
      <c r="K51" s="103" t="s">
        <v>86</v>
      </c>
      <c r="L51" s="104">
        <v>0.151</v>
      </c>
      <c r="M51" s="105">
        <v>9.8000000000000007</v>
      </c>
      <c r="N51" s="106">
        <v>10</v>
      </c>
      <c r="O51" s="107" t="s">
        <v>464</v>
      </c>
      <c r="P51" s="107">
        <v>0.54010000000000002</v>
      </c>
      <c r="Q51" s="108">
        <v>7.67</v>
      </c>
      <c r="R51" s="108">
        <v>14.2</v>
      </c>
      <c r="S51" s="109">
        <v>0.97499999999999998</v>
      </c>
      <c r="T51" s="108">
        <v>13.22</v>
      </c>
      <c r="U51" s="108">
        <v>1.72</v>
      </c>
      <c r="V51" s="109">
        <v>0.94899999999999995</v>
      </c>
      <c r="W51" s="110">
        <v>14.43</v>
      </c>
      <c r="X51" s="110">
        <v>1.88</v>
      </c>
      <c r="Y51" s="109">
        <v>0.92500000000000004</v>
      </c>
      <c r="Z51" s="111">
        <v>17.57</v>
      </c>
      <c r="AA51" s="111">
        <v>2.29</v>
      </c>
      <c r="AB51" s="109">
        <v>0.86099999999999999</v>
      </c>
      <c r="AC51" s="111">
        <v>19.46</v>
      </c>
      <c r="AD51" s="111">
        <v>2.54</v>
      </c>
      <c r="AE51" s="109">
        <v>0.77200000000000002</v>
      </c>
      <c r="AF51" s="111">
        <v>22.35</v>
      </c>
      <c r="AG51" s="111">
        <v>2.91</v>
      </c>
      <c r="AH51" s="109">
        <v>0.72199999999999998</v>
      </c>
      <c r="AI51" s="111">
        <v>30.3</v>
      </c>
      <c r="AJ51" s="111">
        <v>3.95</v>
      </c>
      <c r="AK51" s="109">
        <v>0.67100000000000004</v>
      </c>
      <c r="AL51" s="111">
        <v>32.869999999999997</v>
      </c>
      <c r="AM51" s="111">
        <v>4.29</v>
      </c>
    </row>
    <row r="52" spans="1:39" ht="16.899999999999999" customHeight="1" x14ac:dyDescent="0.25">
      <c r="A52" s="96">
        <v>46</v>
      </c>
      <c r="B52" s="97" t="s">
        <v>598</v>
      </c>
      <c r="C52" s="98" t="s">
        <v>35</v>
      </c>
      <c r="D52" s="114" t="s">
        <v>529</v>
      </c>
      <c r="E52" s="115" t="s">
        <v>529</v>
      </c>
      <c r="F52" s="115" t="s">
        <v>529</v>
      </c>
      <c r="G52" s="115" t="s">
        <v>529</v>
      </c>
      <c r="H52" s="50">
        <v>2478.6</v>
      </c>
      <c r="I52" s="114" t="s">
        <v>419</v>
      </c>
      <c r="J52" s="102" t="s">
        <v>482</v>
      </c>
      <c r="K52" s="103" t="s">
        <v>86</v>
      </c>
      <c r="L52" s="104">
        <v>0.13</v>
      </c>
      <c r="M52" s="105">
        <v>14.1</v>
      </c>
      <c r="N52" s="106">
        <v>10</v>
      </c>
      <c r="O52" s="107" t="s">
        <v>464</v>
      </c>
      <c r="P52" s="107">
        <v>0.54010000000000002</v>
      </c>
      <c r="Q52" s="108">
        <v>8.1300000000000008</v>
      </c>
      <c r="R52" s="108">
        <v>15.05</v>
      </c>
      <c r="S52" s="109">
        <v>0.99099999999999999</v>
      </c>
      <c r="T52" s="108">
        <v>13.59</v>
      </c>
      <c r="U52" s="108">
        <v>1.67</v>
      </c>
      <c r="V52" s="109">
        <v>0.97799999999999998</v>
      </c>
      <c r="W52" s="110">
        <v>17.38</v>
      </c>
      <c r="X52" s="110">
        <v>2.14</v>
      </c>
      <c r="Y52" s="109">
        <v>0.94299999999999995</v>
      </c>
      <c r="Z52" s="111">
        <v>19.53</v>
      </c>
      <c r="AA52" s="111">
        <v>2.4</v>
      </c>
      <c r="AB52" s="109">
        <v>0.89800000000000002</v>
      </c>
      <c r="AC52" s="111">
        <v>21.64</v>
      </c>
      <c r="AD52" s="111">
        <v>2.66</v>
      </c>
      <c r="AE52" s="109">
        <v>0.76500000000000001</v>
      </c>
      <c r="AF52" s="111">
        <v>31</v>
      </c>
      <c r="AG52" s="111">
        <v>3.81</v>
      </c>
      <c r="AH52" s="109">
        <v>0.70499999999999996</v>
      </c>
      <c r="AI52" s="111">
        <v>33.950000000000003</v>
      </c>
      <c r="AJ52" s="111">
        <v>4.18</v>
      </c>
      <c r="AK52" s="109">
        <v>0.68899999999999995</v>
      </c>
      <c r="AL52" s="111">
        <v>35.369999999999997</v>
      </c>
      <c r="AM52" s="111">
        <v>4.3499999999999996</v>
      </c>
    </row>
    <row r="53" spans="1:39" ht="15.75" x14ac:dyDescent="0.25">
      <c r="A53" s="79"/>
      <c r="B53" s="123" t="s">
        <v>531</v>
      </c>
      <c r="V53" s="75"/>
      <c r="W53" s="74"/>
      <c r="X53" s="74"/>
      <c r="Y53" s="75"/>
    </row>
    <row r="54" spans="1:39" ht="16.899999999999999" customHeight="1" x14ac:dyDescent="0.25">
      <c r="A54" s="124">
        <v>1</v>
      </c>
      <c r="B54" s="125" t="s">
        <v>34</v>
      </c>
      <c r="C54" s="124" t="s">
        <v>532</v>
      </c>
      <c r="D54" s="124">
        <v>1</v>
      </c>
      <c r="E54" s="126">
        <v>1726</v>
      </c>
      <c r="F54" s="126">
        <v>1744</v>
      </c>
      <c r="G54" s="127">
        <v>0.19</v>
      </c>
      <c r="H54" s="127">
        <v>1726.19</v>
      </c>
      <c r="I54" s="124" t="s">
        <v>36</v>
      </c>
      <c r="J54" s="124" t="s">
        <v>37</v>
      </c>
      <c r="K54" s="128" t="s">
        <v>38</v>
      </c>
      <c r="L54" s="107">
        <v>0.27300000000000002</v>
      </c>
      <c r="M54" s="129">
        <v>1222</v>
      </c>
      <c r="N54" s="106">
        <v>12</v>
      </c>
      <c r="O54" s="106" t="s">
        <v>464</v>
      </c>
      <c r="P54" s="107">
        <v>0.35</v>
      </c>
      <c r="Q54" s="108">
        <v>3.27</v>
      </c>
      <c r="R54" s="108">
        <v>13.24</v>
      </c>
      <c r="S54" s="109">
        <v>0.89500000000000002</v>
      </c>
      <c r="T54" s="108">
        <v>4.18</v>
      </c>
      <c r="U54" s="108">
        <v>1.28</v>
      </c>
      <c r="V54" s="109">
        <v>0.75600000000000001</v>
      </c>
      <c r="W54" s="110">
        <v>6.14</v>
      </c>
      <c r="X54" s="110">
        <v>1.88</v>
      </c>
      <c r="Y54" s="109">
        <v>0.77500000000000002</v>
      </c>
      <c r="Z54" s="111">
        <v>8.41</v>
      </c>
      <c r="AA54" s="111">
        <v>2.57</v>
      </c>
      <c r="AB54" s="109">
        <v>0.34599999999999997</v>
      </c>
      <c r="AC54" s="111">
        <v>13.74</v>
      </c>
      <c r="AD54" s="111">
        <v>4.2</v>
      </c>
      <c r="AE54" s="109">
        <v>0.23899999999999999</v>
      </c>
      <c r="AF54" s="111">
        <v>34.72</v>
      </c>
      <c r="AG54" s="111">
        <v>10.62</v>
      </c>
      <c r="AH54" s="109">
        <v>0.20799999999999999</v>
      </c>
      <c r="AI54" s="111">
        <v>47.8</v>
      </c>
      <c r="AJ54" s="111">
        <v>14.62</v>
      </c>
      <c r="AK54" s="109">
        <v>0.20100000000000001</v>
      </c>
      <c r="AL54" s="111">
        <v>51.22</v>
      </c>
      <c r="AM54" s="111">
        <v>15.66</v>
      </c>
    </row>
    <row r="55" spans="1:39" ht="16.899999999999999" customHeight="1" x14ac:dyDescent="0.25">
      <c r="A55" s="124">
        <v>2</v>
      </c>
      <c r="B55" s="125" t="s">
        <v>42</v>
      </c>
      <c r="C55" s="124" t="s">
        <v>532</v>
      </c>
      <c r="D55" s="124">
        <v>1</v>
      </c>
      <c r="E55" s="126">
        <v>1726</v>
      </c>
      <c r="F55" s="126">
        <v>1744</v>
      </c>
      <c r="G55" s="127">
        <v>0.79</v>
      </c>
      <c r="H55" s="127">
        <v>1726.29</v>
      </c>
      <c r="I55" s="124" t="s">
        <v>36</v>
      </c>
      <c r="J55" s="124" t="s">
        <v>37</v>
      </c>
      <c r="K55" s="128" t="s">
        <v>38</v>
      </c>
      <c r="L55" s="107">
        <v>0.26500000000000001</v>
      </c>
      <c r="M55" s="129">
        <v>867</v>
      </c>
      <c r="N55" s="106">
        <v>12</v>
      </c>
      <c r="O55" s="106" t="s">
        <v>464</v>
      </c>
      <c r="P55" s="107">
        <v>0.35</v>
      </c>
      <c r="Q55" s="108">
        <v>3.47</v>
      </c>
      <c r="R55" s="108">
        <v>14.05</v>
      </c>
      <c r="S55" s="109">
        <v>0.96</v>
      </c>
      <c r="T55" s="108">
        <v>4.2300000000000004</v>
      </c>
      <c r="U55" s="108">
        <v>1.22</v>
      </c>
      <c r="V55" s="109">
        <v>0.95099999999999996</v>
      </c>
      <c r="W55" s="110">
        <v>8.1999999999999993</v>
      </c>
      <c r="X55" s="110">
        <v>1.35</v>
      </c>
      <c r="Y55" s="109">
        <v>0.71899999999999997</v>
      </c>
      <c r="Z55" s="111">
        <v>14.08</v>
      </c>
      <c r="AA55" s="111">
        <v>2.44</v>
      </c>
      <c r="AB55" s="109">
        <v>0.48799999999999999</v>
      </c>
      <c r="AC55" s="111">
        <v>25.91</v>
      </c>
      <c r="AD55" s="111">
        <v>5.67</v>
      </c>
      <c r="AE55" s="109">
        <v>0.40799999999999997</v>
      </c>
      <c r="AF55" s="111">
        <v>43.6</v>
      </c>
      <c r="AG55" s="111">
        <v>8.1</v>
      </c>
      <c r="AH55" s="109">
        <v>0.36499999999999999</v>
      </c>
      <c r="AI55" s="111">
        <v>68.44</v>
      </c>
      <c r="AJ55" s="111">
        <v>10.199999999999999</v>
      </c>
      <c r="AK55" s="109">
        <v>0.36</v>
      </c>
      <c r="AL55" s="111">
        <v>73.28</v>
      </c>
      <c r="AM55" s="111">
        <v>10.98</v>
      </c>
    </row>
    <row r="56" spans="1:39" ht="16.899999999999999" customHeight="1" x14ac:dyDescent="0.25">
      <c r="A56" s="124">
        <v>3</v>
      </c>
      <c r="B56" s="125" t="s">
        <v>533</v>
      </c>
      <c r="C56" s="124" t="s">
        <v>534</v>
      </c>
      <c r="D56" s="124">
        <v>1</v>
      </c>
      <c r="E56" s="126">
        <v>1726</v>
      </c>
      <c r="F56" s="126">
        <v>1744</v>
      </c>
      <c r="G56" s="127">
        <v>0.79</v>
      </c>
      <c r="H56" s="127">
        <v>1726.29</v>
      </c>
      <c r="I56" s="124" t="s">
        <v>36</v>
      </c>
      <c r="J56" s="124" t="s">
        <v>37</v>
      </c>
      <c r="K56" s="128" t="s">
        <v>38</v>
      </c>
      <c r="L56" s="107">
        <v>0.27800000000000002</v>
      </c>
      <c r="M56" s="129">
        <v>1110</v>
      </c>
      <c r="N56" s="106">
        <v>12</v>
      </c>
      <c r="O56" s="106" t="s">
        <v>464</v>
      </c>
      <c r="P56" s="107">
        <v>0.35</v>
      </c>
      <c r="Q56" s="108">
        <v>2.94</v>
      </c>
      <c r="R56" s="108">
        <v>11.9</v>
      </c>
      <c r="S56" s="109">
        <v>0.873</v>
      </c>
      <c r="T56" s="108">
        <v>4.0199999999999996</v>
      </c>
      <c r="U56" s="108">
        <v>1.37</v>
      </c>
      <c r="V56" s="109">
        <v>0.78900000000000003</v>
      </c>
      <c r="W56" s="110">
        <v>6.76</v>
      </c>
      <c r="X56" s="110">
        <v>2.2999999999999998</v>
      </c>
      <c r="Y56" s="109">
        <v>0.61099999999999999</v>
      </c>
      <c r="Z56" s="111">
        <v>13.41</v>
      </c>
      <c r="AA56" s="111">
        <v>4.5599999999999996</v>
      </c>
      <c r="AB56" s="109">
        <v>0.35899999999999999</v>
      </c>
      <c r="AC56" s="111">
        <v>23.48</v>
      </c>
      <c r="AD56" s="111">
        <v>7.99</v>
      </c>
      <c r="AE56" s="109">
        <v>0.22600000000000001</v>
      </c>
      <c r="AF56" s="111">
        <v>34.08</v>
      </c>
      <c r="AG56" s="111">
        <v>11.59</v>
      </c>
      <c r="AH56" s="109">
        <v>0.18099999999999999</v>
      </c>
      <c r="AI56" s="111">
        <v>42.01</v>
      </c>
      <c r="AJ56" s="111">
        <v>14.29</v>
      </c>
      <c r="AK56" s="109">
        <v>0.17599999999999999</v>
      </c>
      <c r="AL56" s="111">
        <v>49.1</v>
      </c>
      <c r="AM56" s="111">
        <v>16.7</v>
      </c>
    </row>
    <row r="57" spans="1:39" ht="16.899999999999999" customHeight="1" x14ac:dyDescent="0.25">
      <c r="A57" s="124">
        <v>4</v>
      </c>
      <c r="B57" s="125" t="s">
        <v>47</v>
      </c>
      <c r="C57" s="124" t="s">
        <v>532</v>
      </c>
      <c r="D57" s="124">
        <v>1</v>
      </c>
      <c r="E57" s="126">
        <v>1726</v>
      </c>
      <c r="F57" s="126">
        <v>1744</v>
      </c>
      <c r="G57" s="127">
        <v>2.19</v>
      </c>
      <c r="H57" s="127">
        <v>1727.69</v>
      </c>
      <c r="I57" s="124" t="s">
        <v>36</v>
      </c>
      <c r="J57" s="124" t="s">
        <v>48</v>
      </c>
      <c r="K57" s="128" t="s">
        <v>38</v>
      </c>
      <c r="L57" s="107">
        <v>0.28000000000000003</v>
      </c>
      <c r="M57" s="129">
        <v>1084</v>
      </c>
      <c r="N57" s="106">
        <v>12</v>
      </c>
      <c r="O57" s="106" t="s">
        <v>464</v>
      </c>
      <c r="P57" s="107">
        <v>0.35</v>
      </c>
      <c r="Q57" s="108">
        <v>3.25</v>
      </c>
      <c r="R57" s="108">
        <v>13.16</v>
      </c>
      <c r="S57" s="109">
        <v>0.95899999999999996</v>
      </c>
      <c r="T57" s="108">
        <v>4.84</v>
      </c>
      <c r="U57" s="108">
        <v>1.0900000000000001</v>
      </c>
      <c r="V57" s="109">
        <v>0.95</v>
      </c>
      <c r="W57" s="110">
        <v>9.6</v>
      </c>
      <c r="X57" s="110">
        <v>1.1200000000000001</v>
      </c>
      <c r="Y57" s="109">
        <v>0.68</v>
      </c>
      <c r="Z57" s="111">
        <v>12.68</v>
      </c>
      <c r="AA57" s="111">
        <v>2.09</v>
      </c>
      <c r="AB57" s="109">
        <v>0.41</v>
      </c>
      <c r="AC57" s="111">
        <v>30.91</v>
      </c>
      <c r="AD57" s="111">
        <v>5.62</v>
      </c>
      <c r="AE57" s="109">
        <v>0.30499999999999999</v>
      </c>
      <c r="AF57" s="111">
        <v>66.05</v>
      </c>
      <c r="AG57" s="111">
        <v>9.3800000000000008</v>
      </c>
      <c r="AH57" s="109">
        <v>0.26300000000000001</v>
      </c>
      <c r="AI57" s="111">
        <v>87.08</v>
      </c>
      <c r="AJ57" s="111">
        <v>12.14</v>
      </c>
      <c r="AK57" s="109">
        <v>0.25800000000000001</v>
      </c>
      <c r="AL57" s="111">
        <v>98.77</v>
      </c>
      <c r="AM57" s="111">
        <v>12.85</v>
      </c>
    </row>
    <row r="58" spans="1:39" ht="16.899999999999999" customHeight="1" x14ac:dyDescent="0.25">
      <c r="A58" s="124">
        <v>5</v>
      </c>
      <c r="B58" s="125" t="s">
        <v>57</v>
      </c>
      <c r="C58" s="124" t="s">
        <v>532</v>
      </c>
      <c r="D58" s="124">
        <v>1</v>
      </c>
      <c r="E58" s="126">
        <v>1726</v>
      </c>
      <c r="F58" s="126">
        <v>1744</v>
      </c>
      <c r="G58" s="127">
        <v>4.32</v>
      </c>
      <c r="H58" s="127">
        <v>1729.82</v>
      </c>
      <c r="I58" s="124" t="s">
        <v>36</v>
      </c>
      <c r="J58" s="124" t="s">
        <v>37</v>
      </c>
      <c r="K58" s="128" t="s">
        <v>38</v>
      </c>
      <c r="L58" s="107">
        <v>0.16600000000000001</v>
      </c>
      <c r="M58" s="129">
        <v>79</v>
      </c>
      <c r="N58" s="106">
        <v>12</v>
      </c>
      <c r="O58" s="106" t="s">
        <v>464</v>
      </c>
      <c r="P58" s="107">
        <v>0.35</v>
      </c>
      <c r="Q58" s="108">
        <v>8.8699999999999992</v>
      </c>
      <c r="R58" s="108">
        <v>35.909999999999997</v>
      </c>
      <c r="S58" s="109">
        <v>0.98799999999999999</v>
      </c>
      <c r="T58" s="108">
        <v>10.93</v>
      </c>
      <c r="U58" s="108">
        <v>1.05</v>
      </c>
      <c r="V58" s="109">
        <v>0.97599999999999998</v>
      </c>
      <c r="W58" s="110">
        <v>18.55</v>
      </c>
      <c r="X58" s="110">
        <v>1.0900000000000001</v>
      </c>
      <c r="Y58" s="109">
        <v>0.80400000000000005</v>
      </c>
      <c r="Z58" s="111">
        <v>23.7</v>
      </c>
      <c r="AA58" s="111">
        <v>1.63</v>
      </c>
      <c r="AB58" s="109">
        <v>0.59799999999999998</v>
      </c>
      <c r="AC58" s="111">
        <v>51.7</v>
      </c>
      <c r="AD58" s="111">
        <v>2.73</v>
      </c>
      <c r="AE58" s="109">
        <v>0.47899999999999998</v>
      </c>
      <c r="AF58" s="111">
        <v>90.04</v>
      </c>
      <c r="AG58" s="111">
        <v>4.22</v>
      </c>
      <c r="AH58" s="109">
        <v>0.42499999999999999</v>
      </c>
      <c r="AI58" s="111">
        <v>112.14</v>
      </c>
      <c r="AJ58" s="111">
        <v>5.12</v>
      </c>
      <c r="AK58" s="109">
        <v>0.41799999999999998</v>
      </c>
      <c r="AL58" s="111">
        <v>118.45</v>
      </c>
      <c r="AM58" s="111">
        <v>5.34</v>
      </c>
    </row>
    <row r="59" spans="1:39" ht="16.899999999999999" customHeight="1" x14ac:dyDescent="0.25">
      <c r="A59" s="124">
        <v>6</v>
      </c>
      <c r="B59" s="125" t="s">
        <v>535</v>
      </c>
      <c r="C59" s="124" t="s">
        <v>534</v>
      </c>
      <c r="D59" s="124">
        <v>1</v>
      </c>
      <c r="E59" s="126">
        <v>1726</v>
      </c>
      <c r="F59" s="126">
        <v>1744</v>
      </c>
      <c r="G59" s="127">
        <v>4.97</v>
      </c>
      <c r="H59" s="127">
        <v>1730.47</v>
      </c>
      <c r="I59" s="124" t="s">
        <v>36</v>
      </c>
      <c r="J59" s="124" t="s">
        <v>37</v>
      </c>
      <c r="K59" s="128" t="s">
        <v>38</v>
      </c>
      <c r="L59" s="107">
        <v>0.30099999999999999</v>
      </c>
      <c r="M59" s="129">
        <v>1034</v>
      </c>
      <c r="N59" s="106">
        <v>12</v>
      </c>
      <c r="O59" s="106" t="s">
        <v>464</v>
      </c>
      <c r="P59" s="107">
        <v>0.35</v>
      </c>
      <c r="Q59" s="108">
        <v>5.43</v>
      </c>
      <c r="R59" s="108">
        <v>21.98</v>
      </c>
      <c r="S59" s="109">
        <v>0.85099999999999998</v>
      </c>
      <c r="T59" s="108">
        <v>5.73</v>
      </c>
      <c r="U59" s="108">
        <v>1.06</v>
      </c>
      <c r="V59" s="109">
        <v>0.79200000000000004</v>
      </c>
      <c r="W59" s="110">
        <v>7.15</v>
      </c>
      <c r="X59" s="110">
        <v>1.32</v>
      </c>
      <c r="Y59" s="109">
        <v>0.60299999999999998</v>
      </c>
      <c r="Z59" s="111">
        <v>13.12</v>
      </c>
      <c r="AA59" s="111">
        <v>2.42</v>
      </c>
      <c r="AB59" s="109">
        <v>0.36299999999999999</v>
      </c>
      <c r="AC59" s="111">
        <v>32.4</v>
      </c>
      <c r="AD59" s="111">
        <v>5.97</v>
      </c>
      <c r="AE59" s="109">
        <v>0.29699999999999999</v>
      </c>
      <c r="AF59" s="111">
        <v>48.35</v>
      </c>
      <c r="AG59" s="111">
        <v>8.9</v>
      </c>
      <c r="AH59" s="109">
        <v>0.26200000000000001</v>
      </c>
      <c r="AI59" s="111">
        <v>63.65</v>
      </c>
      <c r="AJ59" s="111">
        <v>11.72</v>
      </c>
      <c r="AK59" s="109">
        <v>0.25700000000000001</v>
      </c>
      <c r="AL59" s="111">
        <v>69.48</v>
      </c>
      <c r="AM59" s="111">
        <v>12.8</v>
      </c>
    </row>
    <row r="60" spans="1:39" ht="16.899999999999999" customHeight="1" x14ac:dyDescent="0.25">
      <c r="A60" s="124">
        <v>7</v>
      </c>
      <c r="B60" s="125" t="s">
        <v>61</v>
      </c>
      <c r="C60" s="124" t="s">
        <v>532</v>
      </c>
      <c r="D60" s="124">
        <v>1</v>
      </c>
      <c r="E60" s="126">
        <v>1726</v>
      </c>
      <c r="F60" s="126">
        <v>1744</v>
      </c>
      <c r="G60" s="127">
        <v>5.17</v>
      </c>
      <c r="H60" s="127">
        <v>1730.67</v>
      </c>
      <c r="I60" s="124" t="s">
        <v>36</v>
      </c>
      <c r="J60" s="124" t="s">
        <v>37</v>
      </c>
      <c r="K60" s="128" t="s">
        <v>38</v>
      </c>
      <c r="L60" s="107">
        <v>0.26</v>
      </c>
      <c r="M60" s="129">
        <v>522</v>
      </c>
      <c r="N60" s="106">
        <v>12</v>
      </c>
      <c r="O60" s="106" t="s">
        <v>464</v>
      </c>
      <c r="P60" s="107">
        <v>0.35</v>
      </c>
      <c r="Q60" s="108">
        <v>4.13</v>
      </c>
      <c r="R60" s="108">
        <v>16.72</v>
      </c>
      <c r="S60" s="109">
        <v>0.96099999999999997</v>
      </c>
      <c r="T60" s="108">
        <v>4.91</v>
      </c>
      <c r="U60" s="108">
        <v>1.19</v>
      </c>
      <c r="V60" s="109">
        <v>0.95099999999999996</v>
      </c>
      <c r="W60" s="110">
        <v>9.08</v>
      </c>
      <c r="X60" s="110">
        <v>2.2000000000000002</v>
      </c>
      <c r="Y60" s="109">
        <v>0.7</v>
      </c>
      <c r="Z60" s="111">
        <v>18.48</v>
      </c>
      <c r="AA60" s="111">
        <v>4.47</v>
      </c>
      <c r="AB60" s="109">
        <v>0.44900000000000001</v>
      </c>
      <c r="AC60" s="111">
        <v>30.93</v>
      </c>
      <c r="AD60" s="111">
        <v>7.49</v>
      </c>
      <c r="AE60" s="109">
        <v>0.34499999999999997</v>
      </c>
      <c r="AF60" s="111">
        <v>54.32</v>
      </c>
      <c r="AG60" s="111">
        <v>13.15</v>
      </c>
      <c r="AH60" s="109">
        <v>0.3</v>
      </c>
      <c r="AI60" s="111">
        <v>69.31</v>
      </c>
      <c r="AJ60" s="111">
        <v>16.78</v>
      </c>
      <c r="AK60" s="109">
        <v>0.29499999999999998</v>
      </c>
      <c r="AL60" s="111">
        <v>76.22</v>
      </c>
      <c r="AM60" s="111">
        <v>18.46</v>
      </c>
    </row>
    <row r="61" spans="1:39" ht="16.899999999999999" customHeight="1" x14ac:dyDescent="0.25">
      <c r="A61" s="124">
        <v>8</v>
      </c>
      <c r="B61" s="125" t="s">
        <v>63</v>
      </c>
      <c r="C61" s="124" t="s">
        <v>532</v>
      </c>
      <c r="D61" s="124">
        <v>1</v>
      </c>
      <c r="E61" s="126">
        <v>1726</v>
      </c>
      <c r="F61" s="126">
        <v>1744</v>
      </c>
      <c r="G61" s="127">
        <v>5.67</v>
      </c>
      <c r="H61" s="127">
        <v>1731.17</v>
      </c>
      <c r="I61" s="124" t="s">
        <v>36</v>
      </c>
      <c r="J61" s="124" t="s">
        <v>465</v>
      </c>
      <c r="K61" s="128" t="s">
        <v>38</v>
      </c>
      <c r="L61" s="107">
        <v>0.218</v>
      </c>
      <c r="M61" s="129">
        <v>148</v>
      </c>
      <c r="N61" s="106">
        <v>12</v>
      </c>
      <c r="O61" s="106" t="s">
        <v>464</v>
      </c>
      <c r="P61" s="107">
        <v>0.35</v>
      </c>
      <c r="Q61" s="108">
        <v>5.15</v>
      </c>
      <c r="R61" s="108">
        <v>20.85</v>
      </c>
      <c r="S61" s="109">
        <v>0.93</v>
      </c>
      <c r="T61" s="108">
        <v>6.48</v>
      </c>
      <c r="U61" s="108">
        <v>1.0900000000000001</v>
      </c>
      <c r="V61" s="109">
        <v>0.91900000000000004</v>
      </c>
      <c r="W61" s="110">
        <v>11.1</v>
      </c>
      <c r="X61" s="110">
        <v>1.44</v>
      </c>
      <c r="Y61" s="109">
        <v>0.746</v>
      </c>
      <c r="Z61" s="111">
        <v>18.940000000000001</v>
      </c>
      <c r="AA61" s="111">
        <v>2.5299999999999998</v>
      </c>
      <c r="AB61" s="109">
        <v>0.57199999999999995</v>
      </c>
      <c r="AC61" s="111">
        <v>26.02</v>
      </c>
      <c r="AD61" s="111">
        <v>3.61</v>
      </c>
      <c r="AE61" s="109">
        <v>0.45200000000000001</v>
      </c>
      <c r="AF61" s="111">
        <v>37.47</v>
      </c>
      <c r="AG61" s="111">
        <v>5.86</v>
      </c>
      <c r="AH61" s="109">
        <v>0.4</v>
      </c>
      <c r="AI61" s="111">
        <v>47.29</v>
      </c>
      <c r="AJ61" s="111">
        <v>8.1</v>
      </c>
      <c r="AK61" s="109">
        <v>0.39300000000000002</v>
      </c>
      <c r="AL61" s="111">
        <v>52.16</v>
      </c>
      <c r="AM61" s="111">
        <v>8.9</v>
      </c>
    </row>
    <row r="62" spans="1:39" ht="16.899999999999999" customHeight="1" x14ac:dyDescent="0.25">
      <c r="A62" s="124">
        <v>9</v>
      </c>
      <c r="B62" s="125" t="s">
        <v>64</v>
      </c>
      <c r="C62" s="124" t="s">
        <v>532</v>
      </c>
      <c r="D62" s="124">
        <v>1</v>
      </c>
      <c r="E62" s="126">
        <v>1726</v>
      </c>
      <c r="F62" s="126">
        <v>1744</v>
      </c>
      <c r="G62" s="127">
        <v>5.88</v>
      </c>
      <c r="H62" s="127">
        <v>1731.38</v>
      </c>
      <c r="I62" s="124" t="s">
        <v>36</v>
      </c>
      <c r="J62" s="124" t="s">
        <v>48</v>
      </c>
      <c r="K62" s="128" t="s">
        <v>38</v>
      </c>
      <c r="L62" s="107">
        <v>0.23800000000000002</v>
      </c>
      <c r="M62" s="129">
        <v>296</v>
      </c>
      <c r="N62" s="106">
        <v>12</v>
      </c>
      <c r="O62" s="106" t="s">
        <v>464</v>
      </c>
      <c r="P62" s="107">
        <v>0.35</v>
      </c>
      <c r="Q62" s="108">
        <v>3.82</v>
      </c>
      <c r="R62" s="108">
        <v>15.47</v>
      </c>
      <c r="S62" s="109">
        <v>0.97099999999999997</v>
      </c>
      <c r="T62" s="108">
        <v>5.75</v>
      </c>
      <c r="U62" s="108">
        <v>1.1200000000000001</v>
      </c>
      <c r="V62" s="109">
        <v>0.96</v>
      </c>
      <c r="W62" s="110">
        <v>10.46</v>
      </c>
      <c r="X62" s="110">
        <v>1.32</v>
      </c>
      <c r="Y62" s="109">
        <v>0.77700000000000002</v>
      </c>
      <c r="Z62" s="111">
        <v>17.68</v>
      </c>
      <c r="AA62" s="111">
        <v>2.2400000000000002</v>
      </c>
      <c r="AB62" s="109">
        <v>0.59399999999999997</v>
      </c>
      <c r="AC62" s="111">
        <v>33.67</v>
      </c>
      <c r="AD62" s="111">
        <v>3.57</v>
      </c>
      <c r="AE62" s="109">
        <v>0.42299999999999999</v>
      </c>
      <c r="AF62" s="111">
        <v>48.53</v>
      </c>
      <c r="AG62" s="111">
        <v>7.42</v>
      </c>
      <c r="AH62" s="109">
        <v>0.374</v>
      </c>
      <c r="AI62" s="111">
        <v>70.63</v>
      </c>
      <c r="AJ62" s="111">
        <v>9.43</v>
      </c>
      <c r="AK62" s="109">
        <v>0.36699999999999999</v>
      </c>
      <c r="AL62" s="111">
        <v>75.72</v>
      </c>
      <c r="AM62" s="111">
        <v>10.14</v>
      </c>
    </row>
    <row r="63" spans="1:39" ht="16.899999999999999" customHeight="1" x14ac:dyDescent="0.25">
      <c r="A63" s="124">
        <v>10</v>
      </c>
      <c r="B63" s="125" t="s">
        <v>66</v>
      </c>
      <c r="C63" s="124" t="s">
        <v>532</v>
      </c>
      <c r="D63" s="124">
        <v>1</v>
      </c>
      <c r="E63" s="126">
        <v>1726</v>
      </c>
      <c r="F63" s="126">
        <v>1744</v>
      </c>
      <c r="G63" s="127">
        <v>6.4</v>
      </c>
      <c r="H63" s="127">
        <v>1731.9</v>
      </c>
      <c r="I63" s="124" t="s">
        <v>36</v>
      </c>
      <c r="J63" s="124" t="s">
        <v>465</v>
      </c>
      <c r="K63" s="128" t="s">
        <v>38</v>
      </c>
      <c r="L63" s="107">
        <v>0.28999999999999998</v>
      </c>
      <c r="M63" s="129">
        <v>1180</v>
      </c>
      <c r="N63" s="106">
        <v>12</v>
      </c>
      <c r="O63" s="106" t="s">
        <v>464</v>
      </c>
      <c r="P63" s="107">
        <v>0.35</v>
      </c>
      <c r="Q63" s="108">
        <v>2.93</v>
      </c>
      <c r="R63" s="108">
        <v>11.86</v>
      </c>
      <c r="S63" s="109">
        <v>0.93300000000000005</v>
      </c>
      <c r="T63" s="108">
        <v>4.05</v>
      </c>
      <c r="U63" s="108">
        <v>1.1299999999999999</v>
      </c>
      <c r="V63" s="109">
        <v>0.92400000000000004</v>
      </c>
      <c r="W63" s="110">
        <v>10.74</v>
      </c>
      <c r="X63" s="110">
        <v>2.0350000000000001</v>
      </c>
      <c r="Y63" s="109">
        <v>0.69</v>
      </c>
      <c r="Z63" s="111">
        <v>20.52</v>
      </c>
      <c r="AA63" s="111">
        <v>3.56</v>
      </c>
      <c r="AB63" s="109">
        <v>0.45600000000000002</v>
      </c>
      <c r="AC63" s="111">
        <v>42.15</v>
      </c>
      <c r="AD63" s="111">
        <v>7.82</v>
      </c>
      <c r="AE63" s="109">
        <v>0.26200000000000001</v>
      </c>
      <c r="AF63" s="111">
        <v>89.89</v>
      </c>
      <c r="AG63" s="111">
        <v>22.14</v>
      </c>
      <c r="AH63" s="109">
        <v>0.223</v>
      </c>
      <c r="AI63" s="111">
        <v>132.76</v>
      </c>
      <c r="AJ63" s="111">
        <v>28.9</v>
      </c>
      <c r="AK63" s="109">
        <v>0.218</v>
      </c>
      <c r="AL63" s="111">
        <v>165.06</v>
      </c>
      <c r="AM63" s="111">
        <v>30.3</v>
      </c>
    </row>
    <row r="64" spans="1:39" ht="16.899999999999999" customHeight="1" x14ac:dyDescent="0.25">
      <c r="A64" s="124">
        <v>11</v>
      </c>
      <c r="B64" s="125" t="s">
        <v>69</v>
      </c>
      <c r="C64" s="124" t="s">
        <v>532</v>
      </c>
      <c r="D64" s="124">
        <v>1</v>
      </c>
      <c r="E64" s="126">
        <v>1726</v>
      </c>
      <c r="F64" s="126">
        <v>1744</v>
      </c>
      <c r="G64" s="127">
        <v>7.21</v>
      </c>
      <c r="H64" s="127">
        <v>1732.71</v>
      </c>
      <c r="I64" s="124" t="s">
        <v>36</v>
      </c>
      <c r="J64" s="124" t="s">
        <v>466</v>
      </c>
      <c r="K64" s="128" t="s">
        <v>38</v>
      </c>
      <c r="L64" s="107">
        <v>0.254</v>
      </c>
      <c r="M64" s="129">
        <v>188</v>
      </c>
      <c r="N64" s="106">
        <v>12</v>
      </c>
      <c r="O64" s="106" t="s">
        <v>464</v>
      </c>
      <c r="P64" s="107">
        <v>0.35</v>
      </c>
      <c r="Q64" s="108">
        <v>3.69</v>
      </c>
      <c r="R64" s="108">
        <v>14.94</v>
      </c>
      <c r="S64" s="109">
        <v>0.94899999999999995</v>
      </c>
      <c r="T64" s="108">
        <v>5.09</v>
      </c>
      <c r="U64" s="108">
        <v>1.08</v>
      </c>
      <c r="V64" s="109">
        <v>0.93899999999999995</v>
      </c>
      <c r="W64" s="110">
        <v>9.6999999999999993</v>
      </c>
      <c r="X64" s="110">
        <v>2.0099999999999998</v>
      </c>
      <c r="Y64" s="109">
        <v>0.76300000000000001</v>
      </c>
      <c r="Z64" s="111">
        <v>18.8</v>
      </c>
      <c r="AA64" s="111">
        <v>2.85</v>
      </c>
      <c r="AB64" s="109">
        <v>0.58699999999999997</v>
      </c>
      <c r="AC64" s="111">
        <v>25.88</v>
      </c>
      <c r="AD64" s="111">
        <v>4.5199999999999996</v>
      </c>
      <c r="AE64" s="109">
        <v>0.45200000000000001</v>
      </c>
      <c r="AF64" s="111">
        <v>36.700000000000003</v>
      </c>
      <c r="AG64" s="111">
        <v>7.42</v>
      </c>
      <c r="AH64" s="109">
        <v>0.40500000000000003</v>
      </c>
      <c r="AI64" s="111">
        <v>47.24</v>
      </c>
      <c r="AJ64" s="111">
        <v>8.68</v>
      </c>
      <c r="AK64" s="109">
        <v>0.39900000000000002</v>
      </c>
      <c r="AL64" s="111">
        <v>54.24</v>
      </c>
      <c r="AM64" s="111">
        <v>9.2100000000000009</v>
      </c>
    </row>
    <row r="65" spans="1:39" ht="16.899999999999999" customHeight="1" x14ac:dyDescent="0.25">
      <c r="A65" s="124">
        <v>12</v>
      </c>
      <c r="B65" s="125" t="s">
        <v>73</v>
      </c>
      <c r="C65" s="124" t="s">
        <v>532</v>
      </c>
      <c r="D65" s="124">
        <v>1</v>
      </c>
      <c r="E65" s="126">
        <v>1726</v>
      </c>
      <c r="F65" s="126">
        <v>1744</v>
      </c>
      <c r="G65" s="127">
        <v>8.2100000000000009</v>
      </c>
      <c r="H65" s="127">
        <v>1733.71</v>
      </c>
      <c r="I65" s="124" t="s">
        <v>36</v>
      </c>
      <c r="J65" s="124" t="s">
        <v>466</v>
      </c>
      <c r="K65" s="128" t="s">
        <v>38</v>
      </c>
      <c r="L65" s="107">
        <v>0.17100000000000001</v>
      </c>
      <c r="M65" s="129">
        <v>5</v>
      </c>
      <c r="N65" s="106">
        <v>12</v>
      </c>
      <c r="O65" s="106" t="s">
        <v>464</v>
      </c>
      <c r="P65" s="107">
        <v>0.35</v>
      </c>
      <c r="Q65" s="108">
        <v>6.1</v>
      </c>
      <c r="R65" s="108">
        <v>24.7</v>
      </c>
      <c r="S65" s="109">
        <v>0.96099999999999997</v>
      </c>
      <c r="T65" s="108">
        <v>9.11</v>
      </c>
      <c r="U65" s="108">
        <v>1.02</v>
      </c>
      <c r="V65" s="109">
        <v>0.94599999999999995</v>
      </c>
      <c r="W65" s="110">
        <v>10.77</v>
      </c>
      <c r="X65" s="110">
        <v>1.45</v>
      </c>
      <c r="Y65" s="109">
        <v>0.91700000000000004</v>
      </c>
      <c r="Z65" s="111">
        <v>14.17</v>
      </c>
      <c r="AA65" s="111">
        <v>1.61</v>
      </c>
      <c r="AB65" s="109">
        <v>0.88800000000000001</v>
      </c>
      <c r="AC65" s="111">
        <v>15.1</v>
      </c>
      <c r="AD65" s="111">
        <v>1.69</v>
      </c>
      <c r="AE65" s="109">
        <v>0.80300000000000005</v>
      </c>
      <c r="AF65" s="111">
        <v>16.48</v>
      </c>
      <c r="AG65" s="111">
        <v>2.0499999999999998</v>
      </c>
      <c r="AH65" s="109">
        <v>0.73</v>
      </c>
      <c r="AI65" s="111">
        <v>27.66</v>
      </c>
      <c r="AJ65" s="111">
        <v>2.5299999999999998</v>
      </c>
      <c r="AK65" s="109">
        <v>0.72</v>
      </c>
      <c r="AL65" s="111">
        <v>33.020000000000003</v>
      </c>
      <c r="AM65" s="111">
        <v>2.61</v>
      </c>
    </row>
    <row r="66" spans="1:39" ht="16.899999999999999" customHeight="1" x14ac:dyDescent="0.25">
      <c r="A66" s="124">
        <v>13</v>
      </c>
      <c r="B66" s="125" t="s">
        <v>78</v>
      </c>
      <c r="C66" s="124" t="s">
        <v>532</v>
      </c>
      <c r="D66" s="124">
        <v>1</v>
      </c>
      <c r="E66" s="126">
        <v>1726</v>
      </c>
      <c r="F66" s="126">
        <v>1744</v>
      </c>
      <c r="G66" s="127">
        <v>9.2200000000000006</v>
      </c>
      <c r="H66" s="127">
        <v>1734.72</v>
      </c>
      <c r="I66" s="124" t="s">
        <v>36</v>
      </c>
      <c r="J66" s="124" t="s">
        <v>466</v>
      </c>
      <c r="K66" s="128" t="s">
        <v>38</v>
      </c>
      <c r="L66" s="107">
        <v>0.25</v>
      </c>
      <c r="M66" s="129">
        <v>146</v>
      </c>
      <c r="N66" s="106">
        <v>12</v>
      </c>
      <c r="O66" s="106" t="s">
        <v>464</v>
      </c>
      <c r="P66" s="107">
        <v>0.35</v>
      </c>
      <c r="Q66" s="108">
        <v>3.84</v>
      </c>
      <c r="R66" s="108">
        <v>15.55</v>
      </c>
      <c r="S66" s="109">
        <v>0.95599999999999996</v>
      </c>
      <c r="T66" s="108">
        <v>5.27</v>
      </c>
      <c r="U66" s="108">
        <v>1.05</v>
      </c>
      <c r="V66" s="109">
        <v>0.94499999999999995</v>
      </c>
      <c r="W66" s="110">
        <v>7.19</v>
      </c>
      <c r="X66" s="110">
        <v>2.68</v>
      </c>
      <c r="Y66" s="109">
        <v>0.75</v>
      </c>
      <c r="Z66" s="111">
        <v>11.9</v>
      </c>
      <c r="AA66" s="111">
        <v>4.18</v>
      </c>
      <c r="AB66" s="109">
        <v>0.55500000000000005</v>
      </c>
      <c r="AC66" s="111">
        <v>21.04</v>
      </c>
      <c r="AD66" s="111">
        <v>7.48</v>
      </c>
      <c r="AE66" s="109">
        <v>0.50700000000000001</v>
      </c>
      <c r="AF66" s="111">
        <v>30.31</v>
      </c>
      <c r="AG66" s="111">
        <v>8.9</v>
      </c>
      <c r="AH66" s="109">
        <v>0.45700000000000002</v>
      </c>
      <c r="AI66" s="111">
        <v>39.6</v>
      </c>
      <c r="AJ66" s="111">
        <v>10.83</v>
      </c>
      <c r="AK66" s="109">
        <v>0.45</v>
      </c>
      <c r="AL66" s="111">
        <v>47.47</v>
      </c>
      <c r="AM66" s="111">
        <v>11.24</v>
      </c>
    </row>
    <row r="67" spans="1:39" ht="16.899999999999999" customHeight="1" x14ac:dyDescent="0.25">
      <c r="A67" s="124">
        <v>14</v>
      </c>
      <c r="B67" s="125" t="s">
        <v>99</v>
      </c>
      <c r="C67" s="124" t="s">
        <v>532</v>
      </c>
      <c r="D67" s="124">
        <v>1</v>
      </c>
      <c r="E67" s="126">
        <v>1726</v>
      </c>
      <c r="F67" s="126">
        <v>1744</v>
      </c>
      <c r="G67" s="127">
        <v>12.62</v>
      </c>
      <c r="H67" s="127">
        <v>1738.12</v>
      </c>
      <c r="I67" s="124" t="s">
        <v>36</v>
      </c>
      <c r="J67" s="124" t="s">
        <v>466</v>
      </c>
      <c r="K67" s="128" t="s">
        <v>38</v>
      </c>
      <c r="L67" s="107">
        <v>0.21600000000000003</v>
      </c>
      <c r="M67" s="129">
        <v>28</v>
      </c>
      <c r="N67" s="106">
        <v>12</v>
      </c>
      <c r="O67" s="106" t="s">
        <v>464</v>
      </c>
      <c r="P67" s="107">
        <v>0.35</v>
      </c>
      <c r="Q67" s="108">
        <v>4.3899999999999997</v>
      </c>
      <c r="R67" s="108">
        <v>17.77</v>
      </c>
      <c r="S67" s="109">
        <v>0.93200000000000005</v>
      </c>
      <c r="T67" s="108">
        <v>5.67</v>
      </c>
      <c r="U67" s="108">
        <v>1.02</v>
      </c>
      <c r="V67" s="109">
        <v>0.92</v>
      </c>
      <c r="W67" s="110">
        <v>6.47</v>
      </c>
      <c r="X67" s="110">
        <v>1.53</v>
      </c>
      <c r="Y67" s="109">
        <v>0.80700000000000005</v>
      </c>
      <c r="Z67" s="111">
        <v>9.44</v>
      </c>
      <c r="AA67" s="111">
        <v>2.17</v>
      </c>
      <c r="AB67" s="109">
        <v>0.69399999999999995</v>
      </c>
      <c r="AC67" s="111">
        <v>14.41</v>
      </c>
      <c r="AD67" s="111">
        <v>2.84</v>
      </c>
      <c r="AE67" s="109">
        <v>0.627</v>
      </c>
      <c r="AF67" s="111">
        <v>17.649999999999999</v>
      </c>
      <c r="AG67" s="111">
        <v>3.41</v>
      </c>
      <c r="AH67" s="109">
        <v>0.57599999999999996</v>
      </c>
      <c r="AI67" s="111">
        <v>28.95</v>
      </c>
      <c r="AJ67" s="111">
        <v>3.9</v>
      </c>
      <c r="AK67" s="109">
        <v>0.56899999999999995</v>
      </c>
      <c r="AL67" s="111">
        <v>32.68</v>
      </c>
      <c r="AM67" s="111">
        <v>4.0199999999999996</v>
      </c>
    </row>
    <row r="68" spans="1:39" ht="16.899999999999999" customHeight="1" x14ac:dyDescent="0.25">
      <c r="A68" s="124">
        <v>15</v>
      </c>
      <c r="B68" s="125" t="s">
        <v>536</v>
      </c>
      <c r="C68" s="124" t="s">
        <v>534</v>
      </c>
      <c r="D68" s="124">
        <v>1</v>
      </c>
      <c r="E68" s="126">
        <v>1726</v>
      </c>
      <c r="F68" s="126">
        <v>1744</v>
      </c>
      <c r="G68" s="127">
        <v>12.94</v>
      </c>
      <c r="H68" s="127">
        <v>1738.44</v>
      </c>
      <c r="I68" s="124" t="s">
        <v>36</v>
      </c>
      <c r="J68" s="124" t="s">
        <v>37</v>
      </c>
      <c r="K68" s="128" t="s">
        <v>38</v>
      </c>
      <c r="L68" s="107">
        <v>0.23899999999999999</v>
      </c>
      <c r="M68" s="129">
        <v>1813</v>
      </c>
      <c r="N68" s="106">
        <v>12</v>
      </c>
      <c r="O68" s="106" t="s">
        <v>464</v>
      </c>
      <c r="P68" s="107">
        <v>0.35</v>
      </c>
      <c r="Q68" s="108">
        <v>3.48</v>
      </c>
      <c r="R68" s="108">
        <v>14.09</v>
      </c>
      <c r="S68" s="109">
        <v>0.89800000000000002</v>
      </c>
      <c r="T68" s="108">
        <v>5.66</v>
      </c>
      <c r="U68" s="108">
        <v>1.06</v>
      </c>
      <c r="V68" s="109">
        <v>0.80100000000000005</v>
      </c>
      <c r="W68" s="110">
        <v>8.39</v>
      </c>
      <c r="X68" s="110">
        <v>1.67</v>
      </c>
      <c r="Y68" s="109">
        <v>0.61199999999999999</v>
      </c>
      <c r="Z68" s="111">
        <v>14.89</v>
      </c>
      <c r="AA68" s="111">
        <v>2.71</v>
      </c>
      <c r="AB68" s="109">
        <v>0.34100000000000003</v>
      </c>
      <c r="AC68" s="111">
        <v>27.67</v>
      </c>
      <c r="AD68" s="111">
        <v>8.1199999999999992</v>
      </c>
      <c r="AE68" s="109">
        <v>0.23699999999999999</v>
      </c>
      <c r="AF68" s="111">
        <v>39.229999999999997</v>
      </c>
      <c r="AG68" s="111">
        <v>16.008873082812809</v>
      </c>
      <c r="AH68" s="109">
        <v>0.19700000000000001</v>
      </c>
      <c r="AI68" s="111">
        <v>54.21</v>
      </c>
      <c r="AJ68" s="111">
        <v>22.62</v>
      </c>
      <c r="AK68" s="109">
        <v>0.189</v>
      </c>
      <c r="AL68" s="111">
        <v>64.599999999999994</v>
      </c>
      <c r="AM68" s="111">
        <v>25.12</v>
      </c>
    </row>
    <row r="69" spans="1:39" ht="16.899999999999999" customHeight="1" x14ac:dyDescent="0.25">
      <c r="A69" s="124">
        <v>16</v>
      </c>
      <c r="B69" s="125" t="s">
        <v>537</v>
      </c>
      <c r="C69" s="124" t="s">
        <v>532</v>
      </c>
      <c r="D69" s="124">
        <v>1</v>
      </c>
      <c r="E69" s="126">
        <v>1726</v>
      </c>
      <c r="F69" s="126">
        <v>1744</v>
      </c>
      <c r="G69" s="127">
        <v>14.19</v>
      </c>
      <c r="H69" s="127">
        <v>1739.69</v>
      </c>
      <c r="I69" s="124" t="s">
        <v>36</v>
      </c>
      <c r="J69" s="124" t="s">
        <v>37</v>
      </c>
      <c r="K69" s="128" t="s">
        <v>38</v>
      </c>
      <c r="L69" s="107">
        <v>0.23699999999999999</v>
      </c>
      <c r="M69" s="129">
        <v>1497</v>
      </c>
      <c r="N69" s="106">
        <v>12</v>
      </c>
      <c r="O69" s="106" t="s">
        <v>464</v>
      </c>
      <c r="P69" s="107">
        <v>0.35</v>
      </c>
      <c r="Q69" s="108">
        <v>3.67</v>
      </c>
      <c r="R69" s="108">
        <v>14.86</v>
      </c>
      <c r="S69" s="109">
        <v>0.90300000000000002</v>
      </c>
      <c r="T69" s="108">
        <v>4.95</v>
      </c>
      <c r="U69" s="108">
        <v>1.35</v>
      </c>
      <c r="V69" s="109">
        <v>0.86599999999999999</v>
      </c>
      <c r="W69" s="110">
        <v>8.19</v>
      </c>
      <c r="X69" s="110">
        <v>2.84</v>
      </c>
      <c r="Y69" s="109">
        <v>0.65</v>
      </c>
      <c r="Z69" s="111">
        <v>13.83</v>
      </c>
      <c r="AA69" s="111">
        <v>4.76</v>
      </c>
      <c r="AB69" s="109">
        <v>0.434</v>
      </c>
      <c r="AC69" s="111">
        <v>29.32</v>
      </c>
      <c r="AD69" s="111">
        <v>9.86</v>
      </c>
      <c r="AE69" s="109">
        <v>0.34499999999999997</v>
      </c>
      <c r="AF69" s="111">
        <v>67.900000000000006</v>
      </c>
      <c r="AG69" s="111">
        <v>14.92</v>
      </c>
      <c r="AH69" s="109">
        <v>0.30499999999999999</v>
      </c>
      <c r="AI69" s="111">
        <v>87.04</v>
      </c>
      <c r="AJ69" s="111">
        <v>18.559999999999999</v>
      </c>
      <c r="AK69" s="109">
        <v>0.3</v>
      </c>
      <c r="AL69" s="111">
        <v>96.39</v>
      </c>
      <c r="AM69" s="111">
        <v>19.2</v>
      </c>
    </row>
    <row r="70" spans="1:39" ht="16.899999999999999" customHeight="1" x14ac:dyDescent="0.25">
      <c r="A70" s="124">
        <v>17</v>
      </c>
      <c r="B70" s="125" t="s">
        <v>113</v>
      </c>
      <c r="C70" s="124" t="s">
        <v>532</v>
      </c>
      <c r="D70" s="124">
        <v>1</v>
      </c>
      <c r="E70" s="126">
        <v>1726</v>
      </c>
      <c r="F70" s="126">
        <v>1744</v>
      </c>
      <c r="G70" s="127">
        <v>16.18</v>
      </c>
      <c r="H70" s="127">
        <v>1741.68</v>
      </c>
      <c r="I70" s="124" t="s">
        <v>36</v>
      </c>
      <c r="J70" s="124" t="s">
        <v>37</v>
      </c>
      <c r="K70" s="128" t="s">
        <v>38</v>
      </c>
      <c r="L70" s="107">
        <v>0.24</v>
      </c>
      <c r="M70" s="129">
        <v>899</v>
      </c>
      <c r="N70" s="106">
        <v>12</v>
      </c>
      <c r="O70" s="106" t="s">
        <v>464</v>
      </c>
      <c r="P70" s="107">
        <v>0.35</v>
      </c>
      <c r="Q70" s="108">
        <v>3.78</v>
      </c>
      <c r="R70" s="108">
        <v>15.3</v>
      </c>
      <c r="S70" s="109">
        <v>0.85399999999999998</v>
      </c>
      <c r="T70" s="108">
        <v>4.8499999999999996</v>
      </c>
      <c r="U70" s="108">
        <v>1.28</v>
      </c>
      <c r="V70" s="109">
        <v>0.78600000000000003</v>
      </c>
      <c r="W70" s="110">
        <v>7.64</v>
      </c>
      <c r="X70" s="110">
        <v>2.02</v>
      </c>
      <c r="Y70" s="109">
        <v>0.68799999999999994</v>
      </c>
      <c r="Z70" s="111">
        <v>12.9</v>
      </c>
      <c r="AA70" s="111">
        <v>3.41</v>
      </c>
      <c r="AB70" s="109">
        <v>0.53</v>
      </c>
      <c r="AC70" s="111">
        <v>28.8</v>
      </c>
      <c r="AD70" s="111">
        <v>7.62</v>
      </c>
      <c r="AE70" s="109">
        <v>0.34599999999999997</v>
      </c>
      <c r="AF70" s="111">
        <v>47.21</v>
      </c>
      <c r="AG70" s="111">
        <v>12.49</v>
      </c>
      <c r="AH70" s="109">
        <v>0.30199999999999999</v>
      </c>
      <c r="AI70" s="111">
        <v>58.56</v>
      </c>
      <c r="AJ70" s="111">
        <v>15.49</v>
      </c>
      <c r="AK70" s="109">
        <v>0.29799999999999999</v>
      </c>
      <c r="AL70" s="111">
        <v>68.48</v>
      </c>
      <c r="AM70" s="111">
        <v>18.12</v>
      </c>
    </row>
    <row r="71" spans="1:39" ht="16.899999999999999" customHeight="1" x14ac:dyDescent="0.25">
      <c r="A71" s="124">
        <v>18</v>
      </c>
      <c r="B71" s="125" t="s">
        <v>120</v>
      </c>
      <c r="C71" s="124" t="s">
        <v>532</v>
      </c>
      <c r="D71" s="124">
        <v>1</v>
      </c>
      <c r="E71" s="126">
        <v>1726</v>
      </c>
      <c r="F71" s="126">
        <v>1744</v>
      </c>
      <c r="G71" s="127">
        <v>17.940000000000001</v>
      </c>
      <c r="H71" s="127">
        <v>1743.44</v>
      </c>
      <c r="I71" s="124" t="s">
        <v>36</v>
      </c>
      <c r="J71" s="124" t="s">
        <v>37</v>
      </c>
      <c r="K71" s="128" t="s">
        <v>38</v>
      </c>
      <c r="L71" s="107">
        <v>0.255</v>
      </c>
      <c r="M71" s="129">
        <v>1529</v>
      </c>
      <c r="N71" s="106">
        <v>12</v>
      </c>
      <c r="O71" s="106" t="s">
        <v>464</v>
      </c>
      <c r="P71" s="107">
        <v>0.35</v>
      </c>
      <c r="Q71" s="108">
        <v>3.82</v>
      </c>
      <c r="R71" s="108">
        <v>15.47</v>
      </c>
      <c r="S71" s="109">
        <v>0.92100000000000004</v>
      </c>
      <c r="T71" s="108">
        <v>4.99</v>
      </c>
      <c r="U71" s="108">
        <v>1.31</v>
      </c>
      <c r="V71" s="109">
        <v>0.89600000000000002</v>
      </c>
      <c r="W71" s="110">
        <v>7.7</v>
      </c>
      <c r="X71" s="110">
        <v>2.02</v>
      </c>
      <c r="Y71" s="109">
        <v>0.64100000000000001</v>
      </c>
      <c r="Z71" s="111">
        <v>13.2</v>
      </c>
      <c r="AA71" s="111">
        <v>3.46</v>
      </c>
      <c r="AB71" s="109">
        <v>0.38600000000000001</v>
      </c>
      <c r="AC71" s="111">
        <v>30.7</v>
      </c>
      <c r="AD71" s="111">
        <v>8.0399999999999991</v>
      </c>
      <c r="AE71" s="109">
        <v>0.27200000000000002</v>
      </c>
      <c r="AF71" s="111">
        <v>73.67</v>
      </c>
      <c r="AG71" s="111">
        <v>19.29</v>
      </c>
      <c r="AH71" s="109">
        <v>0.23200000000000001</v>
      </c>
      <c r="AI71" s="111">
        <v>91.74</v>
      </c>
      <c r="AJ71" s="111">
        <v>24.02</v>
      </c>
      <c r="AK71" s="109">
        <v>0.22700000000000001</v>
      </c>
      <c r="AL71" s="111">
        <v>112.92</v>
      </c>
      <c r="AM71" s="111">
        <v>29.56</v>
      </c>
    </row>
    <row r="72" spans="1:39" ht="16.899999999999999" customHeight="1" x14ac:dyDescent="0.25">
      <c r="A72" s="124">
        <v>19</v>
      </c>
      <c r="B72" s="125" t="s">
        <v>124</v>
      </c>
      <c r="C72" s="124" t="s">
        <v>532</v>
      </c>
      <c r="D72" s="124">
        <v>2</v>
      </c>
      <c r="E72" s="126">
        <v>1744</v>
      </c>
      <c r="F72" s="126">
        <v>1762</v>
      </c>
      <c r="G72" s="127">
        <v>0.65</v>
      </c>
      <c r="H72" s="127">
        <v>1744.15</v>
      </c>
      <c r="I72" s="124" t="s">
        <v>36</v>
      </c>
      <c r="J72" s="124" t="s">
        <v>37</v>
      </c>
      <c r="K72" s="128" t="s">
        <v>38</v>
      </c>
      <c r="L72" s="107">
        <v>0.25900000000000001</v>
      </c>
      <c r="M72" s="129">
        <v>1275</v>
      </c>
      <c r="N72" s="106">
        <v>12</v>
      </c>
      <c r="O72" s="106" t="s">
        <v>464</v>
      </c>
      <c r="P72" s="107">
        <v>0.35</v>
      </c>
      <c r="Q72" s="108">
        <v>3.79</v>
      </c>
      <c r="R72" s="108">
        <v>15.34</v>
      </c>
      <c r="S72" s="109">
        <v>0.82899999999999996</v>
      </c>
      <c r="T72" s="108">
        <v>5</v>
      </c>
      <c r="U72" s="108">
        <v>1.32</v>
      </c>
      <c r="V72" s="109">
        <v>0.79800000000000004</v>
      </c>
      <c r="W72" s="110">
        <v>9.8800000000000008</v>
      </c>
      <c r="X72" s="110">
        <v>2.61</v>
      </c>
      <c r="Y72" s="109">
        <v>0.59299999999999997</v>
      </c>
      <c r="Z72" s="111">
        <v>35.76</v>
      </c>
      <c r="AA72" s="111">
        <v>9.44</v>
      </c>
      <c r="AB72" s="109">
        <v>0.36499999999999999</v>
      </c>
      <c r="AC72" s="111">
        <v>48.17</v>
      </c>
      <c r="AD72" s="111">
        <v>12.71</v>
      </c>
      <c r="AE72" s="109">
        <v>0.20300000000000001</v>
      </c>
      <c r="AF72" s="111">
        <v>117.53</v>
      </c>
      <c r="AG72" s="111">
        <v>31.01</v>
      </c>
      <c r="AH72" s="109">
        <v>0.16600000000000001</v>
      </c>
      <c r="AI72" s="111">
        <v>134.91999999999999</v>
      </c>
      <c r="AJ72" s="111">
        <v>35.6</v>
      </c>
      <c r="AK72" s="109">
        <v>0.161</v>
      </c>
      <c r="AL72" s="111">
        <v>167.54</v>
      </c>
      <c r="AM72" s="111">
        <v>44.21</v>
      </c>
    </row>
    <row r="73" spans="1:39" ht="16.899999999999999" customHeight="1" x14ac:dyDescent="0.25">
      <c r="A73" s="124">
        <v>20</v>
      </c>
      <c r="B73" s="125" t="s">
        <v>129</v>
      </c>
      <c r="C73" s="124" t="s">
        <v>532</v>
      </c>
      <c r="D73" s="124">
        <v>2</v>
      </c>
      <c r="E73" s="126">
        <v>1744</v>
      </c>
      <c r="F73" s="126">
        <v>1762</v>
      </c>
      <c r="G73" s="127">
        <v>1.92</v>
      </c>
      <c r="H73" s="127">
        <v>1745.42</v>
      </c>
      <c r="I73" s="124" t="s">
        <v>36</v>
      </c>
      <c r="J73" s="124" t="s">
        <v>465</v>
      </c>
      <c r="K73" s="128" t="s">
        <v>38</v>
      </c>
      <c r="L73" s="107">
        <v>0.28300000000000003</v>
      </c>
      <c r="M73" s="129">
        <v>1477</v>
      </c>
      <c r="N73" s="106">
        <v>12</v>
      </c>
      <c r="O73" s="106" t="s">
        <v>464</v>
      </c>
      <c r="P73" s="107">
        <v>0.35</v>
      </c>
      <c r="Q73" s="108">
        <v>4.04</v>
      </c>
      <c r="R73" s="108">
        <v>16.36</v>
      </c>
      <c r="S73" s="109">
        <v>0.91100000000000003</v>
      </c>
      <c r="T73" s="108">
        <v>4.1900000000000004</v>
      </c>
      <c r="U73" s="108">
        <v>1.04</v>
      </c>
      <c r="V73" s="109">
        <v>0.90200000000000002</v>
      </c>
      <c r="W73" s="110">
        <v>5.74</v>
      </c>
      <c r="X73" s="110">
        <v>1.42</v>
      </c>
      <c r="Y73" s="109">
        <v>0.61</v>
      </c>
      <c r="Z73" s="111">
        <v>9.86</v>
      </c>
      <c r="AA73" s="111">
        <v>2.44</v>
      </c>
      <c r="AB73" s="109">
        <v>0.318</v>
      </c>
      <c r="AC73" s="111">
        <v>19.260000000000002</v>
      </c>
      <c r="AD73" s="111">
        <v>4.7699999999999996</v>
      </c>
      <c r="AE73" s="109">
        <v>0.23200000000000001</v>
      </c>
      <c r="AF73" s="111">
        <v>35.340000000000003</v>
      </c>
      <c r="AG73" s="111">
        <v>8.75</v>
      </c>
      <c r="AH73" s="109">
        <v>0.193</v>
      </c>
      <c r="AI73" s="111">
        <v>48.58</v>
      </c>
      <c r="AJ73" s="111">
        <v>12.02</v>
      </c>
      <c r="AK73" s="109">
        <v>0.187</v>
      </c>
      <c r="AL73" s="111">
        <v>61.57</v>
      </c>
      <c r="AM73" s="111">
        <v>15.24</v>
      </c>
    </row>
    <row r="74" spans="1:39" ht="16.899999999999999" customHeight="1" x14ac:dyDescent="0.25">
      <c r="A74" s="124">
        <v>21</v>
      </c>
      <c r="B74" s="125" t="s">
        <v>135</v>
      </c>
      <c r="C74" s="124" t="s">
        <v>532</v>
      </c>
      <c r="D74" s="124">
        <v>2</v>
      </c>
      <c r="E74" s="126">
        <v>1744</v>
      </c>
      <c r="F74" s="126">
        <v>1762</v>
      </c>
      <c r="G74" s="127">
        <v>3.35</v>
      </c>
      <c r="H74" s="127">
        <v>1746.85</v>
      </c>
      <c r="I74" s="124" t="s">
        <v>36</v>
      </c>
      <c r="J74" s="124" t="s">
        <v>37</v>
      </c>
      <c r="K74" s="128" t="s">
        <v>38</v>
      </c>
      <c r="L74" s="107">
        <v>0.26700000000000002</v>
      </c>
      <c r="M74" s="129">
        <v>909</v>
      </c>
      <c r="N74" s="106">
        <v>12</v>
      </c>
      <c r="O74" s="106" t="s">
        <v>464</v>
      </c>
      <c r="P74" s="107">
        <v>0.35</v>
      </c>
      <c r="Q74" s="108">
        <v>4.25</v>
      </c>
      <c r="R74" s="108">
        <v>17.21</v>
      </c>
      <c r="S74" s="109">
        <v>0.95399999999999996</v>
      </c>
      <c r="T74" s="108">
        <v>4.66</v>
      </c>
      <c r="U74" s="108">
        <v>1.1000000000000001</v>
      </c>
      <c r="V74" s="109">
        <v>0.94399999999999995</v>
      </c>
      <c r="W74" s="110">
        <v>8</v>
      </c>
      <c r="X74" s="110">
        <v>1.88</v>
      </c>
      <c r="Y74" s="109">
        <v>0.622</v>
      </c>
      <c r="Z74" s="111">
        <v>13.64</v>
      </c>
      <c r="AA74" s="111">
        <v>3.21</v>
      </c>
      <c r="AB74" s="109">
        <v>0.30099999999999999</v>
      </c>
      <c r="AC74" s="111">
        <v>29.18</v>
      </c>
      <c r="AD74" s="111">
        <v>6.87</v>
      </c>
      <c r="AE74" s="109">
        <v>0.24099999999999999</v>
      </c>
      <c r="AF74" s="111">
        <v>87.68</v>
      </c>
      <c r="AG74" s="111">
        <v>20.63</v>
      </c>
      <c r="AH74" s="109">
        <v>0.22</v>
      </c>
      <c r="AI74" s="111">
        <v>114.17</v>
      </c>
      <c r="AJ74" s="111">
        <v>26.86</v>
      </c>
      <c r="AK74" s="109">
        <v>0.215</v>
      </c>
      <c r="AL74" s="111">
        <v>133.94</v>
      </c>
      <c r="AM74" s="111">
        <v>31.52</v>
      </c>
    </row>
    <row r="75" spans="1:39" ht="16.899999999999999" customHeight="1" x14ac:dyDescent="0.25">
      <c r="A75" s="124">
        <v>22</v>
      </c>
      <c r="B75" s="125" t="s">
        <v>139</v>
      </c>
      <c r="C75" s="124" t="s">
        <v>532</v>
      </c>
      <c r="D75" s="124">
        <v>2</v>
      </c>
      <c r="E75" s="126">
        <v>1744</v>
      </c>
      <c r="F75" s="126">
        <v>1762</v>
      </c>
      <c r="G75" s="127">
        <v>4.51</v>
      </c>
      <c r="H75" s="127">
        <v>1748.01</v>
      </c>
      <c r="I75" s="124" t="s">
        <v>36</v>
      </c>
      <c r="J75" s="124" t="s">
        <v>470</v>
      </c>
      <c r="K75" s="128" t="s">
        <v>86</v>
      </c>
      <c r="L75" s="107">
        <v>0.24299999999999999</v>
      </c>
      <c r="M75" s="129">
        <v>44</v>
      </c>
      <c r="N75" s="106">
        <v>12</v>
      </c>
      <c r="O75" s="106" t="s">
        <v>464</v>
      </c>
      <c r="P75" s="107">
        <v>0.35</v>
      </c>
      <c r="Q75" s="108">
        <v>4.49</v>
      </c>
      <c r="R75" s="108">
        <v>18.18</v>
      </c>
      <c r="S75" s="109">
        <v>0.97299999999999998</v>
      </c>
      <c r="T75" s="108">
        <v>5.77</v>
      </c>
      <c r="U75" s="108">
        <v>1.05</v>
      </c>
      <c r="V75" s="109">
        <v>0.96199999999999997</v>
      </c>
      <c r="W75" s="110">
        <v>6.74</v>
      </c>
      <c r="X75" s="110">
        <v>1.07</v>
      </c>
      <c r="Y75" s="109">
        <v>0.84799999999999998</v>
      </c>
      <c r="Z75" s="111">
        <v>9.07</v>
      </c>
      <c r="AA75" s="111">
        <v>1.35</v>
      </c>
      <c r="AB75" s="109">
        <v>0.73299999999999998</v>
      </c>
      <c r="AC75" s="111">
        <v>11.16</v>
      </c>
      <c r="AD75" s="111">
        <v>1.7</v>
      </c>
      <c r="AE75" s="109">
        <v>0.68100000000000005</v>
      </c>
      <c r="AF75" s="111">
        <v>14.55</v>
      </c>
      <c r="AG75" s="111">
        <v>2.02</v>
      </c>
      <c r="AH75" s="109">
        <v>0.63300000000000001</v>
      </c>
      <c r="AI75" s="111">
        <v>30.89</v>
      </c>
      <c r="AJ75" s="111">
        <v>2.33</v>
      </c>
      <c r="AK75" s="109">
        <v>0.626</v>
      </c>
      <c r="AL75" s="111">
        <v>40.81</v>
      </c>
      <c r="AM75" s="111">
        <v>2.37</v>
      </c>
    </row>
    <row r="76" spans="1:39" ht="16.899999999999999" customHeight="1" x14ac:dyDescent="0.25">
      <c r="A76" s="124">
        <v>23</v>
      </c>
      <c r="B76" s="125" t="s">
        <v>143</v>
      </c>
      <c r="C76" s="124" t="s">
        <v>532</v>
      </c>
      <c r="D76" s="124">
        <v>2</v>
      </c>
      <c r="E76" s="126">
        <v>1744</v>
      </c>
      <c r="F76" s="126">
        <v>1762</v>
      </c>
      <c r="G76" s="127">
        <v>5.05</v>
      </c>
      <c r="H76" s="127">
        <v>1748.55</v>
      </c>
      <c r="I76" s="124" t="s">
        <v>36</v>
      </c>
      <c r="J76" s="124" t="s">
        <v>88</v>
      </c>
      <c r="K76" s="128" t="s">
        <v>86</v>
      </c>
      <c r="L76" s="107">
        <v>0.21100000000000002</v>
      </c>
      <c r="M76" s="129">
        <v>4.9000000000000004</v>
      </c>
      <c r="N76" s="106">
        <v>12</v>
      </c>
      <c r="O76" s="106" t="s">
        <v>464</v>
      </c>
      <c r="P76" s="107">
        <v>0.35</v>
      </c>
      <c r="Q76" s="108">
        <v>6.39</v>
      </c>
      <c r="R76" s="108">
        <v>25.87</v>
      </c>
      <c r="S76" s="109">
        <v>0.98799999999999999</v>
      </c>
      <c r="T76" s="108">
        <v>7.96</v>
      </c>
      <c r="U76" s="108">
        <v>1.01</v>
      </c>
      <c r="V76" s="109">
        <v>0.97599999999999998</v>
      </c>
      <c r="W76" s="110">
        <v>9.17</v>
      </c>
      <c r="X76" s="110">
        <v>1.04</v>
      </c>
      <c r="Y76" s="109">
        <v>0.97099999999999997</v>
      </c>
      <c r="Z76" s="111">
        <v>11.53</v>
      </c>
      <c r="AA76" s="111">
        <v>1.0569999999999999</v>
      </c>
      <c r="AB76" s="109">
        <v>0.94</v>
      </c>
      <c r="AC76" s="111">
        <v>14.24</v>
      </c>
      <c r="AD76" s="111">
        <v>1.1299999999999999</v>
      </c>
      <c r="AE76" s="109">
        <v>0.89400000000000002</v>
      </c>
      <c r="AF76" s="111">
        <v>19.440000000000001</v>
      </c>
      <c r="AG76" s="111">
        <v>1.24</v>
      </c>
      <c r="AH76" s="109">
        <v>0.83799999999999997</v>
      </c>
      <c r="AI76" s="111">
        <v>29.93</v>
      </c>
      <c r="AJ76" s="111">
        <v>1.41</v>
      </c>
      <c r="AK76" s="109">
        <v>0.83099999999999996</v>
      </c>
      <c r="AL76" s="111">
        <v>36.4</v>
      </c>
      <c r="AM76" s="111">
        <v>1.42</v>
      </c>
    </row>
    <row r="77" spans="1:39" ht="16.899999999999999" customHeight="1" x14ac:dyDescent="0.25">
      <c r="A77" s="124">
        <v>24</v>
      </c>
      <c r="B77" s="125" t="s">
        <v>149</v>
      </c>
      <c r="C77" s="124" t="s">
        <v>532</v>
      </c>
      <c r="D77" s="124">
        <v>2</v>
      </c>
      <c r="E77" s="126">
        <v>1744</v>
      </c>
      <c r="F77" s="126">
        <v>1762</v>
      </c>
      <c r="G77" s="127">
        <v>6.4</v>
      </c>
      <c r="H77" s="127">
        <v>1749.9</v>
      </c>
      <c r="I77" s="124" t="s">
        <v>36</v>
      </c>
      <c r="J77" s="124" t="s">
        <v>48</v>
      </c>
      <c r="K77" s="128" t="s">
        <v>38</v>
      </c>
      <c r="L77" s="107">
        <v>0.25</v>
      </c>
      <c r="M77" s="129">
        <v>1610</v>
      </c>
      <c r="N77" s="106">
        <v>12</v>
      </c>
      <c r="O77" s="106" t="s">
        <v>464</v>
      </c>
      <c r="P77" s="107">
        <v>0.35</v>
      </c>
      <c r="Q77" s="108">
        <v>4.76</v>
      </c>
      <c r="R77" s="108">
        <v>19.27</v>
      </c>
      <c r="S77" s="109">
        <v>0.96</v>
      </c>
      <c r="T77" s="108">
        <v>5.78</v>
      </c>
      <c r="U77" s="108">
        <v>1.21</v>
      </c>
      <c r="V77" s="109">
        <v>0.95</v>
      </c>
      <c r="W77" s="110">
        <v>10.91</v>
      </c>
      <c r="X77" s="110">
        <v>2.29</v>
      </c>
      <c r="Y77" s="109">
        <v>0.66400000000000003</v>
      </c>
      <c r="Z77" s="111">
        <v>18.82</v>
      </c>
      <c r="AA77" s="111">
        <v>3.95</v>
      </c>
      <c r="AB77" s="109">
        <v>0.378</v>
      </c>
      <c r="AC77" s="111">
        <v>46.69</v>
      </c>
      <c r="AD77" s="111">
        <v>9.81</v>
      </c>
      <c r="AE77" s="109">
        <v>0.21199999999999999</v>
      </c>
      <c r="AF77" s="111">
        <v>137.03</v>
      </c>
      <c r="AG77" s="111">
        <v>28.79</v>
      </c>
      <c r="AH77" s="109">
        <v>0.16500000000000001</v>
      </c>
      <c r="AI77" s="111">
        <v>164.37</v>
      </c>
      <c r="AJ77" s="111">
        <v>34.53</v>
      </c>
      <c r="AK77" s="109">
        <v>0.159</v>
      </c>
      <c r="AL77" s="111">
        <v>188.01</v>
      </c>
      <c r="AM77" s="111">
        <v>39.5</v>
      </c>
    </row>
    <row r="78" spans="1:39" ht="16.899999999999999" customHeight="1" x14ac:dyDescent="0.25">
      <c r="A78" s="124">
        <v>25</v>
      </c>
      <c r="B78" s="125" t="s">
        <v>151</v>
      </c>
      <c r="C78" s="124" t="s">
        <v>532</v>
      </c>
      <c r="D78" s="124">
        <v>2</v>
      </c>
      <c r="E78" s="126">
        <v>1744</v>
      </c>
      <c r="F78" s="126">
        <v>1762</v>
      </c>
      <c r="G78" s="127">
        <v>6.92</v>
      </c>
      <c r="H78" s="127">
        <v>1750.42</v>
      </c>
      <c r="I78" s="124" t="s">
        <v>36</v>
      </c>
      <c r="J78" s="124" t="s">
        <v>48</v>
      </c>
      <c r="K78" s="128" t="s">
        <v>38</v>
      </c>
      <c r="L78" s="107">
        <v>0.28600000000000003</v>
      </c>
      <c r="M78" s="129">
        <v>641</v>
      </c>
      <c r="N78" s="106">
        <v>12</v>
      </c>
      <c r="O78" s="106" t="s">
        <v>464</v>
      </c>
      <c r="P78" s="107">
        <v>0.35</v>
      </c>
      <c r="Q78" s="108">
        <v>3.82</v>
      </c>
      <c r="R78" s="108">
        <v>15.47</v>
      </c>
      <c r="S78" s="109">
        <v>0.96299999999999997</v>
      </c>
      <c r="T78" s="108">
        <v>4.5</v>
      </c>
      <c r="U78" s="108">
        <v>1.05</v>
      </c>
      <c r="V78" s="109">
        <v>0.95399999999999996</v>
      </c>
      <c r="W78" s="110">
        <v>6.72</v>
      </c>
      <c r="X78" s="110">
        <v>1.1100000000000001</v>
      </c>
      <c r="Y78" s="109">
        <v>0.67</v>
      </c>
      <c r="Z78" s="111">
        <v>11.53</v>
      </c>
      <c r="AA78" s="111">
        <v>2.16</v>
      </c>
      <c r="AB78" s="109">
        <v>0.38500000000000001</v>
      </c>
      <c r="AC78" s="111">
        <v>29.3</v>
      </c>
      <c r="AD78" s="111">
        <v>6.28</v>
      </c>
      <c r="AE78" s="109">
        <v>0.32900000000000001</v>
      </c>
      <c r="AF78" s="111">
        <v>56.76</v>
      </c>
      <c r="AG78" s="111">
        <v>8.44</v>
      </c>
      <c r="AH78" s="109">
        <v>0.28899999999999998</v>
      </c>
      <c r="AI78" s="111">
        <v>65.81</v>
      </c>
      <c r="AJ78" s="111">
        <v>10.82</v>
      </c>
      <c r="AK78" s="109">
        <v>0.28299999999999997</v>
      </c>
      <c r="AL78" s="111">
        <v>70.92</v>
      </c>
      <c r="AM78" s="111">
        <v>11.12</v>
      </c>
    </row>
    <row r="79" spans="1:39" ht="16.899999999999999" customHeight="1" x14ac:dyDescent="0.25">
      <c r="A79" s="124">
        <v>26</v>
      </c>
      <c r="B79" s="125" t="s">
        <v>165</v>
      </c>
      <c r="C79" s="124" t="s">
        <v>532</v>
      </c>
      <c r="D79" s="124">
        <v>2</v>
      </c>
      <c r="E79" s="126">
        <v>1744</v>
      </c>
      <c r="F79" s="126">
        <v>1762</v>
      </c>
      <c r="G79" s="127">
        <v>10.48</v>
      </c>
      <c r="H79" s="127">
        <v>1753.98</v>
      </c>
      <c r="I79" s="124" t="s">
        <v>36</v>
      </c>
      <c r="J79" s="124" t="s">
        <v>37</v>
      </c>
      <c r="K79" s="128" t="s">
        <v>38</v>
      </c>
      <c r="L79" s="107">
        <v>0.29299999999999998</v>
      </c>
      <c r="M79" s="129">
        <v>963</v>
      </c>
      <c r="N79" s="106">
        <v>12</v>
      </c>
      <c r="O79" s="106" t="s">
        <v>464</v>
      </c>
      <c r="P79" s="107">
        <v>0.35</v>
      </c>
      <c r="Q79" s="108">
        <v>3.92</v>
      </c>
      <c r="R79" s="108">
        <v>15.87</v>
      </c>
      <c r="S79" s="109">
        <v>0.94599999999999995</v>
      </c>
      <c r="T79" s="108">
        <v>4.12</v>
      </c>
      <c r="U79" s="108">
        <v>1.05</v>
      </c>
      <c r="V79" s="109">
        <v>0.93700000000000006</v>
      </c>
      <c r="W79" s="110">
        <v>7.98</v>
      </c>
      <c r="X79" s="110">
        <v>2.04</v>
      </c>
      <c r="Y79" s="109">
        <v>0.627</v>
      </c>
      <c r="Z79" s="111">
        <v>12.7</v>
      </c>
      <c r="AA79" s="111">
        <v>3.24</v>
      </c>
      <c r="AB79" s="109">
        <v>0.316</v>
      </c>
      <c r="AC79" s="111">
        <v>32.090000000000003</v>
      </c>
      <c r="AD79" s="111">
        <v>8.19</v>
      </c>
      <c r="AE79" s="109">
        <v>0.26400000000000001</v>
      </c>
      <c r="AF79" s="111">
        <v>73.36</v>
      </c>
      <c r="AG79" s="111">
        <v>18.71</v>
      </c>
      <c r="AH79" s="109">
        <v>0.23699999999999999</v>
      </c>
      <c r="AI79" s="111">
        <v>94.53</v>
      </c>
      <c r="AJ79" s="111">
        <v>24.11</v>
      </c>
      <c r="AK79" s="109">
        <v>0.23200000000000001</v>
      </c>
      <c r="AL79" s="111">
        <v>108.36</v>
      </c>
      <c r="AM79" s="111">
        <v>27.64</v>
      </c>
    </row>
    <row r="80" spans="1:39" ht="16.899999999999999" customHeight="1" x14ac:dyDescent="0.25">
      <c r="A80" s="124">
        <v>27</v>
      </c>
      <c r="B80" s="125" t="s">
        <v>169</v>
      </c>
      <c r="C80" s="124" t="s">
        <v>532</v>
      </c>
      <c r="D80" s="124">
        <v>2</v>
      </c>
      <c r="E80" s="126">
        <v>1744</v>
      </c>
      <c r="F80" s="126">
        <v>1762</v>
      </c>
      <c r="G80" s="127">
        <v>11.43</v>
      </c>
      <c r="H80" s="127">
        <v>1754.93</v>
      </c>
      <c r="I80" s="124" t="s">
        <v>36</v>
      </c>
      <c r="J80" s="124" t="s">
        <v>471</v>
      </c>
      <c r="K80" s="128" t="s">
        <v>86</v>
      </c>
      <c r="L80" s="107">
        <v>0.253</v>
      </c>
      <c r="M80" s="129">
        <v>91</v>
      </c>
      <c r="N80" s="106">
        <v>12</v>
      </c>
      <c r="O80" s="106" t="s">
        <v>464</v>
      </c>
      <c r="P80" s="107">
        <v>0.35</v>
      </c>
      <c r="Q80" s="108">
        <v>3.76</v>
      </c>
      <c r="R80" s="108">
        <v>15.22</v>
      </c>
      <c r="S80" s="109">
        <v>0.95699999999999996</v>
      </c>
      <c r="T80" s="108">
        <v>5.2</v>
      </c>
      <c r="U80" s="108">
        <v>1.02</v>
      </c>
      <c r="V80" s="109">
        <v>0.94799999999999995</v>
      </c>
      <c r="W80" s="110">
        <v>7.04</v>
      </c>
      <c r="X80" s="110">
        <v>1.1200000000000001</v>
      </c>
      <c r="Y80" s="109">
        <v>0.85099999999999998</v>
      </c>
      <c r="Z80" s="111">
        <v>10.32</v>
      </c>
      <c r="AA80" s="111">
        <v>1.34</v>
      </c>
      <c r="AB80" s="109">
        <v>0.754</v>
      </c>
      <c r="AC80" s="111">
        <v>16.739999999999998</v>
      </c>
      <c r="AD80" s="111">
        <v>1.72</v>
      </c>
      <c r="AE80" s="109">
        <v>0.67700000000000005</v>
      </c>
      <c r="AF80" s="111">
        <v>25.31</v>
      </c>
      <c r="AG80" s="111">
        <v>2.14</v>
      </c>
      <c r="AH80" s="109">
        <v>0.63200000000000001</v>
      </c>
      <c r="AI80" s="111">
        <v>32.78</v>
      </c>
      <c r="AJ80" s="111">
        <v>2.46</v>
      </c>
      <c r="AK80" s="109">
        <v>0.626</v>
      </c>
      <c r="AL80" s="111">
        <v>37.200000000000003</v>
      </c>
      <c r="AM80" s="111">
        <v>2.5099999999999998</v>
      </c>
    </row>
    <row r="81" spans="1:39" ht="16.899999999999999" customHeight="1" x14ac:dyDescent="0.25">
      <c r="A81" s="124">
        <v>28</v>
      </c>
      <c r="B81" s="125" t="s">
        <v>173</v>
      </c>
      <c r="C81" s="124" t="s">
        <v>532</v>
      </c>
      <c r="D81" s="124">
        <v>2</v>
      </c>
      <c r="E81" s="126">
        <v>1744</v>
      </c>
      <c r="F81" s="126">
        <v>1762</v>
      </c>
      <c r="G81" s="127">
        <v>12.5</v>
      </c>
      <c r="H81" s="127">
        <v>1756</v>
      </c>
      <c r="I81" s="124" t="s">
        <v>36</v>
      </c>
      <c r="J81" s="124" t="s">
        <v>472</v>
      </c>
      <c r="K81" s="128" t="s">
        <v>86</v>
      </c>
      <c r="L81" s="107">
        <v>0.22800000000000001</v>
      </c>
      <c r="M81" s="129">
        <v>11.5</v>
      </c>
      <c r="N81" s="106">
        <v>12</v>
      </c>
      <c r="O81" s="106" t="s">
        <v>464</v>
      </c>
      <c r="P81" s="107">
        <v>0.35</v>
      </c>
      <c r="Q81" s="108">
        <v>4.25</v>
      </c>
      <c r="R81" s="108">
        <v>17.21</v>
      </c>
      <c r="S81" s="109">
        <v>0.98099999999999998</v>
      </c>
      <c r="T81" s="108">
        <v>6.72</v>
      </c>
      <c r="U81" s="108">
        <v>1.01</v>
      </c>
      <c r="V81" s="109">
        <v>0.97</v>
      </c>
      <c r="W81" s="110">
        <v>8.6300000000000008</v>
      </c>
      <c r="X81" s="110">
        <v>1.44</v>
      </c>
      <c r="Y81" s="109">
        <v>0.94199999999999995</v>
      </c>
      <c r="Z81" s="111">
        <v>10.67</v>
      </c>
      <c r="AA81" s="111">
        <v>1.58</v>
      </c>
      <c r="AB81" s="109">
        <v>0.91400000000000003</v>
      </c>
      <c r="AC81" s="111">
        <v>12.7</v>
      </c>
      <c r="AD81" s="111">
        <v>1.67</v>
      </c>
      <c r="AE81" s="109">
        <v>0.81399999999999995</v>
      </c>
      <c r="AF81" s="111">
        <v>17.420000000000002</v>
      </c>
      <c r="AG81" s="111">
        <v>2.12</v>
      </c>
      <c r="AH81" s="109">
        <v>0.76400000000000001</v>
      </c>
      <c r="AI81" s="111">
        <v>27.93</v>
      </c>
      <c r="AJ81" s="111">
        <v>2.38</v>
      </c>
      <c r="AK81" s="109">
        <v>0.75700000000000001</v>
      </c>
      <c r="AL81" s="111">
        <v>34.08</v>
      </c>
      <c r="AM81" s="111">
        <v>2.44</v>
      </c>
    </row>
    <row r="82" spans="1:39" ht="16.899999999999999" customHeight="1" x14ac:dyDescent="0.25">
      <c r="A82" s="124">
        <v>29</v>
      </c>
      <c r="B82" s="125" t="s">
        <v>176</v>
      </c>
      <c r="C82" s="124" t="s">
        <v>532</v>
      </c>
      <c r="D82" s="124">
        <v>2</v>
      </c>
      <c r="E82" s="126">
        <v>1744</v>
      </c>
      <c r="F82" s="126">
        <v>1762</v>
      </c>
      <c r="G82" s="127">
        <v>13.21</v>
      </c>
      <c r="H82" s="127">
        <v>1756.71</v>
      </c>
      <c r="I82" s="124" t="s">
        <v>36</v>
      </c>
      <c r="J82" s="124" t="s">
        <v>48</v>
      </c>
      <c r="K82" s="128" t="s">
        <v>38</v>
      </c>
      <c r="L82" s="107">
        <v>0.252</v>
      </c>
      <c r="M82" s="129">
        <v>32</v>
      </c>
      <c r="N82" s="106">
        <v>12</v>
      </c>
      <c r="O82" s="106" t="s">
        <v>464</v>
      </c>
      <c r="P82" s="107">
        <v>0.35</v>
      </c>
      <c r="Q82" s="108">
        <v>4.6100000000000003</v>
      </c>
      <c r="R82" s="108">
        <v>18.66</v>
      </c>
      <c r="S82" s="109">
        <v>0.98299999999999998</v>
      </c>
      <c r="T82" s="108">
        <v>5.83</v>
      </c>
      <c r="U82" s="108">
        <v>1.02</v>
      </c>
      <c r="V82" s="109">
        <v>0.97299999999999998</v>
      </c>
      <c r="W82" s="110">
        <v>6.84</v>
      </c>
      <c r="X82" s="110">
        <v>1.36</v>
      </c>
      <c r="Y82" s="109">
        <v>0.91700000000000004</v>
      </c>
      <c r="Z82" s="111">
        <v>11.17</v>
      </c>
      <c r="AA82" s="111">
        <v>1.5</v>
      </c>
      <c r="AB82" s="109">
        <v>0.86099999999999999</v>
      </c>
      <c r="AC82" s="111">
        <v>12.72</v>
      </c>
      <c r="AD82" s="111">
        <v>1.68</v>
      </c>
      <c r="AE82" s="109">
        <v>0.749</v>
      </c>
      <c r="AF82" s="111">
        <v>15.14</v>
      </c>
      <c r="AG82" s="111">
        <v>2.15</v>
      </c>
      <c r="AH82" s="109">
        <v>0.70299999999999996</v>
      </c>
      <c r="AI82" s="111">
        <v>15.97</v>
      </c>
      <c r="AJ82" s="111">
        <v>2.4</v>
      </c>
      <c r="AK82" s="109">
        <v>0.69699999999999995</v>
      </c>
      <c r="AL82" s="111">
        <v>19.96</v>
      </c>
      <c r="AM82" s="111">
        <v>2.4500000000000002</v>
      </c>
    </row>
    <row r="83" spans="1:39" ht="16.899999999999999" customHeight="1" x14ac:dyDescent="0.25">
      <c r="A83" s="124">
        <v>30</v>
      </c>
      <c r="B83" s="125" t="s">
        <v>186</v>
      </c>
      <c r="C83" s="124" t="s">
        <v>532</v>
      </c>
      <c r="D83" s="124">
        <v>2</v>
      </c>
      <c r="E83" s="126">
        <v>1744</v>
      </c>
      <c r="F83" s="126">
        <v>1762</v>
      </c>
      <c r="G83" s="127">
        <v>15.46</v>
      </c>
      <c r="H83" s="127">
        <v>1758.96</v>
      </c>
      <c r="I83" s="124" t="s">
        <v>36</v>
      </c>
      <c r="J83" s="124" t="s">
        <v>85</v>
      </c>
      <c r="K83" s="128" t="s">
        <v>86</v>
      </c>
      <c r="L83" s="107">
        <v>0.27300000000000002</v>
      </c>
      <c r="M83" s="129">
        <v>342</v>
      </c>
      <c r="N83" s="106">
        <v>12</v>
      </c>
      <c r="O83" s="106" t="s">
        <v>464</v>
      </c>
      <c r="P83" s="107">
        <v>0.35</v>
      </c>
      <c r="Q83" s="108">
        <v>4.0999999999999996</v>
      </c>
      <c r="R83" s="108">
        <v>16.600000000000001</v>
      </c>
      <c r="S83" s="109">
        <v>0.92600000000000005</v>
      </c>
      <c r="T83" s="108">
        <v>4.6100000000000003</v>
      </c>
      <c r="U83" s="108">
        <v>1.08</v>
      </c>
      <c r="V83" s="109">
        <v>0.91800000000000004</v>
      </c>
      <c r="W83" s="110">
        <v>6.88</v>
      </c>
      <c r="X83" s="110">
        <v>1.96</v>
      </c>
      <c r="Y83" s="109">
        <v>0.69399999999999995</v>
      </c>
      <c r="Z83" s="111">
        <v>14.91</v>
      </c>
      <c r="AA83" s="111">
        <v>3.65</v>
      </c>
      <c r="AB83" s="109">
        <v>0.47099999999999997</v>
      </c>
      <c r="AC83" s="111">
        <v>30.67</v>
      </c>
      <c r="AD83" s="111">
        <v>7.82</v>
      </c>
      <c r="AE83" s="109">
        <v>0.42899999999999999</v>
      </c>
      <c r="AF83" s="111">
        <v>52.84</v>
      </c>
      <c r="AG83" s="111">
        <v>9.35</v>
      </c>
      <c r="AH83" s="109">
        <v>0.39500000000000002</v>
      </c>
      <c r="AI83" s="111">
        <v>62.35</v>
      </c>
      <c r="AJ83" s="111">
        <v>11.02</v>
      </c>
      <c r="AK83" s="109">
        <v>0.38300000000000001</v>
      </c>
      <c r="AL83" s="111">
        <v>69.69</v>
      </c>
      <c r="AM83" s="111">
        <v>11.66</v>
      </c>
    </row>
    <row r="84" spans="1:39" ht="16.899999999999999" customHeight="1" x14ac:dyDescent="0.25">
      <c r="A84" s="124">
        <v>31</v>
      </c>
      <c r="B84" s="125" t="s">
        <v>194</v>
      </c>
      <c r="C84" s="124" t="s">
        <v>532</v>
      </c>
      <c r="D84" s="124">
        <v>2</v>
      </c>
      <c r="E84" s="126">
        <v>1744</v>
      </c>
      <c r="F84" s="126">
        <v>1762</v>
      </c>
      <c r="G84" s="127">
        <v>17.28</v>
      </c>
      <c r="H84" s="127">
        <v>1760.78</v>
      </c>
      <c r="I84" s="124" t="s">
        <v>36</v>
      </c>
      <c r="J84" s="124" t="s">
        <v>48</v>
      </c>
      <c r="K84" s="128" t="s">
        <v>38</v>
      </c>
      <c r="L84" s="107">
        <v>0.26899999999999996</v>
      </c>
      <c r="M84" s="129">
        <v>108</v>
      </c>
      <c r="N84" s="106">
        <v>12</v>
      </c>
      <c r="O84" s="106" t="s">
        <v>464</v>
      </c>
      <c r="P84" s="107">
        <v>0.35</v>
      </c>
      <c r="Q84" s="108">
        <v>4.1100000000000003</v>
      </c>
      <c r="R84" s="108">
        <v>16.64</v>
      </c>
      <c r="S84" s="109">
        <v>0.95499999999999996</v>
      </c>
      <c r="T84" s="108">
        <v>5.04</v>
      </c>
      <c r="U84" s="108">
        <v>1.02</v>
      </c>
      <c r="V84" s="109">
        <v>0.94599999999999995</v>
      </c>
      <c r="W84" s="110">
        <v>6.93</v>
      </c>
      <c r="X84" s="110">
        <v>1.96</v>
      </c>
      <c r="Y84" s="109">
        <v>0.749</v>
      </c>
      <c r="Z84" s="111">
        <v>12.94</v>
      </c>
      <c r="AA84" s="111">
        <v>3.01</v>
      </c>
      <c r="AB84" s="109">
        <v>0.55100000000000005</v>
      </c>
      <c r="AC84" s="111">
        <v>24.38</v>
      </c>
      <c r="AD84" s="111">
        <v>5.42</v>
      </c>
      <c r="AE84" s="109">
        <v>0.502</v>
      </c>
      <c r="AF84" s="111">
        <v>37.08</v>
      </c>
      <c r="AG84" s="111">
        <v>6.51</v>
      </c>
      <c r="AH84" s="109">
        <v>0.46100000000000002</v>
      </c>
      <c r="AI84" s="111">
        <v>43.83</v>
      </c>
      <c r="AJ84" s="111">
        <v>7.65</v>
      </c>
      <c r="AK84" s="109">
        <v>0.45500000000000002</v>
      </c>
      <c r="AL84" s="111">
        <v>49.97</v>
      </c>
      <c r="AM84" s="111">
        <v>7.88</v>
      </c>
    </row>
    <row r="85" spans="1:39" ht="16.899999999999999" customHeight="1" x14ac:dyDescent="0.25">
      <c r="A85" s="124">
        <v>32</v>
      </c>
      <c r="B85" s="125" t="s">
        <v>196</v>
      </c>
      <c r="C85" s="124" t="s">
        <v>532</v>
      </c>
      <c r="D85" s="124">
        <v>2</v>
      </c>
      <c r="E85" s="126">
        <v>1744</v>
      </c>
      <c r="F85" s="126">
        <v>1762</v>
      </c>
      <c r="G85" s="127">
        <v>17.91</v>
      </c>
      <c r="H85" s="127">
        <v>1761.41</v>
      </c>
      <c r="I85" s="124" t="s">
        <v>36</v>
      </c>
      <c r="J85" s="124" t="s">
        <v>48</v>
      </c>
      <c r="K85" s="128" t="s">
        <v>38</v>
      </c>
      <c r="L85" s="107">
        <v>0.28100000000000003</v>
      </c>
      <c r="M85" s="129">
        <v>414</v>
      </c>
      <c r="N85" s="106">
        <v>12</v>
      </c>
      <c r="O85" s="106" t="s">
        <v>464</v>
      </c>
      <c r="P85" s="107">
        <v>0.35</v>
      </c>
      <c r="Q85" s="108">
        <v>3.82</v>
      </c>
      <c r="R85" s="108">
        <v>15.47</v>
      </c>
      <c r="S85" s="109">
        <v>0.94099999999999995</v>
      </c>
      <c r="T85" s="108">
        <v>4.5599999999999996</v>
      </c>
      <c r="U85" s="108">
        <v>1.19</v>
      </c>
      <c r="V85" s="109">
        <v>0.93200000000000005</v>
      </c>
      <c r="W85" s="110">
        <v>6.92</v>
      </c>
      <c r="X85" s="110">
        <v>1.81</v>
      </c>
      <c r="Y85" s="109">
        <v>0.70299999999999996</v>
      </c>
      <c r="Z85" s="111">
        <v>13.23</v>
      </c>
      <c r="AA85" s="111">
        <v>3.46</v>
      </c>
      <c r="AB85" s="109">
        <v>0.47399999999999998</v>
      </c>
      <c r="AC85" s="111">
        <v>32.08</v>
      </c>
      <c r="AD85" s="111">
        <v>8.4</v>
      </c>
      <c r="AE85" s="109">
        <v>0.376</v>
      </c>
      <c r="AF85" s="111">
        <v>49.83</v>
      </c>
      <c r="AG85" s="111">
        <v>13.04</v>
      </c>
      <c r="AH85" s="109">
        <v>0.33700000000000002</v>
      </c>
      <c r="AI85" s="111">
        <v>69.88</v>
      </c>
      <c r="AJ85" s="111">
        <v>18.29</v>
      </c>
      <c r="AK85" s="109">
        <v>0.33100000000000002</v>
      </c>
      <c r="AL85" s="111">
        <v>82.37</v>
      </c>
      <c r="AM85" s="111">
        <v>21.56</v>
      </c>
    </row>
    <row r="86" spans="1:39" ht="16.899999999999999" customHeight="1" x14ac:dyDescent="0.25">
      <c r="A86" s="124">
        <v>33</v>
      </c>
      <c r="B86" s="125" t="s">
        <v>204</v>
      </c>
      <c r="C86" s="124" t="s">
        <v>532</v>
      </c>
      <c r="D86" s="124">
        <v>3</v>
      </c>
      <c r="E86" s="126">
        <v>1930</v>
      </c>
      <c r="F86" s="126">
        <v>1948</v>
      </c>
      <c r="G86" s="127">
        <v>2.19</v>
      </c>
      <c r="H86" s="127">
        <v>1930.69</v>
      </c>
      <c r="I86" s="124" t="s">
        <v>203</v>
      </c>
      <c r="J86" s="124" t="s">
        <v>48</v>
      </c>
      <c r="K86" s="128" t="s">
        <v>38</v>
      </c>
      <c r="L86" s="107">
        <v>0.16800000000000001</v>
      </c>
      <c r="M86" s="129">
        <v>6.5</v>
      </c>
      <c r="N86" s="106">
        <v>17</v>
      </c>
      <c r="O86" s="106" t="s">
        <v>464</v>
      </c>
      <c r="P86" s="107">
        <v>0.247</v>
      </c>
      <c r="Q86" s="108">
        <v>5.39</v>
      </c>
      <c r="R86" s="108">
        <v>21.82</v>
      </c>
      <c r="S86" s="109">
        <v>0.94799999999999995</v>
      </c>
      <c r="T86" s="108">
        <v>5.7</v>
      </c>
      <c r="U86" s="108">
        <v>1.06</v>
      </c>
      <c r="V86" s="109">
        <v>0.94299999999999995</v>
      </c>
      <c r="W86" s="110">
        <v>6.13</v>
      </c>
      <c r="X86" s="110">
        <v>1.08</v>
      </c>
      <c r="Y86" s="109">
        <v>0.81599999999999995</v>
      </c>
      <c r="Z86" s="111">
        <v>7.89</v>
      </c>
      <c r="AA86" s="111">
        <v>1.42</v>
      </c>
      <c r="AB86" s="109">
        <v>0.77200000000000002</v>
      </c>
      <c r="AC86" s="111">
        <v>9.51</v>
      </c>
      <c r="AD86" s="111">
        <v>1.55</v>
      </c>
      <c r="AE86" s="109">
        <v>0.73</v>
      </c>
      <c r="AF86" s="111">
        <v>12.78</v>
      </c>
      <c r="AG86" s="111">
        <v>1.73</v>
      </c>
      <c r="AH86" s="109">
        <v>0.67900000000000005</v>
      </c>
      <c r="AI86" s="111">
        <v>15.43</v>
      </c>
      <c r="AJ86" s="111">
        <v>1.96</v>
      </c>
      <c r="AK86" s="109">
        <v>0.67</v>
      </c>
      <c r="AL86" s="111">
        <v>19.03</v>
      </c>
      <c r="AM86" s="111">
        <v>2.02</v>
      </c>
    </row>
    <row r="87" spans="1:39" ht="16.899999999999999" customHeight="1" x14ac:dyDescent="0.25">
      <c r="A87" s="124">
        <v>34</v>
      </c>
      <c r="B87" s="125" t="s">
        <v>208</v>
      </c>
      <c r="C87" s="124" t="s">
        <v>532</v>
      </c>
      <c r="D87" s="124">
        <v>3</v>
      </c>
      <c r="E87" s="126">
        <v>1930</v>
      </c>
      <c r="F87" s="126">
        <v>1948</v>
      </c>
      <c r="G87" s="127">
        <v>3.17</v>
      </c>
      <c r="H87" s="127">
        <v>1931.67</v>
      </c>
      <c r="I87" s="124" t="s">
        <v>203</v>
      </c>
      <c r="J87" s="124" t="s">
        <v>48</v>
      </c>
      <c r="K87" s="128" t="s">
        <v>38</v>
      </c>
      <c r="L87" s="107">
        <v>0.14400000000000002</v>
      </c>
      <c r="M87" s="129">
        <v>6</v>
      </c>
      <c r="N87" s="106">
        <v>17</v>
      </c>
      <c r="O87" s="106" t="s">
        <v>464</v>
      </c>
      <c r="P87" s="107">
        <v>0.247</v>
      </c>
      <c r="Q87" s="108">
        <v>5.0199999999999996</v>
      </c>
      <c r="R87" s="108">
        <v>20.32</v>
      </c>
      <c r="S87" s="109">
        <v>0.88900000000000001</v>
      </c>
      <c r="T87" s="108">
        <v>5.22</v>
      </c>
      <c r="U87" s="108">
        <v>1.19</v>
      </c>
      <c r="V87" s="109">
        <v>0.88800000000000001</v>
      </c>
      <c r="W87" s="110">
        <v>6.92</v>
      </c>
      <c r="X87" s="110">
        <v>1.29</v>
      </c>
      <c r="Y87" s="109">
        <v>0.72399999999999998</v>
      </c>
      <c r="Z87" s="111">
        <v>7.43</v>
      </c>
      <c r="AA87" s="111">
        <v>1.85</v>
      </c>
      <c r="AB87" s="109">
        <v>0.68400000000000005</v>
      </c>
      <c r="AC87" s="111">
        <v>10.18</v>
      </c>
      <c r="AD87" s="111">
        <v>2.06</v>
      </c>
      <c r="AE87" s="109">
        <v>0.64600000000000002</v>
      </c>
      <c r="AF87" s="111">
        <v>12.87</v>
      </c>
      <c r="AG87" s="111">
        <v>2.2599999999999998</v>
      </c>
      <c r="AH87" s="109">
        <v>0.58099999999999996</v>
      </c>
      <c r="AI87" s="111">
        <v>15.78</v>
      </c>
      <c r="AJ87" s="111">
        <v>2.75</v>
      </c>
      <c r="AK87" s="109">
        <v>0.57099999999999995</v>
      </c>
      <c r="AL87" s="111">
        <v>19.7</v>
      </c>
      <c r="AM87" s="111">
        <v>2.81</v>
      </c>
    </row>
    <row r="88" spans="1:39" ht="16.899999999999999" customHeight="1" x14ac:dyDescent="0.25">
      <c r="A88" s="124">
        <v>35</v>
      </c>
      <c r="B88" s="125" t="s">
        <v>382</v>
      </c>
      <c r="C88" s="124" t="s">
        <v>534</v>
      </c>
      <c r="D88" s="124">
        <v>3</v>
      </c>
      <c r="E88" s="126">
        <v>1930</v>
      </c>
      <c r="F88" s="126">
        <v>1948</v>
      </c>
      <c r="G88" s="127">
        <v>2.59</v>
      </c>
      <c r="H88" s="127">
        <v>1931.09</v>
      </c>
      <c r="I88" s="124" t="s">
        <v>203</v>
      </c>
      <c r="J88" s="124" t="s">
        <v>467</v>
      </c>
      <c r="K88" s="128" t="s">
        <v>38</v>
      </c>
      <c r="L88" s="107">
        <v>0.24600000000000002</v>
      </c>
      <c r="M88" s="129">
        <v>49</v>
      </c>
      <c r="N88" s="106">
        <v>17</v>
      </c>
      <c r="O88" s="106" t="s">
        <v>464</v>
      </c>
      <c r="P88" s="107">
        <v>0.247</v>
      </c>
      <c r="Q88" s="108">
        <v>4.63</v>
      </c>
      <c r="R88" s="108">
        <v>18.739999999999998</v>
      </c>
      <c r="S88" s="109">
        <v>0.95199999999999996</v>
      </c>
      <c r="T88" s="108">
        <v>5.2</v>
      </c>
      <c r="U88" s="108">
        <v>1.1200000000000001</v>
      </c>
      <c r="V88" s="109">
        <v>0.84899999999999998</v>
      </c>
      <c r="W88" s="110">
        <v>6.87</v>
      </c>
      <c r="X88" s="110">
        <v>1.47</v>
      </c>
      <c r="Y88" s="109">
        <v>0.749</v>
      </c>
      <c r="Z88" s="111">
        <v>11.83</v>
      </c>
      <c r="AA88" s="111">
        <v>1.85</v>
      </c>
      <c r="AB88" s="109">
        <v>0.55300000000000005</v>
      </c>
      <c r="AC88" s="111">
        <v>19.100000000000001</v>
      </c>
      <c r="AD88" s="111">
        <v>3.46</v>
      </c>
      <c r="AE88" s="109">
        <v>0.39800000000000002</v>
      </c>
      <c r="AF88" s="111">
        <v>32.65</v>
      </c>
      <c r="AG88" s="111">
        <v>6.29</v>
      </c>
      <c r="AH88" s="109">
        <v>0.34200000000000003</v>
      </c>
      <c r="AI88" s="111">
        <v>49.8</v>
      </c>
      <c r="AJ88" s="111">
        <v>8.92</v>
      </c>
      <c r="AK88" s="109">
        <v>0.32500000000000001</v>
      </c>
      <c r="AL88" s="111">
        <v>59.7</v>
      </c>
      <c r="AM88" s="111">
        <v>10.3</v>
      </c>
    </row>
    <row r="89" spans="1:39" ht="16.899999999999999" customHeight="1" x14ac:dyDescent="0.25">
      <c r="A89" s="124">
        <v>36</v>
      </c>
      <c r="B89" s="125" t="s">
        <v>209</v>
      </c>
      <c r="C89" s="124" t="s">
        <v>532</v>
      </c>
      <c r="D89" s="124">
        <v>3</v>
      </c>
      <c r="E89" s="126">
        <v>1930</v>
      </c>
      <c r="F89" s="126">
        <v>1948</v>
      </c>
      <c r="G89" s="127">
        <v>3.38</v>
      </c>
      <c r="H89" s="127">
        <v>1931.88</v>
      </c>
      <c r="I89" s="124" t="s">
        <v>203</v>
      </c>
      <c r="J89" s="124" t="s">
        <v>476</v>
      </c>
      <c r="K89" s="128" t="s">
        <v>38</v>
      </c>
      <c r="L89" s="107">
        <v>0.20100000000000001</v>
      </c>
      <c r="M89" s="129">
        <v>90</v>
      </c>
      <c r="N89" s="106">
        <v>17</v>
      </c>
      <c r="O89" s="106" t="s">
        <v>464</v>
      </c>
      <c r="P89" s="107">
        <v>0.247</v>
      </c>
      <c r="Q89" s="108">
        <v>4.7</v>
      </c>
      <c r="R89" s="108">
        <v>19.03</v>
      </c>
      <c r="S89" s="109">
        <v>0.87</v>
      </c>
      <c r="T89" s="108">
        <v>5.9</v>
      </c>
      <c r="U89" s="108">
        <v>1.26</v>
      </c>
      <c r="V89" s="109">
        <v>0.86499999999999999</v>
      </c>
      <c r="W89" s="110">
        <v>6.68</v>
      </c>
      <c r="X89" s="110">
        <v>1.42</v>
      </c>
      <c r="Y89" s="109">
        <v>0.51500000000000001</v>
      </c>
      <c r="Z89" s="111">
        <v>17.079999999999998</v>
      </c>
      <c r="AA89" s="111">
        <v>3.63</v>
      </c>
      <c r="AB89" s="109">
        <v>0.44500000000000001</v>
      </c>
      <c r="AC89" s="111">
        <v>21.71</v>
      </c>
      <c r="AD89" s="111">
        <v>4.62</v>
      </c>
      <c r="AE89" s="109">
        <v>0.35</v>
      </c>
      <c r="AF89" s="111">
        <v>28.29</v>
      </c>
      <c r="AG89" s="111">
        <v>6.02</v>
      </c>
      <c r="AH89" s="109">
        <v>0.33</v>
      </c>
      <c r="AI89" s="111">
        <v>32.04</v>
      </c>
      <c r="AJ89" s="111">
        <v>6.82</v>
      </c>
      <c r="AK89" s="109">
        <v>0.32200000000000001</v>
      </c>
      <c r="AL89" s="111">
        <v>33.81</v>
      </c>
      <c r="AM89" s="111">
        <v>7.19</v>
      </c>
    </row>
    <row r="90" spans="1:39" ht="16.899999999999999" customHeight="1" x14ac:dyDescent="0.25">
      <c r="A90" s="124">
        <v>37</v>
      </c>
      <c r="B90" s="125" t="s">
        <v>211</v>
      </c>
      <c r="C90" s="124" t="s">
        <v>532</v>
      </c>
      <c r="D90" s="124">
        <v>3</v>
      </c>
      <c r="E90" s="126">
        <v>1930</v>
      </c>
      <c r="F90" s="126">
        <v>1948</v>
      </c>
      <c r="G90" s="127">
        <v>3.6</v>
      </c>
      <c r="H90" s="127">
        <v>1932.1</v>
      </c>
      <c r="I90" s="124" t="s">
        <v>203</v>
      </c>
      <c r="J90" s="124" t="s">
        <v>48</v>
      </c>
      <c r="K90" s="128" t="s">
        <v>38</v>
      </c>
      <c r="L90" s="107">
        <v>0.159</v>
      </c>
      <c r="M90" s="129">
        <v>8.5</v>
      </c>
      <c r="N90" s="106">
        <v>17</v>
      </c>
      <c r="O90" s="106" t="s">
        <v>464</v>
      </c>
      <c r="P90" s="107">
        <v>0.247</v>
      </c>
      <c r="Q90" s="108">
        <v>5.9</v>
      </c>
      <c r="R90" s="108">
        <v>23.89</v>
      </c>
      <c r="S90" s="109">
        <v>0.93100000000000005</v>
      </c>
      <c r="T90" s="108">
        <v>6.52</v>
      </c>
      <c r="U90" s="108">
        <v>1.1100000000000001</v>
      </c>
      <c r="V90" s="109">
        <v>0.92400000000000004</v>
      </c>
      <c r="W90" s="110">
        <v>7.07</v>
      </c>
      <c r="X90" s="110">
        <v>1.3</v>
      </c>
      <c r="Y90" s="109">
        <v>0.83399999999999996</v>
      </c>
      <c r="Z90" s="111">
        <v>7.81</v>
      </c>
      <c r="AA90" s="111">
        <v>1.57</v>
      </c>
      <c r="AB90" s="109">
        <v>0.78700000000000003</v>
      </c>
      <c r="AC90" s="111">
        <v>9.4499999999999993</v>
      </c>
      <c r="AD90" s="111">
        <v>1.71</v>
      </c>
      <c r="AE90" s="109">
        <v>0.45600000000000002</v>
      </c>
      <c r="AF90" s="111">
        <v>12.76</v>
      </c>
      <c r="AG90" s="111">
        <v>4.82</v>
      </c>
      <c r="AH90" s="109">
        <v>0.39900000000000002</v>
      </c>
      <c r="AI90" s="111">
        <v>16.52</v>
      </c>
      <c r="AJ90" s="111">
        <v>6.18</v>
      </c>
      <c r="AK90" s="109">
        <v>0.38900000000000001</v>
      </c>
      <c r="AL90" s="111">
        <v>19.96</v>
      </c>
      <c r="AM90" s="111">
        <v>6.49</v>
      </c>
    </row>
    <row r="91" spans="1:39" ht="16.899999999999999" customHeight="1" x14ac:dyDescent="0.25">
      <c r="A91" s="124">
        <v>38</v>
      </c>
      <c r="B91" s="125" t="s">
        <v>216</v>
      </c>
      <c r="C91" s="124" t="s">
        <v>532</v>
      </c>
      <c r="D91" s="124">
        <v>3</v>
      </c>
      <c r="E91" s="126">
        <v>1930</v>
      </c>
      <c r="F91" s="126">
        <v>1948</v>
      </c>
      <c r="G91" s="127">
        <v>4.5999999999999996</v>
      </c>
      <c r="H91" s="127">
        <v>1933.1</v>
      </c>
      <c r="I91" s="124" t="s">
        <v>203</v>
      </c>
      <c r="J91" s="124" t="s">
        <v>37</v>
      </c>
      <c r="K91" s="128" t="s">
        <v>38</v>
      </c>
      <c r="L91" s="107">
        <v>0.22899999999999998</v>
      </c>
      <c r="M91" s="129">
        <v>641</v>
      </c>
      <c r="N91" s="106">
        <v>17</v>
      </c>
      <c r="O91" s="106" t="s">
        <v>464</v>
      </c>
      <c r="P91" s="107">
        <v>0.247</v>
      </c>
      <c r="Q91" s="108">
        <v>4.88</v>
      </c>
      <c r="R91" s="108">
        <v>19.760000000000002</v>
      </c>
      <c r="S91" s="109">
        <v>0.94399999999999995</v>
      </c>
      <c r="T91" s="108">
        <v>5.0599999999999996</v>
      </c>
      <c r="U91" s="108">
        <v>1.03</v>
      </c>
      <c r="V91" s="109">
        <v>0.94099999999999995</v>
      </c>
      <c r="W91" s="110">
        <v>10.050000000000001</v>
      </c>
      <c r="X91" s="110">
        <v>1.1200000000000001</v>
      </c>
      <c r="Y91" s="109">
        <v>0.68500000000000005</v>
      </c>
      <c r="Z91" s="111">
        <v>12.61</v>
      </c>
      <c r="AA91" s="111">
        <v>2.0299999999999998</v>
      </c>
      <c r="AB91" s="109">
        <v>0.65</v>
      </c>
      <c r="AC91" s="111">
        <v>17.350000000000001</v>
      </c>
      <c r="AD91" s="111">
        <v>2.2400000000000002</v>
      </c>
      <c r="AE91" s="109">
        <v>0.61799999999999999</v>
      </c>
      <c r="AF91" s="111">
        <v>19.05</v>
      </c>
      <c r="AG91" s="111">
        <v>2.4500000000000002</v>
      </c>
      <c r="AH91" s="109">
        <v>0.57099999999999995</v>
      </c>
      <c r="AI91" s="111">
        <v>22.59</v>
      </c>
      <c r="AJ91" s="111">
        <v>2.84</v>
      </c>
      <c r="AK91" s="109">
        <v>0.56399999999999995</v>
      </c>
      <c r="AL91" s="111">
        <v>27.32</v>
      </c>
      <c r="AM91" s="111">
        <v>2.95</v>
      </c>
    </row>
    <row r="92" spans="1:39" ht="16.899999999999999" customHeight="1" x14ac:dyDescent="0.25">
      <c r="A92" s="124">
        <v>39</v>
      </c>
      <c r="B92" s="125" t="s">
        <v>384</v>
      </c>
      <c r="C92" s="124" t="s">
        <v>534</v>
      </c>
      <c r="D92" s="124">
        <v>3</v>
      </c>
      <c r="E92" s="126">
        <v>1930</v>
      </c>
      <c r="F92" s="126">
        <v>1948</v>
      </c>
      <c r="G92" s="127">
        <v>4.5999999999999996</v>
      </c>
      <c r="H92" s="127">
        <v>1933.1</v>
      </c>
      <c r="I92" s="124" t="s">
        <v>203</v>
      </c>
      <c r="J92" s="124" t="s">
        <v>37</v>
      </c>
      <c r="K92" s="128" t="s">
        <v>38</v>
      </c>
      <c r="L92" s="107">
        <v>0.24399999999999999</v>
      </c>
      <c r="M92" s="129">
        <v>689</v>
      </c>
      <c r="N92" s="106">
        <v>17</v>
      </c>
      <c r="O92" s="106" t="s">
        <v>464</v>
      </c>
      <c r="P92" s="107">
        <v>0.247</v>
      </c>
      <c r="Q92" s="108">
        <v>3.21</v>
      </c>
      <c r="R92" s="108">
        <v>13</v>
      </c>
      <c r="S92" s="109">
        <v>0.94599999999999995</v>
      </c>
      <c r="T92" s="108">
        <v>3.78</v>
      </c>
      <c r="U92" s="108">
        <v>1.18</v>
      </c>
      <c r="V92" s="109">
        <v>0.80200000000000005</v>
      </c>
      <c r="W92" s="110">
        <v>5.08</v>
      </c>
      <c r="X92" s="110">
        <v>1.58</v>
      </c>
      <c r="Y92" s="109">
        <v>0.69799999999999995</v>
      </c>
      <c r="Z92" s="111">
        <v>8.2100000000000009</v>
      </c>
      <c r="AA92" s="111">
        <v>2.56</v>
      </c>
      <c r="AB92" s="109">
        <v>0.53700000000000003</v>
      </c>
      <c r="AC92" s="111">
        <v>10.94</v>
      </c>
      <c r="AD92" s="111">
        <v>3.41</v>
      </c>
      <c r="AE92" s="109">
        <v>0.32100000000000001</v>
      </c>
      <c r="AF92" s="111">
        <v>17.420000000000002</v>
      </c>
      <c r="AG92" s="111">
        <v>5.43</v>
      </c>
      <c r="AH92" s="109">
        <v>0.245</v>
      </c>
      <c r="AI92" s="111">
        <v>34.369999999999997</v>
      </c>
      <c r="AJ92" s="111">
        <v>10.71</v>
      </c>
      <c r="AK92" s="109">
        <v>0.23400000000000001</v>
      </c>
      <c r="AL92" s="111">
        <v>41.75</v>
      </c>
      <c r="AM92" s="111">
        <v>13.01</v>
      </c>
    </row>
    <row r="93" spans="1:39" ht="16.899999999999999" customHeight="1" x14ac:dyDescent="0.25">
      <c r="A93" s="124">
        <v>40</v>
      </c>
      <c r="B93" s="125" t="s">
        <v>538</v>
      </c>
      <c r="C93" s="124" t="s">
        <v>532</v>
      </c>
      <c r="D93" s="124">
        <v>3</v>
      </c>
      <c r="E93" s="126">
        <v>1930</v>
      </c>
      <c r="F93" s="126">
        <v>1948</v>
      </c>
      <c r="G93" s="127">
        <v>5.0199999999999996</v>
      </c>
      <c r="H93" s="127">
        <v>1933.52</v>
      </c>
      <c r="I93" s="124" t="s">
        <v>203</v>
      </c>
      <c r="J93" s="124" t="s">
        <v>37</v>
      </c>
      <c r="K93" s="128" t="s">
        <v>38</v>
      </c>
      <c r="L93" s="107">
        <v>0.24099999999999999</v>
      </c>
      <c r="M93" s="129">
        <v>798</v>
      </c>
      <c r="N93" s="106">
        <v>17</v>
      </c>
      <c r="O93" s="106" t="s">
        <v>464</v>
      </c>
      <c r="P93" s="107">
        <v>0.247</v>
      </c>
      <c r="Q93" s="108">
        <v>3.99</v>
      </c>
      <c r="R93" s="108">
        <v>16.149999999999999</v>
      </c>
      <c r="S93" s="109">
        <v>0.92900000000000005</v>
      </c>
      <c r="T93" s="108">
        <v>4.37</v>
      </c>
      <c r="U93" s="108">
        <v>1.1000000000000001</v>
      </c>
      <c r="V93" s="109">
        <v>0.78500000000000003</v>
      </c>
      <c r="W93" s="110">
        <v>5.29</v>
      </c>
      <c r="X93" s="110">
        <v>1.52</v>
      </c>
      <c r="Y93" s="109">
        <v>0.72</v>
      </c>
      <c r="Z93" s="111">
        <v>7.45</v>
      </c>
      <c r="AA93" s="111">
        <v>1.85</v>
      </c>
      <c r="AB93" s="109">
        <v>0.57299999999999995</v>
      </c>
      <c r="AC93" s="111">
        <v>9.42</v>
      </c>
      <c r="AD93" s="111">
        <v>2.72</v>
      </c>
      <c r="AE93" s="109">
        <v>0.36199999999999999</v>
      </c>
      <c r="AF93" s="111">
        <v>15.31</v>
      </c>
      <c r="AG93" s="111">
        <v>6.01</v>
      </c>
      <c r="AH93" s="109">
        <v>0.29599999999999999</v>
      </c>
      <c r="AI93" s="111">
        <v>17.97</v>
      </c>
      <c r="AJ93" s="111">
        <v>8.66</v>
      </c>
      <c r="AK93" s="109">
        <v>0.27600000000000002</v>
      </c>
      <c r="AL93" s="111">
        <v>23.54</v>
      </c>
      <c r="AM93" s="111">
        <v>10.46</v>
      </c>
    </row>
    <row r="94" spans="1:39" ht="16.899999999999999" customHeight="1" x14ac:dyDescent="0.25">
      <c r="A94" s="124">
        <v>41</v>
      </c>
      <c r="B94" s="125" t="s">
        <v>222</v>
      </c>
      <c r="C94" s="124" t="s">
        <v>532</v>
      </c>
      <c r="D94" s="124">
        <v>3</v>
      </c>
      <c r="E94" s="126">
        <v>1930</v>
      </c>
      <c r="F94" s="126">
        <v>1948</v>
      </c>
      <c r="G94" s="127">
        <v>5.8</v>
      </c>
      <c r="H94" s="127">
        <v>1934.3</v>
      </c>
      <c r="I94" s="124" t="s">
        <v>203</v>
      </c>
      <c r="J94" s="124" t="s">
        <v>48</v>
      </c>
      <c r="K94" s="128" t="s">
        <v>38</v>
      </c>
      <c r="L94" s="107">
        <v>0.26400000000000001</v>
      </c>
      <c r="M94" s="129">
        <v>1044</v>
      </c>
      <c r="N94" s="106">
        <v>17</v>
      </c>
      <c r="O94" s="106" t="s">
        <v>464</v>
      </c>
      <c r="P94" s="107">
        <v>0.247</v>
      </c>
      <c r="Q94" s="108">
        <v>3.1</v>
      </c>
      <c r="R94" s="108">
        <v>12.55</v>
      </c>
      <c r="S94" s="109">
        <v>0.96399999999999997</v>
      </c>
      <c r="T94" s="108">
        <v>4.42</v>
      </c>
      <c r="U94" s="108">
        <v>1.06</v>
      </c>
      <c r="V94" s="109">
        <v>0.94</v>
      </c>
      <c r="W94" s="110">
        <v>5.09</v>
      </c>
      <c r="X94" s="110">
        <v>1.1299999999999999</v>
      </c>
      <c r="Y94" s="109">
        <v>0.78200000000000003</v>
      </c>
      <c r="Z94" s="111">
        <v>7.52</v>
      </c>
      <c r="AA94" s="111">
        <v>1.57</v>
      </c>
      <c r="AB94" s="109">
        <v>0.311</v>
      </c>
      <c r="AC94" s="111">
        <v>11.48</v>
      </c>
      <c r="AD94" s="111">
        <v>8.2100000000000009</v>
      </c>
      <c r="AE94" s="109">
        <v>0.23599999999999999</v>
      </c>
      <c r="AF94" s="111">
        <v>20.07</v>
      </c>
      <c r="AG94" s="111">
        <v>13.09</v>
      </c>
      <c r="AH94" s="109">
        <v>0.19900000000000001</v>
      </c>
      <c r="AI94" s="111">
        <v>34.14</v>
      </c>
      <c r="AJ94" s="111">
        <v>18.28</v>
      </c>
      <c r="AK94" s="109">
        <v>0.189</v>
      </c>
      <c r="AL94" s="111">
        <v>37.869999999999997</v>
      </c>
      <c r="AM94" s="111">
        <v>20.61</v>
      </c>
    </row>
    <row r="95" spans="1:39" ht="16.899999999999999" customHeight="1" x14ac:dyDescent="0.25">
      <c r="A95" s="124">
        <v>42</v>
      </c>
      <c r="B95" s="125" t="s">
        <v>386</v>
      </c>
      <c r="C95" s="124" t="s">
        <v>534</v>
      </c>
      <c r="D95" s="124">
        <v>3</v>
      </c>
      <c r="E95" s="126">
        <v>1930</v>
      </c>
      <c r="F95" s="126">
        <v>1948</v>
      </c>
      <c r="G95" s="127">
        <v>6.07</v>
      </c>
      <c r="H95" s="127">
        <v>1934.57</v>
      </c>
      <c r="I95" s="124" t="s">
        <v>203</v>
      </c>
      <c r="J95" s="124" t="s">
        <v>48</v>
      </c>
      <c r="K95" s="128" t="s">
        <v>38</v>
      </c>
      <c r="L95" s="107">
        <v>0.26300000000000001</v>
      </c>
      <c r="M95" s="129">
        <v>1197</v>
      </c>
      <c r="N95" s="106">
        <v>17</v>
      </c>
      <c r="O95" s="106" t="s">
        <v>464</v>
      </c>
      <c r="P95" s="107">
        <v>0.247</v>
      </c>
      <c r="Q95" s="108">
        <v>3.15</v>
      </c>
      <c r="R95" s="108">
        <v>12.75</v>
      </c>
      <c r="S95" s="109">
        <v>0.96899999999999997</v>
      </c>
      <c r="T95" s="108">
        <v>4.1900000000000004</v>
      </c>
      <c r="U95" s="108">
        <v>1.33</v>
      </c>
      <c r="V95" s="109">
        <v>0.81399999999999995</v>
      </c>
      <c r="W95" s="110">
        <v>5.04</v>
      </c>
      <c r="X95" s="110">
        <v>1.6</v>
      </c>
      <c r="Y95" s="109">
        <v>0.63500000000000001</v>
      </c>
      <c r="Z95" s="111">
        <v>6.91</v>
      </c>
      <c r="AA95" s="111">
        <v>2.19</v>
      </c>
      <c r="AB95" s="109">
        <v>0.432</v>
      </c>
      <c r="AC95" s="111">
        <v>10.94</v>
      </c>
      <c r="AD95" s="111">
        <v>3.47</v>
      </c>
      <c r="AE95" s="109">
        <v>0.28899999999999998</v>
      </c>
      <c r="AF95" s="111">
        <v>19.25</v>
      </c>
      <c r="AG95" s="111">
        <v>6.11</v>
      </c>
      <c r="AH95" s="109">
        <v>0.24099999999999999</v>
      </c>
      <c r="AI95" s="111">
        <v>35.24</v>
      </c>
      <c r="AJ95" s="111">
        <v>11.19</v>
      </c>
      <c r="AK95" s="109">
        <v>0.23100000000000001</v>
      </c>
      <c r="AL95" s="111">
        <v>49.67</v>
      </c>
      <c r="AM95" s="111">
        <v>15.77</v>
      </c>
    </row>
    <row r="96" spans="1:39" ht="16.899999999999999" customHeight="1" x14ac:dyDescent="0.25">
      <c r="A96" s="124">
        <v>43</v>
      </c>
      <c r="B96" s="125" t="s">
        <v>539</v>
      </c>
      <c r="C96" s="124" t="s">
        <v>532</v>
      </c>
      <c r="D96" s="124">
        <v>3</v>
      </c>
      <c r="E96" s="126">
        <v>1930</v>
      </c>
      <c r="F96" s="126">
        <v>1948</v>
      </c>
      <c r="G96" s="127">
        <v>7.03</v>
      </c>
      <c r="H96" s="127">
        <v>1935.53</v>
      </c>
      <c r="I96" s="124" t="s">
        <v>203</v>
      </c>
      <c r="J96" s="124" t="s">
        <v>48</v>
      </c>
      <c r="K96" s="128" t="s">
        <v>38</v>
      </c>
      <c r="L96" s="107">
        <v>0.25900000000000001</v>
      </c>
      <c r="M96" s="129">
        <v>862</v>
      </c>
      <c r="N96" s="106">
        <v>17</v>
      </c>
      <c r="O96" s="106" t="s">
        <v>464</v>
      </c>
      <c r="P96" s="107">
        <v>0.247</v>
      </c>
      <c r="Q96" s="108">
        <v>3.29</v>
      </c>
      <c r="R96" s="108">
        <v>13.32</v>
      </c>
      <c r="S96" s="109">
        <v>0.90400000000000003</v>
      </c>
      <c r="T96" s="108">
        <v>4.2</v>
      </c>
      <c r="U96" s="108">
        <v>1.28</v>
      </c>
      <c r="V96" s="109">
        <v>0.83699999999999997</v>
      </c>
      <c r="W96" s="110">
        <v>5.46</v>
      </c>
      <c r="X96" s="110">
        <v>1.66</v>
      </c>
      <c r="Y96" s="109">
        <v>0.69499999999999995</v>
      </c>
      <c r="Z96" s="111">
        <v>6.76</v>
      </c>
      <c r="AA96" s="111">
        <v>2.0499999999999998</v>
      </c>
      <c r="AB96" s="109">
        <v>0.502</v>
      </c>
      <c r="AC96" s="111">
        <v>9.1</v>
      </c>
      <c r="AD96" s="111">
        <v>2.77</v>
      </c>
      <c r="AE96" s="109">
        <v>0.38600000000000001</v>
      </c>
      <c r="AF96" s="111">
        <v>16.75</v>
      </c>
      <c r="AG96" s="111">
        <v>5.09</v>
      </c>
      <c r="AH96" s="109">
        <v>0.312</v>
      </c>
      <c r="AI96" s="111">
        <v>30.15</v>
      </c>
      <c r="AJ96" s="111">
        <v>9.16</v>
      </c>
      <c r="AK96" s="109">
        <v>0.28899999999999998</v>
      </c>
      <c r="AL96" s="111">
        <v>36.479999999999997</v>
      </c>
      <c r="AM96" s="111">
        <v>11.09</v>
      </c>
    </row>
    <row r="97" spans="1:39" ht="16.899999999999999" customHeight="1" x14ac:dyDescent="0.25">
      <c r="A97" s="124">
        <v>44</v>
      </c>
      <c r="B97" s="125" t="s">
        <v>387</v>
      </c>
      <c r="C97" s="124" t="s">
        <v>534</v>
      </c>
      <c r="D97" s="124">
        <v>3</v>
      </c>
      <c r="E97" s="126">
        <v>1930</v>
      </c>
      <c r="F97" s="126">
        <v>1948</v>
      </c>
      <c r="G97" s="127">
        <v>7.62</v>
      </c>
      <c r="H97" s="127">
        <v>1936.12</v>
      </c>
      <c r="I97" s="124" t="s">
        <v>203</v>
      </c>
      <c r="J97" s="124" t="s">
        <v>48</v>
      </c>
      <c r="K97" s="128" t="s">
        <v>38</v>
      </c>
      <c r="L97" s="107">
        <v>0.27800000000000002</v>
      </c>
      <c r="M97" s="129">
        <v>733</v>
      </c>
      <c r="N97" s="106">
        <v>17</v>
      </c>
      <c r="O97" s="106" t="s">
        <v>464</v>
      </c>
      <c r="P97" s="107">
        <v>0.247</v>
      </c>
      <c r="Q97" s="108">
        <v>3.26</v>
      </c>
      <c r="R97" s="108">
        <v>13.2</v>
      </c>
      <c r="S97" s="109">
        <v>0.92200000000000004</v>
      </c>
      <c r="T97" s="108">
        <v>4.25</v>
      </c>
      <c r="U97" s="108">
        <v>1.3</v>
      </c>
      <c r="V97" s="109">
        <v>0.91300000000000003</v>
      </c>
      <c r="W97" s="110">
        <v>5.96</v>
      </c>
      <c r="X97" s="110">
        <v>1.83</v>
      </c>
      <c r="Y97" s="109">
        <v>0.73099999999999998</v>
      </c>
      <c r="Z97" s="111">
        <v>7.96</v>
      </c>
      <c r="AA97" s="111">
        <v>2.44</v>
      </c>
      <c r="AB97" s="109">
        <v>0.58599999999999997</v>
      </c>
      <c r="AC97" s="111">
        <v>9.51</v>
      </c>
      <c r="AD97" s="111">
        <v>2.92</v>
      </c>
      <c r="AE97" s="109">
        <v>0.41899999999999998</v>
      </c>
      <c r="AF97" s="111">
        <v>19.07</v>
      </c>
      <c r="AG97" s="111">
        <v>5.85</v>
      </c>
      <c r="AH97" s="109">
        <v>0.312</v>
      </c>
      <c r="AI97" s="111">
        <v>33.369999999999997</v>
      </c>
      <c r="AJ97" s="111">
        <v>10.24</v>
      </c>
      <c r="AK97" s="109">
        <v>0.28999999999999998</v>
      </c>
      <c r="AL97" s="111">
        <v>38.03</v>
      </c>
      <c r="AM97" s="111">
        <v>11.67</v>
      </c>
    </row>
    <row r="98" spans="1:39" ht="16.899999999999999" customHeight="1" x14ac:dyDescent="0.25">
      <c r="A98" s="124">
        <v>45</v>
      </c>
      <c r="B98" s="125" t="s">
        <v>233</v>
      </c>
      <c r="C98" s="124" t="s">
        <v>532</v>
      </c>
      <c r="D98" s="124">
        <v>3</v>
      </c>
      <c r="E98" s="126">
        <v>1930</v>
      </c>
      <c r="F98" s="126">
        <v>1948</v>
      </c>
      <c r="G98" s="127">
        <v>8.19</v>
      </c>
      <c r="H98" s="127">
        <v>1936.69</v>
      </c>
      <c r="I98" s="124" t="s">
        <v>203</v>
      </c>
      <c r="J98" s="124" t="s">
        <v>48</v>
      </c>
      <c r="K98" s="128" t="s">
        <v>38</v>
      </c>
      <c r="L98" s="107">
        <v>0.22399999999999998</v>
      </c>
      <c r="M98" s="129">
        <v>120</v>
      </c>
      <c r="N98" s="106">
        <v>17</v>
      </c>
      <c r="O98" s="106" t="s">
        <v>464</v>
      </c>
      <c r="P98" s="107">
        <v>0.247</v>
      </c>
      <c r="Q98" s="108">
        <v>4.1100000000000003</v>
      </c>
      <c r="R98" s="108">
        <v>16.64</v>
      </c>
      <c r="S98" s="109">
        <v>0.98299999999999998</v>
      </c>
      <c r="T98" s="108">
        <v>4.5199999999999996</v>
      </c>
      <c r="U98" s="108">
        <v>1.1000000000000001</v>
      </c>
      <c r="V98" s="109">
        <v>0.97099999999999997</v>
      </c>
      <c r="W98" s="110">
        <v>5.56</v>
      </c>
      <c r="X98" s="110">
        <v>1.35</v>
      </c>
      <c r="Y98" s="109">
        <v>0.80200000000000005</v>
      </c>
      <c r="Z98" s="111">
        <v>8.67</v>
      </c>
      <c r="AA98" s="111">
        <v>2.11</v>
      </c>
      <c r="AB98" s="109">
        <v>0.77100000000000002</v>
      </c>
      <c r="AC98" s="111">
        <v>12.77</v>
      </c>
      <c r="AD98" s="111">
        <v>3.11</v>
      </c>
      <c r="AE98" s="109">
        <v>0.54100000000000004</v>
      </c>
      <c r="AF98" s="111">
        <v>19.98</v>
      </c>
      <c r="AG98" s="111">
        <v>4.8600000000000003</v>
      </c>
      <c r="AH98" s="109">
        <v>0.41599999999999998</v>
      </c>
      <c r="AI98" s="111">
        <v>26.24</v>
      </c>
      <c r="AJ98" s="111">
        <v>6.38</v>
      </c>
      <c r="AK98" s="109">
        <v>0.39700000000000002</v>
      </c>
      <c r="AL98" s="111">
        <v>28.21</v>
      </c>
      <c r="AM98" s="111">
        <v>6.86</v>
      </c>
    </row>
    <row r="99" spans="1:39" ht="16.899999999999999" customHeight="1" x14ac:dyDescent="0.25">
      <c r="A99" s="124">
        <v>46</v>
      </c>
      <c r="B99" s="125" t="s">
        <v>540</v>
      </c>
      <c r="C99" s="124" t="s">
        <v>532</v>
      </c>
      <c r="D99" s="124">
        <v>3</v>
      </c>
      <c r="E99" s="126">
        <v>1930</v>
      </c>
      <c r="F99" s="126">
        <v>1948</v>
      </c>
      <c r="G99" s="127">
        <v>8.49</v>
      </c>
      <c r="H99" s="127">
        <v>1936.99</v>
      </c>
      <c r="I99" s="124" t="s">
        <v>203</v>
      </c>
      <c r="J99" s="124" t="s">
        <v>48</v>
      </c>
      <c r="K99" s="128" t="s">
        <v>38</v>
      </c>
      <c r="L99" s="107">
        <v>0.19800000000000001</v>
      </c>
      <c r="M99" s="129">
        <v>120</v>
      </c>
      <c r="N99" s="106">
        <v>17</v>
      </c>
      <c r="O99" s="106" t="s">
        <v>464</v>
      </c>
      <c r="P99" s="107">
        <v>0.247</v>
      </c>
      <c r="Q99" s="108">
        <v>5.0199999999999996</v>
      </c>
      <c r="R99" s="108">
        <v>20.32</v>
      </c>
      <c r="S99" s="109">
        <v>0.96899999999999997</v>
      </c>
      <c r="T99" s="108">
        <v>6.16</v>
      </c>
      <c r="U99" s="108">
        <v>1.23</v>
      </c>
      <c r="V99" s="109">
        <v>0.96399999999999997</v>
      </c>
      <c r="W99" s="110">
        <v>7.31</v>
      </c>
      <c r="X99" s="110">
        <v>1.46</v>
      </c>
      <c r="Y99" s="109">
        <v>0.82199999999999995</v>
      </c>
      <c r="Z99" s="111">
        <v>8.7100000000000009</v>
      </c>
      <c r="AA99" s="111">
        <v>1.74</v>
      </c>
      <c r="AB99" s="109">
        <v>0.72</v>
      </c>
      <c r="AC99" s="111">
        <v>9.4700000000000006</v>
      </c>
      <c r="AD99" s="111">
        <v>1.89</v>
      </c>
      <c r="AE99" s="109">
        <v>0.53600000000000003</v>
      </c>
      <c r="AF99" s="111">
        <v>13.95</v>
      </c>
      <c r="AG99" s="111">
        <v>2.78</v>
      </c>
      <c r="AH99" s="109">
        <v>0.41699999999999998</v>
      </c>
      <c r="AI99" s="111">
        <v>21.17</v>
      </c>
      <c r="AJ99" s="111">
        <v>4.22</v>
      </c>
      <c r="AK99" s="109">
        <v>0.40400000000000003</v>
      </c>
      <c r="AL99" s="111">
        <v>25.82</v>
      </c>
      <c r="AM99" s="111">
        <v>5.14</v>
      </c>
    </row>
    <row r="100" spans="1:39" ht="16.899999999999999" customHeight="1" x14ac:dyDescent="0.25">
      <c r="A100" s="124">
        <v>47</v>
      </c>
      <c r="B100" s="125" t="s">
        <v>240</v>
      </c>
      <c r="C100" s="124" t="s">
        <v>532</v>
      </c>
      <c r="D100" s="124">
        <v>3</v>
      </c>
      <c r="E100" s="126">
        <v>1930</v>
      </c>
      <c r="F100" s="126">
        <v>1948</v>
      </c>
      <c r="G100" s="127">
        <v>9.5299999999999994</v>
      </c>
      <c r="H100" s="127">
        <v>1938.03</v>
      </c>
      <c r="I100" s="124" t="s">
        <v>203</v>
      </c>
      <c r="J100" s="124" t="s">
        <v>478</v>
      </c>
      <c r="K100" s="128" t="s">
        <v>38</v>
      </c>
      <c r="L100" s="107">
        <v>0.27200000000000002</v>
      </c>
      <c r="M100" s="129">
        <v>958</v>
      </c>
      <c r="N100" s="106">
        <v>17</v>
      </c>
      <c r="O100" s="106" t="s">
        <v>464</v>
      </c>
      <c r="P100" s="107">
        <v>0.247</v>
      </c>
      <c r="Q100" s="108">
        <v>3.33</v>
      </c>
      <c r="R100" s="108">
        <v>13.48</v>
      </c>
      <c r="S100" s="109">
        <v>0.88600000000000001</v>
      </c>
      <c r="T100" s="108">
        <v>4.18</v>
      </c>
      <c r="U100" s="108">
        <v>1.26</v>
      </c>
      <c r="V100" s="109">
        <v>0.88400000000000001</v>
      </c>
      <c r="W100" s="110">
        <v>5.2</v>
      </c>
      <c r="X100" s="110">
        <v>1.56</v>
      </c>
      <c r="Y100" s="109">
        <v>0.71499999999999997</v>
      </c>
      <c r="Z100" s="111">
        <v>7.24</v>
      </c>
      <c r="AA100" s="111">
        <v>2.17</v>
      </c>
      <c r="AB100" s="109">
        <v>0.48599999999999999</v>
      </c>
      <c r="AC100" s="111">
        <v>11.6</v>
      </c>
      <c r="AD100" s="111">
        <v>3.48</v>
      </c>
      <c r="AE100" s="109">
        <v>0.29399999999999998</v>
      </c>
      <c r="AF100" s="111">
        <v>25.91</v>
      </c>
      <c r="AG100" s="111">
        <v>7.78</v>
      </c>
      <c r="AH100" s="109">
        <v>0.26700000000000002</v>
      </c>
      <c r="AI100" s="111">
        <v>41.77</v>
      </c>
      <c r="AJ100" s="111">
        <v>12.54</v>
      </c>
      <c r="AK100" s="109">
        <v>0.25900000000000001</v>
      </c>
      <c r="AL100" s="111">
        <v>45.3</v>
      </c>
      <c r="AM100" s="111">
        <v>13.6</v>
      </c>
    </row>
    <row r="101" spans="1:39" ht="16.899999999999999" customHeight="1" x14ac:dyDescent="0.25">
      <c r="A101" s="124">
        <v>48</v>
      </c>
      <c r="B101" s="125" t="s">
        <v>244</v>
      </c>
      <c r="C101" s="124" t="s">
        <v>532</v>
      </c>
      <c r="D101" s="124">
        <v>3</v>
      </c>
      <c r="E101" s="126">
        <v>1930</v>
      </c>
      <c r="F101" s="126">
        <v>1948</v>
      </c>
      <c r="G101" s="127">
        <v>10.41</v>
      </c>
      <c r="H101" s="127">
        <v>1938.91</v>
      </c>
      <c r="I101" s="124" t="s">
        <v>203</v>
      </c>
      <c r="J101" s="124" t="s">
        <v>37</v>
      </c>
      <c r="K101" s="128" t="s">
        <v>38</v>
      </c>
      <c r="L101" s="107">
        <v>0.214</v>
      </c>
      <c r="M101" s="129">
        <v>101</v>
      </c>
      <c r="N101" s="106">
        <v>17</v>
      </c>
      <c r="O101" s="106" t="s">
        <v>464</v>
      </c>
      <c r="P101" s="107">
        <v>0.247</v>
      </c>
      <c r="Q101" s="108">
        <v>4.1399999999999997</v>
      </c>
      <c r="R101" s="108">
        <v>16.760000000000002</v>
      </c>
      <c r="S101" s="109">
        <v>0.95399999999999996</v>
      </c>
      <c r="T101" s="108">
        <v>4.72</v>
      </c>
      <c r="U101" s="108">
        <v>1.1399999999999999</v>
      </c>
      <c r="V101" s="109">
        <v>0.95</v>
      </c>
      <c r="W101" s="110">
        <v>6.21</v>
      </c>
      <c r="X101" s="110">
        <v>1.5</v>
      </c>
      <c r="Y101" s="109">
        <v>0.80700000000000005</v>
      </c>
      <c r="Z101" s="111">
        <v>7.95</v>
      </c>
      <c r="AA101" s="111">
        <v>1.92</v>
      </c>
      <c r="AB101" s="109">
        <v>0.77100000000000002</v>
      </c>
      <c r="AC101" s="111">
        <v>10.220000000000001</v>
      </c>
      <c r="AD101" s="111">
        <v>2.4700000000000002</v>
      </c>
      <c r="AE101" s="109">
        <v>0.51100000000000001</v>
      </c>
      <c r="AF101" s="111">
        <v>15.26</v>
      </c>
      <c r="AG101" s="111">
        <v>3.69</v>
      </c>
      <c r="AH101" s="109">
        <v>0.42899999999999999</v>
      </c>
      <c r="AI101" s="111">
        <v>18.64</v>
      </c>
      <c r="AJ101" s="111">
        <v>4.5</v>
      </c>
      <c r="AK101" s="109">
        <v>0.42299999999999999</v>
      </c>
      <c r="AL101" s="111">
        <v>21.5</v>
      </c>
      <c r="AM101" s="111">
        <v>5.19</v>
      </c>
    </row>
    <row r="102" spans="1:39" ht="16.899999999999999" customHeight="1" x14ac:dyDescent="0.25">
      <c r="A102" s="124">
        <v>49</v>
      </c>
      <c r="B102" s="125" t="s">
        <v>390</v>
      </c>
      <c r="C102" s="124" t="s">
        <v>534</v>
      </c>
      <c r="D102" s="124">
        <v>3</v>
      </c>
      <c r="E102" s="126">
        <v>1930</v>
      </c>
      <c r="F102" s="126">
        <v>1948</v>
      </c>
      <c r="G102" s="127">
        <v>10.6</v>
      </c>
      <c r="H102" s="127">
        <v>1939.1</v>
      </c>
      <c r="I102" s="124" t="s">
        <v>203</v>
      </c>
      <c r="J102" s="124" t="s">
        <v>37</v>
      </c>
      <c r="K102" s="128" t="s">
        <v>38</v>
      </c>
      <c r="L102" s="107">
        <v>0.23699999999999999</v>
      </c>
      <c r="M102" s="129">
        <v>292</v>
      </c>
      <c r="N102" s="106">
        <v>17</v>
      </c>
      <c r="O102" s="106" t="s">
        <v>464</v>
      </c>
      <c r="P102" s="107">
        <v>0.247</v>
      </c>
      <c r="Q102" s="108">
        <v>4.05</v>
      </c>
      <c r="R102" s="108">
        <v>16.399999999999999</v>
      </c>
      <c r="S102" s="109">
        <v>0.94499999999999995</v>
      </c>
      <c r="T102" s="108">
        <v>4.68</v>
      </c>
      <c r="U102" s="108">
        <v>1.0900000000000001</v>
      </c>
      <c r="V102" s="109">
        <v>0.94</v>
      </c>
      <c r="W102" s="110">
        <v>6.41</v>
      </c>
      <c r="X102" s="110">
        <v>1.1299999999999999</v>
      </c>
      <c r="Y102" s="109">
        <v>0.875</v>
      </c>
      <c r="Z102" s="111">
        <v>8.1999999999999993</v>
      </c>
      <c r="AA102" s="111">
        <v>1.1399999999999999</v>
      </c>
      <c r="AB102" s="109">
        <v>0.78800000000000003</v>
      </c>
      <c r="AC102" s="111">
        <v>10.86</v>
      </c>
      <c r="AD102" s="111">
        <v>1.32</v>
      </c>
      <c r="AE102" s="109">
        <v>0.46200000000000002</v>
      </c>
      <c r="AF102" s="111">
        <v>13.52</v>
      </c>
      <c r="AG102" s="111">
        <v>2.77</v>
      </c>
      <c r="AH102" s="109">
        <v>0.39100000000000001</v>
      </c>
      <c r="AI102" s="111">
        <v>21.35</v>
      </c>
      <c r="AJ102" s="111">
        <v>4.21</v>
      </c>
      <c r="AK102" s="109">
        <v>0.371</v>
      </c>
      <c r="AL102" s="111">
        <v>27.72</v>
      </c>
      <c r="AM102" s="111">
        <v>5.52</v>
      </c>
    </row>
    <row r="103" spans="1:39" ht="16.899999999999999" customHeight="1" x14ac:dyDescent="0.25">
      <c r="A103" s="124">
        <v>50</v>
      </c>
      <c r="B103" s="125" t="s">
        <v>248</v>
      </c>
      <c r="C103" s="124" t="s">
        <v>532</v>
      </c>
      <c r="D103" s="124">
        <v>3</v>
      </c>
      <c r="E103" s="126">
        <v>1930</v>
      </c>
      <c r="F103" s="126">
        <v>1948</v>
      </c>
      <c r="G103" s="127">
        <v>11.39</v>
      </c>
      <c r="H103" s="127">
        <v>1939.89</v>
      </c>
      <c r="I103" s="124" t="s">
        <v>203</v>
      </c>
      <c r="J103" s="124" t="s">
        <v>37</v>
      </c>
      <c r="K103" s="128" t="s">
        <v>38</v>
      </c>
      <c r="L103" s="107">
        <v>0.23800000000000002</v>
      </c>
      <c r="M103" s="129">
        <v>503</v>
      </c>
      <c r="N103" s="106">
        <v>17</v>
      </c>
      <c r="O103" s="106" t="s">
        <v>464</v>
      </c>
      <c r="P103" s="107">
        <v>0.247</v>
      </c>
      <c r="Q103" s="108">
        <v>3.49</v>
      </c>
      <c r="R103" s="108">
        <v>14.13</v>
      </c>
      <c r="S103" s="109">
        <v>0.96499999999999997</v>
      </c>
      <c r="T103" s="108">
        <v>4.16</v>
      </c>
      <c r="U103" s="108">
        <v>1.04</v>
      </c>
      <c r="V103" s="109">
        <v>0.95399999999999996</v>
      </c>
      <c r="W103" s="110">
        <v>5.74</v>
      </c>
      <c r="X103" s="110">
        <v>1.07</v>
      </c>
      <c r="Y103" s="109">
        <v>0.84099999999999997</v>
      </c>
      <c r="Z103" s="111">
        <v>7.46</v>
      </c>
      <c r="AA103" s="111">
        <v>1.36</v>
      </c>
      <c r="AB103" s="109">
        <v>0.68700000000000006</v>
      </c>
      <c r="AC103" s="111">
        <v>11.31</v>
      </c>
      <c r="AD103" s="111">
        <v>1.96</v>
      </c>
      <c r="AE103" s="109">
        <v>0.34200000000000003</v>
      </c>
      <c r="AF103" s="111">
        <v>22.05</v>
      </c>
      <c r="AG103" s="111">
        <v>7.25</v>
      </c>
      <c r="AH103" s="109">
        <v>0.29199999999999998</v>
      </c>
      <c r="AI103" s="111">
        <v>32.03</v>
      </c>
      <c r="AJ103" s="111">
        <v>9.82</v>
      </c>
      <c r="AK103" s="109">
        <v>0.28399999999999997</v>
      </c>
      <c r="AL103" s="111">
        <v>33.67</v>
      </c>
      <c r="AM103" s="111">
        <v>10.45</v>
      </c>
    </row>
    <row r="104" spans="1:39" ht="16.899999999999999" customHeight="1" x14ac:dyDescent="0.25">
      <c r="A104" s="124">
        <v>51</v>
      </c>
      <c r="B104" s="125" t="s">
        <v>391</v>
      </c>
      <c r="C104" s="124" t="s">
        <v>534</v>
      </c>
      <c r="D104" s="124">
        <v>3</v>
      </c>
      <c r="E104" s="126">
        <v>1930</v>
      </c>
      <c r="F104" s="126">
        <v>1948</v>
      </c>
      <c r="G104" s="127">
        <v>11.87</v>
      </c>
      <c r="H104" s="127">
        <v>1940.37</v>
      </c>
      <c r="I104" s="124" t="s">
        <v>203</v>
      </c>
      <c r="J104" s="124" t="s">
        <v>37</v>
      </c>
      <c r="K104" s="128" t="s">
        <v>38</v>
      </c>
      <c r="L104" s="107">
        <v>0.24399999999999999</v>
      </c>
      <c r="M104" s="129">
        <v>332</v>
      </c>
      <c r="N104" s="106">
        <v>17</v>
      </c>
      <c r="O104" s="106" t="s">
        <v>464</v>
      </c>
      <c r="P104" s="107">
        <v>0.247</v>
      </c>
      <c r="Q104" s="108">
        <v>3.36</v>
      </c>
      <c r="R104" s="108">
        <v>13.6</v>
      </c>
      <c r="S104" s="109">
        <v>0.96699999999999997</v>
      </c>
      <c r="T104" s="108">
        <v>4</v>
      </c>
      <c r="U104" s="108">
        <v>1.19</v>
      </c>
      <c r="V104" s="109">
        <v>0.89900000000000002</v>
      </c>
      <c r="W104" s="110">
        <v>5.0599999999999996</v>
      </c>
      <c r="X104" s="110">
        <v>1.51</v>
      </c>
      <c r="Y104" s="109">
        <v>0.72199999999999998</v>
      </c>
      <c r="Z104" s="111">
        <v>6.91</v>
      </c>
      <c r="AA104" s="111">
        <v>2.06</v>
      </c>
      <c r="AB104" s="109">
        <v>0.60199999999999998</v>
      </c>
      <c r="AC104" s="111">
        <v>10.18</v>
      </c>
      <c r="AD104" s="111">
        <v>3.03</v>
      </c>
      <c r="AE104" s="109">
        <v>0.40200000000000002</v>
      </c>
      <c r="AF104" s="111">
        <v>14.47</v>
      </c>
      <c r="AG104" s="111">
        <v>4.3099999999999996</v>
      </c>
      <c r="AH104" s="109">
        <v>0.35099999999999998</v>
      </c>
      <c r="AI104" s="111">
        <v>27.49</v>
      </c>
      <c r="AJ104" s="111">
        <v>8.18</v>
      </c>
      <c r="AK104" s="109">
        <v>0.33800000000000002</v>
      </c>
      <c r="AL104" s="111">
        <v>32.79</v>
      </c>
      <c r="AM104" s="111">
        <v>9.76</v>
      </c>
    </row>
    <row r="105" spans="1:39" ht="16.899999999999999" customHeight="1" x14ac:dyDescent="0.25">
      <c r="A105" s="124">
        <v>52</v>
      </c>
      <c r="B105" s="125" t="s">
        <v>252</v>
      </c>
      <c r="C105" s="124" t="s">
        <v>532</v>
      </c>
      <c r="D105" s="124">
        <v>3</v>
      </c>
      <c r="E105" s="126">
        <v>1930</v>
      </c>
      <c r="F105" s="126">
        <v>1948</v>
      </c>
      <c r="G105" s="127">
        <v>12.18</v>
      </c>
      <c r="H105" s="127">
        <v>1940.68</v>
      </c>
      <c r="I105" s="124" t="s">
        <v>203</v>
      </c>
      <c r="J105" s="124" t="s">
        <v>37</v>
      </c>
      <c r="K105" s="128" t="s">
        <v>38</v>
      </c>
      <c r="L105" s="107">
        <v>0.20899999999999999</v>
      </c>
      <c r="M105" s="129">
        <v>76</v>
      </c>
      <c r="N105" s="106">
        <v>17</v>
      </c>
      <c r="O105" s="106" t="s">
        <v>464</v>
      </c>
      <c r="P105" s="107">
        <v>0.247</v>
      </c>
      <c r="Q105" s="108">
        <v>4.09</v>
      </c>
      <c r="R105" s="108">
        <v>16.559999999999999</v>
      </c>
      <c r="S105" s="109">
        <v>0.95499999999999996</v>
      </c>
      <c r="T105" s="108">
        <v>4.26</v>
      </c>
      <c r="U105" s="108">
        <v>1.04</v>
      </c>
      <c r="V105" s="109">
        <v>0.94699999999999995</v>
      </c>
      <c r="W105" s="110">
        <v>5.22</v>
      </c>
      <c r="X105" s="110">
        <v>1.17</v>
      </c>
      <c r="Y105" s="109">
        <v>0.82099999999999995</v>
      </c>
      <c r="Z105" s="111">
        <v>7.93</v>
      </c>
      <c r="AA105" s="111">
        <v>1.52</v>
      </c>
      <c r="AB105" s="109">
        <v>0.78500000000000003</v>
      </c>
      <c r="AC105" s="111">
        <v>10.11</v>
      </c>
      <c r="AD105" s="111">
        <v>1.63</v>
      </c>
      <c r="AE105" s="109">
        <v>0.621</v>
      </c>
      <c r="AF105" s="111">
        <v>13.92</v>
      </c>
      <c r="AG105" s="111">
        <v>2.5</v>
      </c>
      <c r="AH105" s="109">
        <v>0.53200000000000003</v>
      </c>
      <c r="AI105" s="111">
        <v>16.97</v>
      </c>
      <c r="AJ105" s="111">
        <v>3.7</v>
      </c>
      <c r="AK105" s="109">
        <v>0.495</v>
      </c>
      <c r="AL105" s="111">
        <v>18.670000000000002</v>
      </c>
      <c r="AM105" s="111">
        <v>3.79</v>
      </c>
    </row>
    <row r="106" spans="1:39" ht="16.899999999999999" customHeight="1" x14ac:dyDescent="0.25">
      <c r="A106" s="124">
        <v>53</v>
      </c>
      <c r="B106" s="125" t="s">
        <v>259</v>
      </c>
      <c r="C106" s="124" t="s">
        <v>532</v>
      </c>
      <c r="D106" s="124">
        <v>3</v>
      </c>
      <c r="E106" s="126">
        <v>1930</v>
      </c>
      <c r="F106" s="126">
        <v>1948</v>
      </c>
      <c r="G106" s="127">
        <v>13.64</v>
      </c>
      <c r="H106" s="127">
        <v>1942.14</v>
      </c>
      <c r="I106" s="124" t="s">
        <v>203</v>
      </c>
      <c r="J106" s="124" t="s">
        <v>48</v>
      </c>
      <c r="K106" s="128" t="s">
        <v>38</v>
      </c>
      <c r="L106" s="107">
        <v>0.21</v>
      </c>
      <c r="M106" s="129">
        <v>95</v>
      </c>
      <c r="N106" s="106">
        <v>17</v>
      </c>
      <c r="O106" s="106" t="s">
        <v>464</v>
      </c>
      <c r="P106" s="107">
        <v>0.247</v>
      </c>
      <c r="Q106" s="108">
        <v>4.3899999999999997</v>
      </c>
      <c r="R106" s="108">
        <v>17.77</v>
      </c>
      <c r="S106" s="109">
        <v>0.95599999999999996</v>
      </c>
      <c r="T106" s="108">
        <v>5.22</v>
      </c>
      <c r="U106" s="108">
        <v>1.19</v>
      </c>
      <c r="V106" s="109">
        <v>0.94899999999999995</v>
      </c>
      <c r="W106" s="110">
        <v>6.43</v>
      </c>
      <c r="X106" s="110">
        <v>1.46</v>
      </c>
      <c r="Y106" s="109">
        <v>0.8</v>
      </c>
      <c r="Z106" s="111">
        <v>8.2799999999999994</v>
      </c>
      <c r="AA106" s="111">
        <v>1.89</v>
      </c>
      <c r="AB106" s="109">
        <v>0.76300000000000001</v>
      </c>
      <c r="AC106" s="111">
        <v>9.49</v>
      </c>
      <c r="AD106" s="111">
        <v>2.16</v>
      </c>
      <c r="AE106" s="109">
        <v>0.56699999999999995</v>
      </c>
      <c r="AF106" s="111">
        <v>12.79</v>
      </c>
      <c r="AG106" s="111">
        <v>2.91</v>
      </c>
      <c r="AH106" s="109">
        <v>0.501</v>
      </c>
      <c r="AI106" s="111">
        <v>15.72</v>
      </c>
      <c r="AJ106" s="111">
        <v>3.58</v>
      </c>
      <c r="AK106" s="109">
        <v>0.46700000000000003</v>
      </c>
      <c r="AL106" s="111">
        <v>16.82</v>
      </c>
      <c r="AM106" s="111">
        <v>3.83</v>
      </c>
    </row>
    <row r="107" spans="1:39" ht="16.899999999999999" customHeight="1" x14ac:dyDescent="0.25">
      <c r="A107" s="124">
        <v>54</v>
      </c>
      <c r="B107" s="125" t="s">
        <v>393</v>
      </c>
      <c r="C107" s="124" t="s">
        <v>534</v>
      </c>
      <c r="D107" s="124">
        <v>3</v>
      </c>
      <c r="E107" s="126">
        <v>1930</v>
      </c>
      <c r="F107" s="126">
        <v>1948</v>
      </c>
      <c r="G107" s="127">
        <v>13.9</v>
      </c>
      <c r="H107" s="127">
        <v>1942.4</v>
      </c>
      <c r="I107" s="124" t="s">
        <v>203</v>
      </c>
      <c r="J107" s="124" t="s">
        <v>48</v>
      </c>
      <c r="K107" s="128" t="s">
        <v>38</v>
      </c>
      <c r="L107" s="107">
        <v>0.217</v>
      </c>
      <c r="M107" s="129">
        <v>30.4</v>
      </c>
      <c r="N107" s="106">
        <v>17</v>
      </c>
      <c r="O107" s="106" t="s">
        <v>464</v>
      </c>
      <c r="P107" s="107">
        <v>0.247</v>
      </c>
      <c r="Q107" s="108">
        <v>4.4000000000000004</v>
      </c>
      <c r="R107" s="108">
        <v>17.809999999999999</v>
      </c>
      <c r="S107" s="109">
        <v>0.97299999999999998</v>
      </c>
      <c r="T107" s="108">
        <v>4.71</v>
      </c>
      <c r="U107" s="108">
        <v>1.07</v>
      </c>
      <c r="V107" s="109">
        <v>0.96199999999999997</v>
      </c>
      <c r="W107" s="110">
        <v>6.43</v>
      </c>
      <c r="X107" s="110">
        <v>1.08</v>
      </c>
      <c r="Y107" s="109">
        <v>0.85399999999999998</v>
      </c>
      <c r="Z107" s="111">
        <v>7.53</v>
      </c>
      <c r="AA107" s="111">
        <v>1.42</v>
      </c>
      <c r="AB107" s="109">
        <v>0.73</v>
      </c>
      <c r="AC107" s="111">
        <v>9.76</v>
      </c>
      <c r="AD107" s="111">
        <v>1.82</v>
      </c>
      <c r="AE107" s="109">
        <v>0.58199999999999996</v>
      </c>
      <c r="AF107" s="111">
        <v>16.61</v>
      </c>
      <c r="AG107" s="111">
        <v>2.76</v>
      </c>
      <c r="AH107" s="109">
        <v>0.51500000000000001</v>
      </c>
      <c r="AI107" s="111">
        <v>19.11</v>
      </c>
      <c r="AJ107" s="111">
        <v>3.46</v>
      </c>
      <c r="AK107" s="109">
        <v>0.496</v>
      </c>
      <c r="AL107" s="111">
        <v>26.96</v>
      </c>
      <c r="AM107" s="111">
        <v>3.73</v>
      </c>
    </row>
    <row r="108" spans="1:39" ht="16.899999999999999" customHeight="1" x14ac:dyDescent="0.25">
      <c r="A108" s="124">
        <v>55</v>
      </c>
      <c r="B108" s="125" t="s">
        <v>265</v>
      </c>
      <c r="C108" s="124" t="s">
        <v>532</v>
      </c>
      <c r="D108" s="124">
        <v>3</v>
      </c>
      <c r="E108" s="126">
        <v>1930</v>
      </c>
      <c r="F108" s="126">
        <v>1948</v>
      </c>
      <c r="G108" s="127">
        <v>15.21</v>
      </c>
      <c r="H108" s="127">
        <v>1943.71</v>
      </c>
      <c r="I108" s="124" t="s">
        <v>203</v>
      </c>
      <c r="J108" s="124" t="s">
        <v>48</v>
      </c>
      <c r="K108" s="128" t="s">
        <v>38</v>
      </c>
      <c r="L108" s="107">
        <v>0.23100000000000001</v>
      </c>
      <c r="M108" s="129">
        <v>154</v>
      </c>
      <c r="N108" s="106">
        <v>17</v>
      </c>
      <c r="O108" s="106" t="s">
        <v>464</v>
      </c>
      <c r="P108" s="107">
        <v>0.247</v>
      </c>
      <c r="Q108" s="108">
        <v>3.59</v>
      </c>
      <c r="R108" s="108">
        <v>14.53</v>
      </c>
      <c r="S108" s="109">
        <v>0.95799999999999996</v>
      </c>
      <c r="T108" s="108">
        <v>3.98</v>
      </c>
      <c r="U108" s="108">
        <v>1.1100000000000001</v>
      </c>
      <c r="V108" s="109">
        <v>0.95399999999999996</v>
      </c>
      <c r="W108" s="110">
        <v>4.83</v>
      </c>
      <c r="X108" s="110">
        <v>1.35</v>
      </c>
      <c r="Y108" s="109">
        <v>0.85499999999999998</v>
      </c>
      <c r="Z108" s="111">
        <v>6.83</v>
      </c>
      <c r="AA108" s="111">
        <v>1.9</v>
      </c>
      <c r="AB108" s="109">
        <v>0.82099999999999995</v>
      </c>
      <c r="AC108" s="111">
        <v>8.93</v>
      </c>
      <c r="AD108" s="111">
        <v>2.4900000000000002</v>
      </c>
      <c r="AE108" s="109">
        <v>0.57199999999999995</v>
      </c>
      <c r="AF108" s="111">
        <v>12.53</v>
      </c>
      <c r="AG108" s="111">
        <v>3.49</v>
      </c>
      <c r="AH108" s="109">
        <v>0.47799999999999998</v>
      </c>
      <c r="AI108" s="111">
        <v>16.93</v>
      </c>
      <c r="AJ108" s="111">
        <v>4.72</v>
      </c>
      <c r="AK108" s="109">
        <v>0.45900000000000002</v>
      </c>
      <c r="AL108" s="111">
        <v>19.190000000000001</v>
      </c>
      <c r="AM108" s="111">
        <v>5.35</v>
      </c>
    </row>
    <row r="109" spans="1:39" ht="16.899999999999999" customHeight="1" x14ac:dyDescent="0.25">
      <c r="A109" s="124">
        <v>56</v>
      </c>
      <c r="B109" s="125" t="s">
        <v>266</v>
      </c>
      <c r="C109" s="124" t="s">
        <v>532</v>
      </c>
      <c r="D109" s="124">
        <v>3</v>
      </c>
      <c r="E109" s="126">
        <v>1930</v>
      </c>
      <c r="F109" s="126">
        <v>1948</v>
      </c>
      <c r="G109" s="127">
        <v>15.43</v>
      </c>
      <c r="H109" s="127">
        <v>1943.93</v>
      </c>
      <c r="I109" s="124" t="s">
        <v>203</v>
      </c>
      <c r="J109" s="124" t="s">
        <v>465</v>
      </c>
      <c r="K109" s="128" t="s">
        <v>38</v>
      </c>
      <c r="L109" s="107">
        <v>0.26</v>
      </c>
      <c r="M109" s="129">
        <v>847</v>
      </c>
      <c r="N109" s="106">
        <v>17</v>
      </c>
      <c r="O109" s="106" t="s">
        <v>464</v>
      </c>
      <c r="P109" s="107">
        <v>0.247</v>
      </c>
      <c r="Q109" s="108">
        <v>2.96</v>
      </c>
      <c r="R109" s="108">
        <v>11.98</v>
      </c>
      <c r="S109" s="109">
        <v>0.97899999999999998</v>
      </c>
      <c r="T109" s="108">
        <v>3.95</v>
      </c>
      <c r="U109" s="108">
        <v>1.1399999999999999</v>
      </c>
      <c r="V109" s="109">
        <v>0.97299999999999998</v>
      </c>
      <c r="W109" s="110">
        <v>5.46</v>
      </c>
      <c r="X109" s="110">
        <v>1.33</v>
      </c>
      <c r="Y109" s="109">
        <v>0.625</v>
      </c>
      <c r="Z109" s="111">
        <v>8.2100000000000009</v>
      </c>
      <c r="AA109" s="111">
        <v>3.01</v>
      </c>
      <c r="AB109" s="109">
        <v>0.45900000000000002</v>
      </c>
      <c r="AC109" s="111">
        <v>10.199999999999999</v>
      </c>
      <c r="AD109" s="111">
        <v>5.0199999999999996</v>
      </c>
      <c r="AE109" s="109">
        <v>0.29299999999999998</v>
      </c>
      <c r="AF109" s="111">
        <v>17.04</v>
      </c>
      <c r="AG109" s="111">
        <v>11.42</v>
      </c>
      <c r="AH109" s="109">
        <v>0.27100000000000002</v>
      </c>
      <c r="AI109" s="111">
        <v>30.85</v>
      </c>
      <c r="AJ109" s="111">
        <v>13.04</v>
      </c>
      <c r="AK109" s="109">
        <v>0.26500000000000001</v>
      </c>
      <c r="AL109" s="111">
        <v>34.1</v>
      </c>
      <c r="AM109" s="111">
        <v>13.72</v>
      </c>
    </row>
    <row r="110" spans="1:39" ht="16.899999999999999" customHeight="1" x14ac:dyDescent="0.25">
      <c r="A110" s="124">
        <v>57</v>
      </c>
      <c r="B110" s="125" t="s">
        <v>396</v>
      </c>
      <c r="C110" s="124" t="s">
        <v>534</v>
      </c>
      <c r="D110" s="124">
        <v>3</v>
      </c>
      <c r="E110" s="126">
        <v>1930</v>
      </c>
      <c r="F110" s="126">
        <v>1948</v>
      </c>
      <c r="G110" s="127">
        <v>16.41</v>
      </c>
      <c r="H110" s="127">
        <v>1944.91</v>
      </c>
      <c r="I110" s="124" t="s">
        <v>203</v>
      </c>
      <c r="J110" s="124" t="s">
        <v>48</v>
      </c>
      <c r="K110" s="128" t="s">
        <v>38</v>
      </c>
      <c r="L110" s="107">
        <v>0.20899999999999999</v>
      </c>
      <c r="M110" s="129">
        <v>20</v>
      </c>
      <c r="N110" s="106">
        <v>17</v>
      </c>
      <c r="O110" s="106" t="s">
        <v>464</v>
      </c>
      <c r="P110" s="107">
        <v>0.247</v>
      </c>
      <c r="Q110" s="108">
        <v>4.58</v>
      </c>
      <c r="R110" s="108">
        <v>18.54</v>
      </c>
      <c r="S110" s="109">
        <v>0.95499999999999996</v>
      </c>
      <c r="T110" s="108">
        <v>5.99</v>
      </c>
      <c r="U110" s="108">
        <v>1.31</v>
      </c>
      <c r="V110" s="109">
        <v>0.95199999999999996</v>
      </c>
      <c r="W110" s="110">
        <v>6.86</v>
      </c>
      <c r="X110" s="110">
        <v>1.5</v>
      </c>
      <c r="Y110" s="109">
        <v>0.82599999999999996</v>
      </c>
      <c r="Z110" s="111">
        <v>9.56</v>
      </c>
      <c r="AA110" s="111">
        <v>2.09</v>
      </c>
      <c r="AB110" s="109">
        <v>0.74</v>
      </c>
      <c r="AC110" s="111">
        <v>11.83</v>
      </c>
      <c r="AD110" s="111">
        <v>2.58</v>
      </c>
      <c r="AE110" s="109">
        <v>0.66600000000000004</v>
      </c>
      <c r="AF110" s="111">
        <v>16.25</v>
      </c>
      <c r="AG110" s="111">
        <v>3.55</v>
      </c>
      <c r="AH110" s="109">
        <v>0.59699999999999998</v>
      </c>
      <c r="AI110" s="111">
        <v>19.16</v>
      </c>
      <c r="AJ110" s="111">
        <v>4.18</v>
      </c>
      <c r="AK110" s="109">
        <v>0.56299999999999994</v>
      </c>
      <c r="AL110" s="111">
        <v>25.3</v>
      </c>
      <c r="AM110" s="111">
        <v>5.52</v>
      </c>
    </row>
    <row r="111" spans="1:39" ht="16.899999999999999" customHeight="1" x14ac:dyDescent="0.25">
      <c r="A111" s="124">
        <v>58</v>
      </c>
      <c r="B111" s="125" t="s">
        <v>288</v>
      </c>
      <c r="C111" s="124" t="s">
        <v>532</v>
      </c>
      <c r="D111" s="124">
        <v>4</v>
      </c>
      <c r="E111" s="126">
        <v>1948</v>
      </c>
      <c r="F111" s="126">
        <v>1966</v>
      </c>
      <c r="G111" s="127">
        <v>3.21</v>
      </c>
      <c r="H111" s="127">
        <v>1949.71</v>
      </c>
      <c r="I111" s="124" t="s">
        <v>203</v>
      </c>
      <c r="J111" s="124" t="s">
        <v>480</v>
      </c>
      <c r="K111" s="128" t="s">
        <v>38</v>
      </c>
      <c r="L111" s="107">
        <v>9.0999999999999998E-2</v>
      </c>
      <c r="M111" s="129">
        <v>0.5</v>
      </c>
      <c r="N111" s="106">
        <v>17</v>
      </c>
      <c r="O111" s="106" t="s">
        <v>464</v>
      </c>
      <c r="P111" s="107">
        <v>0.247</v>
      </c>
      <c r="Q111" s="108">
        <v>16.53</v>
      </c>
      <c r="R111" s="108">
        <v>66.92</v>
      </c>
      <c r="S111" s="109">
        <v>0.98599999999999999</v>
      </c>
      <c r="T111" s="108">
        <v>17.61</v>
      </c>
      <c r="U111" s="108">
        <v>1.01</v>
      </c>
      <c r="V111" s="109">
        <v>0.95499999999999996</v>
      </c>
      <c r="W111" s="110">
        <v>18.41</v>
      </c>
      <c r="X111" s="110">
        <v>1.1100000000000001</v>
      </c>
      <c r="Y111" s="109">
        <v>0.92100000000000004</v>
      </c>
      <c r="Z111" s="111">
        <v>22.93</v>
      </c>
      <c r="AA111" s="111">
        <v>1.19</v>
      </c>
      <c r="AB111" s="109">
        <v>0.84499999999999997</v>
      </c>
      <c r="AC111" s="111">
        <v>31.93</v>
      </c>
      <c r="AD111" s="111">
        <v>1.58</v>
      </c>
      <c r="AE111" s="109">
        <v>0.81399999999999995</v>
      </c>
      <c r="AF111" s="111">
        <v>37.03</v>
      </c>
      <c r="AG111" s="111">
        <v>1.62</v>
      </c>
      <c r="AH111" s="109">
        <v>0.78300000000000003</v>
      </c>
      <c r="AI111" s="111">
        <v>42.4</v>
      </c>
      <c r="AJ111" s="111">
        <v>1.73</v>
      </c>
      <c r="AK111" s="109">
        <v>0.751</v>
      </c>
      <c r="AL111" s="111">
        <v>49.74</v>
      </c>
      <c r="AM111" s="111">
        <v>1.86</v>
      </c>
    </row>
    <row r="112" spans="1:39" ht="16.899999999999999" customHeight="1" x14ac:dyDescent="0.25">
      <c r="A112" s="124">
        <v>59</v>
      </c>
      <c r="B112" s="125" t="s">
        <v>290</v>
      </c>
      <c r="C112" s="124" t="s">
        <v>532</v>
      </c>
      <c r="D112" s="124">
        <v>4</v>
      </c>
      <c r="E112" s="126">
        <v>1948</v>
      </c>
      <c r="F112" s="126">
        <v>1966</v>
      </c>
      <c r="G112" s="127">
        <v>3.59</v>
      </c>
      <c r="H112" s="127">
        <v>1950.09</v>
      </c>
      <c r="I112" s="124" t="s">
        <v>203</v>
      </c>
      <c r="J112" s="124" t="s">
        <v>291</v>
      </c>
      <c r="K112" s="128" t="s">
        <v>38</v>
      </c>
      <c r="L112" s="107">
        <v>0.16899999999999998</v>
      </c>
      <c r="M112" s="129">
        <v>2.2000000000000002</v>
      </c>
      <c r="N112" s="106">
        <v>17</v>
      </c>
      <c r="O112" s="106" t="s">
        <v>464</v>
      </c>
      <c r="P112" s="107">
        <v>0.247</v>
      </c>
      <c r="Q112" s="108">
        <v>4.74</v>
      </c>
      <c r="R112" s="108">
        <v>19.190000000000001</v>
      </c>
      <c r="S112" s="109">
        <v>0.997</v>
      </c>
      <c r="T112" s="108">
        <v>1.2753997121809917</v>
      </c>
      <c r="U112" s="108">
        <v>1.01</v>
      </c>
      <c r="V112" s="109">
        <v>0.99399999999999999</v>
      </c>
      <c r="W112" s="110">
        <v>6.46</v>
      </c>
      <c r="X112" s="110">
        <v>1.35</v>
      </c>
      <c r="Y112" s="109">
        <v>0.88900000000000001</v>
      </c>
      <c r="Z112" s="111">
        <v>7.49</v>
      </c>
      <c r="AA112" s="111">
        <v>1.64</v>
      </c>
      <c r="AB112" s="109">
        <v>0.81399999999999995</v>
      </c>
      <c r="AC112" s="111">
        <v>9.43</v>
      </c>
      <c r="AD112" s="111">
        <v>1.96</v>
      </c>
      <c r="AE112" s="109">
        <v>0.73399999999999999</v>
      </c>
      <c r="AF112" s="111">
        <v>14.62</v>
      </c>
      <c r="AG112" s="111">
        <v>2.4500000000000002</v>
      </c>
      <c r="AH112" s="109">
        <v>0.63700000000000001</v>
      </c>
      <c r="AI112" s="111">
        <v>19.09</v>
      </c>
      <c r="AJ112" s="111">
        <v>3.09</v>
      </c>
      <c r="AK112" s="109">
        <v>0.61299999999999999</v>
      </c>
      <c r="AL112" s="111">
        <v>27.4</v>
      </c>
      <c r="AM112" s="111">
        <v>3.32</v>
      </c>
    </row>
    <row r="113" spans="1:39" ht="16.899999999999999" customHeight="1" x14ac:dyDescent="0.25">
      <c r="A113" s="124">
        <v>60</v>
      </c>
      <c r="B113" s="125" t="s">
        <v>299</v>
      </c>
      <c r="C113" s="124" t="s">
        <v>532</v>
      </c>
      <c r="D113" s="124">
        <v>4</v>
      </c>
      <c r="E113" s="126">
        <v>1948</v>
      </c>
      <c r="F113" s="126">
        <v>1966</v>
      </c>
      <c r="G113" s="127">
        <v>6.79</v>
      </c>
      <c r="H113" s="127">
        <v>1953.29</v>
      </c>
      <c r="I113" s="124" t="s">
        <v>203</v>
      </c>
      <c r="J113" s="124" t="s">
        <v>141</v>
      </c>
      <c r="K113" s="128" t="s">
        <v>86</v>
      </c>
      <c r="L113" s="107">
        <v>0.14800000000000002</v>
      </c>
      <c r="M113" s="129">
        <v>1.7</v>
      </c>
      <c r="N113" s="106">
        <v>17</v>
      </c>
      <c r="O113" s="106" t="s">
        <v>464</v>
      </c>
      <c r="P113" s="107">
        <v>0.247</v>
      </c>
      <c r="Q113" s="108">
        <v>7.39</v>
      </c>
      <c r="R113" s="108">
        <v>29.92</v>
      </c>
      <c r="S113" s="109">
        <v>0.99399999999999999</v>
      </c>
      <c r="T113" s="108">
        <v>7.64</v>
      </c>
      <c r="U113" s="108">
        <v>1.02</v>
      </c>
      <c r="V113" s="109">
        <v>0.99099999999999999</v>
      </c>
      <c r="W113" s="110">
        <v>8.1199999999999992</v>
      </c>
      <c r="X113" s="110">
        <v>1.32</v>
      </c>
      <c r="Y113" s="109">
        <v>0.95099999999999996</v>
      </c>
      <c r="Z113" s="111">
        <v>9.6199999999999992</v>
      </c>
      <c r="AA113" s="111">
        <v>1.47</v>
      </c>
      <c r="AB113" s="109">
        <v>0.89300000000000002</v>
      </c>
      <c r="AC113" s="111">
        <v>11.22</v>
      </c>
      <c r="AD113" s="111">
        <v>1.69</v>
      </c>
      <c r="AE113" s="109">
        <v>0.77300000000000002</v>
      </c>
      <c r="AF113" s="111">
        <v>18.71</v>
      </c>
      <c r="AG113" s="111">
        <v>1.96</v>
      </c>
      <c r="AH113" s="109">
        <v>0.70099999999999996</v>
      </c>
      <c r="AI113" s="111">
        <v>23.56</v>
      </c>
      <c r="AJ113" s="111">
        <v>2.4900000000000002</v>
      </c>
      <c r="AK113" s="109">
        <v>0.68700000000000006</v>
      </c>
      <c r="AL113" s="111">
        <v>27.34</v>
      </c>
      <c r="AM113" s="111">
        <v>2.69</v>
      </c>
    </row>
    <row r="114" spans="1:39" x14ac:dyDescent="0.25">
      <c r="V114" s="75"/>
      <c r="W114" s="74"/>
      <c r="X114" s="74"/>
      <c r="Y114" s="75"/>
    </row>
    <row r="115" spans="1:39" x14ac:dyDescent="0.25">
      <c r="V115" s="75"/>
      <c r="W115" s="74"/>
      <c r="X115" s="74"/>
      <c r="Y115" s="75"/>
    </row>
    <row r="116" spans="1:39" x14ac:dyDescent="0.25">
      <c r="V116" s="75"/>
      <c r="W116" s="74"/>
      <c r="X116" s="74"/>
      <c r="Y116" s="75"/>
    </row>
    <row r="117" spans="1:39" x14ac:dyDescent="0.25">
      <c r="V117" s="75"/>
      <c r="W117" s="74"/>
      <c r="X117" s="74"/>
      <c r="Y117" s="75"/>
    </row>
    <row r="118" spans="1:39" x14ac:dyDescent="0.25">
      <c r="V118" s="75"/>
      <c r="W118" s="74"/>
      <c r="X118" s="74"/>
      <c r="Y118" s="75"/>
    </row>
    <row r="119" spans="1:39" x14ac:dyDescent="0.25">
      <c r="V119" s="75"/>
      <c r="W119" s="74"/>
      <c r="X119" s="74"/>
      <c r="Y119" s="75"/>
    </row>
    <row r="120" spans="1:39" x14ac:dyDescent="0.25">
      <c r="V120" s="75"/>
      <c r="W120" s="74"/>
      <c r="X120" s="74"/>
      <c r="Y120" s="75"/>
    </row>
    <row r="121" spans="1:39" x14ac:dyDescent="0.25">
      <c r="V121" s="75"/>
      <c r="W121" s="74"/>
      <c r="X121" s="74"/>
      <c r="Y121" s="75"/>
    </row>
    <row r="122" spans="1:39" x14ac:dyDescent="0.25">
      <c r="V122" s="75"/>
      <c r="W122" s="74"/>
      <c r="X122" s="74"/>
      <c r="Y122" s="75"/>
    </row>
    <row r="123" spans="1:39" x14ac:dyDescent="0.25">
      <c r="V123" s="75"/>
      <c r="W123" s="74"/>
      <c r="X123" s="74"/>
      <c r="Y123" s="75"/>
    </row>
    <row r="124" spans="1:39" x14ac:dyDescent="0.25">
      <c r="V124" s="75"/>
      <c r="W124" s="74"/>
      <c r="X124" s="74"/>
      <c r="Y124" s="75"/>
    </row>
    <row r="125" spans="1:39" x14ac:dyDescent="0.25">
      <c r="V125" s="75"/>
      <c r="W125" s="74"/>
      <c r="X125" s="74"/>
      <c r="Y125" s="75"/>
    </row>
    <row r="126" spans="1:39" x14ac:dyDescent="0.25">
      <c r="V126" s="75"/>
      <c r="W126" s="74"/>
      <c r="X126" s="74"/>
      <c r="Y126" s="75"/>
    </row>
    <row r="127" spans="1:39" x14ac:dyDescent="0.25">
      <c r="V127" s="75"/>
      <c r="W127" s="74"/>
      <c r="X127" s="74"/>
      <c r="Y127" s="75"/>
    </row>
    <row r="128" spans="1:39" x14ac:dyDescent="0.25">
      <c r="V128" s="75"/>
      <c r="W128" s="74"/>
      <c r="X128" s="74"/>
      <c r="Y128" s="75"/>
    </row>
    <row r="129" spans="22:25" x14ac:dyDescent="0.25">
      <c r="V129" s="75"/>
      <c r="W129" s="74"/>
      <c r="X129" s="74"/>
      <c r="Y129" s="75"/>
    </row>
    <row r="130" spans="22:25" x14ac:dyDescent="0.25">
      <c r="V130" s="75"/>
      <c r="W130" s="74"/>
      <c r="X130" s="74"/>
      <c r="Y130" s="75"/>
    </row>
    <row r="131" spans="22:25" x14ac:dyDescent="0.25">
      <c r="V131" s="75"/>
      <c r="W131" s="74"/>
      <c r="X131" s="74"/>
      <c r="Y131" s="75"/>
    </row>
    <row r="132" spans="22:25" x14ac:dyDescent="0.25">
      <c r="V132" s="75"/>
      <c r="W132" s="74"/>
      <c r="X132" s="74"/>
      <c r="Y132" s="75"/>
    </row>
    <row r="133" spans="22:25" x14ac:dyDescent="0.25">
      <c r="V133" s="75"/>
      <c r="W133" s="74"/>
      <c r="X133" s="74"/>
      <c r="Y133" s="75"/>
    </row>
    <row r="134" spans="22:25" x14ac:dyDescent="0.25">
      <c r="V134" s="75"/>
      <c r="W134" s="74"/>
      <c r="X134" s="74"/>
      <c r="Y134" s="75"/>
    </row>
    <row r="135" spans="22:25" x14ac:dyDescent="0.25">
      <c r="V135" s="75"/>
      <c r="W135" s="74"/>
      <c r="X135" s="74"/>
      <c r="Y135" s="75"/>
    </row>
    <row r="136" spans="22:25" x14ac:dyDescent="0.25">
      <c r="V136" s="75"/>
      <c r="W136" s="74"/>
      <c r="X136" s="74"/>
      <c r="Y136" s="75"/>
    </row>
    <row r="137" spans="22:25" x14ac:dyDescent="0.25">
      <c r="V137" s="75"/>
      <c r="W137" s="74"/>
      <c r="X137" s="74"/>
      <c r="Y137" s="75"/>
    </row>
    <row r="138" spans="22:25" x14ac:dyDescent="0.25">
      <c r="V138" s="75"/>
      <c r="W138" s="74"/>
      <c r="X138" s="74"/>
      <c r="Y138" s="75"/>
    </row>
    <row r="139" spans="22:25" x14ac:dyDescent="0.25">
      <c r="V139" s="75"/>
      <c r="W139" s="74"/>
      <c r="X139" s="74"/>
      <c r="Y139" s="75"/>
    </row>
    <row r="140" spans="22:25" x14ac:dyDescent="0.25">
      <c r="V140" s="75"/>
      <c r="W140" s="74"/>
      <c r="X140" s="74"/>
      <c r="Y140" s="75"/>
    </row>
    <row r="141" spans="22:25" x14ac:dyDescent="0.25">
      <c r="V141" s="75"/>
      <c r="W141" s="74"/>
      <c r="X141" s="74"/>
      <c r="Y141" s="75"/>
    </row>
    <row r="142" spans="22:25" x14ac:dyDescent="0.25">
      <c r="V142" s="75"/>
      <c r="W142" s="74"/>
      <c r="X142" s="74"/>
      <c r="Y142" s="75"/>
    </row>
    <row r="143" spans="22:25" x14ac:dyDescent="0.25">
      <c r="V143" s="75"/>
      <c r="W143" s="74"/>
      <c r="X143" s="74"/>
      <c r="Y143" s="75"/>
    </row>
    <row r="144" spans="22:25" x14ac:dyDescent="0.25">
      <c r="V144" s="75"/>
      <c r="W144" s="74"/>
      <c r="X144" s="74"/>
      <c r="Y144" s="75"/>
    </row>
    <row r="145" spans="22:25" x14ac:dyDescent="0.25">
      <c r="V145" s="75"/>
      <c r="W145" s="74"/>
      <c r="X145" s="74"/>
      <c r="Y145" s="75"/>
    </row>
    <row r="146" spans="22:25" x14ac:dyDescent="0.25">
      <c r="V146" s="75"/>
      <c r="W146" s="74"/>
      <c r="X146" s="74"/>
      <c r="Y146" s="75"/>
    </row>
    <row r="147" spans="22:25" x14ac:dyDescent="0.25">
      <c r="V147" s="75"/>
      <c r="W147" s="74"/>
      <c r="X147" s="74"/>
      <c r="Y147" s="75"/>
    </row>
    <row r="148" spans="22:25" x14ac:dyDescent="0.25">
      <c r="V148" s="75"/>
      <c r="W148" s="74"/>
      <c r="X148" s="74"/>
      <c r="Y148" s="75"/>
    </row>
    <row r="149" spans="22:25" x14ac:dyDescent="0.25">
      <c r="V149" s="75"/>
      <c r="W149" s="74"/>
      <c r="X149" s="74"/>
      <c r="Y149" s="75"/>
    </row>
    <row r="150" spans="22:25" x14ac:dyDescent="0.25">
      <c r="V150" s="75"/>
      <c r="W150" s="74"/>
      <c r="X150" s="74"/>
      <c r="Y150" s="75"/>
    </row>
    <row r="151" spans="22:25" x14ac:dyDescent="0.25">
      <c r="V151" s="75"/>
      <c r="W151" s="74"/>
      <c r="X151" s="74"/>
      <c r="Y151" s="75"/>
    </row>
    <row r="152" spans="22:25" x14ac:dyDescent="0.25">
      <c r="V152" s="75"/>
      <c r="W152" s="74"/>
      <c r="X152" s="74"/>
      <c r="Y152" s="75"/>
    </row>
    <row r="153" spans="22:25" x14ac:dyDescent="0.25">
      <c r="V153" s="75"/>
      <c r="W153" s="74"/>
      <c r="X153" s="74"/>
      <c r="Y153" s="75"/>
    </row>
    <row r="154" spans="22:25" x14ac:dyDescent="0.25">
      <c r="V154" s="75"/>
      <c r="W154" s="74"/>
      <c r="X154" s="74"/>
      <c r="Y154" s="75"/>
    </row>
    <row r="155" spans="22:25" x14ac:dyDescent="0.25">
      <c r="V155" s="75"/>
      <c r="W155" s="74"/>
      <c r="X155" s="74"/>
      <c r="Y155" s="75"/>
    </row>
    <row r="156" spans="22:25" x14ac:dyDescent="0.25">
      <c r="V156" s="75"/>
      <c r="W156" s="74"/>
      <c r="X156" s="74"/>
      <c r="Y156" s="75"/>
    </row>
    <row r="157" spans="22:25" x14ac:dyDescent="0.25">
      <c r="V157" s="75"/>
      <c r="W157" s="74"/>
      <c r="X157" s="74"/>
      <c r="Y157" s="75"/>
    </row>
    <row r="158" spans="22:25" x14ac:dyDescent="0.25">
      <c r="V158" s="75"/>
      <c r="W158" s="74"/>
      <c r="X158" s="74"/>
      <c r="Y158" s="75"/>
    </row>
    <row r="159" spans="22:25" x14ac:dyDescent="0.25">
      <c r="V159" s="75"/>
      <c r="W159" s="74"/>
      <c r="X159" s="74"/>
      <c r="Y159" s="75"/>
    </row>
    <row r="160" spans="22:25" x14ac:dyDescent="0.25">
      <c r="V160" s="75"/>
      <c r="W160" s="74"/>
      <c r="X160" s="74"/>
      <c r="Y160" s="75"/>
    </row>
    <row r="161" spans="22:25" x14ac:dyDescent="0.25">
      <c r="V161" s="75"/>
      <c r="W161" s="74"/>
      <c r="X161" s="74"/>
      <c r="Y161" s="75"/>
    </row>
    <row r="162" spans="22:25" x14ac:dyDescent="0.25">
      <c r="V162" s="75"/>
      <c r="W162" s="74"/>
      <c r="X162" s="74"/>
      <c r="Y162" s="75"/>
    </row>
    <row r="163" spans="22:25" x14ac:dyDescent="0.25">
      <c r="V163" s="75"/>
      <c r="W163" s="74"/>
      <c r="X163" s="74"/>
      <c r="Y163" s="75"/>
    </row>
    <row r="164" spans="22:25" x14ac:dyDescent="0.25">
      <c r="V164" s="75"/>
      <c r="W164" s="74"/>
      <c r="X164" s="74"/>
      <c r="Y164" s="75"/>
    </row>
    <row r="165" spans="22:25" x14ac:dyDescent="0.25">
      <c r="V165" s="75"/>
      <c r="W165" s="74"/>
      <c r="X165" s="74"/>
      <c r="Y165" s="75"/>
    </row>
    <row r="166" spans="22:25" x14ac:dyDescent="0.25">
      <c r="V166" s="75"/>
      <c r="W166" s="74"/>
      <c r="X166" s="74"/>
      <c r="Y166" s="75"/>
    </row>
    <row r="167" spans="22:25" x14ac:dyDescent="0.25">
      <c r="V167" s="75"/>
      <c r="W167" s="74"/>
      <c r="X167" s="74"/>
      <c r="Y167" s="75"/>
    </row>
    <row r="168" spans="22:25" x14ac:dyDescent="0.25">
      <c r="V168" s="75"/>
      <c r="W168" s="74"/>
      <c r="X168" s="74"/>
      <c r="Y168" s="75"/>
    </row>
    <row r="169" spans="22:25" x14ac:dyDescent="0.25">
      <c r="V169" s="75"/>
      <c r="W169" s="74"/>
      <c r="X169" s="74"/>
      <c r="Y169" s="75"/>
    </row>
    <row r="170" spans="22:25" x14ac:dyDescent="0.25">
      <c r="V170" s="75"/>
      <c r="W170" s="74"/>
      <c r="X170" s="74"/>
      <c r="Y170" s="75"/>
    </row>
    <row r="171" spans="22:25" x14ac:dyDescent="0.25">
      <c r="V171" s="75"/>
      <c r="W171" s="74"/>
      <c r="X171" s="74"/>
      <c r="Y171" s="75"/>
    </row>
    <row r="172" spans="22:25" x14ac:dyDescent="0.25">
      <c r="V172" s="75"/>
      <c r="W172" s="74"/>
      <c r="X172" s="74"/>
      <c r="Y172" s="75"/>
    </row>
    <row r="173" spans="22:25" x14ac:dyDescent="0.25">
      <c r="V173" s="75"/>
      <c r="W173" s="74"/>
      <c r="X173" s="74"/>
      <c r="Y173" s="75"/>
    </row>
    <row r="174" spans="22:25" x14ac:dyDescent="0.25">
      <c r="V174" s="75"/>
      <c r="W174" s="74"/>
      <c r="X174" s="74"/>
      <c r="Y174" s="75"/>
    </row>
    <row r="175" spans="22:25" x14ac:dyDescent="0.25">
      <c r="V175" s="75"/>
      <c r="W175" s="74"/>
      <c r="X175" s="74"/>
      <c r="Y175" s="75"/>
    </row>
    <row r="176" spans="22:25" x14ac:dyDescent="0.25">
      <c r="V176" s="75"/>
      <c r="W176" s="74"/>
      <c r="X176" s="74"/>
      <c r="Y176" s="75"/>
    </row>
    <row r="177" spans="22:25" x14ac:dyDescent="0.25">
      <c r="V177" s="75"/>
      <c r="W177" s="74"/>
      <c r="X177" s="74"/>
      <c r="Y177" s="75"/>
    </row>
    <row r="178" spans="22:25" x14ac:dyDescent="0.25">
      <c r="V178" s="75"/>
      <c r="W178" s="74"/>
      <c r="X178" s="74"/>
      <c r="Y178" s="75"/>
    </row>
    <row r="179" spans="22:25" x14ac:dyDescent="0.25">
      <c r="V179" s="75"/>
      <c r="W179" s="74"/>
      <c r="X179" s="74"/>
      <c r="Y179" s="75"/>
    </row>
    <row r="180" spans="22:25" x14ac:dyDescent="0.25">
      <c r="V180" s="75"/>
      <c r="W180" s="74"/>
      <c r="X180" s="74"/>
      <c r="Y180" s="75"/>
    </row>
    <row r="181" spans="22:25" x14ac:dyDescent="0.25">
      <c r="V181" s="75"/>
      <c r="W181" s="74"/>
      <c r="X181" s="74"/>
      <c r="Y181" s="75"/>
    </row>
    <row r="182" spans="22:25" x14ac:dyDescent="0.25">
      <c r="V182" s="75"/>
      <c r="W182" s="74"/>
      <c r="X182" s="74"/>
      <c r="Y182" s="75"/>
    </row>
    <row r="183" spans="22:25" x14ac:dyDescent="0.25">
      <c r="V183" s="75"/>
      <c r="W183" s="74"/>
      <c r="X183" s="74"/>
      <c r="Y183" s="75"/>
    </row>
    <row r="184" spans="22:25" x14ac:dyDescent="0.25">
      <c r="V184" s="75"/>
      <c r="W184" s="74"/>
      <c r="X184" s="74"/>
      <c r="Y184" s="75"/>
    </row>
    <row r="185" spans="22:25" x14ac:dyDescent="0.25">
      <c r="V185" s="75"/>
      <c r="W185" s="74"/>
      <c r="X185" s="74"/>
      <c r="Y185" s="75"/>
    </row>
    <row r="186" spans="22:25" x14ac:dyDescent="0.25">
      <c r="V186" s="75"/>
      <c r="W186" s="74"/>
      <c r="X186" s="74"/>
      <c r="Y186" s="75"/>
    </row>
    <row r="187" spans="22:25" x14ac:dyDescent="0.25">
      <c r="V187" s="75"/>
      <c r="W187" s="74"/>
      <c r="X187" s="74"/>
      <c r="Y187" s="75"/>
    </row>
    <row r="188" spans="22:25" x14ac:dyDescent="0.25">
      <c r="V188" s="75"/>
      <c r="W188" s="74"/>
      <c r="X188" s="74"/>
      <c r="Y188" s="75"/>
    </row>
    <row r="189" spans="22:25" x14ac:dyDescent="0.25">
      <c r="V189" s="75"/>
      <c r="W189" s="74"/>
      <c r="X189" s="74"/>
      <c r="Y189" s="75"/>
    </row>
    <row r="190" spans="22:25" x14ac:dyDescent="0.25">
      <c r="V190" s="75"/>
      <c r="W190" s="74"/>
      <c r="X190" s="74"/>
      <c r="Y190" s="75"/>
    </row>
    <row r="191" spans="22:25" x14ac:dyDescent="0.25">
      <c r="V191" s="75"/>
      <c r="W191" s="74"/>
      <c r="X191" s="74"/>
      <c r="Y191" s="75"/>
    </row>
    <row r="192" spans="22:25" x14ac:dyDescent="0.25">
      <c r="V192" s="75"/>
      <c r="W192" s="74"/>
      <c r="X192" s="74"/>
      <c r="Y192" s="75"/>
    </row>
    <row r="193" spans="22:25" x14ac:dyDescent="0.25">
      <c r="V193" s="75"/>
      <c r="W193" s="74"/>
      <c r="X193" s="74"/>
      <c r="Y193" s="75"/>
    </row>
    <row r="194" spans="22:25" x14ac:dyDescent="0.25">
      <c r="V194" s="75"/>
      <c r="W194" s="74"/>
      <c r="X194" s="74"/>
      <c r="Y194" s="75"/>
    </row>
    <row r="195" spans="22:25" x14ac:dyDescent="0.25">
      <c r="V195" s="75"/>
      <c r="W195" s="74"/>
      <c r="X195" s="74"/>
      <c r="Y195" s="75"/>
    </row>
    <row r="196" spans="22:25" x14ac:dyDescent="0.25">
      <c r="V196" s="75"/>
      <c r="W196" s="74"/>
      <c r="X196" s="74"/>
      <c r="Y196" s="75"/>
    </row>
    <row r="197" spans="22:25" x14ac:dyDescent="0.25">
      <c r="V197" s="75"/>
      <c r="W197" s="74"/>
      <c r="X197" s="74"/>
      <c r="Y197" s="75"/>
    </row>
    <row r="198" spans="22:25" x14ac:dyDescent="0.25">
      <c r="V198" s="75"/>
      <c r="W198" s="74"/>
      <c r="X198" s="74"/>
      <c r="Y198" s="75"/>
    </row>
    <row r="199" spans="22:25" x14ac:dyDescent="0.25">
      <c r="V199" s="75"/>
      <c r="W199" s="74"/>
      <c r="X199" s="74"/>
      <c r="Y199" s="75"/>
    </row>
    <row r="200" spans="22:25" x14ac:dyDescent="0.25">
      <c r="V200" s="75"/>
      <c r="W200" s="74"/>
      <c r="X200" s="74"/>
      <c r="Y200" s="75"/>
    </row>
    <row r="201" spans="22:25" x14ac:dyDescent="0.25">
      <c r="V201" s="75"/>
      <c r="W201" s="74"/>
      <c r="X201" s="74"/>
      <c r="Y201" s="75"/>
    </row>
    <row r="202" spans="22:25" x14ac:dyDescent="0.25">
      <c r="V202" s="75"/>
      <c r="W202" s="74"/>
      <c r="X202" s="74"/>
      <c r="Y202" s="75"/>
    </row>
    <row r="203" spans="22:25" x14ac:dyDescent="0.25">
      <c r="V203" s="75"/>
      <c r="W203" s="74"/>
      <c r="X203" s="74"/>
      <c r="Y203" s="75"/>
    </row>
    <row r="204" spans="22:25" x14ac:dyDescent="0.25">
      <c r="V204" s="75"/>
      <c r="W204" s="74"/>
      <c r="X204" s="74"/>
      <c r="Y204" s="75"/>
    </row>
    <row r="205" spans="22:25" x14ac:dyDescent="0.25">
      <c r="V205" s="75"/>
      <c r="W205" s="74"/>
      <c r="X205" s="74"/>
      <c r="Y205" s="75"/>
    </row>
    <row r="206" spans="22:25" x14ac:dyDescent="0.25">
      <c r="V206" s="75"/>
      <c r="W206" s="74"/>
      <c r="X206" s="74"/>
      <c r="Y206" s="75"/>
    </row>
    <row r="207" spans="22:25" x14ac:dyDescent="0.25">
      <c r="V207" s="75"/>
      <c r="W207" s="74"/>
      <c r="X207" s="74"/>
      <c r="Y207" s="75"/>
    </row>
    <row r="208" spans="22:25" x14ac:dyDescent="0.25">
      <c r="V208" s="75"/>
      <c r="W208" s="74"/>
      <c r="X208" s="74"/>
      <c r="Y208" s="75"/>
    </row>
    <row r="209" spans="22:25" x14ac:dyDescent="0.25">
      <c r="V209" s="75"/>
      <c r="W209" s="74"/>
      <c r="X209" s="74"/>
      <c r="Y209" s="75"/>
    </row>
    <row r="210" spans="22:25" x14ac:dyDescent="0.25">
      <c r="V210" s="75"/>
      <c r="W210" s="74"/>
      <c r="X210" s="74"/>
      <c r="Y210" s="75"/>
    </row>
    <row r="211" spans="22:25" x14ac:dyDescent="0.25">
      <c r="V211" s="75"/>
      <c r="W211" s="74"/>
      <c r="X211" s="74"/>
      <c r="Y211" s="75"/>
    </row>
    <row r="212" spans="22:25" x14ac:dyDescent="0.25">
      <c r="V212" s="75"/>
      <c r="W212" s="74"/>
      <c r="X212" s="74"/>
      <c r="Y212" s="75"/>
    </row>
    <row r="213" spans="22:25" x14ac:dyDescent="0.25">
      <c r="V213" s="75"/>
      <c r="W213" s="74"/>
      <c r="X213" s="74"/>
      <c r="Y213" s="75"/>
    </row>
    <row r="214" spans="22:25" x14ac:dyDescent="0.25">
      <c r="V214" s="75"/>
      <c r="W214" s="74"/>
      <c r="X214" s="74"/>
      <c r="Y214" s="75"/>
    </row>
    <row r="215" spans="22:25" x14ac:dyDescent="0.25">
      <c r="V215" s="75"/>
      <c r="W215" s="74"/>
      <c r="X215" s="74"/>
      <c r="Y215" s="75"/>
    </row>
    <row r="216" spans="22:25" x14ac:dyDescent="0.25">
      <c r="V216" s="75"/>
      <c r="W216" s="74"/>
      <c r="X216" s="74"/>
      <c r="Y216" s="75"/>
    </row>
    <row r="217" spans="22:25" x14ac:dyDescent="0.25">
      <c r="V217" s="75"/>
      <c r="W217" s="74"/>
      <c r="X217" s="74"/>
      <c r="Y217" s="75"/>
    </row>
    <row r="218" spans="22:25" x14ac:dyDescent="0.25">
      <c r="V218" s="75"/>
      <c r="W218" s="74"/>
      <c r="X218" s="74"/>
      <c r="Y218" s="75"/>
    </row>
    <row r="219" spans="22:25" x14ac:dyDescent="0.25">
      <c r="V219" s="75"/>
      <c r="W219" s="74"/>
      <c r="X219" s="74"/>
      <c r="Y219" s="75"/>
    </row>
    <row r="220" spans="22:25" x14ac:dyDescent="0.25">
      <c r="V220" s="75"/>
      <c r="W220" s="74"/>
      <c r="X220" s="74"/>
      <c r="Y220" s="75"/>
    </row>
    <row r="221" spans="22:25" x14ac:dyDescent="0.25">
      <c r="V221" s="75"/>
      <c r="W221" s="74"/>
      <c r="X221" s="74"/>
      <c r="Y221" s="75"/>
    </row>
    <row r="222" spans="22:25" x14ac:dyDescent="0.25">
      <c r="V222" s="75"/>
      <c r="W222" s="74"/>
      <c r="X222" s="74"/>
      <c r="Y222" s="75"/>
    </row>
    <row r="223" spans="22:25" x14ac:dyDescent="0.25">
      <c r="V223" s="75"/>
      <c r="W223" s="74"/>
      <c r="X223" s="74"/>
      <c r="Y223" s="75"/>
    </row>
    <row r="224" spans="22:25" x14ac:dyDescent="0.25">
      <c r="V224" s="75"/>
      <c r="W224" s="74"/>
      <c r="X224" s="74"/>
      <c r="Y224" s="75"/>
    </row>
    <row r="225" spans="22:25" x14ac:dyDescent="0.25">
      <c r="V225" s="75"/>
      <c r="W225" s="74"/>
      <c r="X225" s="74"/>
      <c r="Y225" s="75"/>
    </row>
    <row r="226" spans="22:25" x14ac:dyDescent="0.25">
      <c r="V226" s="75"/>
      <c r="W226" s="74"/>
      <c r="X226" s="74"/>
      <c r="Y226" s="75"/>
    </row>
    <row r="227" spans="22:25" x14ac:dyDescent="0.25">
      <c r="V227" s="75"/>
      <c r="W227" s="74"/>
      <c r="X227" s="74"/>
      <c r="Y227" s="75"/>
    </row>
    <row r="228" spans="22:25" x14ac:dyDescent="0.25">
      <c r="V228" s="75"/>
      <c r="W228" s="74"/>
      <c r="X228" s="74"/>
      <c r="Y228" s="75"/>
    </row>
    <row r="229" spans="22:25" x14ac:dyDescent="0.25">
      <c r="V229" s="75"/>
      <c r="W229" s="74"/>
      <c r="X229" s="74"/>
      <c r="Y229" s="75"/>
    </row>
    <row r="230" spans="22:25" x14ac:dyDescent="0.25">
      <c r="V230" s="75"/>
      <c r="W230" s="74"/>
      <c r="X230" s="74"/>
      <c r="Y230" s="75"/>
    </row>
    <row r="231" spans="22:25" x14ac:dyDescent="0.25">
      <c r="V231" s="75"/>
      <c r="W231" s="74"/>
      <c r="X231" s="74"/>
      <c r="Y231" s="75"/>
    </row>
    <row r="232" spans="22:25" x14ac:dyDescent="0.25">
      <c r="V232" s="75"/>
      <c r="W232" s="74"/>
      <c r="X232" s="74"/>
      <c r="Y232" s="75"/>
    </row>
    <row r="233" spans="22:25" x14ac:dyDescent="0.25">
      <c r="V233" s="75"/>
      <c r="W233" s="74"/>
      <c r="X233" s="74"/>
      <c r="Y233" s="75"/>
    </row>
    <row r="234" spans="22:25" x14ac:dyDescent="0.25">
      <c r="V234" s="75"/>
      <c r="W234" s="74"/>
      <c r="X234" s="74"/>
      <c r="Y234" s="75"/>
    </row>
    <row r="235" spans="22:25" x14ac:dyDescent="0.25">
      <c r="V235" s="75"/>
      <c r="W235" s="74"/>
      <c r="X235" s="74"/>
      <c r="Y235" s="75"/>
    </row>
    <row r="236" spans="22:25" x14ac:dyDescent="0.25">
      <c r="V236" s="75"/>
      <c r="W236" s="74"/>
      <c r="X236" s="74"/>
      <c r="Y236" s="75"/>
    </row>
    <row r="237" spans="22:25" x14ac:dyDescent="0.25">
      <c r="V237" s="75"/>
      <c r="W237" s="74"/>
      <c r="X237" s="74"/>
      <c r="Y237" s="75"/>
    </row>
    <row r="238" spans="22:25" x14ac:dyDescent="0.25">
      <c r="V238" s="75"/>
      <c r="W238" s="74"/>
      <c r="X238" s="74"/>
      <c r="Y238" s="75"/>
    </row>
    <row r="239" spans="22:25" x14ac:dyDescent="0.25">
      <c r="V239" s="75"/>
      <c r="W239" s="74"/>
      <c r="X239" s="74"/>
      <c r="Y239" s="75"/>
    </row>
    <row r="240" spans="22:25" x14ac:dyDescent="0.25">
      <c r="V240" s="75"/>
      <c r="W240" s="74"/>
      <c r="X240" s="74"/>
      <c r="Y240" s="75"/>
    </row>
    <row r="241" spans="22:25" x14ac:dyDescent="0.25">
      <c r="V241" s="75"/>
      <c r="W241" s="74"/>
      <c r="X241" s="74"/>
      <c r="Y241" s="75"/>
    </row>
    <row r="242" spans="22:25" x14ac:dyDescent="0.25">
      <c r="V242" s="75"/>
      <c r="W242" s="74"/>
      <c r="X242" s="74"/>
      <c r="Y242" s="75"/>
    </row>
    <row r="243" spans="22:25" x14ac:dyDescent="0.25">
      <c r="V243" s="75"/>
      <c r="W243" s="74"/>
      <c r="X243" s="74"/>
      <c r="Y243" s="75"/>
    </row>
    <row r="244" spans="22:25" x14ac:dyDescent="0.25">
      <c r="V244" s="75"/>
      <c r="W244" s="74"/>
      <c r="X244" s="74"/>
      <c r="Y244" s="75"/>
    </row>
    <row r="245" spans="22:25" x14ac:dyDescent="0.25">
      <c r="V245" s="75"/>
      <c r="W245" s="74"/>
      <c r="X245" s="74"/>
      <c r="Y245" s="75"/>
    </row>
    <row r="246" spans="22:25" x14ac:dyDescent="0.25">
      <c r="V246" s="75"/>
      <c r="W246" s="74"/>
      <c r="X246" s="74"/>
      <c r="Y246" s="75"/>
    </row>
    <row r="247" spans="22:25" x14ac:dyDescent="0.25">
      <c r="V247" s="75"/>
      <c r="W247" s="74"/>
      <c r="X247" s="74"/>
      <c r="Y247" s="75"/>
    </row>
    <row r="248" spans="22:25" x14ac:dyDescent="0.25">
      <c r="V248" s="75"/>
      <c r="W248" s="74"/>
      <c r="X248" s="74"/>
      <c r="Y248" s="75"/>
    </row>
    <row r="249" spans="22:25" x14ac:dyDescent="0.25">
      <c r="V249" s="75"/>
      <c r="W249" s="74"/>
      <c r="X249" s="74"/>
      <c r="Y249" s="75"/>
    </row>
    <row r="250" spans="22:25" x14ac:dyDescent="0.25">
      <c r="V250" s="75"/>
      <c r="W250" s="74"/>
      <c r="X250" s="74"/>
      <c r="Y250" s="75"/>
    </row>
    <row r="251" spans="22:25" x14ac:dyDescent="0.25">
      <c r="V251" s="75"/>
      <c r="W251" s="74"/>
      <c r="X251" s="74"/>
      <c r="Y251" s="75"/>
    </row>
    <row r="252" spans="22:25" x14ac:dyDescent="0.25">
      <c r="V252" s="75"/>
      <c r="W252" s="74"/>
      <c r="X252" s="74"/>
      <c r="Y252" s="75"/>
    </row>
    <row r="253" spans="22:25" x14ac:dyDescent="0.25">
      <c r="V253" s="75"/>
      <c r="W253" s="74"/>
      <c r="X253" s="74"/>
      <c r="Y253" s="75"/>
    </row>
    <row r="254" spans="22:25" x14ac:dyDescent="0.25">
      <c r="V254" s="75"/>
      <c r="W254" s="74"/>
      <c r="X254" s="74"/>
      <c r="Y254" s="75"/>
    </row>
    <row r="255" spans="22:25" x14ac:dyDescent="0.25">
      <c r="V255" s="75"/>
      <c r="W255" s="74"/>
      <c r="X255" s="74"/>
      <c r="Y255" s="75"/>
    </row>
    <row r="256" spans="22:25" x14ac:dyDescent="0.25">
      <c r="V256" s="75"/>
      <c r="W256" s="74"/>
      <c r="X256" s="74"/>
      <c r="Y256" s="75"/>
    </row>
    <row r="257" spans="22:25" x14ac:dyDescent="0.25">
      <c r="V257" s="75"/>
      <c r="W257" s="74"/>
      <c r="X257" s="74"/>
      <c r="Y257" s="75"/>
    </row>
    <row r="258" spans="22:25" x14ac:dyDescent="0.25">
      <c r="V258" s="75"/>
      <c r="W258" s="74"/>
      <c r="X258" s="74"/>
      <c r="Y258" s="75"/>
    </row>
    <row r="259" spans="22:25" x14ac:dyDescent="0.25">
      <c r="V259" s="75"/>
      <c r="W259" s="74"/>
      <c r="X259" s="74"/>
      <c r="Y259" s="75"/>
    </row>
    <row r="260" spans="22:25" x14ac:dyDescent="0.25">
      <c r="V260" s="75"/>
      <c r="W260" s="74"/>
      <c r="X260" s="74"/>
      <c r="Y260" s="75"/>
    </row>
    <row r="261" spans="22:25" x14ac:dyDescent="0.25">
      <c r="V261" s="75"/>
      <c r="W261" s="74"/>
      <c r="X261" s="74"/>
      <c r="Y261" s="75"/>
    </row>
    <row r="262" spans="22:25" x14ac:dyDescent="0.25">
      <c r="V262" s="75"/>
      <c r="W262" s="74"/>
      <c r="X262" s="74"/>
      <c r="Y262" s="75"/>
    </row>
    <row r="263" spans="22:25" x14ac:dyDescent="0.25">
      <c r="V263" s="75"/>
      <c r="W263" s="74"/>
      <c r="X263" s="74"/>
      <c r="Y263" s="75"/>
    </row>
    <row r="264" spans="22:25" x14ac:dyDescent="0.25">
      <c r="V264" s="75"/>
      <c r="W264" s="74"/>
      <c r="X264" s="74"/>
      <c r="Y264" s="75"/>
    </row>
    <row r="265" spans="22:25" x14ac:dyDescent="0.25">
      <c r="V265" s="75"/>
      <c r="W265" s="74"/>
      <c r="X265" s="74"/>
      <c r="Y265" s="75"/>
    </row>
    <row r="266" spans="22:25" x14ac:dyDescent="0.25">
      <c r="V266" s="75"/>
      <c r="W266" s="74"/>
      <c r="X266" s="74"/>
      <c r="Y266" s="75"/>
    </row>
    <row r="267" spans="22:25" x14ac:dyDescent="0.25">
      <c r="V267" s="75"/>
      <c r="W267" s="74"/>
      <c r="X267" s="74"/>
      <c r="Y267" s="75"/>
    </row>
    <row r="268" spans="22:25" x14ac:dyDescent="0.25">
      <c r="V268" s="75"/>
      <c r="W268" s="74"/>
      <c r="X268" s="74"/>
      <c r="Y268" s="75"/>
    </row>
    <row r="269" spans="22:25" x14ac:dyDescent="0.25">
      <c r="V269" s="75"/>
      <c r="W269" s="74"/>
      <c r="X269" s="74"/>
      <c r="Y269" s="75"/>
    </row>
    <row r="270" spans="22:25" x14ac:dyDescent="0.25">
      <c r="V270" s="75"/>
      <c r="W270" s="74"/>
      <c r="X270" s="74"/>
      <c r="Y270" s="75"/>
    </row>
    <row r="271" spans="22:25" x14ac:dyDescent="0.25">
      <c r="V271" s="75"/>
      <c r="W271" s="74"/>
      <c r="X271" s="74"/>
      <c r="Y271" s="75"/>
    </row>
    <row r="272" spans="22:25" x14ac:dyDescent="0.25">
      <c r="V272" s="75"/>
      <c r="W272" s="74"/>
      <c r="X272" s="74"/>
      <c r="Y272" s="75"/>
    </row>
    <row r="273" spans="22:25" x14ac:dyDescent="0.25">
      <c r="V273" s="75"/>
      <c r="W273" s="74"/>
      <c r="X273" s="74"/>
      <c r="Y273" s="75"/>
    </row>
    <row r="274" spans="22:25" x14ac:dyDescent="0.25">
      <c r="V274" s="75"/>
      <c r="W274" s="74"/>
      <c r="X274" s="74"/>
      <c r="Y274" s="75"/>
    </row>
    <row r="275" spans="22:25" x14ac:dyDescent="0.25">
      <c r="V275" s="75"/>
      <c r="W275" s="74"/>
      <c r="X275" s="74"/>
      <c r="Y275" s="75"/>
    </row>
    <row r="276" spans="22:25" x14ac:dyDescent="0.25">
      <c r="V276" s="75"/>
      <c r="W276" s="74"/>
      <c r="X276" s="74"/>
      <c r="Y276" s="75"/>
    </row>
    <row r="277" spans="22:25" x14ac:dyDescent="0.25">
      <c r="V277" s="75"/>
      <c r="W277" s="74"/>
      <c r="X277" s="74"/>
      <c r="Y277" s="75"/>
    </row>
    <row r="278" spans="22:25" x14ac:dyDescent="0.25">
      <c r="V278" s="75"/>
      <c r="W278" s="74"/>
      <c r="X278" s="74"/>
      <c r="Y278" s="75"/>
    </row>
    <row r="279" spans="22:25" x14ac:dyDescent="0.25">
      <c r="V279" s="75"/>
      <c r="W279" s="74"/>
      <c r="X279" s="74"/>
      <c r="Y279" s="75"/>
    </row>
    <row r="280" spans="22:25" x14ac:dyDescent="0.25">
      <c r="V280" s="75"/>
      <c r="W280" s="74"/>
      <c r="X280" s="74"/>
      <c r="Y280" s="75"/>
    </row>
    <row r="281" spans="22:25" x14ac:dyDescent="0.25">
      <c r="V281" s="75"/>
      <c r="W281" s="74"/>
      <c r="X281" s="74"/>
      <c r="Y281" s="75"/>
    </row>
    <row r="282" spans="22:25" x14ac:dyDescent="0.25">
      <c r="V282" s="75"/>
      <c r="W282" s="74"/>
      <c r="X282" s="74"/>
      <c r="Y282" s="75"/>
    </row>
    <row r="283" spans="22:25" x14ac:dyDescent="0.25">
      <c r="V283" s="75"/>
      <c r="W283" s="74"/>
      <c r="X283" s="74"/>
      <c r="Y283" s="75"/>
    </row>
    <row r="284" spans="22:25" x14ac:dyDescent="0.25">
      <c r="V284" s="75"/>
      <c r="W284" s="74"/>
      <c r="X284" s="74"/>
      <c r="Y284" s="75"/>
    </row>
    <row r="285" spans="22:25" x14ac:dyDescent="0.25">
      <c r="V285" s="75"/>
      <c r="W285" s="74"/>
      <c r="X285" s="74"/>
      <c r="Y285" s="75"/>
    </row>
    <row r="286" spans="22:25" x14ac:dyDescent="0.25">
      <c r="V286" s="75"/>
      <c r="W286" s="74"/>
      <c r="X286" s="74"/>
      <c r="Y286" s="75"/>
    </row>
    <row r="287" spans="22:25" x14ac:dyDescent="0.25">
      <c r="V287" s="75"/>
      <c r="W287" s="74"/>
      <c r="X287" s="74"/>
      <c r="Y287" s="75"/>
    </row>
    <row r="288" spans="22:25" x14ac:dyDescent="0.25">
      <c r="V288" s="75"/>
      <c r="W288" s="74"/>
      <c r="X288" s="74"/>
      <c r="Y288" s="75"/>
    </row>
    <row r="289" spans="22:25" x14ac:dyDescent="0.25">
      <c r="V289" s="75"/>
      <c r="W289" s="74"/>
      <c r="X289" s="74"/>
      <c r="Y289" s="75"/>
    </row>
    <row r="290" spans="22:25" x14ac:dyDescent="0.25">
      <c r="V290" s="75"/>
      <c r="W290" s="74"/>
      <c r="X290" s="74"/>
      <c r="Y290" s="75"/>
    </row>
    <row r="291" spans="22:25" x14ac:dyDescent="0.25">
      <c r="V291" s="75"/>
      <c r="W291" s="74"/>
      <c r="X291" s="74"/>
      <c r="Y291" s="75"/>
    </row>
    <row r="292" spans="22:25" x14ac:dyDescent="0.25">
      <c r="V292" s="75"/>
      <c r="W292" s="74"/>
      <c r="X292" s="74"/>
      <c r="Y292" s="75"/>
    </row>
    <row r="293" spans="22:25" x14ac:dyDescent="0.25">
      <c r="V293" s="75"/>
      <c r="W293" s="74"/>
      <c r="X293" s="74"/>
      <c r="Y293" s="75"/>
    </row>
    <row r="294" spans="22:25" x14ac:dyDescent="0.25">
      <c r="V294" s="75"/>
      <c r="W294" s="74"/>
      <c r="X294" s="74"/>
      <c r="Y294" s="75"/>
    </row>
    <row r="295" spans="22:25" x14ac:dyDescent="0.25">
      <c r="V295" s="75"/>
      <c r="W295" s="74"/>
      <c r="X295" s="74"/>
      <c r="Y295" s="75"/>
    </row>
    <row r="296" spans="22:25" x14ac:dyDescent="0.25">
      <c r="V296" s="75"/>
      <c r="W296" s="74"/>
      <c r="X296" s="74"/>
      <c r="Y296" s="75"/>
    </row>
    <row r="297" spans="22:25" x14ac:dyDescent="0.25">
      <c r="V297" s="75"/>
      <c r="W297" s="74"/>
      <c r="X297" s="74"/>
      <c r="Y297" s="75"/>
    </row>
    <row r="298" spans="22:25" x14ac:dyDescent="0.25">
      <c r="V298" s="75"/>
      <c r="W298" s="74"/>
      <c r="X298" s="74"/>
      <c r="Y298" s="75"/>
    </row>
    <row r="299" spans="22:25" x14ac:dyDescent="0.25">
      <c r="V299" s="75"/>
      <c r="W299" s="74"/>
      <c r="X299" s="74"/>
      <c r="Y299" s="75"/>
    </row>
    <row r="300" spans="22:25" x14ac:dyDescent="0.25">
      <c r="V300" s="75"/>
      <c r="W300" s="74"/>
      <c r="X300" s="74"/>
      <c r="Y300" s="75"/>
    </row>
    <row r="301" spans="22:25" x14ac:dyDescent="0.25">
      <c r="V301" s="75"/>
      <c r="W301" s="74"/>
      <c r="X301" s="74"/>
      <c r="Y301" s="75"/>
    </row>
    <row r="302" spans="22:25" x14ac:dyDescent="0.25">
      <c r="V302" s="75"/>
      <c r="W302" s="74"/>
      <c r="X302" s="74"/>
      <c r="Y302" s="75"/>
    </row>
    <row r="303" spans="22:25" x14ac:dyDescent="0.25">
      <c r="V303" s="75"/>
      <c r="W303" s="74"/>
      <c r="X303" s="74"/>
      <c r="Y303" s="75"/>
    </row>
    <row r="304" spans="22:25" x14ac:dyDescent="0.25">
      <c r="V304" s="75"/>
      <c r="W304" s="74"/>
      <c r="X304" s="74"/>
      <c r="Y304" s="75"/>
    </row>
    <row r="305" spans="22:25" x14ac:dyDescent="0.25">
      <c r="V305" s="75"/>
      <c r="W305" s="74"/>
      <c r="X305" s="74"/>
      <c r="Y305" s="75"/>
    </row>
    <row r="306" spans="22:25" x14ac:dyDescent="0.25">
      <c r="V306" s="75"/>
      <c r="W306" s="74"/>
      <c r="X306" s="74"/>
      <c r="Y306" s="75"/>
    </row>
    <row r="307" spans="22:25" x14ac:dyDescent="0.25">
      <c r="V307" s="75"/>
      <c r="W307" s="74"/>
      <c r="X307" s="74"/>
      <c r="Y307" s="75"/>
    </row>
    <row r="308" spans="22:25" x14ac:dyDescent="0.25">
      <c r="V308" s="75"/>
      <c r="W308" s="74"/>
      <c r="X308" s="74"/>
      <c r="Y308" s="75"/>
    </row>
    <row r="309" spans="22:25" x14ac:dyDescent="0.25">
      <c r="V309" s="75"/>
      <c r="W309" s="74"/>
      <c r="X309" s="74"/>
      <c r="Y309" s="75"/>
    </row>
    <row r="310" spans="22:25" x14ac:dyDescent="0.25">
      <c r="V310" s="75"/>
      <c r="W310" s="74"/>
      <c r="X310" s="74"/>
      <c r="Y310" s="75"/>
    </row>
    <row r="311" spans="22:25" x14ac:dyDescent="0.25">
      <c r="V311" s="75"/>
      <c r="W311" s="74"/>
      <c r="X311" s="74"/>
      <c r="Y311" s="75"/>
    </row>
    <row r="312" spans="22:25" x14ac:dyDescent="0.25">
      <c r="V312" s="75"/>
      <c r="W312" s="74"/>
      <c r="X312" s="74"/>
      <c r="Y312" s="75"/>
    </row>
    <row r="313" spans="22:25" x14ac:dyDescent="0.25">
      <c r="V313" s="75"/>
      <c r="W313" s="74"/>
      <c r="X313" s="74"/>
      <c r="Y313" s="75"/>
    </row>
    <row r="314" spans="22:25" x14ac:dyDescent="0.25">
      <c r="V314" s="75"/>
      <c r="W314" s="74"/>
      <c r="X314" s="74"/>
      <c r="Y314" s="75"/>
    </row>
    <row r="315" spans="22:25" x14ac:dyDescent="0.25">
      <c r="V315" s="75"/>
      <c r="W315" s="74"/>
      <c r="X315" s="74"/>
      <c r="Y315" s="75"/>
    </row>
    <row r="316" spans="22:25" x14ac:dyDescent="0.25">
      <c r="V316" s="75"/>
      <c r="W316" s="74"/>
      <c r="X316" s="74"/>
      <c r="Y316" s="75"/>
    </row>
    <row r="317" spans="22:25" x14ac:dyDescent="0.25">
      <c r="V317" s="75"/>
      <c r="W317" s="74"/>
      <c r="X317" s="74"/>
      <c r="Y317" s="75"/>
    </row>
    <row r="318" spans="22:25" x14ac:dyDescent="0.25">
      <c r="V318" s="75"/>
      <c r="W318" s="74"/>
      <c r="X318" s="74"/>
      <c r="Y318" s="75"/>
    </row>
    <row r="319" spans="22:25" x14ac:dyDescent="0.25">
      <c r="V319" s="75"/>
      <c r="W319" s="74"/>
      <c r="X319" s="74"/>
      <c r="Y319" s="75"/>
    </row>
    <row r="320" spans="22:25" x14ac:dyDescent="0.25">
      <c r="V320" s="75"/>
      <c r="W320" s="74"/>
      <c r="X320" s="74"/>
      <c r="Y320" s="75"/>
    </row>
    <row r="321" spans="22:25" x14ac:dyDescent="0.25">
      <c r="V321" s="75"/>
      <c r="W321" s="74"/>
      <c r="X321" s="74"/>
      <c r="Y321" s="75"/>
    </row>
    <row r="322" spans="22:25" x14ac:dyDescent="0.25">
      <c r="V322" s="75"/>
      <c r="W322" s="74"/>
      <c r="X322" s="74"/>
      <c r="Y322" s="75"/>
    </row>
    <row r="323" spans="22:25" x14ac:dyDescent="0.25">
      <c r="V323" s="75"/>
      <c r="W323" s="74"/>
      <c r="X323" s="74"/>
      <c r="Y323" s="75"/>
    </row>
    <row r="324" spans="22:25" x14ac:dyDescent="0.25">
      <c r="V324" s="75"/>
      <c r="W324" s="74"/>
      <c r="X324" s="74"/>
      <c r="Y324" s="75"/>
    </row>
    <row r="325" spans="22:25" x14ac:dyDescent="0.25">
      <c r="V325" s="75"/>
      <c r="W325" s="74"/>
      <c r="X325" s="74"/>
      <c r="Y325" s="75"/>
    </row>
    <row r="326" spans="22:25" x14ac:dyDescent="0.25">
      <c r="V326" s="75"/>
      <c r="W326" s="74"/>
      <c r="X326" s="74"/>
      <c r="Y326" s="75"/>
    </row>
    <row r="327" spans="22:25" x14ac:dyDescent="0.25">
      <c r="V327" s="75"/>
      <c r="W327" s="74"/>
      <c r="X327" s="74"/>
      <c r="Y327" s="75"/>
    </row>
    <row r="328" spans="22:25" x14ac:dyDescent="0.25">
      <c r="V328" s="75"/>
      <c r="W328" s="74"/>
      <c r="X328" s="74"/>
      <c r="Y328" s="75"/>
    </row>
    <row r="329" spans="22:25" x14ac:dyDescent="0.25">
      <c r="V329" s="75"/>
      <c r="W329" s="74"/>
      <c r="X329" s="74"/>
      <c r="Y329" s="75"/>
    </row>
    <row r="330" spans="22:25" x14ac:dyDescent="0.25">
      <c r="V330" s="75"/>
      <c r="W330" s="74"/>
      <c r="X330" s="74"/>
      <c r="Y330" s="75"/>
    </row>
    <row r="331" spans="22:25" x14ac:dyDescent="0.25">
      <c r="V331" s="75"/>
      <c r="W331" s="74"/>
      <c r="X331" s="74"/>
      <c r="Y331" s="75"/>
    </row>
    <row r="332" spans="22:25" x14ac:dyDescent="0.25">
      <c r="V332" s="75"/>
      <c r="W332" s="74"/>
      <c r="X332" s="74"/>
      <c r="Y332" s="75"/>
    </row>
    <row r="333" spans="22:25" x14ac:dyDescent="0.25">
      <c r="V333" s="75"/>
      <c r="W333" s="74"/>
      <c r="X333" s="74"/>
      <c r="Y333" s="75"/>
    </row>
    <row r="334" spans="22:25" x14ac:dyDescent="0.25">
      <c r="V334" s="75"/>
      <c r="W334" s="74"/>
      <c r="X334" s="74"/>
      <c r="Y334" s="75"/>
    </row>
    <row r="335" spans="22:25" x14ac:dyDescent="0.25">
      <c r="V335" s="75"/>
      <c r="W335" s="74"/>
      <c r="X335" s="74"/>
      <c r="Y335" s="75"/>
    </row>
    <row r="336" spans="22:25" x14ac:dyDescent="0.25">
      <c r="V336" s="75"/>
      <c r="W336" s="74"/>
      <c r="X336" s="74"/>
      <c r="Y336" s="75"/>
    </row>
    <row r="337" spans="22:25" x14ac:dyDescent="0.25">
      <c r="V337" s="75"/>
      <c r="W337" s="74"/>
      <c r="X337" s="74"/>
      <c r="Y337" s="75"/>
    </row>
    <row r="338" spans="22:25" x14ac:dyDescent="0.25">
      <c r="V338" s="75"/>
      <c r="W338" s="74"/>
      <c r="X338" s="74"/>
      <c r="Y338" s="75"/>
    </row>
    <row r="339" spans="22:25" x14ac:dyDescent="0.25">
      <c r="V339" s="75"/>
      <c r="W339" s="74"/>
      <c r="X339" s="74"/>
      <c r="Y339" s="75"/>
    </row>
    <row r="340" spans="22:25" x14ac:dyDescent="0.25">
      <c r="V340" s="75"/>
      <c r="W340" s="74"/>
      <c r="X340" s="74"/>
      <c r="Y340" s="75"/>
    </row>
    <row r="341" spans="22:25" x14ac:dyDescent="0.25">
      <c r="V341" s="75"/>
      <c r="W341" s="74"/>
      <c r="X341" s="74"/>
      <c r="Y341" s="75"/>
    </row>
    <row r="342" spans="22:25" x14ac:dyDescent="0.25">
      <c r="V342" s="75"/>
      <c r="W342" s="74"/>
      <c r="X342" s="74"/>
      <c r="Y342" s="75"/>
    </row>
    <row r="343" spans="22:25" x14ac:dyDescent="0.25">
      <c r="V343" s="75"/>
      <c r="W343" s="74"/>
      <c r="X343" s="74"/>
      <c r="Y343" s="75"/>
    </row>
    <row r="344" spans="22:25" x14ac:dyDescent="0.25">
      <c r="V344" s="75"/>
      <c r="W344" s="74"/>
      <c r="X344" s="74"/>
      <c r="Y344" s="75"/>
    </row>
    <row r="345" spans="22:25" x14ac:dyDescent="0.25">
      <c r="V345" s="75"/>
      <c r="W345" s="74"/>
      <c r="X345" s="74"/>
      <c r="Y345" s="75"/>
    </row>
    <row r="346" spans="22:25" x14ac:dyDescent="0.25">
      <c r="V346" s="75"/>
      <c r="W346" s="74"/>
      <c r="X346" s="74"/>
      <c r="Y346" s="75"/>
    </row>
    <row r="347" spans="22:25" x14ac:dyDescent="0.25">
      <c r="V347" s="75"/>
      <c r="W347" s="74"/>
      <c r="X347" s="74"/>
      <c r="Y347" s="75"/>
    </row>
    <row r="348" spans="22:25" x14ac:dyDescent="0.25">
      <c r="V348" s="75"/>
      <c r="W348" s="74"/>
      <c r="X348" s="74"/>
      <c r="Y348" s="75"/>
    </row>
    <row r="349" spans="22:25" x14ac:dyDescent="0.25">
      <c r="V349" s="75"/>
      <c r="W349" s="74"/>
      <c r="X349" s="74"/>
      <c r="Y349" s="75"/>
    </row>
    <row r="350" spans="22:25" x14ac:dyDescent="0.25">
      <c r="V350" s="75"/>
      <c r="W350" s="74"/>
      <c r="X350" s="74"/>
      <c r="Y350" s="75"/>
    </row>
    <row r="351" spans="22:25" x14ac:dyDescent="0.25">
      <c r="V351" s="75"/>
      <c r="W351" s="74"/>
      <c r="X351" s="74"/>
      <c r="Y351" s="75"/>
    </row>
    <row r="352" spans="22:25" x14ac:dyDescent="0.25">
      <c r="V352" s="75"/>
      <c r="W352" s="74"/>
      <c r="X352" s="74"/>
      <c r="Y352" s="75"/>
    </row>
    <row r="353" spans="22:25" x14ac:dyDescent="0.25">
      <c r="V353" s="75"/>
      <c r="W353" s="74"/>
      <c r="X353" s="74"/>
      <c r="Y353" s="75"/>
    </row>
    <row r="354" spans="22:25" x14ac:dyDescent="0.25">
      <c r="V354" s="75"/>
      <c r="W354" s="74"/>
      <c r="X354" s="74"/>
      <c r="Y354" s="75"/>
    </row>
    <row r="355" spans="22:25" x14ac:dyDescent="0.25">
      <c r="V355" s="75"/>
      <c r="W355" s="74"/>
      <c r="X355" s="74"/>
      <c r="Y355" s="75"/>
    </row>
    <row r="356" spans="22:25" x14ac:dyDescent="0.25">
      <c r="V356" s="75"/>
      <c r="W356" s="74"/>
      <c r="X356" s="74"/>
      <c r="Y356" s="75"/>
    </row>
    <row r="357" spans="22:25" x14ac:dyDescent="0.25">
      <c r="V357" s="75"/>
      <c r="W357" s="74"/>
      <c r="X357" s="74"/>
      <c r="Y357" s="75"/>
    </row>
    <row r="358" spans="22:25" x14ac:dyDescent="0.25">
      <c r="V358" s="75"/>
      <c r="W358" s="74"/>
      <c r="X358" s="74"/>
      <c r="Y358" s="75"/>
    </row>
    <row r="359" spans="22:25" x14ac:dyDescent="0.25">
      <c r="V359" s="75"/>
      <c r="W359" s="74"/>
      <c r="X359" s="74"/>
      <c r="Y359" s="75"/>
    </row>
    <row r="360" spans="22:25" x14ac:dyDescent="0.25">
      <c r="V360" s="75"/>
      <c r="W360" s="74"/>
      <c r="X360" s="74"/>
      <c r="Y360" s="75"/>
    </row>
    <row r="361" spans="22:25" x14ac:dyDescent="0.25">
      <c r="V361" s="75"/>
      <c r="W361" s="74"/>
      <c r="X361" s="74"/>
      <c r="Y361" s="75"/>
    </row>
    <row r="362" spans="22:25" x14ac:dyDescent="0.25">
      <c r="V362" s="75"/>
      <c r="W362" s="74"/>
      <c r="X362" s="74"/>
      <c r="Y362" s="75"/>
    </row>
    <row r="363" spans="22:25" x14ac:dyDescent="0.25">
      <c r="V363" s="75"/>
      <c r="W363" s="74"/>
      <c r="X363" s="74"/>
      <c r="Y363" s="75"/>
    </row>
    <row r="364" spans="22:25" x14ac:dyDescent="0.25">
      <c r="V364" s="75"/>
      <c r="W364" s="74"/>
      <c r="X364" s="74"/>
      <c r="Y364" s="75"/>
    </row>
    <row r="365" spans="22:25" x14ac:dyDescent="0.25">
      <c r="V365" s="75"/>
      <c r="W365" s="74"/>
      <c r="X365" s="74"/>
      <c r="Y365" s="75"/>
    </row>
    <row r="366" spans="22:25" x14ac:dyDescent="0.25">
      <c r="V366" s="75"/>
      <c r="W366" s="74"/>
      <c r="X366" s="74"/>
      <c r="Y366" s="75"/>
    </row>
    <row r="367" spans="22:25" x14ac:dyDescent="0.25">
      <c r="V367" s="75"/>
      <c r="W367" s="74"/>
      <c r="X367" s="74"/>
      <c r="Y367" s="75"/>
    </row>
    <row r="368" spans="22:25" x14ac:dyDescent="0.25">
      <c r="V368" s="75"/>
      <c r="W368" s="74"/>
      <c r="X368" s="74"/>
      <c r="Y368" s="75"/>
    </row>
    <row r="369" spans="22:25" x14ac:dyDescent="0.25">
      <c r="V369" s="75"/>
      <c r="W369" s="74"/>
      <c r="X369" s="74"/>
      <c r="Y369" s="75"/>
    </row>
    <row r="370" spans="22:25" x14ac:dyDescent="0.25">
      <c r="V370" s="75"/>
      <c r="W370" s="74"/>
      <c r="X370" s="74"/>
      <c r="Y370" s="75"/>
    </row>
    <row r="371" spans="22:25" x14ac:dyDescent="0.25">
      <c r="V371" s="75"/>
      <c r="W371" s="74"/>
      <c r="X371" s="74"/>
      <c r="Y371" s="75"/>
    </row>
    <row r="372" spans="22:25" x14ac:dyDescent="0.25">
      <c r="V372" s="75"/>
      <c r="W372" s="74"/>
      <c r="X372" s="74"/>
      <c r="Y372" s="75"/>
    </row>
    <row r="373" spans="22:25" x14ac:dyDescent="0.25">
      <c r="V373" s="75"/>
      <c r="W373" s="74"/>
      <c r="X373" s="74"/>
      <c r="Y373" s="75"/>
    </row>
    <row r="374" spans="22:25" x14ac:dyDescent="0.25">
      <c r="V374" s="75"/>
      <c r="W374" s="74"/>
      <c r="X374" s="74"/>
      <c r="Y374" s="75"/>
    </row>
    <row r="375" spans="22:25" x14ac:dyDescent="0.25">
      <c r="V375" s="75"/>
      <c r="W375" s="74"/>
      <c r="X375" s="74"/>
      <c r="Y375" s="75"/>
    </row>
    <row r="376" spans="22:25" x14ac:dyDescent="0.25">
      <c r="V376" s="75"/>
      <c r="W376" s="74"/>
      <c r="X376" s="74"/>
      <c r="Y376" s="75"/>
    </row>
    <row r="377" spans="22:25" x14ac:dyDescent="0.25">
      <c r="V377" s="75"/>
      <c r="W377" s="74"/>
      <c r="X377" s="74"/>
      <c r="Y377" s="75"/>
    </row>
    <row r="378" spans="22:25" x14ac:dyDescent="0.25">
      <c r="V378" s="75"/>
      <c r="W378" s="74"/>
      <c r="X378" s="74"/>
      <c r="Y378" s="75"/>
    </row>
    <row r="379" spans="22:25" x14ac:dyDescent="0.25">
      <c r="V379" s="75"/>
      <c r="W379" s="74"/>
      <c r="X379" s="74"/>
      <c r="Y379" s="75"/>
    </row>
    <row r="380" spans="22:25" x14ac:dyDescent="0.25">
      <c r="V380" s="75"/>
      <c r="W380" s="74"/>
      <c r="X380" s="74"/>
      <c r="Y380" s="75"/>
    </row>
    <row r="381" spans="22:25" x14ac:dyDescent="0.25">
      <c r="V381" s="75"/>
      <c r="W381" s="74"/>
      <c r="X381" s="74"/>
      <c r="Y381" s="75"/>
    </row>
    <row r="382" spans="22:25" x14ac:dyDescent="0.25">
      <c r="V382" s="75"/>
      <c r="W382" s="74"/>
      <c r="X382" s="74"/>
      <c r="Y382" s="75"/>
    </row>
    <row r="383" spans="22:25" x14ac:dyDescent="0.25">
      <c r="V383" s="75"/>
      <c r="W383" s="74"/>
      <c r="X383" s="74"/>
      <c r="Y383" s="75"/>
    </row>
    <row r="384" spans="22:25" x14ac:dyDescent="0.25">
      <c r="V384" s="75"/>
      <c r="W384" s="74"/>
      <c r="X384" s="74"/>
      <c r="Y384" s="75"/>
    </row>
    <row r="385" spans="22:25" x14ac:dyDescent="0.25">
      <c r="V385" s="75"/>
      <c r="W385" s="74"/>
      <c r="X385" s="74"/>
      <c r="Y385" s="75"/>
    </row>
    <row r="386" spans="22:25" x14ac:dyDescent="0.25">
      <c r="V386" s="75"/>
      <c r="W386" s="74"/>
      <c r="X386" s="74"/>
      <c r="Y386" s="75"/>
    </row>
    <row r="387" spans="22:25" x14ac:dyDescent="0.25">
      <c r="V387" s="75"/>
      <c r="W387" s="74"/>
      <c r="X387" s="74"/>
      <c r="Y387" s="75"/>
    </row>
    <row r="388" spans="22:25" x14ac:dyDescent="0.25">
      <c r="V388" s="75"/>
      <c r="W388" s="74"/>
      <c r="X388" s="74"/>
      <c r="Y388" s="75"/>
    </row>
    <row r="389" spans="22:25" x14ac:dyDescent="0.25">
      <c r="V389" s="75"/>
      <c r="W389" s="74"/>
      <c r="X389" s="74"/>
      <c r="Y389" s="75"/>
    </row>
    <row r="390" spans="22:25" x14ac:dyDescent="0.25">
      <c r="V390" s="75"/>
      <c r="W390" s="74"/>
      <c r="X390" s="74"/>
      <c r="Y390" s="75"/>
    </row>
    <row r="391" spans="22:25" x14ac:dyDescent="0.25">
      <c r="V391" s="75"/>
      <c r="W391" s="74"/>
      <c r="X391" s="74"/>
      <c r="Y391" s="75"/>
    </row>
    <row r="392" spans="22:25" x14ac:dyDescent="0.25">
      <c r="V392" s="75"/>
      <c r="W392" s="74"/>
      <c r="X392" s="74"/>
      <c r="Y392" s="75"/>
    </row>
    <row r="393" spans="22:25" x14ac:dyDescent="0.25">
      <c r="V393" s="75"/>
      <c r="W393" s="74"/>
      <c r="X393" s="74"/>
      <c r="Y393" s="75"/>
    </row>
    <row r="394" spans="22:25" x14ac:dyDescent="0.25">
      <c r="V394" s="75"/>
      <c r="W394" s="74"/>
      <c r="X394" s="74"/>
      <c r="Y394" s="75"/>
    </row>
    <row r="395" spans="22:25" x14ac:dyDescent="0.25">
      <c r="V395" s="75"/>
      <c r="W395" s="74"/>
      <c r="X395" s="74"/>
      <c r="Y395" s="75"/>
    </row>
    <row r="396" spans="22:25" x14ac:dyDescent="0.25">
      <c r="V396" s="75"/>
      <c r="W396" s="74"/>
      <c r="X396" s="74"/>
      <c r="Y396" s="75"/>
    </row>
    <row r="397" spans="22:25" x14ac:dyDescent="0.25">
      <c r="V397" s="75"/>
      <c r="W397" s="74"/>
      <c r="X397" s="74"/>
      <c r="Y397" s="75"/>
    </row>
    <row r="398" spans="22:25" x14ac:dyDescent="0.25">
      <c r="V398" s="75"/>
      <c r="W398" s="74"/>
      <c r="X398" s="74"/>
      <c r="Y398" s="75"/>
    </row>
    <row r="399" spans="22:25" x14ac:dyDescent="0.25">
      <c r="V399" s="75"/>
      <c r="W399" s="74"/>
      <c r="X399" s="74"/>
      <c r="Y399" s="75"/>
    </row>
    <row r="400" spans="22:25" x14ac:dyDescent="0.25">
      <c r="V400" s="75"/>
      <c r="W400" s="74"/>
      <c r="X400" s="74"/>
      <c r="Y400" s="75"/>
    </row>
    <row r="401" spans="22:25" x14ac:dyDescent="0.25">
      <c r="V401" s="75"/>
      <c r="W401" s="74"/>
      <c r="X401" s="74"/>
      <c r="Y401" s="75"/>
    </row>
    <row r="402" spans="22:25" x14ac:dyDescent="0.25">
      <c r="V402" s="75"/>
      <c r="W402" s="74"/>
      <c r="X402" s="74"/>
      <c r="Y402" s="75"/>
    </row>
    <row r="403" spans="22:25" x14ac:dyDescent="0.25">
      <c r="V403" s="75"/>
      <c r="W403" s="74"/>
      <c r="X403" s="74"/>
      <c r="Y403" s="75"/>
    </row>
    <row r="404" spans="22:25" x14ac:dyDescent="0.25">
      <c r="V404" s="75"/>
      <c r="W404" s="74"/>
      <c r="X404" s="74"/>
      <c r="Y404" s="75"/>
    </row>
    <row r="405" spans="22:25" x14ac:dyDescent="0.25">
      <c r="V405" s="75"/>
      <c r="W405" s="74"/>
      <c r="X405" s="74"/>
      <c r="Y405" s="75"/>
    </row>
    <row r="406" spans="22:25" x14ac:dyDescent="0.25">
      <c r="V406" s="75"/>
      <c r="W406" s="74"/>
      <c r="X406" s="74"/>
      <c r="Y406" s="75"/>
    </row>
    <row r="407" spans="22:25" x14ac:dyDescent="0.25">
      <c r="V407" s="75"/>
      <c r="W407" s="74"/>
      <c r="X407" s="74"/>
      <c r="Y407" s="75"/>
    </row>
    <row r="408" spans="22:25" x14ac:dyDescent="0.25">
      <c r="V408" s="75"/>
      <c r="W408" s="74"/>
      <c r="X408" s="74"/>
      <c r="Y408" s="75"/>
    </row>
    <row r="409" spans="22:25" x14ac:dyDescent="0.25">
      <c r="V409" s="75"/>
      <c r="W409" s="74"/>
      <c r="X409" s="74"/>
      <c r="Y409" s="75"/>
    </row>
    <row r="410" spans="22:25" x14ac:dyDescent="0.25">
      <c r="V410" s="75"/>
      <c r="W410" s="74"/>
      <c r="X410" s="74"/>
      <c r="Y410" s="75"/>
    </row>
    <row r="411" spans="22:25" x14ac:dyDescent="0.25">
      <c r="V411" s="75"/>
      <c r="W411" s="74"/>
      <c r="X411" s="74"/>
      <c r="Y411" s="75"/>
    </row>
    <row r="412" spans="22:25" x14ac:dyDescent="0.25">
      <c r="V412" s="75"/>
      <c r="W412" s="74"/>
      <c r="X412" s="74"/>
      <c r="Y412" s="75"/>
    </row>
    <row r="413" spans="22:25" x14ac:dyDescent="0.25">
      <c r="V413" s="75"/>
      <c r="W413" s="74"/>
      <c r="X413" s="74"/>
      <c r="Y413" s="75"/>
    </row>
    <row r="414" spans="22:25" x14ac:dyDescent="0.25">
      <c r="V414" s="75"/>
      <c r="W414" s="74"/>
      <c r="X414" s="74"/>
      <c r="Y414" s="75"/>
    </row>
    <row r="415" spans="22:25" x14ac:dyDescent="0.25">
      <c r="V415" s="75"/>
      <c r="W415" s="74"/>
      <c r="X415" s="74"/>
      <c r="Y415" s="75"/>
    </row>
    <row r="416" spans="22:25" x14ac:dyDescent="0.25">
      <c r="V416" s="75"/>
      <c r="W416" s="74"/>
      <c r="X416" s="74"/>
      <c r="Y416" s="75"/>
    </row>
    <row r="417" spans="22:25" x14ac:dyDescent="0.25">
      <c r="V417" s="75"/>
      <c r="W417" s="74"/>
      <c r="X417" s="74"/>
      <c r="Y417" s="75"/>
    </row>
    <row r="418" spans="22:25" x14ac:dyDescent="0.25">
      <c r="V418" s="75"/>
      <c r="W418" s="74"/>
      <c r="X418" s="74"/>
      <c r="Y418" s="75"/>
    </row>
    <row r="419" spans="22:25" x14ac:dyDescent="0.25">
      <c r="V419" s="75"/>
      <c r="W419" s="74"/>
      <c r="X419" s="74"/>
      <c r="Y419" s="75"/>
    </row>
    <row r="420" spans="22:25" x14ac:dyDescent="0.25">
      <c r="V420" s="75"/>
      <c r="W420" s="74"/>
      <c r="X420" s="74"/>
      <c r="Y420" s="75"/>
    </row>
    <row r="421" spans="22:25" x14ac:dyDescent="0.25">
      <c r="V421" s="75"/>
      <c r="W421" s="74"/>
      <c r="X421" s="74"/>
      <c r="Y421" s="75"/>
    </row>
    <row r="422" spans="22:25" x14ac:dyDescent="0.25">
      <c r="V422" s="75"/>
      <c r="W422" s="74"/>
      <c r="X422" s="74"/>
      <c r="Y422" s="75"/>
    </row>
    <row r="423" spans="22:25" x14ac:dyDescent="0.25">
      <c r="V423" s="75"/>
      <c r="W423" s="74"/>
      <c r="X423" s="74"/>
      <c r="Y423" s="75"/>
    </row>
    <row r="424" spans="22:25" x14ac:dyDescent="0.25">
      <c r="V424" s="75"/>
      <c r="W424" s="74"/>
      <c r="X424" s="74"/>
      <c r="Y424" s="75"/>
    </row>
    <row r="425" spans="22:25" x14ac:dyDescent="0.25">
      <c r="V425" s="75"/>
      <c r="W425" s="74"/>
      <c r="X425" s="74"/>
      <c r="Y425" s="75"/>
    </row>
    <row r="426" spans="22:25" x14ac:dyDescent="0.25">
      <c r="V426" s="75"/>
      <c r="W426" s="74"/>
      <c r="X426" s="74"/>
      <c r="Y426" s="75"/>
    </row>
    <row r="427" spans="22:25" x14ac:dyDescent="0.25">
      <c r="V427" s="75"/>
      <c r="W427" s="74"/>
      <c r="X427" s="74"/>
      <c r="Y427" s="75"/>
    </row>
    <row r="428" spans="22:25" x14ac:dyDescent="0.25">
      <c r="V428" s="75"/>
      <c r="W428" s="74"/>
      <c r="X428" s="74"/>
      <c r="Y428" s="75"/>
    </row>
    <row r="429" spans="22:25" x14ac:dyDescent="0.25">
      <c r="V429" s="75"/>
      <c r="W429" s="74"/>
      <c r="X429" s="74"/>
      <c r="Y429" s="75"/>
    </row>
    <row r="430" spans="22:25" x14ac:dyDescent="0.25">
      <c r="V430" s="75"/>
      <c r="W430" s="74"/>
      <c r="X430" s="74"/>
      <c r="Y430" s="75"/>
    </row>
    <row r="431" spans="22:25" x14ac:dyDescent="0.25">
      <c r="V431" s="75"/>
      <c r="W431" s="74"/>
      <c r="X431" s="74"/>
      <c r="Y431" s="75"/>
    </row>
    <row r="432" spans="22:25" x14ac:dyDescent="0.25">
      <c r="V432" s="75"/>
      <c r="W432" s="74"/>
      <c r="X432" s="74"/>
      <c r="Y432" s="75"/>
    </row>
    <row r="433" spans="22:25" x14ac:dyDescent="0.25">
      <c r="V433" s="75"/>
      <c r="W433" s="74"/>
      <c r="X433" s="74"/>
      <c r="Y433" s="75"/>
    </row>
    <row r="434" spans="22:25" x14ac:dyDescent="0.25">
      <c r="V434" s="75"/>
      <c r="W434" s="74"/>
      <c r="X434" s="74"/>
      <c r="Y434" s="75"/>
    </row>
    <row r="435" spans="22:25" x14ac:dyDescent="0.25">
      <c r="V435" s="75"/>
      <c r="W435" s="74"/>
      <c r="X435" s="74"/>
      <c r="Y435" s="75"/>
    </row>
    <row r="436" spans="22:25" x14ac:dyDescent="0.25">
      <c r="V436" s="75"/>
      <c r="W436" s="74"/>
      <c r="X436" s="74"/>
      <c r="Y436" s="75"/>
    </row>
    <row r="437" spans="22:25" x14ac:dyDescent="0.25">
      <c r="V437" s="75"/>
      <c r="W437" s="74"/>
      <c r="X437" s="74"/>
      <c r="Y437" s="75"/>
    </row>
    <row r="438" spans="22:25" x14ac:dyDescent="0.25">
      <c r="V438" s="75"/>
      <c r="W438" s="74"/>
      <c r="X438" s="74"/>
      <c r="Y438" s="75"/>
    </row>
    <row r="439" spans="22:25" x14ac:dyDescent="0.25">
      <c r="V439" s="75"/>
      <c r="W439" s="74"/>
      <c r="X439" s="74"/>
      <c r="Y439" s="75"/>
    </row>
    <row r="440" spans="22:25" x14ac:dyDescent="0.25">
      <c r="V440" s="75"/>
      <c r="W440" s="74"/>
      <c r="X440" s="74"/>
      <c r="Y440" s="75"/>
    </row>
    <row r="441" spans="22:25" x14ac:dyDescent="0.25">
      <c r="V441" s="75"/>
      <c r="W441" s="74"/>
      <c r="X441" s="74"/>
      <c r="Y441" s="75"/>
    </row>
    <row r="442" spans="22:25" x14ac:dyDescent="0.25">
      <c r="V442" s="75"/>
      <c r="W442" s="74"/>
      <c r="X442" s="74"/>
      <c r="Y442" s="75"/>
    </row>
    <row r="443" spans="22:25" x14ac:dyDescent="0.25">
      <c r="V443" s="75"/>
      <c r="W443" s="74"/>
      <c r="X443" s="74"/>
      <c r="Y443" s="75"/>
    </row>
    <row r="444" spans="22:25" x14ac:dyDescent="0.25">
      <c r="V444" s="75"/>
      <c r="W444" s="74"/>
      <c r="X444" s="74"/>
      <c r="Y444" s="75"/>
    </row>
    <row r="445" spans="22:25" x14ac:dyDescent="0.25">
      <c r="V445" s="75"/>
      <c r="W445" s="74"/>
      <c r="X445" s="74"/>
      <c r="Y445" s="75"/>
    </row>
    <row r="446" spans="22:25" x14ac:dyDescent="0.25">
      <c r="V446" s="75"/>
      <c r="W446" s="74"/>
      <c r="X446" s="74"/>
      <c r="Y446" s="75"/>
    </row>
    <row r="447" spans="22:25" x14ac:dyDescent="0.25">
      <c r="V447" s="75"/>
      <c r="W447" s="74"/>
      <c r="X447" s="74"/>
      <c r="Y447" s="75"/>
    </row>
    <row r="448" spans="22:25" x14ac:dyDescent="0.25">
      <c r="V448" s="75"/>
      <c r="W448" s="74"/>
      <c r="X448" s="74"/>
      <c r="Y448" s="75"/>
    </row>
    <row r="449" spans="22:25" x14ac:dyDescent="0.25">
      <c r="V449" s="75"/>
      <c r="W449" s="74"/>
      <c r="X449" s="74"/>
      <c r="Y449" s="75"/>
    </row>
    <row r="450" spans="22:25" x14ac:dyDescent="0.25">
      <c r="V450" s="75"/>
      <c r="W450" s="74"/>
      <c r="X450" s="74"/>
      <c r="Y450" s="75"/>
    </row>
    <row r="451" spans="22:25" x14ac:dyDescent="0.25">
      <c r="V451" s="75"/>
      <c r="W451" s="74"/>
      <c r="X451" s="74"/>
      <c r="Y451" s="75"/>
    </row>
    <row r="452" spans="22:25" x14ac:dyDescent="0.25">
      <c r="V452" s="75"/>
      <c r="W452" s="74"/>
      <c r="X452" s="74"/>
      <c r="Y452" s="75"/>
    </row>
    <row r="453" spans="22:25" x14ac:dyDescent="0.25">
      <c r="V453" s="75"/>
      <c r="W453" s="74"/>
      <c r="X453" s="74"/>
      <c r="Y453" s="75"/>
    </row>
    <row r="454" spans="22:25" x14ac:dyDescent="0.25">
      <c r="V454" s="75"/>
      <c r="W454" s="74"/>
      <c r="X454" s="74"/>
      <c r="Y454" s="75"/>
    </row>
    <row r="455" spans="22:25" x14ac:dyDescent="0.25">
      <c r="V455" s="75"/>
      <c r="W455" s="74"/>
      <c r="X455" s="74"/>
      <c r="Y455" s="75"/>
    </row>
    <row r="456" spans="22:25" x14ac:dyDescent="0.25">
      <c r="V456" s="75"/>
      <c r="W456" s="74"/>
      <c r="X456" s="74"/>
      <c r="Y456" s="75"/>
    </row>
    <row r="457" spans="22:25" x14ac:dyDescent="0.25">
      <c r="V457" s="75"/>
      <c r="W457" s="74"/>
      <c r="X457" s="74"/>
      <c r="Y457" s="75"/>
    </row>
    <row r="458" spans="22:25" x14ac:dyDescent="0.25">
      <c r="V458" s="75"/>
      <c r="W458" s="74"/>
      <c r="X458" s="74"/>
      <c r="Y458" s="75"/>
    </row>
    <row r="459" spans="22:25" x14ac:dyDescent="0.25">
      <c r="V459" s="75"/>
      <c r="W459" s="74"/>
      <c r="X459" s="74"/>
      <c r="Y459" s="75"/>
    </row>
    <row r="460" spans="22:25" x14ac:dyDescent="0.25">
      <c r="V460" s="75"/>
      <c r="W460" s="74"/>
      <c r="X460" s="74"/>
      <c r="Y460" s="75"/>
    </row>
    <row r="461" spans="22:25" x14ac:dyDescent="0.25">
      <c r="V461" s="75"/>
      <c r="W461" s="74"/>
      <c r="X461" s="74"/>
      <c r="Y461" s="75"/>
    </row>
    <row r="462" spans="22:25" x14ac:dyDescent="0.25">
      <c r="V462" s="75"/>
      <c r="W462" s="74"/>
      <c r="X462" s="74"/>
      <c r="Y462" s="75"/>
    </row>
    <row r="463" spans="22:25" x14ac:dyDescent="0.25">
      <c r="V463" s="75"/>
      <c r="W463" s="74"/>
      <c r="X463" s="74"/>
      <c r="Y463" s="75"/>
    </row>
    <row r="464" spans="22:25" x14ac:dyDescent="0.25">
      <c r="V464" s="75"/>
      <c r="W464" s="74"/>
      <c r="X464" s="74"/>
      <c r="Y464" s="75"/>
    </row>
    <row r="465" spans="22:25" x14ac:dyDescent="0.25">
      <c r="V465" s="75"/>
      <c r="W465" s="74"/>
      <c r="X465" s="74"/>
      <c r="Y465" s="75"/>
    </row>
    <row r="466" spans="22:25" x14ac:dyDescent="0.25">
      <c r="V466" s="75"/>
      <c r="W466" s="74"/>
      <c r="X466" s="74"/>
      <c r="Y466" s="75"/>
    </row>
    <row r="467" spans="22:25" x14ac:dyDescent="0.25">
      <c r="V467" s="75"/>
      <c r="W467" s="74"/>
      <c r="X467" s="74"/>
      <c r="Y467" s="75"/>
    </row>
    <row r="468" spans="22:25" x14ac:dyDescent="0.25">
      <c r="V468" s="75"/>
      <c r="W468" s="74"/>
      <c r="X468" s="74"/>
      <c r="Y468" s="75"/>
    </row>
    <row r="469" spans="22:25" x14ac:dyDescent="0.25">
      <c r="V469" s="75"/>
      <c r="W469" s="74"/>
      <c r="X469" s="74"/>
      <c r="Y469" s="75"/>
    </row>
    <row r="470" spans="22:25" x14ac:dyDescent="0.25">
      <c r="V470" s="75"/>
      <c r="W470" s="74"/>
      <c r="X470" s="74"/>
      <c r="Y470" s="75"/>
    </row>
    <row r="471" spans="22:25" x14ac:dyDescent="0.25">
      <c r="V471" s="75"/>
      <c r="W471" s="74"/>
      <c r="X471" s="74"/>
      <c r="Y471" s="75"/>
    </row>
    <row r="472" spans="22:25" x14ac:dyDescent="0.25">
      <c r="V472" s="75"/>
      <c r="W472" s="74"/>
      <c r="X472" s="74"/>
      <c r="Y472" s="75"/>
    </row>
    <row r="473" spans="22:25" x14ac:dyDescent="0.25">
      <c r="V473" s="75"/>
      <c r="W473" s="74"/>
      <c r="X473" s="74"/>
      <c r="Y473" s="75"/>
    </row>
    <row r="474" spans="22:25" x14ac:dyDescent="0.25">
      <c r="V474" s="75"/>
      <c r="W474" s="74"/>
      <c r="X474" s="74"/>
      <c r="Y474" s="75"/>
    </row>
    <row r="475" spans="22:25" x14ac:dyDescent="0.25">
      <c r="V475" s="75"/>
      <c r="W475" s="74"/>
      <c r="X475" s="74"/>
      <c r="Y475" s="75"/>
    </row>
    <row r="476" spans="22:25" x14ac:dyDescent="0.25">
      <c r="V476" s="75"/>
      <c r="W476" s="74"/>
      <c r="X476" s="74"/>
      <c r="Y476" s="75"/>
    </row>
    <row r="477" spans="22:25" x14ac:dyDescent="0.25">
      <c r="V477" s="75"/>
      <c r="W477" s="74"/>
      <c r="X477" s="74"/>
      <c r="Y477" s="75"/>
    </row>
    <row r="478" spans="22:25" x14ac:dyDescent="0.25">
      <c r="V478" s="75"/>
      <c r="W478" s="74"/>
      <c r="X478" s="74"/>
      <c r="Y478" s="75"/>
    </row>
    <row r="479" spans="22:25" x14ac:dyDescent="0.25">
      <c r="V479" s="75"/>
      <c r="W479" s="74"/>
      <c r="X479" s="74"/>
      <c r="Y479" s="75"/>
    </row>
    <row r="480" spans="22:25" x14ac:dyDescent="0.25">
      <c r="V480" s="75"/>
      <c r="W480" s="74"/>
      <c r="X480" s="74"/>
      <c r="Y480" s="75"/>
    </row>
    <row r="481" spans="22:25" x14ac:dyDescent="0.25">
      <c r="V481" s="75"/>
      <c r="W481" s="74"/>
      <c r="X481" s="74"/>
      <c r="Y481" s="75"/>
    </row>
    <row r="482" spans="22:25" x14ac:dyDescent="0.25">
      <c r="V482" s="75"/>
      <c r="W482" s="74"/>
      <c r="X482" s="74"/>
      <c r="Y482" s="75"/>
    </row>
    <row r="483" spans="22:25" x14ac:dyDescent="0.25">
      <c r="V483" s="75"/>
      <c r="W483" s="74"/>
      <c r="X483" s="74"/>
      <c r="Y483" s="75"/>
    </row>
    <row r="484" spans="22:25" x14ac:dyDescent="0.25">
      <c r="V484" s="75"/>
      <c r="W484" s="74"/>
      <c r="X484" s="74"/>
      <c r="Y484" s="75"/>
    </row>
    <row r="485" spans="22:25" x14ac:dyDescent="0.25">
      <c r="V485" s="75"/>
      <c r="W485" s="74"/>
      <c r="X485" s="74"/>
      <c r="Y485" s="75"/>
    </row>
    <row r="486" spans="22:25" x14ac:dyDescent="0.25">
      <c r="V486" s="75"/>
      <c r="W486" s="74"/>
      <c r="X486" s="74"/>
      <c r="Y486" s="75"/>
    </row>
    <row r="487" spans="22:25" x14ac:dyDescent="0.25">
      <c r="V487" s="75"/>
      <c r="W487" s="74"/>
      <c r="X487" s="74"/>
      <c r="Y487" s="75"/>
    </row>
    <row r="488" spans="22:25" x14ac:dyDescent="0.25">
      <c r="V488" s="75"/>
      <c r="W488" s="74"/>
      <c r="X488" s="74"/>
      <c r="Y488" s="75"/>
    </row>
    <row r="489" spans="22:25" x14ac:dyDescent="0.25">
      <c r="V489" s="75"/>
      <c r="W489" s="74"/>
      <c r="X489" s="74"/>
      <c r="Y489" s="75"/>
    </row>
    <row r="490" spans="22:25" x14ac:dyDescent="0.25">
      <c r="V490" s="75"/>
      <c r="W490" s="74"/>
      <c r="X490" s="74"/>
      <c r="Y490" s="75"/>
    </row>
    <row r="491" spans="22:25" x14ac:dyDescent="0.25">
      <c r="V491" s="75"/>
      <c r="W491" s="74"/>
      <c r="X491" s="74"/>
      <c r="Y491" s="75"/>
    </row>
    <row r="492" spans="22:25" x14ac:dyDescent="0.25">
      <c r="V492" s="75"/>
      <c r="W492" s="74"/>
      <c r="X492" s="74"/>
      <c r="Y492" s="75"/>
    </row>
    <row r="493" spans="22:25" x14ac:dyDescent="0.25">
      <c r="V493" s="75"/>
      <c r="W493" s="74"/>
      <c r="X493" s="74"/>
      <c r="Y493" s="75"/>
    </row>
    <row r="494" spans="22:25" x14ac:dyDescent="0.25">
      <c r="V494" s="75"/>
      <c r="W494" s="74"/>
      <c r="X494" s="74"/>
      <c r="Y494" s="75"/>
    </row>
    <row r="495" spans="22:25" x14ac:dyDescent="0.25">
      <c r="V495" s="75"/>
      <c r="W495" s="74"/>
      <c r="X495" s="74"/>
      <c r="Y495" s="75"/>
    </row>
    <row r="496" spans="22:25" x14ac:dyDescent="0.25">
      <c r="V496" s="75"/>
      <c r="W496" s="74"/>
      <c r="X496" s="74"/>
      <c r="Y496" s="75"/>
    </row>
    <row r="497" spans="22:25" x14ac:dyDescent="0.25">
      <c r="V497" s="75"/>
      <c r="W497" s="74"/>
      <c r="X497" s="74"/>
      <c r="Y497" s="75"/>
    </row>
    <row r="498" spans="22:25" x14ac:dyDescent="0.25">
      <c r="V498" s="75"/>
      <c r="W498" s="74"/>
      <c r="X498" s="74"/>
      <c r="Y498" s="75"/>
    </row>
    <row r="499" spans="22:25" x14ac:dyDescent="0.25">
      <c r="V499" s="75"/>
      <c r="W499" s="74"/>
      <c r="X499" s="74"/>
      <c r="Y499" s="75"/>
    </row>
    <row r="500" spans="22:25" x14ac:dyDescent="0.25">
      <c r="V500" s="75"/>
      <c r="W500" s="74"/>
      <c r="X500" s="74"/>
      <c r="Y500" s="75"/>
    </row>
    <row r="501" spans="22:25" x14ac:dyDescent="0.25">
      <c r="V501" s="75"/>
      <c r="W501" s="74"/>
      <c r="X501" s="74"/>
      <c r="Y501" s="75"/>
    </row>
    <row r="502" spans="22:25" x14ac:dyDescent="0.25">
      <c r="V502" s="75"/>
      <c r="W502" s="74"/>
      <c r="X502" s="74"/>
      <c r="Y502" s="75"/>
    </row>
    <row r="503" spans="22:25" x14ac:dyDescent="0.25">
      <c r="V503" s="75"/>
      <c r="W503" s="74"/>
      <c r="X503" s="74"/>
      <c r="Y503" s="75"/>
    </row>
    <row r="504" spans="22:25" x14ac:dyDescent="0.25">
      <c r="V504" s="75"/>
      <c r="W504" s="74"/>
      <c r="X504" s="74"/>
      <c r="Y504" s="75"/>
    </row>
    <row r="505" spans="22:25" x14ac:dyDescent="0.25">
      <c r="V505" s="75"/>
      <c r="W505" s="74"/>
      <c r="X505" s="74"/>
      <c r="Y505" s="75"/>
    </row>
    <row r="506" spans="22:25" x14ac:dyDescent="0.25">
      <c r="V506" s="75"/>
      <c r="W506" s="74"/>
      <c r="X506" s="74"/>
      <c r="Y506" s="75"/>
    </row>
    <row r="507" spans="22:25" x14ac:dyDescent="0.25">
      <c r="V507" s="75"/>
      <c r="W507" s="74"/>
      <c r="X507" s="74"/>
      <c r="Y507" s="75"/>
    </row>
    <row r="508" spans="22:25" x14ac:dyDescent="0.25">
      <c r="V508" s="75"/>
      <c r="W508" s="74"/>
      <c r="X508" s="74"/>
      <c r="Y508" s="75"/>
    </row>
    <row r="509" spans="22:25" x14ac:dyDescent="0.25">
      <c r="V509" s="75"/>
      <c r="W509" s="74"/>
      <c r="X509" s="74"/>
      <c r="Y509" s="75"/>
    </row>
    <row r="510" spans="22:25" x14ac:dyDescent="0.25">
      <c r="V510" s="75"/>
      <c r="W510" s="74"/>
      <c r="X510" s="74"/>
      <c r="Y510" s="75"/>
    </row>
    <row r="511" spans="22:25" x14ac:dyDescent="0.25">
      <c r="V511" s="75"/>
      <c r="W511" s="74"/>
      <c r="X511" s="74"/>
      <c r="Y511" s="75"/>
    </row>
    <row r="512" spans="22:25" x14ac:dyDescent="0.25">
      <c r="V512" s="75"/>
      <c r="W512" s="74"/>
      <c r="X512" s="74"/>
      <c r="Y512" s="75"/>
    </row>
    <row r="513" spans="22:25" x14ac:dyDescent="0.25">
      <c r="V513" s="75"/>
      <c r="W513" s="74"/>
      <c r="X513" s="74"/>
      <c r="Y513" s="75"/>
    </row>
    <row r="514" spans="22:25" x14ac:dyDescent="0.25">
      <c r="V514" s="75"/>
      <c r="W514" s="74"/>
      <c r="X514" s="74"/>
      <c r="Y514" s="75"/>
    </row>
    <row r="515" spans="22:25" x14ac:dyDescent="0.25">
      <c r="V515" s="75"/>
      <c r="W515" s="74"/>
      <c r="X515" s="74"/>
      <c r="Y515" s="75"/>
    </row>
    <row r="516" spans="22:25" x14ac:dyDescent="0.25">
      <c r="V516" s="75"/>
      <c r="W516" s="74"/>
      <c r="X516" s="74"/>
      <c r="Y516" s="75"/>
    </row>
    <row r="517" spans="22:25" x14ac:dyDescent="0.25">
      <c r="V517" s="75"/>
      <c r="W517" s="74"/>
      <c r="X517" s="74"/>
      <c r="Y517" s="75"/>
    </row>
    <row r="518" spans="22:25" x14ac:dyDescent="0.25">
      <c r="V518" s="75"/>
      <c r="W518" s="74"/>
      <c r="X518" s="74"/>
      <c r="Y518" s="75"/>
    </row>
    <row r="519" spans="22:25" x14ac:dyDescent="0.25">
      <c r="V519" s="75"/>
      <c r="W519" s="74"/>
      <c r="X519" s="74"/>
      <c r="Y519" s="75"/>
    </row>
    <row r="520" spans="22:25" x14ac:dyDescent="0.25">
      <c r="V520" s="75"/>
      <c r="W520" s="74"/>
      <c r="X520" s="74"/>
      <c r="Y520" s="75"/>
    </row>
    <row r="521" spans="22:25" x14ac:dyDescent="0.25">
      <c r="V521" s="75"/>
      <c r="W521" s="74"/>
      <c r="X521" s="74"/>
      <c r="Y521" s="75"/>
    </row>
    <row r="522" spans="22:25" x14ac:dyDescent="0.25">
      <c r="V522" s="75"/>
      <c r="W522" s="74"/>
      <c r="X522" s="74"/>
      <c r="Y522" s="75"/>
    </row>
    <row r="523" spans="22:25" x14ac:dyDescent="0.25">
      <c r="V523" s="75"/>
      <c r="W523" s="74"/>
      <c r="X523" s="74"/>
      <c r="Y523" s="75"/>
    </row>
    <row r="524" spans="22:25" x14ac:dyDescent="0.25">
      <c r="V524" s="75"/>
      <c r="W524" s="74"/>
      <c r="X524" s="74"/>
      <c r="Y524" s="75"/>
    </row>
    <row r="525" spans="22:25" x14ac:dyDescent="0.25">
      <c r="V525" s="75"/>
      <c r="W525" s="74"/>
      <c r="X525" s="74"/>
      <c r="Y525" s="75"/>
    </row>
    <row r="526" spans="22:25" x14ac:dyDescent="0.25">
      <c r="V526" s="75"/>
      <c r="W526" s="74"/>
      <c r="X526" s="74"/>
      <c r="Y526" s="75"/>
    </row>
    <row r="527" spans="22:25" x14ac:dyDescent="0.25">
      <c r="V527" s="75"/>
      <c r="W527" s="74"/>
      <c r="X527" s="74"/>
      <c r="Y527" s="75"/>
    </row>
    <row r="528" spans="22:25" x14ac:dyDescent="0.25">
      <c r="V528" s="75"/>
      <c r="W528" s="74"/>
      <c r="X528" s="74"/>
      <c r="Y528" s="75"/>
    </row>
    <row r="529" spans="22:25" x14ac:dyDescent="0.25">
      <c r="V529" s="75"/>
      <c r="W529" s="74"/>
      <c r="X529" s="74"/>
      <c r="Y529" s="75"/>
    </row>
    <row r="530" spans="22:25" x14ac:dyDescent="0.25">
      <c r="V530" s="75"/>
      <c r="W530" s="74"/>
      <c r="X530" s="74"/>
      <c r="Y530" s="75"/>
    </row>
    <row r="531" spans="22:25" x14ac:dyDescent="0.25">
      <c r="V531" s="75"/>
      <c r="W531" s="74"/>
      <c r="X531" s="74"/>
      <c r="Y531" s="75"/>
    </row>
    <row r="532" spans="22:25" x14ac:dyDescent="0.25">
      <c r="V532" s="75"/>
      <c r="W532" s="74"/>
      <c r="X532" s="74"/>
      <c r="Y532" s="75"/>
    </row>
    <row r="533" spans="22:25" x14ac:dyDescent="0.25">
      <c r="V533" s="75"/>
      <c r="W533" s="74"/>
      <c r="X533" s="74"/>
      <c r="Y533" s="75"/>
    </row>
    <row r="534" spans="22:25" x14ac:dyDescent="0.25">
      <c r="V534" s="75"/>
      <c r="W534" s="74"/>
      <c r="X534" s="74"/>
      <c r="Y534" s="75"/>
    </row>
    <row r="535" spans="22:25" x14ac:dyDescent="0.25">
      <c r="V535" s="75"/>
      <c r="W535" s="74"/>
      <c r="X535" s="74"/>
      <c r="Y535" s="75"/>
    </row>
    <row r="536" spans="22:25" x14ac:dyDescent="0.25">
      <c r="V536" s="75"/>
      <c r="W536" s="74"/>
      <c r="X536" s="74"/>
      <c r="Y536" s="75"/>
    </row>
    <row r="537" spans="22:25" x14ac:dyDescent="0.25">
      <c r="V537" s="75"/>
      <c r="W537" s="74"/>
      <c r="X537" s="74"/>
      <c r="Y537" s="75"/>
    </row>
    <row r="538" spans="22:25" x14ac:dyDescent="0.25">
      <c r="V538" s="75"/>
      <c r="W538" s="74"/>
      <c r="X538" s="74"/>
      <c r="Y538" s="75"/>
    </row>
    <row r="539" spans="22:25" x14ac:dyDescent="0.25">
      <c r="V539" s="75"/>
      <c r="W539" s="74"/>
      <c r="X539" s="74"/>
      <c r="Y539" s="75"/>
    </row>
    <row r="540" spans="22:25" x14ac:dyDescent="0.25">
      <c r="V540" s="75"/>
      <c r="W540" s="74"/>
      <c r="X540" s="74"/>
      <c r="Y540" s="75"/>
    </row>
    <row r="541" spans="22:25" x14ac:dyDescent="0.25">
      <c r="V541" s="75"/>
      <c r="W541" s="74"/>
      <c r="X541" s="74"/>
      <c r="Y541" s="75"/>
    </row>
    <row r="542" spans="22:25" x14ac:dyDescent="0.25">
      <c r="V542" s="75"/>
      <c r="W542" s="74"/>
      <c r="X542" s="74"/>
      <c r="Y542" s="75"/>
    </row>
    <row r="543" spans="22:25" x14ac:dyDescent="0.25">
      <c r="V543" s="75"/>
      <c r="W543" s="74"/>
      <c r="X543" s="74"/>
      <c r="Y543" s="75"/>
    </row>
    <row r="544" spans="22:25" x14ac:dyDescent="0.25">
      <c r="V544" s="75"/>
      <c r="W544" s="74"/>
      <c r="X544" s="74"/>
      <c r="Y544" s="75"/>
    </row>
    <row r="545" spans="22:25" x14ac:dyDescent="0.25">
      <c r="V545" s="75"/>
      <c r="W545" s="74"/>
      <c r="X545" s="74"/>
      <c r="Y545" s="75"/>
    </row>
    <row r="546" spans="22:25" x14ac:dyDescent="0.25">
      <c r="V546" s="75"/>
      <c r="W546" s="74"/>
      <c r="X546" s="74"/>
      <c r="Y546" s="75"/>
    </row>
    <row r="547" spans="22:25" x14ac:dyDescent="0.25">
      <c r="V547" s="75"/>
      <c r="W547" s="74"/>
      <c r="X547" s="74"/>
      <c r="Y547" s="75"/>
    </row>
    <row r="548" spans="22:25" x14ac:dyDescent="0.25">
      <c r="V548" s="75"/>
      <c r="W548" s="74"/>
      <c r="X548" s="74"/>
      <c r="Y548" s="75"/>
    </row>
    <row r="549" spans="22:25" x14ac:dyDescent="0.25">
      <c r="V549" s="75"/>
      <c r="W549" s="74"/>
      <c r="X549" s="74"/>
      <c r="Y549" s="75"/>
    </row>
    <row r="550" spans="22:25" x14ac:dyDescent="0.25">
      <c r="V550" s="75"/>
      <c r="W550" s="74"/>
      <c r="X550" s="74"/>
      <c r="Y550" s="75"/>
    </row>
    <row r="551" spans="22:25" x14ac:dyDescent="0.25">
      <c r="V551" s="75"/>
      <c r="W551" s="74"/>
      <c r="X551" s="74"/>
      <c r="Y551" s="75"/>
    </row>
    <row r="552" spans="22:25" x14ac:dyDescent="0.25">
      <c r="V552" s="75"/>
      <c r="W552" s="74"/>
      <c r="X552" s="74"/>
      <c r="Y552" s="75"/>
    </row>
    <row r="553" spans="22:25" x14ac:dyDescent="0.25">
      <c r="V553" s="75"/>
      <c r="W553" s="74"/>
      <c r="X553" s="74"/>
      <c r="Y553" s="75"/>
    </row>
    <row r="554" spans="22:25" x14ac:dyDescent="0.25">
      <c r="V554" s="75"/>
      <c r="W554" s="74"/>
      <c r="X554" s="74"/>
      <c r="Y554" s="75"/>
    </row>
    <row r="555" spans="22:25" x14ac:dyDescent="0.25">
      <c r="V555" s="75"/>
      <c r="W555" s="74"/>
      <c r="X555" s="74"/>
      <c r="Y555" s="75"/>
    </row>
    <row r="556" spans="22:25" x14ac:dyDescent="0.25">
      <c r="V556" s="75"/>
      <c r="W556" s="74"/>
      <c r="X556" s="74"/>
      <c r="Y556" s="75"/>
    </row>
    <row r="557" spans="22:25" x14ac:dyDescent="0.25">
      <c r="V557" s="75"/>
      <c r="W557" s="74"/>
      <c r="X557" s="74"/>
      <c r="Y557" s="75"/>
    </row>
    <row r="558" spans="22:25" x14ac:dyDescent="0.25">
      <c r="V558" s="75"/>
      <c r="W558" s="74"/>
      <c r="X558" s="74"/>
      <c r="Y558" s="75"/>
    </row>
    <row r="559" spans="22:25" x14ac:dyDescent="0.25">
      <c r="V559" s="75"/>
      <c r="W559" s="74"/>
      <c r="X559" s="74"/>
      <c r="Y559" s="75"/>
    </row>
    <row r="560" spans="22:25" x14ac:dyDescent="0.25">
      <c r="V560" s="75"/>
      <c r="W560" s="74"/>
      <c r="X560" s="74"/>
      <c r="Y560" s="75"/>
    </row>
    <row r="561" spans="22:25" x14ac:dyDescent="0.25">
      <c r="V561" s="75"/>
      <c r="W561" s="74"/>
      <c r="X561" s="74"/>
      <c r="Y561" s="75"/>
    </row>
    <row r="562" spans="22:25" x14ac:dyDescent="0.25">
      <c r="V562" s="75"/>
      <c r="W562" s="74"/>
      <c r="X562" s="74"/>
      <c r="Y562" s="75"/>
    </row>
    <row r="563" spans="22:25" x14ac:dyDescent="0.25">
      <c r="V563" s="75"/>
      <c r="W563" s="74"/>
      <c r="X563" s="74"/>
      <c r="Y563" s="75"/>
    </row>
    <row r="564" spans="22:25" x14ac:dyDescent="0.25">
      <c r="V564" s="75"/>
      <c r="W564" s="74"/>
      <c r="X564" s="74"/>
      <c r="Y564" s="75"/>
    </row>
    <row r="565" spans="22:25" x14ac:dyDescent="0.25">
      <c r="V565" s="75"/>
      <c r="W565" s="74"/>
      <c r="X565" s="74"/>
      <c r="Y565" s="75"/>
    </row>
    <row r="566" spans="22:25" x14ac:dyDescent="0.25">
      <c r="V566" s="75"/>
      <c r="W566" s="74"/>
      <c r="X566" s="74"/>
      <c r="Y566" s="75"/>
    </row>
    <row r="567" spans="22:25" x14ac:dyDescent="0.25">
      <c r="V567" s="75"/>
      <c r="W567" s="74"/>
      <c r="X567" s="74"/>
      <c r="Y567" s="75"/>
    </row>
    <row r="568" spans="22:25" x14ac:dyDescent="0.25">
      <c r="V568" s="75"/>
      <c r="W568" s="74"/>
      <c r="X568" s="74"/>
      <c r="Y568" s="75"/>
    </row>
    <row r="569" spans="22:25" x14ac:dyDescent="0.25">
      <c r="V569" s="75"/>
      <c r="W569" s="74"/>
      <c r="X569" s="74"/>
      <c r="Y569" s="75"/>
    </row>
    <row r="570" spans="22:25" x14ac:dyDescent="0.25">
      <c r="V570" s="75"/>
      <c r="W570" s="74"/>
      <c r="X570" s="74"/>
      <c r="Y570" s="75"/>
    </row>
    <row r="571" spans="22:25" x14ac:dyDescent="0.25">
      <c r="V571" s="75"/>
      <c r="W571" s="74"/>
      <c r="X571" s="74"/>
      <c r="Y571" s="75"/>
    </row>
    <row r="572" spans="22:25" x14ac:dyDescent="0.25">
      <c r="V572" s="75"/>
      <c r="W572" s="74"/>
      <c r="X572" s="74"/>
      <c r="Y572" s="75"/>
    </row>
    <row r="573" spans="22:25" x14ac:dyDescent="0.25">
      <c r="V573" s="75"/>
      <c r="W573" s="74"/>
      <c r="X573" s="74"/>
      <c r="Y573" s="75"/>
    </row>
    <row r="574" spans="22:25" x14ac:dyDescent="0.25">
      <c r="V574" s="75"/>
      <c r="W574" s="74"/>
      <c r="X574" s="74"/>
      <c r="Y574" s="75"/>
    </row>
    <row r="575" spans="22:25" x14ac:dyDescent="0.25">
      <c r="V575" s="75"/>
      <c r="W575" s="74"/>
      <c r="X575" s="74"/>
      <c r="Y575" s="75"/>
    </row>
    <row r="576" spans="22:25" x14ac:dyDescent="0.25">
      <c r="V576" s="75"/>
      <c r="W576" s="74"/>
      <c r="X576" s="74"/>
      <c r="Y576" s="75"/>
    </row>
    <row r="577" spans="22:25" x14ac:dyDescent="0.25">
      <c r="V577" s="75"/>
      <c r="W577" s="74"/>
      <c r="X577" s="74"/>
      <c r="Y577" s="75"/>
    </row>
    <row r="578" spans="22:25" x14ac:dyDescent="0.25">
      <c r="V578" s="75"/>
      <c r="W578" s="74"/>
      <c r="X578" s="74"/>
      <c r="Y578" s="75"/>
    </row>
    <row r="579" spans="22:25" x14ac:dyDescent="0.25">
      <c r="V579" s="75"/>
      <c r="W579" s="74"/>
      <c r="X579" s="74"/>
      <c r="Y579" s="75"/>
    </row>
    <row r="580" spans="22:25" x14ac:dyDescent="0.25">
      <c r="V580" s="75"/>
      <c r="W580" s="74"/>
      <c r="X580" s="74"/>
      <c r="Y580" s="75"/>
    </row>
    <row r="581" spans="22:25" x14ac:dyDescent="0.25">
      <c r="V581" s="75"/>
      <c r="W581" s="74"/>
      <c r="X581" s="74"/>
      <c r="Y581" s="75"/>
    </row>
    <row r="582" spans="22:25" x14ac:dyDescent="0.25">
      <c r="V582" s="75"/>
      <c r="W582" s="74"/>
      <c r="X582" s="74"/>
      <c r="Y582" s="75"/>
    </row>
    <row r="583" spans="22:25" x14ac:dyDescent="0.25">
      <c r="V583" s="75"/>
      <c r="W583" s="74"/>
      <c r="X583" s="74"/>
      <c r="Y583" s="75"/>
    </row>
    <row r="584" spans="22:25" x14ac:dyDescent="0.25">
      <c r="V584" s="75"/>
      <c r="W584" s="74"/>
      <c r="X584" s="74"/>
      <c r="Y584" s="75"/>
    </row>
    <row r="585" spans="22:25" x14ac:dyDescent="0.25">
      <c r="V585" s="75"/>
      <c r="W585" s="74"/>
      <c r="X585" s="74"/>
      <c r="Y585" s="75"/>
    </row>
    <row r="586" spans="22:25" x14ac:dyDescent="0.25">
      <c r="V586" s="75"/>
      <c r="W586" s="74"/>
      <c r="X586" s="74"/>
      <c r="Y586" s="75"/>
    </row>
    <row r="587" spans="22:25" x14ac:dyDescent="0.25">
      <c r="V587" s="75"/>
      <c r="W587" s="74"/>
      <c r="X587" s="74"/>
      <c r="Y587" s="75"/>
    </row>
    <row r="588" spans="22:25" x14ac:dyDescent="0.25">
      <c r="V588" s="75"/>
      <c r="W588" s="74"/>
      <c r="X588" s="74"/>
      <c r="Y588" s="75"/>
    </row>
    <row r="589" spans="22:25" x14ac:dyDescent="0.25">
      <c r="V589" s="75"/>
      <c r="W589" s="74"/>
      <c r="X589" s="74"/>
      <c r="Y589" s="75"/>
    </row>
    <row r="590" spans="22:25" x14ac:dyDescent="0.25">
      <c r="V590" s="75"/>
      <c r="W590" s="74"/>
      <c r="X590" s="74"/>
      <c r="Y590" s="75"/>
    </row>
    <row r="591" spans="22:25" x14ac:dyDescent="0.25">
      <c r="V591" s="75"/>
      <c r="W591" s="74"/>
      <c r="X591" s="74"/>
      <c r="Y591" s="75"/>
    </row>
    <row r="592" spans="22:25" x14ac:dyDescent="0.25">
      <c r="V592" s="75"/>
      <c r="W592" s="74"/>
      <c r="X592" s="74"/>
      <c r="Y592" s="75"/>
    </row>
    <row r="593" spans="22:25" x14ac:dyDescent="0.25">
      <c r="V593" s="75"/>
      <c r="W593" s="74"/>
      <c r="X593" s="74"/>
      <c r="Y593" s="75"/>
    </row>
    <row r="594" spans="22:25" x14ac:dyDescent="0.25">
      <c r="V594" s="75"/>
      <c r="W594" s="74"/>
      <c r="X594" s="74"/>
      <c r="Y594" s="75"/>
    </row>
    <row r="595" spans="22:25" x14ac:dyDescent="0.25">
      <c r="V595" s="75"/>
      <c r="W595" s="74"/>
      <c r="X595" s="74"/>
      <c r="Y595" s="75"/>
    </row>
    <row r="596" spans="22:25" x14ac:dyDescent="0.25">
      <c r="V596" s="75"/>
      <c r="W596" s="74"/>
      <c r="X596" s="74"/>
      <c r="Y596" s="75"/>
    </row>
    <row r="597" spans="22:25" x14ac:dyDescent="0.25">
      <c r="V597" s="75"/>
      <c r="W597" s="74"/>
      <c r="X597" s="74"/>
      <c r="Y597" s="75"/>
    </row>
    <row r="598" spans="22:25" x14ac:dyDescent="0.25">
      <c r="V598" s="75"/>
      <c r="W598" s="74"/>
      <c r="X598" s="74"/>
      <c r="Y598" s="75"/>
    </row>
    <row r="599" spans="22:25" x14ac:dyDescent="0.25">
      <c r="V599" s="75"/>
      <c r="W599" s="74"/>
      <c r="X599" s="74"/>
      <c r="Y599" s="75"/>
    </row>
    <row r="600" spans="22:25" x14ac:dyDescent="0.25">
      <c r="V600" s="75"/>
      <c r="W600" s="74"/>
      <c r="X600" s="74"/>
      <c r="Y600" s="75"/>
    </row>
    <row r="601" spans="22:25" x14ac:dyDescent="0.25">
      <c r="V601" s="75"/>
      <c r="W601" s="74"/>
      <c r="X601" s="74"/>
      <c r="Y601" s="75"/>
    </row>
    <row r="602" spans="22:25" x14ac:dyDescent="0.25">
      <c r="V602" s="75"/>
      <c r="W602" s="74"/>
      <c r="X602" s="74"/>
      <c r="Y602" s="75"/>
    </row>
    <row r="603" spans="22:25" x14ac:dyDescent="0.25">
      <c r="V603" s="75"/>
      <c r="W603" s="74"/>
      <c r="X603" s="74"/>
      <c r="Y603" s="75"/>
    </row>
    <row r="604" spans="22:25" x14ac:dyDescent="0.25">
      <c r="V604" s="75"/>
      <c r="W604" s="74"/>
      <c r="X604" s="74"/>
      <c r="Y604" s="75"/>
    </row>
    <row r="605" spans="22:25" x14ac:dyDescent="0.25">
      <c r="V605" s="75"/>
      <c r="W605" s="74"/>
      <c r="X605" s="74"/>
      <c r="Y605" s="75"/>
    </row>
    <row r="606" spans="22:25" x14ac:dyDescent="0.25">
      <c r="V606" s="75"/>
      <c r="W606" s="74"/>
      <c r="X606" s="74"/>
      <c r="Y606" s="75"/>
    </row>
    <row r="607" spans="22:25" x14ac:dyDescent="0.25">
      <c r="V607" s="75"/>
      <c r="W607" s="74"/>
      <c r="X607" s="74"/>
      <c r="Y607" s="75"/>
    </row>
    <row r="608" spans="22:25" x14ac:dyDescent="0.25">
      <c r="V608" s="75"/>
      <c r="W608" s="74"/>
      <c r="X608" s="74"/>
      <c r="Y608" s="75"/>
    </row>
    <row r="609" spans="22:25" x14ac:dyDescent="0.25">
      <c r="V609" s="75"/>
      <c r="W609" s="74"/>
      <c r="X609" s="74"/>
      <c r="Y609" s="75"/>
    </row>
    <row r="610" spans="22:25" x14ac:dyDescent="0.25">
      <c r="V610" s="75"/>
      <c r="W610" s="74"/>
      <c r="X610" s="74"/>
      <c r="Y610" s="75"/>
    </row>
    <row r="611" spans="22:25" x14ac:dyDescent="0.25">
      <c r="V611" s="75"/>
      <c r="W611" s="74"/>
      <c r="X611" s="74"/>
      <c r="Y611" s="75"/>
    </row>
    <row r="612" spans="22:25" x14ac:dyDescent="0.25">
      <c r="V612" s="75"/>
      <c r="W612" s="74"/>
      <c r="X612" s="74"/>
      <c r="Y612" s="75"/>
    </row>
    <row r="613" spans="22:25" x14ac:dyDescent="0.25">
      <c r="V613" s="75"/>
      <c r="W613" s="74"/>
      <c r="X613" s="74"/>
      <c r="Y613" s="75"/>
    </row>
    <row r="614" spans="22:25" x14ac:dyDescent="0.25">
      <c r="V614" s="75"/>
      <c r="W614" s="74"/>
      <c r="X614" s="74"/>
      <c r="Y614" s="75"/>
    </row>
    <row r="615" spans="22:25" x14ac:dyDescent="0.25">
      <c r="V615" s="75"/>
      <c r="W615" s="74"/>
      <c r="X615" s="74"/>
      <c r="Y615" s="75"/>
    </row>
    <row r="616" spans="22:25" x14ac:dyDescent="0.25">
      <c r="V616" s="75"/>
      <c r="W616" s="74"/>
      <c r="X616" s="74"/>
      <c r="Y616" s="75"/>
    </row>
    <row r="617" spans="22:25" x14ac:dyDescent="0.25">
      <c r="V617" s="75"/>
      <c r="W617" s="74"/>
      <c r="X617" s="74"/>
      <c r="Y617" s="75"/>
    </row>
    <row r="618" spans="22:25" x14ac:dyDescent="0.25">
      <c r="V618" s="75"/>
      <c r="W618" s="74"/>
      <c r="X618" s="74"/>
      <c r="Y618" s="75"/>
    </row>
    <row r="619" spans="22:25" x14ac:dyDescent="0.25">
      <c r="V619" s="75"/>
      <c r="W619" s="74"/>
      <c r="X619" s="74"/>
      <c r="Y619" s="75"/>
    </row>
    <row r="620" spans="22:25" x14ac:dyDescent="0.25">
      <c r="V620" s="75"/>
      <c r="W620" s="74"/>
      <c r="X620" s="74"/>
      <c r="Y620" s="75"/>
    </row>
    <row r="621" spans="22:25" x14ac:dyDescent="0.25">
      <c r="V621" s="75"/>
      <c r="W621" s="74"/>
      <c r="X621" s="74"/>
      <c r="Y621" s="75"/>
    </row>
    <row r="622" spans="22:25" x14ac:dyDescent="0.25">
      <c r="V622" s="75"/>
      <c r="W622" s="74"/>
      <c r="X622" s="74"/>
      <c r="Y622" s="75"/>
    </row>
    <row r="623" spans="22:25" x14ac:dyDescent="0.25">
      <c r="V623" s="75"/>
      <c r="W623" s="74"/>
      <c r="X623" s="74"/>
      <c r="Y623" s="75"/>
    </row>
    <row r="624" spans="22:25" x14ac:dyDescent="0.25">
      <c r="V624" s="75"/>
      <c r="W624" s="74"/>
      <c r="X624" s="74"/>
      <c r="Y624" s="75"/>
    </row>
    <row r="625" spans="22:25" x14ac:dyDescent="0.25">
      <c r="V625" s="75"/>
      <c r="W625" s="74"/>
      <c r="X625" s="74"/>
      <c r="Y625" s="75"/>
    </row>
    <row r="626" spans="22:25" x14ac:dyDescent="0.25">
      <c r="V626" s="75"/>
      <c r="W626" s="74"/>
      <c r="X626" s="74"/>
      <c r="Y626" s="75"/>
    </row>
    <row r="627" spans="22:25" x14ac:dyDescent="0.25">
      <c r="V627" s="75"/>
      <c r="W627" s="74"/>
      <c r="X627" s="74"/>
      <c r="Y627" s="75"/>
    </row>
    <row r="628" spans="22:25" x14ac:dyDescent="0.25">
      <c r="V628" s="75"/>
      <c r="W628" s="74"/>
      <c r="X628" s="74"/>
      <c r="Y628" s="75"/>
    </row>
    <row r="629" spans="22:25" x14ac:dyDescent="0.25">
      <c r="V629" s="75"/>
      <c r="W629" s="74"/>
      <c r="X629" s="74"/>
      <c r="Y629" s="75"/>
    </row>
    <row r="630" spans="22:25" x14ac:dyDescent="0.25">
      <c r="V630" s="75"/>
      <c r="W630" s="74"/>
      <c r="X630" s="74"/>
      <c r="Y630" s="75"/>
    </row>
    <row r="631" spans="22:25" x14ac:dyDescent="0.25">
      <c r="V631" s="75"/>
      <c r="W631" s="74"/>
      <c r="X631" s="74"/>
      <c r="Y631" s="75"/>
    </row>
    <row r="632" spans="22:25" x14ac:dyDescent="0.25">
      <c r="V632" s="75"/>
      <c r="W632" s="74"/>
      <c r="X632" s="74"/>
      <c r="Y632" s="75"/>
    </row>
    <row r="633" spans="22:25" x14ac:dyDescent="0.25">
      <c r="V633" s="75"/>
      <c r="W633" s="74"/>
      <c r="X633" s="74"/>
      <c r="Y633" s="75"/>
    </row>
    <row r="634" spans="22:25" x14ac:dyDescent="0.25">
      <c r="V634" s="75"/>
      <c r="W634" s="74"/>
      <c r="X634" s="74"/>
      <c r="Y634" s="75"/>
    </row>
    <row r="635" spans="22:25" x14ac:dyDescent="0.25">
      <c r="V635" s="75"/>
      <c r="W635" s="74"/>
      <c r="X635" s="74"/>
      <c r="Y635" s="75"/>
    </row>
    <row r="636" spans="22:25" x14ac:dyDescent="0.25">
      <c r="V636" s="75"/>
      <c r="W636" s="74"/>
      <c r="X636" s="74"/>
      <c r="Y636" s="75"/>
    </row>
    <row r="637" spans="22:25" x14ac:dyDescent="0.25">
      <c r="V637" s="75"/>
      <c r="W637" s="74"/>
      <c r="X637" s="74"/>
      <c r="Y637" s="75"/>
    </row>
    <row r="638" spans="22:25" x14ac:dyDescent="0.25">
      <c r="V638" s="75"/>
      <c r="W638" s="74"/>
      <c r="X638" s="74"/>
      <c r="Y638" s="75"/>
    </row>
    <row r="639" spans="22:25" x14ac:dyDescent="0.25">
      <c r="V639" s="75"/>
      <c r="W639" s="74"/>
      <c r="X639" s="74"/>
      <c r="Y639" s="75"/>
    </row>
    <row r="640" spans="22:25" x14ac:dyDescent="0.25">
      <c r="V640" s="75"/>
      <c r="W640" s="74"/>
      <c r="X640" s="74"/>
      <c r="Y640" s="75"/>
    </row>
    <row r="641" spans="22:25" x14ac:dyDescent="0.25">
      <c r="V641" s="75"/>
      <c r="W641" s="74"/>
      <c r="X641" s="74"/>
      <c r="Y641" s="75"/>
    </row>
    <row r="642" spans="22:25" x14ac:dyDescent="0.25">
      <c r="V642" s="75"/>
      <c r="W642" s="74"/>
      <c r="X642" s="74"/>
      <c r="Y642" s="75"/>
    </row>
    <row r="643" spans="22:25" x14ac:dyDescent="0.25">
      <c r="V643" s="75"/>
      <c r="W643" s="74"/>
      <c r="X643" s="74"/>
      <c r="Y643" s="75"/>
    </row>
    <row r="644" spans="22:25" x14ac:dyDescent="0.25">
      <c r="V644" s="75"/>
      <c r="W644" s="74"/>
      <c r="X644" s="74"/>
      <c r="Y644" s="75"/>
    </row>
    <row r="645" spans="22:25" x14ac:dyDescent="0.25">
      <c r="V645" s="75"/>
      <c r="W645" s="74"/>
      <c r="X645" s="74"/>
      <c r="Y645" s="75"/>
    </row>
    <row r="646" spans="22:25" x14ac:dyDescent="0.25">
      <c r="V646" s="75"/>
      <c r="W646" s="74"/>
      <c r="X646" s="74"/>
      <c r="Y646" s="75"/>
    </row>
    <row r="647" spans="22:25" x14ac:dyDescent="0.25">
      <c r="V647" s="75"/>
      <c r="W647" s="74"/>
      <c r="X647" s="74"/>
      <c r="Y647" s="75"/>
    </row>
    <row r="648" spans="22:25" x14ac:dyDescent="0.25">
      <c r="V648" s="75"/>
      <c r="W648" s="74"/>
      <c r="X648" s="74"/>
      <c r="Y648" s="75"/>
    </row>
    <row r="649" spans="22:25" x14ac:dyDescent="0.25">
      <c r="V649" s="75"/>
      <c r="W649" s="74"/>
      <c r="X649" s="74"/>
      <c r="Y649" s="75"/>
    </row>
    <row r="650" spans="22:25" x14ac:dyDescent="0.25">
      <c r="V650" s="75"/>
      <c r="W650" s="74"/>
      <c r="X650" s="74"/>
      <c r="Y650" s="75"/>
    </row>
    <row r="651" spans="22:25" x14ac:dyDescent="0.25">
      <c r="V651" s="75"/>
      <c r="W651" s="74"/>
      <c r="X651" s="74"/>
      <c r="Y651" s="75"/>
    </row>
    <row r="652" spans="22:25" x14ac:dyDescent="0.25">
      <c r="V652" s="75"/>
      <c r="W652" s="74"/>
      <c r="X652" s="74"/>
      <c r="Y652" s="75"/>
    </row>
    <row r="653" spans="22:25" x14ac:dyDescent="0.25">
      <c r="V653" s="75"/>
      <c r="W653" s="74"/>
      <c r="X653" s="74"/>
      <c r="Y653" s="75"/>
    </row>
    <row r="654" spans="22:25" x14ac:dyDescent="0.25">
      <c r="V654" s="75"/>
      <c r="W654" s="74"/>
      <c r="X654" s="74"/>
      <c r="Y654" s="75"/>
    </row>
    <row r="655" spans="22:25" x14ac:dyDescent="0.25">
      <c r="V655" s="75"/>
      <c r="W655" s="74"/>
      <c r="X655" s="74"/>
      <c r="Y655" s="75"/>
    </row>
    <row r="656" spans="22:25" x14ac:dyDescent="0.25">
      <c r="V656" s="75"/>
      <c r="W656" s="74"/>
      <c r="X656" s="74"/>
      <c r="Y656" s="75"/>
    </row>
    <row r="657" spans="22:25" x14ac:dyDescent="0.25">
      <c r="V657" s="75"/>
      <c r="W657" s="74"/>
      <c r="X657" s="74"/>
      <c r="Y657" s="75"/>
    </row>
    <row r="658" spans="22:25" x14ac:dyDescent="0.25">
      <c r="V658" s="75"/>
      <c r="W658" s="74"/>
      <c r="X658" s="74"/>
      <c r="Y658" s="75"/>
    </row>
    <row r="659" spans="22:25" x14ac:dyDescent="0.25">
      <c r="V659" s="75"/>
      <c r="W659" s="74"/>
      <c r="X659" s="74"/>
      <c r="Y659" s="75"/>
    </row>
    <row r="660" spans="22:25" x14ac:dyDescent="0.25">
      <c r="V660" s="75"/>
      <c r="W660" s="74"/>
      <c r="X660" s="74"/>
      <c r="Y660" s="75"/>
    </row>
    <row r="661" spans="22:25" x14ac:dyDescent="0.25">
      <c r="V661" s="75"/>
      <c r="W661" s="74"/>
      <c r="X661" s="74"/>
      <c r="Y661" s="75"/>
    </row>
    <row r="662" spans="22:25" x14ac:dyDescent="0.25">
      <c r="V662" s="75"/>
      <c r="W662" s="74"/>
      <c r="X662" s="74"/>
      <c r="Y662" s="75"/>
    </row>
    <row r="663" spans="22:25" x14ac:dyDescent="0.25">
      <c r="V663" s="75"/>
      <c r="W663" s="74"/>
      <c r="X663" s="74"/>
      <c r="Y663" s="75"/>
    </row>
    <row r="664" spans="22:25" x14ac:dyDescent="0.25">
      <c r="V664" s="75"/>
      <c r="W664" s="74"/>
      <c r="X664" s="74"/>
      <c r="Y664" s="75"/>
    </row>
    <row r="665" spans="22:25" x14ac:dyDescent="0.25">
      <c r="V665" s="75"/>
      <c r="W665" s="74"/>
      <c r="X665" s="74"/>
      <c r="Y665" s="75"/>
    </row>
    <row r="666" spans="22:25" x14ac:dyDescent="0.25">
      <c r="V666" s="75"/>
      <c r="W666" s="74"/>
      <c r="X666" s="74"/>
      <c r="Y666" s="75"/>
    </row>
    <row r="667" spans="22:25" x14ac:dyDescent="0.25">
      <c r="V667" s="75"/>
      <c r="W667" s="74"/>
      <c r="X667" s="74"/>
      <c r="Y667" s="75"/>
    </row>
    <row r="668" spans="22:25" x14ac:dyDescent="0.25">
      <c r="V668" s="75"/>
      <c r="W668" s="74"/>
      <c r="X668" s="74"/>
      <c r="Y668" s="75"/>
    </row>
    <row r="669" spans="22:25" x14ac:dyDescent="0.25">
      <c r="V669" s="75"/>
      <c r="W669" s="74"/>
      <c r="X669" s="74"/>
      <c r="Y669" s="75"/>
    </row>
    <row r="670" spans="22:25" x14ac:dyDescent="0.25">
      <c r="V670" s="75"/>
      <c r="W670" s="74"/>
      <c r="X670" s="74"/>
      <c r="Y670" s="75"/>
    </row>
    <row r="671" spans="22:25" x14ac:dyDescent="0.25">
      <c r="V671" s="75"/>
      <c r="W671" s="74"/>
      <c r="X671" s="74"/>
      <c r="Y671" s="75"/>
    </row>
    <row r="672" spans="22:25" x14ac:dyDescent="0.25">
      <c r="V672" s="75"/>
      <c r="W672" s="74"/>
      <c r="X672" s="74"/>
      <c r="Y672" s="75"/>
    </row>
    <row r="673" spans="22:25" x14ac:dyDescent="0.25">
      <c r="V673" s="75"/>
      <c r="W673" s="74"/>
      <c r="X673" s="74"/>
      <c r="Y673" s="75"/>
    </row>
    <row r="674" spans="22:25" x14ac:dyDescent="0.25">
      <c r="V674" s="75"/>
      <c r="W674" s="74"/>
      <c r="X674" s="74"/>
      <c r="Y674" s="75"/>
    </row>
    <row r="675" spans="22:25" x14ac:dyDescent="0.25">
      <c r="V675" s="75"/>
      <c r="W675" s="74"/>
      <c r="X675" s="74"/>
      <c r="Y675" s="75"/>
    </row>
    <row r="676" spans="22:25" x14ac:dyDescent="0.25">
      <c r="V676" s="75"/>
      <c r="W676" s="74"/>
      <c r="X676" s="74"/>
      <c r="Y676" s="75"/>
    </row>
    <row r="677" spans="22:25" x14ac:dyDescent="0.25">
      <c r="V677" s="75"/>
      <c r="W677" s="74"/>
      <c r="X677" s="74"/>
      <c r="Y677" s="75"/>
    </row>
    <row r="678" spans="22:25" x14ac:dyDescent="0.25">
      <c r="V678" s="75"/>
      <c r="W678" s="74"/>
      <c r="X678" s="74"/>
      <c r="Y678" s="75"/>
    </row>
    <row r="679" spans="22:25" x14ac:dyDescent="0.25">
      <c r="V679" s="75"/>
      <c r="W679" s="74"/>
      <c r="X679" s="74"/>
      <c r="Y679" s="75"/>
    </row>
    <row r="680" spans="22:25" x14ac:dyDescent="0.25">
      <c r="V680" s="75"/>
      <c r="W680" s="74"/>
      <c r="X680" s="74"/>
      <c r="Y680" s="75"/>
    </row>
    <row r="681" spans="22:25" x14ac:dyDescent="0.25">
      <c r="V681" s="75"/>
      <c r="W681" s="74"/>
      <c r="X681" s="74"/>
      <c r="Y681" s="75"/>
    </row>
    <row r="682" spans="22:25" x14ac:dyDescent="0.25">
      <c r="V682" s="75"/>
      <c r="W682" s="74"/>
      <c r="X682" s="74"/>
      <c r="Y682" s="75"/>
    </row>
    <row r="683" spans="22:25" x14ac:dyDescent="0.25">
      <c r="V683" s="75"/>
      <c r="W683" s="74"/>
      <c r="X683" s="74"/>
      <c r="Y683" s="75"/>
    </row>
    <row r="684" spans="22:25" x14ac:dyDescent="0.25">
      <c r="V684" s="75"/>
      <c r="W684" s="74"/>
      <c r="X684" s="74"/>
      <c r="Y684" s="75"/>
    </row>
    <row r="685" spans="22:25" x14ac:dyDescent="0.25">
      <c r="V685" s="75"/>
      <c r="W685" s="74"/>
      <c r="X685" s="74"/>
      <c r="Y685" s="75"/>
    </row>
    <row r="686" spans="22:25" x14ac:dyDescent="0.25">
      <c r="V686" s="75"/>
      <c r="W686" s="74"/>
      <c r="X686" s="74"/>
      <c r="Y686" s="75"/>
    </row>
    <row r="687" spans="22:25" x14ac:dyDescent="0.25">
      <c r="V687" s="75"/>
      <c r="W687" s="74"/>
      <c r="X687" s="74"/>
      <c r="Y687" s="75"/>
    </row>
    <row r="688" spans="22:25" x14ac:dyDescent="0.25">
      <c r="V688" s="75"/>
      <c r="W688" s="74"/>
      <c r="X688" s="74"/>
      <c r="Y688" s="75"/>
    </row>
    <row r="689" spans="22:25" x14ac:dyDescent="0.25">
      <c r="V689" s="75"/>
      <c r="W689" s="74"/>
      <c r="X689" s="74"/>
      <c r="Y689" s="75"/>
    </row>
    <row r="690" spans="22:25" x14ac:dyDescent="0.25">
      <c r="V690" s="75"/>
      <c r="W690" s="74"/>
      <c r="X690" s="74"/>
      <c r="Y690" s="75"/>
    </row>
    <row r="691" spans="22:25" x14ac:dyDescent="0.25">
      <c r="V691" s="75"/>
      <c r="W691" s="74"/>
      <c r="X691" s="74"/>
      <c r="Y691" s="75"/>
    </row>
    <row r="692" spans="22:25" x14ac:dyDescent="0.25">
      <c r="V692" s="75"/>
      <c r="W692" s="74"/>
      <c r="X692" s="74"/>
      <c r="Y692" s="75"/>
    </row>
    <row r="693" spans="22:25" x14ac:dyDescent="0.25">
      <c r="V693" s="75"/>
      <c r="W693" s="74"/>
      <c r="X693" s="74"/>
      <c r="Y693" s="75"/>
    </row>
    <row r="694" spans="22:25" x14ac:dyDescent="0.25">
      <c r="V694" s="75"/>
      <c r="W694" s="74"/>
      <c r="X694" s="74"/>
      <c r="Y694" s="75"/>
    </row>
    <row r="695" spans="22:25" x14ac:dyDescent="0.25">
      <c r="V695" s="75"/>
      <c r="W695" s="74"/>
      <c r="X695" s="74"/>
      <c r="Y695" s="75"/>
    </row>
    <row r="696" spans="22:25" x14ac:dyDescent="0.25">
      <c r="V696" s="75"/>
      <c r="W696" s="74"/>
      <c r="X696" s="74"/>
      <c r="Y696" s="75"/>
    </row>
    <row r="697" spans="22:25" x14ac:dyDescent="0.25">
      <c r="V697" s="75"/>
      <c r="W697" s="74"/>
      <c r="X697" s="74"/>
      <c r="Y697" s="75"/>
    </row>
    <row r="698" spans="22:25" x14ac:dyDescent="0.25">
      <c r="V698" s="75"/>
      <c r="W698" s="74"/>
      <c r="X698" s="74"/>
      <c r="Y698" s="75"/>
    </row>
    <row r="699" spans="22:25" x14ac:dyDescent="0.25">
      <c r="V699" s="75"/>
      <c r="W699" s="74"/>
      <c r="X699" s="74"/>
      <c r="Y699" s="75"/>
    </row>
    <row r="700" spans="22:25" x14ac:dyDescent="0.25">
      <c r="V700" s="75"/>
      <c r="W700" s="74"/>
      <c r="X700" s="74"/>
      <c r="Y700" s="75"/>
    </row>
    <row r="701" spans="22:25" x14ac:dyDescent="0.25">
      <c r="V701" s="75"/>
      <c r="W701" s="74"/>
      <c r="X701" s="74"/>
      <c r="Y701" s="75"/>
    </row>
    <row r="702" spans="22:25" x14ac:dyDescent="0.25">
      <c r="V702" s="75"/>
      <c r="W702" s="74"/>
      <c r="X702" s="74"/>
      <c r="Y702" s="75"/>
    </row>
    <row r="703" spans="22:25" x14ac:dyDescent="0.25">
      <c r="V703" s="75"/>
      <c r="W703" s="74"/>
      <c r="X703" s="74"/>
      <c r="Y703" s="75"/>
    </row>
    <row r="704" spans="22:25" x14ac:dyDescent="0.25">
      <c r="V704" s="75"/>
      <c r="W704" s="74"/>
      <c r="X704" s="74"/>
      <c r="Y704" s="75"/>
    </row>
    <row r="705" spans="22:25" x14ac:dyDescent="0.25">
      <c r="V705" s="75"/>
      <c r="W705" s="74"/>
      <c r="X705" s="74"/>
      <c r="Y705" s="75"/>
    </row>
    <row r="706" spans="22:25" x14ac:dyDescent="0.25">
      <c r="V706" s="75"/>
      <c r="W706" s="74"/>
      <c r="X706" s="74"/>
      <c r="Y706" s="75"/>
    </row>
    <row r="707" spans="22:25" x14ac:dyDescent="0.25">
      <c r="V707" s="75"/>
      <c r="W707" s="74"/>
      <c r="X707" s="74"/>
      <c r="Y707" s="75"/>
    </row>
    <row r="708" spans="22:25" x14ac:dyDescent="0.25">
      <c r="V708" s="75"/>
      <c r="W708" s="74"/>
      <c r="X708" s="74"/>
      <c r="Y708" s="75"/>
    </row>
    <row r="709" spans="22:25" x14ac:dyDescent="0.25">
      <c r="V709" s="75"/>
      <c r="W709" s="74"/>
      <c r="X709" s="74"/>
      <c r="Y709" s="75"/>
    </row>
    <row r="710" spans="22:25" x14ac:dyDescent="0.25">
      <c r="V710" s="75"/>
      <c r="W710" s="74"/>
      <c r="X710" s="74"/>
      <c r="Y710" s="75"/>
    </row>
    <row r="711" spans="22:25" x14ac:dyDescent="0.25">
      <c r="V711" s="75"/>
      <c r="W711" s="74"/>
      <c r="X711" s="74"/>
      <c r="Y711" s="75"/>
    </row>
    <row r="712" spans="22:25" x14ac:dyDescent="0.25">
      <c r="V712" s="75"/>
      <c r="W712" s="74"/>
      <c r="X712" s="74"/>
      <c r="Y712" s="75"/>
    </row>
    <row r="713" spans="22:25" x14ac:dyDescent="0.25">
      <c r="V713" s="75"/>
      <c r="W713" s="74"/>
      <c r="X713" s="74"/>
      <c r="Y713" s="75"/>
    </row>
    <row r="714" spans="22:25" x14ac:dyDescent="0.25">
      <c r="V714" s="75"/>
      <c r="W714" s="74"/>
      <c r="X714" s="74"/>
      <c r="Y714" s="75"/>
    </row>
    <row r="715" spans="22:25" x14ac:dyDescent="0.25">
      <c r="V715" s="75"/>
      <c r="W715" s="74"/>
      <c r="X715" s="74"/>
      <c r="Y715" s="75"/>
    </row>
    <row r="716" spans="22:25" x14ac:dyDescent="0.25">
      <c r="V716" s="75"/>
      <c r="W716" s="74"/>
      <c r="X716" s="74"/>
      <c r="Y716" s="75"/>
    </row>
    <row r="717" spans="22:25" x14ac:dyDescent="0.25">
      <c r="V717" s="75"/>
      <c r="W717" s="74"/>
      <c r="X717" s="74"/>
      <c r="Y717" s="75"/>
    </row>
    <row r="718" spans="22:25" x14ac:dyDescent="0.25">
      <c r="V718" s="75"/>
      <c r="W718" s="74"/>
      <c r="X718" s="74"/>
      <c r="Y718" s="75"/>
    </row>
    <row r="719" spans="22:25" x14ac:dyDescent="0.25">
      <c r="V719" s="75"/>
      <c r="W719" s="74"/>
      <c r="X719" s="74"/>
      <c r="Y719" s="75"/>
    </row>
    <row r="720" spans="22:25" x14ac:dyDescent="0.25">
      <c r="V720" s="75"/>
      <c r="W720" s="74"/>
      <c r="X720" s="74"/>
      <c r="Y720" s="75"/>
    </row>
    <row r="721" spans="22:25" x14ac:dyDescent="0.25">
      <c r="V721" s="75"/>
      <c r="W721" s="74"/>
      <c r="X721" s="74"/>
      <c r="Y721" s="75"/>
    </row>
    <row r="722" spans="22:25" x14ac:dyDescent="0.25">
      <c r="V722" s="75"/>
      <c r="W722" s="74"/>
      <c r="X722" s="74"/>
      <c r="Y722" s="75"/>
    </row>
    <row r="723" spans="22:25" x14ac:dyDescent="0.25">
      <c r="V723" s="75"/>
      <c r="W723" s="74"/>
      <c r="X723" s="74"/>
      <c r="Y723" s="75"/>
    </row>
    <row r="724" spans="22:25" x14ac:dyDescent="0.25">
      <c r="V724" s="75"/>
      <c r="W724" s="74"/>
      <c r="X724" s="74"/>
      <c r="Y724" s="75"/>
    </row>
    <row r="725" spans="22:25" x14ac:dyDescent="0.25">
      <c r="V725" s="75"/>
      <c r="W725" s="74"/>
      <c r="X725" s="74"/>
      <c r="Y725" s="75"/>
    </row>
    <row r="726" spans="22:25" x14ac:dyDescent="0.25">
      <c r="V726" s="75"/>
      <c r="W726" s="74"/>
      <c r="X726" s="74"/>
      <c r="Y726" s="75"/>
    </row>
    <row r="727" spans="22:25" x14ac:dyDescent="0.25">
      <c r="V727" s="75"/>
      <c r="W727" s="74"/>
      <c r="X727" s="74"/>
      <c r="Y727" s="75"/>
    </row>
    <row r="728" spans="22:25" x14ac:dyDescent="0.25">
      <c r="V728" s="75"/>
      <c r="W728" s="74"/>
      <c r="X728" s="74"/>
      <c r="Y728" s="75"/>
    </row>
    <row r="729" spans="22:25" x14ac:dyDescent="0.25">
      <c r="V729" s="75"/>
      <c r="W729" s="74"/>
      <c r="X729" s="74"/>
      <c r="Y729" s="75"/>
    </row>
    <row r="730" spans="22:25" x14ac:dyDescent="0.25">
      <c r="V730" s="75"/>
      <c r="W730" s="74"/>
      <c r="X730" s="74"/>
      <c r="Y730" s="75"/>
    </row>
    <row r="731" spans="22:25" x14ac:dyDescent="0.25">
      <c r="V731" s="75"/>
      <c r="W731" s="74"/>
      <c r="X731" s="74"/>
      <c r="Y731" s="75"/>
    </row>
    <row r="732" spans="22:25" x14ac:dyDescent="0.25">
      <c r="V732" s="75"/>
      <c r="W732" s="74"/>
      <c r="X732" s="74"/>
      <c r="Y732" s="75"/>
    </row>
    <row r="733" spans="22:25" x14ac:dyDescent="0.25">
      <c r="V733" s="75"/>
      <c r="W733" s="74"/>
      <c r="X733" s="74"/>
      <c r="Y733" s="75"/>
    </row>
    <row r="734" spans="22:25" x14ac:dyDescent="0.25">
      <c r="V734" s="75"/>
      <c r="W734" s="74"/>
      <c r="X734" s="74"/>
      <c r="Y734" s="75"/>
    </row>
    <row r="735" spans="22:25" x14ac:dyDescent="0.25">
      <c r="V735" s="75"/>
      <c r="W735" s="74"/>
      <c r="X735" s="74"/>
      <c r="Y735" s="75"/>
    </row>
    <row r="736" spans="22:25" x14ac:dyDescent="0.25">
      <c r="V736" s="75"/>
      <c r="W736" s="74"/>
      <c r="X736" s="74"/>
      <c r="Y736" s="75"/>
    </row>
    <row r="737" spans="22:25" x14ac:dyDescent="0.25">
      <c r="V737" s="75"/>
      <c r="W737" s="74"/>
      <c r="X737" s="74"/>
      <c r="Y737" s="75"/>
    </row>
    <row r="738" spans="22:25" x14ac:dyDescent="0.25">
      <c r="V738" s="75"/>
      <c r="W738" s="74"/>
      <c r="X738" s="74"/>
      <c r="Y738" s="75"/>
    </row>
    <row r="739" spans="22:25" x14ac:dyDescent="0.25">
      <c r="V739" s="75"/>
      <c r="W739" s="74"/>
      <c r="X739" s="74"/>
      <c r="Y739" s="75"/>
    </row>
    <row r="740" spans="22:25" x14ac:dyDescent="0.25">
      <c r="V740" s="75"/>
      <c r="W740" s="74"/>
      <c r="X740" s="74"/>
      <c r="Y740" s="75"/>
    </row>
    <row r="741" spans="22:25" x14ac:dyDescent="0.25">
      <c r="V741" s="75"/>
      <c r="W741" s="74"/>
      <c r="X741" s="74"/>
      <c r="Y741" s="75"/>
    </row>
    <row r="742" spans="22:25" x14ac:dyDescent="0.25">
      <c r="V742" s="75"/>
      <c r="W742" s="74"/>
      <c r="X742" s="74"/>
      <c r="Y742" s="75"/>
    </row>
    <row r="743" spans="22:25" x14ac:dyDescent="0.25">
      <c r="V743" s="75"/>
      <c r="W743" s="74"/>
      <c r="X743" s="74"/>
      <c r="Y743" s="75"/>
    </row>
    <row r="744" spans="22:25" x14ac:dyDescent="0.25">
      <c r="V744" s="75"/>
      <c r="W744" s="74"/>
      <c r="X744" s="74"/>
      <c r="Y744" s="75"/>
    </row>
    <row r="745" spans="22:25" x14ac:dyDescent="0.25">
      <c r="V745" s="75"/>
      <c r="W745" s="74"/>
      <c r="X745" s="74"/>
      <c r="Y745" s="75"/>
    </row>
    <row r="746" spans="22:25" x14ac:dyDescent="0.25">
      <c r="V746" s="75"/>
      <c r="W746" s="74"/>
      <c r="X746" s="74"/>
      <c r="Y746" s="75"/>
    </row>
    <row r="747" spans="22:25" x14ac:dyDescent="0.25">
      <c r="V747" s="75"/>
      <c r="W747" s="74"/>
      <c r="X747" s="74"/>
      <c r="Y747" s="75"/>
    </row>
    <row r="748" spans="22:25" x14ac:dyDescent="0.25">
      <c r="V748" s="75"/>
      <c r="W748" s="74"/>
      <c r="X748" s="74"/>
      <c r="Y748" s="75"/>
    </row>
    <row r="749" spans="22:25" x14ac:dyDescent="0.25">
      <c r="V749" s="75"/>
      <c r="W749" s="74"/>
      <c r="X749" s="74"/>
      <c r="Y749" s="75"/>
    </row>
    <row r="750" spans="22:25" x14ac:dyDescent="0.25">
      <c r="V750" s="75"/>
      <c r="W750" s="74"/>
      <c r="X750" s="74"/>
      <c r="Y750" s="75"/>
    </row>
    <row r="751" spans="22:25" x14ac:dyDescent="0.25">
      <c r="V751" s="75"/>
      <c r="W751" s="74"/>
      <c r="X751" s="74"/>
      <c r="Y751" s="75"/>
    </row>
    <row r="752" spans="22:25" x14ac:dyDescent="0.25">
      <c r="V752" s="75"/>
      <c r="W752" s="74"/>
      <c r="X752" s="74"/>
      <c r="Y752" s="75"/>
    </row>
    <row r="753" spans="22:25" x14ac:dyDescent="0.25">
      <c r="V753" s="75"/>
      <c r="W753" s="74"/>
      <c r="X753" s="74"/>
      <c r="Y753" s="75"/>
    </row>
    <row r="754" spans="22:25" x14ac:dyDescent="0.25">
      <c r="V754" s="75"/>
      <c r="W754" s="74"/>
      <c r="X754" s="74"/>
      <c r="Y754" s="75"/>
    </row>
    <row r="755" spans="22:25" x14ac:dyDescent="0.25">
      <c r="V755" s="75"/>
      <c r="W755" s="74"/>
      <c r="X755" s="74"/>
      <c r="Y755" s="75"/>
    </row>
    <row r="756" spans="22:25" x14ac:dyDescent="0.25">
      <c r="V756" s="75"/>
      <c r="W756" s="74"/>
      <c r="X756" s="74"/>
      <c r="Y756" s="75"/>
    </row>
    <row r="757" spans="22:25" x14ac:dyDescent="0.25">
      <c r="V757" s="75"/>
      <c r="W757" s="74"/>
      <c r="X757" s="74"/>
      <c r="Y757" s="75"/>
    </row>
    <row r="758" spans="22:25" x14ac:dyDescent="0.25">
      <c r="V758" s="75"/>
      <c r="W758" s="74"/>
      <c r="X758" s="74"/>
      <c r="Y758" s="75"/>
    </row>
    <row r="759" spans="22:25" x14ac:dyDescent="0.25">
      <c r="V759" s="75"/>
      <c r="W759" s="74"/>
      <c r="X759" s="74"/>
      <c r="Y759" s="75"/>
    </row>
    <row r="760" spans="22:25" x14ac:dyDescent="0.25">
      <c r="V760" s="75"/>
      <c r="W760" s="74"/>
      <c r="X760" s="74"/>
      <c r="Y760" s="75"/>
    </row>
    <row r="761" spans="22:25" x14ac:dyDescent="0.25">
      <c r="V761" s="75"/>
      <c r="W761" s="74"/>
      <c r="X761" s="74"/>
      <c r="Y761" s="75"/>
    </row>
    <row r="762" spans="22:25" x14ac:dyDescent="0.25">
      <c r="V762" s="75"/>
      <c r="W762" s="74"/>
      <c r="X762" s="74"/>
      <c r="Y762" s="75"/>
    </row>
    <row r="763" spans="22:25" x14ac:dyDescent="0.25">
      <c r="V763" s="75"/>
      <c r="W763" s="74"/>
      <c r="X763" s="74"/>
      <c r="Y763" s="75"/>
    </row>
    <row r="764" spans="22:25" x14ac:dyDescent="0.25">
      <c r="V764" s="75"/>
      <c r="W764" s="74"/>
      <c r="X764" s="74"/>
      <c r="Y764" s="75"/>
    </row>
    <row r="765" spans="22:25" x14ac:dyDescent="0.25">
      <c r="V765" s="75"/>
      <c r="W765" s="74"/>
      <c r="X765" s="74"/>
      <c r="Y765" s="75"/>
    </row>
    <row r="766" spans="22:25" x14ac:dyDescent="0.25">
      <c r="V766" s="75"/>
      <c r="W766" s="74"/>
      <c r="X766" s="74"/>
      <c r="Y766" s="75"/>
    </row>
    <row r="767" spans="22:25" x14ac:dyDescent="0.25">
      <c r="V767" s="75"/>
      <c r="W767" s="74"/>
      <c r="X767" s="74"/>
      <c r="Y767" s="75"/>
    </row>
    <row r="768" spans="22:25" x14ac:dyDescent="0.25">
      <c r="V768" s="75"/>
      <c r="W768" s="74"/>
      <c r="X768" s="74"/>
      <c r="Y768" s="75"/>
    </row>
    <row r="769" spans="22:25" x14ac:dyDescent="0.25">
      <c r="V769" s="75"/>
      <c r="W769" s="74"/>
      <c r="X769" s="74"/>
      <c r="Y769" s="75"/>
    </row>
    <row r="770" spans="22:25" x14ac:dyDescent="0.25">
      <c r="V770" s="75"/>
      <c r="W770" s="74"/>
      <c r="X770" s="74"/>
      <c r="Y770" s="75"/>
    </row>
    <row r="771" spans="22:25" x14ac:dyDescent="0.25">
      <c r="V771" s="75"/>
      <c r="W771" s="74"/>
      <c r="X771" s="74"/>
      <c r="Y771" s="75"/>
    </row>
    <row r="772" spans="22:25" x14ac:dyDescent="0.25">
      <c r="V772" s="75"/>
      <c r="W772" s="74"/>
      <c r="X772" s="74"/>
      <c r="Y772" s="75"/>
    </row>
    <row r="773" spans="22:25" x14ac:dyDescent="0.25">
      <c r="V773" s="75"/>
      <c r="W773" s="74"/>
      <c r="X773" s="74"/>
      <c r="Y773" s="75"/>
    </row>
    <row r="774" spans="22:25" x14ac:dyDescent="0.25">
      <c r="V774" s="75"/>
      <c r="W774" s="74"/>
      <c r="X774" s="74"/>
      <c r="Y774" s="75"/>
    </row>
    <row r="775" spans="22:25" x14ac:dyDescent="0.25">
      <c r="V775" s="75"/>
      <c r="W775" s="74"/>
      <c r="X775" s="74"/>
      <c r="Y775" s="75"/>
    </row>
    <row r="776" spans="22:25" x14ac:dyDescent="0.25">
      <c r="V776" s="75"/>
      <c r="W776" s="74"/>
      <c r="X776" s="74"/>
      <c r="Y776" s="75"/>
    </row>
    <row r="777" spans="22:25" x14ac:dyDescent="0.25">
      <c r="V777" s="75"/>
      <c r="W777" s="74"/>
      <c r="X777" s="74"/>
      <c r="Y777" s="75"/>
    </row>
    <row r="778" spans="22:25" x14ac:dyDescent="0.25">
      <c r="V778" s="75"/>
      <c r="W778" s="74"/>
      <c r="X778" s="74"/>
      <c r="Y778" s="75"/>
    </row>
    <row r="779" spans="22:25" x14ac:dyDescent="0.25">
      <c r="V779" s="75"/>
      <c r="W779" s="74"/>
      <c r="X779" s="74"/>
      <c r="Y779" s="75"/>
    </row>
    <row r="780" spans="22:25" x14ac:dyDescent="0.25">
      <c r="V780" s="75"/>
      <c r="W780" s="74"/>
      <c r="X780" s="74"/>
      <c r="Y780" s="75"/>
    </row>
    <row r="781" spans="22:25" x14ac:dyDescent="0.25">
      <c r="V781" s="75"/>
      <c r="W781" s="74"/>
      <c r="X781" s="74"/>
      <c r="Y781" s="75"/>
    </row>
    <row r="782" spans="22:25" x14ac:dyDescent="0.25">
      <c r="V782" s="75"/>
      <c r="W782" s="74"/>
      <c r="X782" s="74"/>
      <c r="Y782" s="75"/>
    </row>
    <row r="783" spans="22:25" x14ac:dyDescent="0.25">
      <c r="V783" s="75"/>
      <c r="W783" s="74"/>
      <c r="X783" s="74"/>
      <c r="Y783" s="75"/>
    </row>
    <row r="784" spans="22:25" x14ac:dyDescent="0.25">
      <c r="V784" s="75"/>
      <c r="W784" s="74"/>
      <c r="X784" s="74"/>
      <c r="Y784" s="75"/>
    </row>
    <row r="785" spans="22:25" x14ac:dyDescent="0.25">
      <c r="V785" s="75"/>
      <c r="W785" s="74"/>
      <c r="X785" s="74"/>
      <c r="Y785" s="75"/>
    </row>
    <row r="786" spans="22:25" x14ac:dyDescent="0.25">
      <c r="V786" s="75"/>
      <c r="W786" s="74"/>
      <c r="X786" s="74"/>
      <c r="Y786" s="75"/>
    </row>
    <row r="787" spans="22:25" x14ac:dyDescent="0.25">
      <c r="V787" s="75"/>
      <c r="W787" s="74"/>
      <c r="X787" s="74"/>
      <c r="Y787" s="75"/>
    </row>
    <row r="788" spans="22:25" x14ac:dyDescent="0.25">
      <c r="V788" s="75"/>
      <c r="W788" s="74"/>
      <c r="X788" s="74"/>
      <c r="Y788" s="75"/>
    </row>
    <row r="789" spans="22:25" x14ac:dyDescent="0.25">
      <c r="V789" s="75"/>
      <c r="W789" s="74"/>
      <c r="X789" s="74"/>
      <c r="Y789" s="75"/>
    </row>
    <row r="790" spans="22:25" x14ac:dyDescent="0.25">
      <c r="V790" s="75"/>
      <c r="W790" s="74"/>
      <c r="X790" s="74"/>
      <c r="Y790" s="75"/>
    </row>
    <row r="791" spans="22:25" x14ac:dyDescent="0.25">
      <c r="V791" s="75"/>
      <c r="W791" s="74"/>
      <c r="X791" s="74"/>
      <c r="Y791" s="75"/>
    </row>
    <row r="792" spans="22:25" x14ac:dyDescent="0.25">
      <c r="V792" s="75"/>
      <c r="W792" s="74"/>
      <c r="X792" s="74"/>
      <c r="Y792" s="75"/>
    </row>
    <row r="793" spans="22:25" x14ac:dyDescent="0.25">
      <c r="V793" s="75"/>
      <c r="W793" s="74"/>
      <c r="X793" s="74"/>
      <c r="Y793" s="75"/>
    </row>
    <row r="794" spans="22:25" x14ac:dyDescent="0.25">
      <c r="V794" s="75"/>
      <c r="W794" s="74"/>
      <c r="X794" s="74"/>
      <c r="Y794" s="75"/>
    </row>
    <row r="795" spans="22:25" x14ac:dyDescent="0.25">
      <c r="V795" s="75"/>
      <c r="W795" s="74"/>
      <c r="X795" s="74"/>
      <c r="Y795" s="75"/>
    </row>
    <row r="796" spans="22:25" x14ac:dyDescent="0.25">
      <c r="V796" s="75"/>
      <c r="W796" s="74"/>
      <c r="X796" s="74"/>
      <c r="Y796" s="75"/>
    </row>
    <row r="797" spans="22:25" x14ac:dyDescent="0.25">
      <c r="V797" s="75"/>
      <c r="W797" s="74"/>
      <c r="X797" s="74"/>
      <c r="Y797" s="75"/>
    </row>
    <row r="798" spans="22:25" x14ac:dyDescent="0.25">
      <c r="V798" s="75"/>
      <c r="W798" s="74"/>
      <c r="X798" s="74"/>
      <c r="Y798" s="75"/>
    </row>
    <row r="799" spans="22:25" x14ac:dyDescent="0.25">
      <c r="V799" s="75"/>
      <c r="W799" s="74"/>
      <c r="X799" s="74"/>
      <c r="Y799" s="75"/>
    </row>
    <row r="800" spans="22:25" x14ac:dyDescent="0.25">
      <c r="V800" s="75"/>
      <c r="W800" s="74"/>
      <c r="X800" s="74"/>
      <c r="Y800" s="75"/>
    </row>
    <row r="801" spans="22:25" x14ac:dyDescent="0.25">
      <c r="V801" s="75"/>
      <c r="W801" s="74"/>
      <c r="X801" s="74"/>
      <c r="Y801" s="75"/>
    </row>
    <row r="802" spans="22:25" x14ac:dyDescent="0.25">
      <c r="V802" s="75"/>
      <c r="W802" s="74"/>
      <c r="X802" s="74"/>
      <c r="Y802" s="75"/>
    </row>
    <row r="803" spans="22:25" x14ac:dyDescent="0.25">
      <c r="V803" s="75"/>
      <c r="W803" s="74"/>
      <c r="X803" s="74"/>
      <c r="Y803" s="75"/>
    </row>
    <row r="804" spans="22:25" x14ac:dyDescent="0.25">
      <c r="V804" s="75"/>
      <c r="W804" s="74"/>
      <c r="X804" s="74"/>
      <c r="Y804" s="75"/>
    </row>
    <row r="805" spans="22:25" x14ac:dyDescent="0.25">
      <c r="V805" s="75"/>
      <c r="W805" s="74"/>
      <c r="X805" s="74"/>
      <c r="Y805" s="75"/>
    </row>
    <row r="806" spans="22:25" x14ac:dyDescent="0.25">
      <c r="V806" s="75"/>
      <c r="W806" s="74"/>
      <c r="X806" s="74"/>
      <c r="Y806" s="75"/>
    </row>
    <row r="807" spans="22:25" x14ac:dyDescent="0.25">
      <c r="V807" s="75"/>
      <c r="W807" s="74"/>
      <c r="X807" s="74"/>
      <c r="Y807" s="75"/>
    </row>
    <row r="808" spans="22:25" x14ac:dyDescent="0.25">
      <c r="V808" s="75"/>
      <c r="W808" s="74"/>
      <c r="X808" s="74"/>
      <c r="Y808" s="75"/>
    </row>
    <row r="809" spans="22:25" x14ac:dyDescent="0.25">
      <c r="V809" s="75"/>
      <c r="W809" s="74"/>
      <c r="X809" s="74"/>
      <c r="Y809" s="75"/>
    </row>
    <row r="810" spans="22:25" x14ac:dyDescent="0.25">
      <c r="V810" s="75"/>
      <c r="W810" s="74"/>
      <c r="X810" s="74"/>
      <c r="Y810" s="75"/>
    </row>
    <row r="811" spans="22:25" x14ac:dyDescent="0.25">
      <c r="V811" s="75"/>
      <c r="W811" s="74"/>
      <c r="X811" s="74"/>
      <c r="Y811" s="75"/>
    </row>
    <row r="812" spans="22:25" x14ac:dyDescent="0.25">
      <c r="V812" s="75"/>
      <c r="W812" s="74"/>
      <c r="X812" s="74"/>
      <c r="Y812" s="75"/>
    </row>
    <row r="813" spans="22:25" x14ac:dyDescent="0.25">
      <c r="V813" s="75"/>
      <c r="W813" s="74"/>
      <c r="X813" s="74"/>
      <c r="Y813" s="75"/>
    </row>
    <row r="814" spans="22:25" x14ac:dyDescent="0.25">
      <c r="V814" s="75"/>
      <c r="W814" s="74"/>
      <c r="X814" s="74"/>
      <c r="Y814" s="75"/>
    </row>
    <row r="815" spans="22:25" x14ac:dyDescent="0.25">
      <c r="V815" s="75"/>
      <c r="W815" s="74"/>
      <c r="X815" s="74"/>
      <c r="Y815" s="75"/>
    </row>
    <row r="816" spans="22:25" x14ac:dyDescent="0.25">
      <c r="V816" s="75"/>
      <c r="W816" s="74"/>
      <c r="X816" s="74"/>
      <c r="Y816" s="75"/>
    </row>
    <row r="817" spans="22:25" x14ac:dyDescent="0.25">
      <c r="V817" s="75"/>
      <c r="W817" s="74"/>
      <c r="X817" s="74"/>
      <c r="Y817" s="75"/>
    </row>
    <row r="818" spans="22:25" x14ac:dyDescent="0.25">
      <c r="V818" s="75"/>
      <c r="W818" s="74"/>
      <c r="X818" s="74"/>
      <c r="Y818" s="75"/>
    </row>
    <row r="819" spans="22:25" x14ac:dyDescent="0.25">
      <c r="V819" s="75"/>
      <c r="W819" s="74"/>
      <c r="X819" s="74"/>
      <c r="Y819" s="75"/>
    </row>
    <row r="820" spans="22:25" x14ac:dyDescent="0.25">
      <c r="V820" s="75"/>
      <c r="W820" s="74"/>
      <c r="X820" s="74"/>
      <c r="Y820" s="75"/>
    </row>
    <row r="821" spans="22:25" x14ac:dyDescent="0.25">
      <c r="V821" s="75"/>
      <c r="W821" s="74"/>
      <c r="X821" s="74"/>
      <c r="Y821" s="75"/>
    </row>
    <row r="822" spans="22:25" x14ac:dyDescent="0.25">
      <c r="V822" s="75"/>
      <c r="W822" s="74"/>
      <c r="X822" s="74"/>
      <c r="Y822" s="75"/>
    </row>
    <row r="823" spans="22:25" x14ac:dyDescent="0.25">
      <c r="V823" s="75"/>
      <c r="W823" s="74"/>
      <c r="X823" s="74"/>
      <c r="Y823" s="75"/>
    </row>
    <row r="824" spans="22:25" x14ac:dyDescent="0.25">
      <c r="V824" s="75"/>
      <c r="W824" s="74"/>
      <c r="X824" s="74"/>
      <c r="Y824" s="75"/>
    </row>
    <row r="825" spans="22:25" x14ac:dyDescent="0.25">
      <c r="V825" s="75"/>
      <c r="W825" s="74"/>
      <c r="X825" s="74"/>
      <c r="Y825" s="75"/>
    </row>
    <row r="826" spans="22:25" x14ac:dyDescent="0.25">
      <c r="V826" s="75"/>
      <c r="W826" s="74"/>
      <c r="X826" s="74"/>
      <c r="Y826" s="75"/>
    </row>
    <row r="827" spans="22:25" x14ac:dyDescent="0.25">
      <c r="V827" s="75"/>
      <c r="W827" s="74"/>
      <c r="X827" s="74"/>
      <c r="Y827" s="75"/>
    </row>
    <row r="828" spans="22:25" x14ac:dyDescent="0.25">
      <c r="V828" s="75"/>
      <c r="W828" s="74"/>
      <c r="X828" s="74"/>
      <c r="Y828" s="75"/>
    </row>
    <row r="829" spans="22:25" x14ac:dyDescent="0.25">
      <c r="V829" s="75"/>
      <c r="W829" s="74"/>
      <c r="X829" s="74"/>
      <c r="Y829" s="75"/>
    </row>
    <row r="830" spans="22:25" x14ac:dyDescent="0.25">
      <c r="V830" s="75"/>
      <c r="W830" s="74"/>
      <c r="X830" s="74"/>
      <c r="Y830" s="75"/>
    </row>
    <row r="831" spans="22:25" x14ac:dyDescent="0.25">
      <c r="V831" s="75"/>
      <c r="W831" s="74"/>
      <c r="X831" s="74"/>
      <c r="Y831" s="75"/>
    </row>
    <row r="832" spans="22:25" x14ac:dyDescent="0.25">
      <c r="V832" s="75"/>
      <c r="W832" s="74"/>
      <c r="X832" s="74"/>
      <c r="Y832" s="75"/>
    </row>
    <row r="833" spans="22:25" x14ac:dyDescent="0.25">
      <c r="V833" s="75"/>
      <c r="W833" s="74"/>
      <c r="X833" s="74"/>
      <c r="Y833" s="75"/>
    </row>
    <row r="834" spans="22:25" x14ac:dyDescent="0.25">
      <c r="V834" s="75"/>
      <c r="W834" s="74"/>
      <c r="X834" s="74"/>
      <c r="Y834" s="75"/>
    </row>
    <row r="835" spans="22:25" x14ac:dyDescent="0.25">
      <c r="V835" s="75"/>
      <c r="W835" s="74"/>
      <c r="X835" s="74"/>
      <c r="Y835" s="75"/>
    </row>
    <row r="836" spans="22:25" x14ac:dyDescent="0.25">
      <c r="V836" s="75"/>
      <c r="W836" s="74"/>
      <c r="X836" s="74"/>
      <c r="Y836" s="75"/>
    </row>
    <row r="837" spans="22:25" x14ac:dyDescent="0.25">
      <c r="V837" s="75"/>
      <c r="W837" s="74"/>
      <c r="X837" s="74"/>
      <c r="Y837" s="75"/>
    </row>
    <row r="838" spans="22:25" x14ac:dyDescent="0.25">
      <c r="V838" s="75"/>
      <c r="W838" s="74"/>
      <c r="X838" s="74"/>
      <c r="Y838" s="75"/>
    </row>
    <row r="839" spans="22:25" x14ac:dyDescent="0.25">
      <c r="V839" s="75"/>
      <c r="W839" s="74"/>
      <c r="X839" s="74"/>
      <c r="Y839" s="75"/>
    </row>
    <row r="840" spans="22:25" x14ac:dyDescent="0.25">
      <c r="V840" s="75"/>
      <c r="W840" s="74"/>
      <c r="X840" s="74"/>
      <c r="Y840" s="75"/>
    </row>
    <row r="841" spans="22:25" x14ac:dyDescent="0.25">
      <c r="V841" s="75"/>
      <c r="W841" s="74"/>
      <c r="X841" s="74"/>
      <c r="Y841" s="75"/>
    </row>
    <row r="842" spans="22:25" x14ac:dyDescent="0.25">
      <c r="V842" s="75"/>
      <c r="W842" s="74"/>
      <c r="X842" s="74"/>
      <c r="Y842" s="75"/>
    </row>
    <row r="843" spans="22:25" x14ac:dyDescent="0.25">
      <c r="V843" s="75"/>
      <c r="W843" s="74"/>
      <c r="X843" s="74"/>
      <c r="Y843" s="75"/>
    </row>
    <row r="844" spans="22:25" x14ac:dyDescent="0.25">
      <c r="V844" s="75"/>
      <c r="W844" s="74"/>
      <c r="X844" s="74"/>
      <c r="Y844" s="75"/>
    </row>
    <row r="845" spans="22:25" x14ac:dyDescent="0.25">
      <c r="V845" s="75"/>
      <c r="W845" s="74"/>
      <c r="X845" s="74"/>
      <c r="Y845" s="75"/>
    </row>
    <row r="846" spans="22:25" x14ac:dyDescent="0.25">
      <c r="V846" s="75"/>
      <c r="W846" s="74"/>
      <c r="X846" s="74"/>
      <c r="Y846" s="75"/>
    </row>
    <row r="847" spans="22:25" x14ac:dyDescent="0.25">
      <c r="V847" s="75"/>
      <c r="W847" s="74"/>
      <c r="X847" s="74"/>
      <c r="Y847" s="75"/>
    </row>
    <row r="848" spans="22:25" x14ac:dyDescent="0.25">
      <c r="V848" s="75"/>
      <c r="W848" s="74"/>
      <c r="X848" s="74"/>
      <c r="Y848" s="75"/>
    </row>
    <row r="849" spans="22:25" x14ac:dyDescent="0.25">
      <c r="V849" s="75"/>
      <c r="W849" s="74"/>
      <c r="X849" s="74"/>
      <c r="Y849" s="75"/>
    </row>
    <row r="850" spans="22:25" x14ac:dyDescent="0.25">
      <c r="V850" s="75"/>
      <c r="W850" s="74"/>
      <c r="X850" s="74"/>
      <c r="Y850" s="75"/>
    </row>
    <row r="851" spans="22:25" x14ac:dyDescent="0.25">
      <c r="V851" s="75"/>
      <c r="W851" s="74"/>
      <c r="X851" s="74"/>
      <c r="Y851" s="75"/>
    </row>
    <row r="852" spans="22:25" x14ac:dyDescent="0.25">
      <c r="V852" s="75"/>
      <c r="W852" s="74"/>
      <c r="X852" s="74"/>
      <c r="Y852" s="75"/>
    </row>
    <row r="853" spans="22:25" x14ac:dyDescent="0.25">
      <c r="V853" s="75"/>
      <c r="W853" s="74"/>
      <c r="X853" s="74"/>
      <c r="Y853" s="75"/>
    </row>
    <row r="854" spans="22:25" x14ac:dyDescent="0.25">
      <c r="V854" s="75"/>
      <c r="W854" s="74"/>
      <c r="X854" s="74"/>
      <c r="Y854" s="75"/>
    </row>
    <row r="855" spans="22:25" x14ac:dyDescent="0.25">
      <c r="V855" s="75"/>
      <c r="W855" s="74"/>
      <c r="X855" s="74"/>
      <c r="Y855" s="75"/>
    </row>
    <row r="856" spans="22:25" x14ac:dyDescent="0.25">
      <c r="V856" s="75"/>
      <c r="W856" s="74"/>
      <c r="X856" s="74"/>
      <c r="Y856" s="75"/>
    </row>
    <row r="857" spans="22:25" x14ac:dyDescent="0.25">
      <c r="V857" s="75"/>
      <c r="W857" s="74"/>
      <c r="X857" s="74"/>
      <c r="Y857" s="75"/>
    </row>
    <row r="858" spans="22:25" x14ac:dyDescent="0.25">
      <c r="V858" s="75"/>
      <c r="W858" s="74"/>
      <c r="X858" s="74"/>
      <c r="Y858" s="75"/>
    </row>
    <row r="859" spans="22:25" x14ac:dyDescent="0.25">
      <c r="V859" s="75"/>
      <c r="W859" s="74"/>
      <c r="X859" s="74"/>
      <c r="Y859" s="75"/>
    </row>
    <row r="860" spans="22:25" x14ac:dyDescent="0.25">
      <c r="V860" s="75"/>
      <c r="W860" s="74"/>
      <c r="X860" s="74"/>
      <c r="Y860" s="75"/>
    </row>
    <row r="861" spans="22:25" x14ac:dyDescent="0.25">
      <c r="V861" s="75"/>
      <c r="W861" s="74"/>
      <c r="X861" s="74"/>
      <c r="Y861" s="75"/>
    </row>
    <row r="862" spans="22:25" x14ac:dyDescent="0.25">
      <c r="V862" s="75"/>
      <c r="W862" s="74"/>
      <c r="X862" s="74"/>
      <c r="Y862" s="75"/>
    </row>
    <row r="863" spans="22:25" x14ac:dyDescent="0.25">
      <c r="V863" s="75"/>
      <c r="W863" s="74"/>
      <c r="X863" s="74"/>
      <c r="Y863" s="75"/>
    </row>
    <row r="864" spans="22:25" x14ac:dyDescent="0.25">
      <c r="V864" s="75"/>
      <c r="W864" s="74"/>
      <c r="X864" s="74"/>
      <c r="Y864" s="75"/>
    </row>
  </sheetData>
  <mergeCells count="19">
    <mergeCell ref="AQ3:AS3"/>
    <mergeCell ref="Y3:AA3"/>
    <mergeCell ref="AB3:AD3"/>
    <mergeCell ref="AE3:AG3"/>
    <mergeCell ref="AH3:AJ3"/>
    <mergeCell ref="AK3:AM3"/>
    <mergeCell ref="AN3:AP3"/>
    <mergeCell ref="V3:X3"/>
    <mergeCell ref="A3:A4"/>
    <mergeCell ref="B3:B4"/>
    <mergeCell ref="C3:C4"/>
    <mergeCell ref="D3:G3"/>
    <mergeCell ref="I3:I4"/>
    <mergeCell ref="J3:J4"/>
    <mergeCell ref="K3:K4"/>
    <mergeCell ref="L3:M3"/>
    <mergeCell ref="N3:P3"/>
    <mergeCell ref="Q3:R3"/>
    <mergeCell ref="S3:U3"/>
  </mergeCells>
  <pageMargins left="0.51181102362204722" right="0.51181102362204722" top="0.55118110236220474" bottom="0.74803149606299213" header="0.31496062992125984" footer="0.31496062992125984"/>
  <pageSetup paperSize="9" scale="36" fitToHeight="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A1170"/>
  <sheetViews>
    <sheetView zoomScale="69" zoomScaleNormal="69" zoomScaleSheetLayoutView="85" workbookViewId="0">
      <pane xSplit="2" ySplit="4" topLeftCell="C5" activePane="bottomRight" state="frozen"/>
      <selection pane="topRight" activeCell="D1" sqref="D1"/>
      <selection pane="bottomLeft" activeCell="A12" sqref="A12"/>
      <selection pane="bottomRight" activeCell="A3" sqref="A3:A4"/>
    </sheetView>
  </sheetViews>
  <sheetFormatPr defaultColWidth="8.85546875" defaultRowHeight="12.75" x14ac:dyDescent="0.2"/>
  <cols>
    <col min="1" max="1" width="6.7109375" style="28" customWidth="1"/>
    <col min="2" max="2" width="12.140625" style="28" customWidth="1"/>
    <col min="3" max="3" width="6.28515625" style="29" customWidth="1"/>
    <col min="4" max="4" width="6.28515625" style="28" customWidth="1"/>
    <col min="5" max="6" width="8" style="32" customWidth="1"/>
    <col min="7" max="7" width="7.5703125" style="15" customWidth="1"/>
    <col min="8" max="8" width="9.5703125" style="48" customWidth="1"/>
    <col min="9" max="9" width="13" style="15" bestFit="1" customWidth="1"/>
    <col min="10" max="10" width="26.5703125" style="36" customWidth="1"/>
    <col min="11" max="11" width="11.5703125" style="36" customWidth="1"/>
    <col min="12" max="15" width="9.42578125" style="43" customWidth="1"/>
    <col min="16" max="16" width="9.42578125" style="41" customWidth="1"/>
    <col min="17" max="17" width="9.42578125" style="35" customWidth="1"/>
    <col min="18" max="20" width="9.42578125" style="32" customWidth="1"/>
    <col min="21" max="21" width="9.42578125" style="43" customWidth="1"/>
    <col min="22" max="22" width="9.42578125" style="32" customWidth="1"/>
    <col min="23" max="24" width="9.42578125" style="6" customWidth="1"/>
    <col min="25" max="26" width="9.42578125" style="4" customWidth="1"/>
    <col min="27" max="27" width="17.5703125" style="41" customWidth="1"/>
    <col min="28" max="16384" width="8.85546875" style="15"/>
  </cols>
  <sheetData>
    <row r="1" spans="1:27" s="10" customFormat="1" ht="14.25" x14ac:dyDescent="0.25">
      <c r="A1" s="1" t="s">
        <v>0</v>
      </c>
      <c r="B1" s="2"/>
      <c r="C1" s="3"/>
      <c r="D1" s="4"/>
      <c r="E1" s="5"/>
      <c r="F1" s="5"/>
      <c r="G1" s="46"/>
      <c r="H1" s="46"/>
      <c r="I1" s="6"/>
      <c r="J1" s="7"/>
      <c r="K1" s="7"/>
      <c r="L1" s="8">
        <f>COUNT(L6:L1111)</f>
        <v>275</v>
      </c>
      <c r="M1" s="8">
        <f t="shared" ref="M1:Z1" si="0">COUNT(M6:M1111)</f>
        <v>0</v>
      </c>
      <c r="N1" s="8">
        <f t="shared" si="0"/>
        <v>442</v>
      </c>
      <c r="O1" s="8">
        <f t="shared" si="0"/>
        <v>263</v>
      </c>
      <c r="P1" s="8">
        <f t="shared" si="0"/>
        <v>417</v>
      </c>
      <c r="Q1" s="8">
        <f t="shared" si="0"/>
        <v>0</v>
      </c>
      <c r="R1" s="8">
        <f t="shared" si="0"/>
        <v>168</v>
      </c>
      <c r="S1" s="8">
        <f t="shared" si="0"/>
        <v>85</v>
      </c>
      <c r="T1" s="8">
        <f t="shared" si="0"/>
        <v>0</v>
      </c>
      <c r="U1" s="8">
        <f t="shared" si="0"/>
        <v>264</v>
      </c>
      <c r="V1" s="8">
        <f t="shared" si="0"/>
        <v>0</v>
      </c>
      <c r="W1" s="8">
        <f t="shared" si="0"/>
        <v>275</v>
      </c>
      <c r="X1" s="8">
        <f t="shared" si="0"/>
        <v>442</v>
      </c>
      <c r="Y1" s="8">
        <f t="shared" si="0"/>
        <v>275</v>
      </c>
      <c r="Z1" s="8">
        <f t="shared" si="0"/>
        <v>442</v>
      </c>
      <c r="AA1" s="9"/>
    </row>
    <row r="2" spans="1:27" s="12" customFormat="1" ht="14.25" x14ac:dyDescent="0.25">
      <c r="A2" s="1"/>
      <c r="B2" s="11"/>
      <c r="D2" s="11"/>
      <c r="E2" s="13"/>
      <c r="F2" s="13"/>
      <c r="G2" s="49"/>
      <c r="H2" s="47"/>
      <c r="I2" s="15"/>
      <c r="J2" s="16"/>
      <c r="K2" s="16"/>
      <c r="L2" s="17"/>
      <c r="M2" s="17"/>
      <c r="N2" s="17"/>
      <c r="O2" s="17"/>
      <c r="P2" s="14"/>
      <c r="R2" s="13"/>
      <c r="S2" s="13"/>
      <c r="T2" s="13"/>
      <c r="U2" s="17"/>
      <c r="V2" s="13"/>
      <c r="W2" s="18"/>
      <c r="X2" s="18"/>
      <c r="Y2" s="18"/>
      <c r="Z2" s="18"/>
      <c r="AA2" s="14"/>
    </row>
    <row r="3" spans="1:27" ht="38.25" customHeight="1" x14ac:dyDescent="0.25">
      <c r="A3" s="516" t="s">
        <v>1</v>
      </c>
      <c r="B3" s="517" t="s">
        <v>2</v>
      </c>
      <c r="C3" s="518" t="s">
        <v>3</v>
      </c>
      <c r="D3" s="520" t="s">
        <v>4</v>
      </c>
      <c r="E3" s="522" t="s">
        <v>5</v>
      </c>
      <c r="F3" s="523"/>
      <c r="G3" s="524"/>
      <c r="H3" s="19" t="s">
        <v>6</v>
      </c>
      <c r="I3" s="514" t="s">
        <v>7</v>
      </c>
      <c r="J3" s="503" t="s">
        <v>8</v>
      </c>
      <c r="K3" s="503" t="s">
        <v>9</v>
      </c>
      <c r="L3" s="505" t="s">
        <v>10</v>
      </c>
      <c r="M3" s="506"/>
      <c r="N3" s="506"/>
      <c r="O3" s="507"/>
      <c r="P3" s="508" t="s">
        <v>11</v>
      </c>
      <c r="Q3" s="509"/>
      <c r="R3" s="509"/>
      <c r="S3" s="510"/>
      <c r="T3" s="511" t="s">
        <v>12</v>
      </c>
      <c r="U3" s="513" t="s">
        <v>13</v>
      </c>
      <c r="V3" s="513"/>
      <c r="W3" s="500" t="s">
        <v>14</v>
      </c>
      <c r="X3" s="500"/>
      <c r="Y3" s="500"/>
      <c r="Z3" s="500"/>
      <c r="AA3" s="501" t="s">
        <v>15</v>
      </c>
    </row>
    <row r="4" spans="1:27" ht="98.25" customHeight="1" x14ac:dyDescent="0.25">
      <c r="A4" s="516"/>
      <c r="B4" s="517"/>
      <c r="C4" s="519"/>
      <c r="D4" s="521"/>
      <c r="E4" s="20" t="s">
        <v>16</v>
      </c>
      <c r="F4" s="20" t="s">
        <v>17</v>
      </c>
      <c r="G4" s="21" t="s">
        <v>18</v>
      </c>
      <c r="H4" s="20" t="s">
        <v>19</v>
      </c>
      <c r="I4" s="515"/>
      <c r="J4" s="504"/>
      <c r="K4" s="504"/>
      <c r="L4" s="22" t="s">
        <v>20</v>
      </c>
      <c r="M4" s="22" t="s">
        <v>21</v>
      </c>
      <c r="N4" s="22" t="s">
        <v>22</v>
      </c>
      <c r="O4" s="22" t="s">
        <v>23</v>
      </c>
      <c r="P4" s="23" t="s">
        <v>24</v>
      </c>
      <c r="Q4" s="23" t="s">
        <v>25</v>
      </c>
      <c r="R4" s="23" t="s">
        <v>26</v>
      </c>
      <c r="S4" s="23" t="s">
        <v>27</v>
      </c>
      <c r="T4" s="512"/>
      <c r="U4" s="24" t="s">
        <v>28</v>
      </c>
      <c r="V4" s="22" t="s">
        <v>29</v>
      </c>
      <c r="W4" s="23" t="s">
        <v>30</v>
      </c>
      <c r="X4" s="23" t="s">
        <v>31</v>
      </c>
      <c r="Y4" s="23" t="s">
        <v>32</v>
      </c>
      <c r="Z4" s="23" t="s">
        <v>33</v>
      </c>
      <c r="AA4" s="502"/>
    </row>
    <row r="5" spans="1:27" ht="14.25" customHeight="1" x14ac:dyDescent="0.25">
      <c r="A5" s="25"/>
      <c r="B5" s="26">
        <v>1</v>
      </c>
      <c r="C5" s="27">
        <v>2</v>
      </c>
      <c r="D5" s="26">
        <v>3</v>
      </c>
      <c r="E5" s="26">
        <v>4</v>
      </c>
      <c r="F5" s="26">
        <v>5</v>
      </c>
      <c r="G5" s="26">
        <v>6</v>
      </c>
      <c r="H5" s="26">
        <v>7</v>
      </c>
      <c r="I5" s="26">
        <v>8</v>
      </c>
      <c r="J5" s="26">
        <v>9</v>
      </c>
      <c r="K5" s="26">
        <v>10</v>
      </c>
      <c r="L5" s="26">
        <v>11</v>
      </c>
      <c r="M5" s="26">
        <v>12</v>
      </c>
      <c r="N5" s="26">
        <v>13</v>
      </c>
      <c r="O5" s="26">
        <v>14</v>
      </c>
      <c r="P5" s="26">
        <v>15</v>
      </c>
      <c r="Q5" s="26">
        <v>16</v>
      </c>
      <c r="R5" s="26">
        <v>17</v>
      </c>
      <c r="S5" s="26">
        <v>18</v>
      </c>
      <c r="T5" s="26">
        <v>19</v>
      </c>
      <c r="U5" s="26">
        <v>20</v>
      </c>
      <c r="V5" s="26">
        <v>21</v>
      </c>
      <c r="W5" s="26">
        <v>22</v>
      </c>
      <c r="X5" s="26">
        <v>23</v>
      </c>
      <c r="Y5" s="26">
        <v>24</v>
      </c>
      <c r="Z5" s="26">
        <v>25</v>
      </c>
      <c r="AA5" s="26">
        <v>26</v>
      </c>
    </row>
    <row r="6" spans="1:27" ht="15" customHeight="1" x14ac:dyDescent="0.2">
      <c r="A6" s="37">
        <v>1</v>
      </c>
      <c r="B6" s="37" t="s">
        <v>34</v>
      </c>
      <c r="C6" s="55" t="s">
        <v>35</v>
      </c>
      <c r="D6" s="56">
        <v>1</v>
      </c>
      <c r="E6" s="57">
        <v>1726</v>
      </c>
      <c r="F6" s="58">
        <v>1744</v>
      </c>
      <c r="G6" s="59">
        <v>0.19</v>
      </c>
      <c r="H6" s="60">
        <v>1725.69</v>
      </c>
      <c r="I6" s="52" t="s">
        <v>36</v>
      </c>
      <c r="J6" s="52" t="s">
        <v>37</v>
      </c>
      <c r="K6" s="52" t="s">
        <v>38</v>
      </c>
      <c r="L6" s="53">
        <v>0.27300000000000002</v>
      </c>
      <c r="M6" s="53"/>
      <c r="N6" s="53">
        <v>0.29069322294018041</v>
      </c>
      <c r="O6" s="53">
        <v>0.126</v>
      </c>
      <c r="P6" s="61">
        <v>1222</v>
      </c>
      <c r="Q6" s="62"/>
      <c r="R6" s="61"/>
      <c r="S6" s="61"/>
      <c r="T6" s="61"/>
      <c r="U6" s="53">
        <v>0.20100000000000001</v>
      </c>
      <c r="V6" s="61"/>
      <c r="W6" s="61">
        <v>1.87</v>
      </c>
      <c r="X6" s="61">
        <v>1.81</v>
      </c>
      <c r="Y6" s="61">
        <v>2.57</v>
      </c>
      <c r="Z6" s="61">
        <v>2.5517872640421047</v>
      </c>
      <c r="AA6" s="37"/>
    </row>
    <row r="7" spans="1:27" ht="15" customHeight="1" x14ac:dyDescent="0.2">
      <c r="A7" s="37">
        <v>2</v>
      </c>
      <c r="B7" s="37" t="s">
        <v>39</v>
      </c>
      <c r="C7" s="55" t="s">
        <v>35</v>
      </c>
      <c r="D7" s="56">
        <v>1</v>
      </c>
      <c r="E7" s="57">
        <v>1726</v>
      </c>
      <c r="F7" s="58">
        <v>1744</v>
      </c>
      <c r="G7" s="59">
        <v>0.38</v>
      </c>
      <c r="H7" s="60">
        <v>1725.88</v>
      </c>
      <c r="I7" s="52" t="s">
        <v>36</v>
      </c>
      <c r="J7" s="52" t="s">
        <v>465</v>
      </c>
      <c r="K7" s="52" t="s">
        <v>38</v>
      </c>
      <c r="L7" s="53">
        <v>0.27100000000000002</v>
      </c>
      <c r="M7" s="63"/>
      <c r="N7" s="53">
        <v>0.28574667251718605</v>
      </c>
      <c r="O7" s="53">
        <v>0.22600000000000001</v>
      </c>
      <c r="P7" s="61">
        <v>1015</v>
      </c>
      <c r="Q7" s="62"/>
      <c r="R7" s="61"/>
      <c r="S7" s="61"/>
      <c r="T7" s="61"/>
      <c r="U7" s="53">
        <v>0.16699999999999998</v>
      </c>
      <c r="V7" s="61"/>
      <c r="W7" s="61">
        <v>1.88</v>
      </c>
      <c r="X7" s="61">
        <v>1.83</v>
      </c>
      <c r="Y7" s="61">
        <v>2.58</v>
      </c>
      <c r="Z7" s="61">
        <v>2.5621161702519792</v>
      </c>
      <c r="AA7" s="37"/>
    </row>
    <row r="8" spans="1:27" ht="15" customHeight="1" x14ac:dyDescent="0.2">
      <c r="A8" s="37">
        <v>3</v>
      </c>
      <c r="B8" s="37" t="s">
        <v>40</v>
      </c>
      <c r="C8" s="55" t="s">
        <v>35</v>
      </c>
      <c r="D8" s="56">
        <v>1</v>
      </c>
      <c r="E8" s="57">
        <v>1726</v>
      </c>
      <c r="F8" s="58">
        <v>1744</v>
      </c>
      <c r="G8" s="59">
        <v>0.57999999999999996</v>
      </c>
      <c r="H8" s="60">
        <v>1726.08</v>
      </c>
      <c r="I8" s="52" t="s">
        <v>36</v>
      </c>
      <c r="J8" s="52" t="s">
        <v>37</v>
      </c>
      <c r="K8" s="52" t="s">
        <v>38</v>
      </c>
      <c r="L8" s="53"/>
      <c r="M8" s="63"/>
      <c r="N8" s="53">
        <v>0.30091000000000001</v>
      </c>
      <c r="O8" s="53"/>
      <c r="P8" s="61">
        <v>852</v>
      </c>
      <c r="Q8" s="62"/>
      <c r="R8" s="61"/>
      <c r="S8" s="61"/>
      <c r="T8" s="61"/>
      <c r="U8" s="53"/>
      <c r="V8" s="61"/>
      <c r="W8" s="61" t="s">
        <v>41</v>
      </c>
      <c r="X8" s="61">
        <v>1.85</v>
      </c>
      <c r="Y8" s="61" t="s">
        <v>41</v>
      </c>
      <c r="Z8" s="61">
        <v>2.646297329385344</v>
      </c>
      <c r="AA8" s="37"/>
    </row>
    <row r="9" spans="1:27" ht="15" customHeight="1" x14ac:dyDescent="0.2">
      <c r="A9" s="37">
        <v>4</v>
      </c>
      <c r="B9" s="37" t="s">
        <v>42</v>
      </c>
      <c r="C9" s="55" t="s">
        <v>35</v>
      </c>
      <c r="D9" s="56">
        <v>1</v>
      </c>
      <c r="E9" s="57">
        <v>1726</v>
      </c>
      <c r="F9" s="58">
        <v>1744</v>
      </c>
      <c r="G9" s="59">
        <v>0.79</v>
      </c>
      <c r="H9" s="60">
        <v>1726.29</v>
      </c>
      <c r="I9" s="52" t="s">
        <v>36</v>
      </c>
      <c r="J9" s="52" t="s">
        <v>37</v>
      </c>
      <c r="K9" s="52" t="s">
        <v>38</v>
      </c>
      <c r="L9" s="53">
        <v>0.26500000000000001</v>
      </c>
      <c r="M9" s="63"/>
      <c r="N9" s="53">
        <v>0.28145660721216303</v>
      </c>
      <c r="O9" s="53">
        <v>0.19399999999999998</v>
      </c>
      <c r="P9" s="61">
        <v>867</v>
      </c>
      <c r="Q9" s="62"/>
      <c r="R9" s="61"/>
      <c r="S9" s="61"/>
      <c r="T9" s="61"/>
      <c r="U9" s="53">
        <v>0.36</v>
      </c>
      <c r="V9" s="61"/>
      <c r="W9" s="61">
        <v>1.89</v>
      </c>
      <c r="X9" s="61">
        <v>1.84</v>
      </c>
      <c r="Y9" s="61">
        <v>2.57</v>
      </c>
      <c r="Z9" s="61">
        <v>2.5607360925845901</v>
      </c>
      <c r="AA9" s="37"/>
    </row>
    <row r="10" spans="1:27" ht="15" customHeight="1" x14ac:dyDescent="0.2">
      <c r="A10" s="37">
        <v>5</v>
      </c>
      <c r="B10" s="37" t="s">
        <v>43</v>
      </c>
      <c r="C10" s="55" t="s">
        <v>35</v>
      </c>
      <c r="D10" s="56">
        <v>1</v>
      </c>
      <c r="E10" s="57">
        <v>1726</v>
      </c>
      <c r="F10" s="58">
        <v>1744</v>
      </c>
      <c r="G10" s="59">
        <v>1.25</v>
      </c>
      <c r="H10" s="60">
        <v>1726.75</v>
      </c>
      <c r="I10" s="52" t="s">
        <v>36</v>
      </c>
      <c r="J10" s="52" t="s">
        <v>37</v>
      </c>
      <c r="K10" s="52" t="s">
        <v>38</v>
      </c>
      <c r="L10" s="53">
        <v>0.28199999999999997</v>
      </c>
      <c r="M10" s="63"/>
      <c r="N10" s="53">
        <v>0.29659353283701428</v>
      </c>
      <c r="O10" s="53">
        <v>0.24399999999999999</v>
      </c>
      <c r="P10" s="61">
        <v>1246</v>
      </c>
      <c r="Q10" s="62"/>
      <c r="R10" s="61">
        <v>1077</v>
      </c>
      <c r="S10" s="61"/>
      <c r="T10" s="61"/>
      <c r="U10" s="53">
        <v>0.13300000000000001</v>
      </c>
      <c r="V10" s="61"/>
      <c r="W10" s="61">
        <v>1.85</v>
      </c>
      <c r="X10" s="61">
        <v>1.81</v>
      </c>
      <c r="Y10" s="61">
        <v>2.58</v>
      </c>
      <c r="Z10" s="61">
        <v>2.5731921506212232</v>
      </c>
      <c r="AA10" s="37"/>
    </row>
    <row r="11" spans="1:27" ht="15" customHeight="1" x14ac:dyDescent="0.2">
      <c r="A11" s="37">
        <v>6</v>
      </c>
      <c r="B11" s="37" t="s">
        <v>44</v>
      </c>
      <c r="C11" s="55" t="s">
        <v>35</v>
      </c>
      <c r="D11" s="56">
        <v>1</v>
      </c>
      <c r="E11" s="57">
        <v>1726</v>
      </c>
      <c r="F11" s="58">
        <v>1744</v>
      </c>
      <c r="G11" s="59">
        <v>1.43</v>
      </c>
      <c r="H11" s="60">
        <v>1726.93</v>
      </c>
      <c r="I11" s="52" t="s">
        <v>36</v>
      </c>
      <c r="J11" s="52" t="s">
        <v>37</v>
      </c>
      <c r="K11" s="52" t="s">
        <v>38</v>
      </c>
      <c r="L11" s="53">
        <v>0.27699999999999997</v>
      </c>
      <c r="M11" s="63"/>
      <c r="N11" s="53">
        <v>0.29032685039680517</v>
      </c>
      <c r="O11" s="53">
        <v>0.23699999999999999</v>
      </c>
      <c r="P11" s="61">
        <v>1090</v>
      </c>
      <c r="Q11" s="62"/>
      <c r="R11" s="61"/>
      <c r="S11" s="61"/>
      <c r="T11" s="61"/>
      <c r="U11" s="53">
        <v>0.14599999999999999</v>
      </c>
      <c r="V11" s="61"/>
      <c r="W11" s="61">
        <v>1.87</v>
      </c>
      <c r="X11" s="61">
        <v>1.83</v>
      </c>
      <c r="Y11" s="61">
        <v>2.59</v>
      </c>
      <c r="Z11" s="61">
        <v>2.5786518780134524</v>
      </c>
      <c r="AA11" s="37"/>
    </row>
    <row r="12" spans="1:27" ht="15" customHeight="1" x14ac:dyDescent="0.2">
      <c r="A12" s="37">
        <v>7</v>
      </c>
      <c r="B12" s="37" t="s">
        <v>45</v>
      </c>
      <c r="C12" s="55" t="s">
        <v>35</v>
      </c>
      <c r="D12" s="56">
        <v>1</v>
      </c>
      <c r="E12" s="57">
        <v>1726</v>
      </c>
      <c r="F12" s="58">
        <v>1744</v>
      </c>
      <c r="G12" s="59">
        <v>1.71</v>
      </c>
      <c r="H12" s="60">
        <v>1727.21</v>
      </c>
      <c r="I12" s="52" t="s">
        <v>36</v>
      </c>
      <c r="J12" s="52" t="s">
        <v>37</v>
      </c>
      <c r="K12" s="52" t="s">
        <v>38</v>
      </c>
      <c r="L12" s="53">
        <v>0.26800000000000002</v>
      </c>
      <c r="M12" s="63"/>
      <c r="N12" s="53">
        <v>0.28476309688862939</v>
      </c>
      <c r="O12" s="53">
        <v>0.22600000000000001</v>
      </c>
      <c r="P12" s="61">
        <v>914</v>
      </c>
      <c r="Q12" s="62"/>
      <c r="R12" s="61"/>
      <c r="S12" s="61"/>
      <c r="T12" s="61"/>
      <c r="U12" s="53">
        <v>0.155</v>
      </c>
      <c r="V12" s="61"/>
      <c r="W12" s="61">
        <v>1.89</v>
      </c>
      <c r="X12" s="61">
        <v>1.83</v>
      </c>
      <c r="Y12" s="61">
        <v>2.58</v>
      </c>
      <c r="Z12" s="61">
        <v>2.5585928131494189</v>
      </c>
      <c r="AA12" s="37"/>
    </row>
    <row r="13" spans="1:27" ht="15" customHeight="1" x14ac:dyDescent="0.2">
      <c r="A13" s="37">
        <v>8</v>
      </c>
      <c r="B13" s="37" t="s">
        <v>46</v>
      </c>
      <c r="C13" s="55" t="s">
        <v>35</v>
      </c>
      <c r="D13" s="56">
        <v>1</v>
      </c>
      <c r="E13" s="57">
        <v>1726</v>
      </c>
      <c r="F13" s="58">
        <v>1744</v>
      </c>
      <c r="G13" s="59">
        <v>1.94</v>
      </c>
      <c r="H13" s="60">
        <v>1727.44</v>
      </c>
      <c r="I13" s="52" t="s">
        <v>36</v>
      </c>
      <c r="J13" s="52" t="s">
        <v>37</v>
      </c>
      <c r="K13" s="52" t="s">
        <v>38</v>
      </c>
      <c r="L13" s="53">
        <v>0.28100000000000003</v>
      </c>
      <c r="M13" s="63"/>
      <c r="N13" s="53">
        <v>0.29697648565833928</v>
      </c>
      <c r="O13" s="53">
        <v>0.245</v>
      </c>
      <c r="P13" s="61">
        <v>1251</v>
      </c>
      <c r="Q13" s="62"/>
      <c r="R13" s="61">
        <v>1123</v>
      </c>
      <c r="S13" s="61"/>
      <c r="T13" s="61"/>
      <c r="U13" s="53">
        <v>0.128</v>
      </c>
      <c r="V13" s="61"/>
      <c r="W13" s="61">
        <v>1.86</v>
      </c>
      <c r="X13" s="61">
        <v>1.81</v>
      </c>
      <c r="Y13" s="61">
        <v>2.59</v>
      </c>
      <c r="Z13" s="61">
        <v>2.5745938266303314</v>
      </c>
      <c r="AA13" s="37"/>
    </row>
    <row r="14" spans="1:27" ht="15" customHeight="1" x14ac:dyDescent="0.2">
      <c r="A14" s="37">
        <v>9</v>
      </c>
      <c r="B14" s="37" t="s">
        <v>47</v>
      </c>
      <c r="C14" s="55" t="s">
        <v>35</v>
      </c>
      <c r="D14" s="56">
        <v>1</v>
      </c>
      <c r="E14" s="57">
        <v>1726</v>
      </c>
      <c r="F14" s="58">
        <v>1744</v>
      </c>
      <c r="G14" s="59">
        <v>2.19</v>
      </c>
      <c r="H14" s="60">
        <v>1727.69</v>
      </c>
      <c r="I14" s="52" t="s">
        <v>36</v>
      </c>
      <c r="J14" s="52" t="s">
        <v>48</v>
      </c>
      <c r="K14" s="52" t="s">
        <v>38</v>
      </c>
      <c r="L14" s="53">
        <v>0.28000000000000003</v>
      </c>
      <c r="M14" s="63"/>
      <c r="N14" s="53">
        <v>0.29264389524325701</v>
      </c>
      <c r="O14" s="53">
        <v>0.22699999999999998</v>
      </c>
      <c r="P14" s="61">
        <v>1084</v>
      </c>
      <c r="Q14" s="62"/>
      <c r="R14" s="61"/>
      <c r="S14" s="61"/>
      <c r="T14" s="61"/>
      <c r="U14" s="53">
        <v>0.25800000000000001</v>
      </c>
      <c r="V14" s="61"/>
      <c r="W14" s="61">
        <v>1.87</v>
      </c>
      <c r="X14" s="61">
        <v>1.84</v>
      </c>
      <c r="Y14" s="61">
        <v>2.6</v>
      </c>
      <c r="Z14" s="61">
        <v>2.6012357674254738</v>
      </c>
      <c r="AA14" s="37"/>
    </row>
    <row r="15" spans="1:27" ht="15" customHeight="1" x14ac:dyDescent="0.2">
      <c r="A15" s="37">
        <v>10</v>
      </c>
      <c r="B15" s="37" t="s">
        <v>49</v>
      </c>
      <c r="C15" s="55" t="s">
        <v>35</v>
      </c>
      <c r="D15" s="56">
        <v>1</v>
      </c>
      <c r="E15" s="57">
        <v>1726</v>
      </c>
      <c r="F15" s="58">
        <v>1744</v>
      </c>
      <c r="G15" s="59">
        <v>2.39</v>
      </c>
      <c r="H15" s="60">
        <v>1727.89</v>
      </c>
      <c r="I15" s="52" t="s">
        <v>36</v>
      </c>
      <c r="J15" s="52" t="s">
        <v>48</v>
      </c>
      <c r="K15" s="52" t="s">
        <v>38</v>
      </c>
      <c r="L15" s="53">
        <v>0.27200000000000002</v>
      </c>
      <c r="M15" s="63"/>
      <c r="N15" s="53">
        <v>0.28588476838188104</v>
      </c>
      <c r="O15" s="53">
        <v>0.23</v>
      </c>
      <c r="P15" s="61">
        <v>922</v>
      </c>
      <c r="Q15" s="62"/>
      <c r="R15" s="61"/>
      <c r="S15" s="61"/>
      <c r="T15" s="61"/>
      <c r="U15" s="53">
        <v>0.154</v>
      </c>
      <c r="V15" s="61"/>
      <c r="W15" s="61">
        <v>1.88</v>
      </c>
      <c r="X15" s="61">
        <v>1.86</v>
      </c>
      <c r="Y15" s="61">
        <v>2.58</v>
      </c>
      <c r="Z15" s="61">
        <v>2.60462165998814</v>
      </c>
      <c r="AA15" s="37"/>
    </row>
    <row r="16" spans="1:27" ht="15" customHeight="1" x14ac:dyDescent="0.2">
      <c r="A16" s="37">
        <v>11</v>
      </c>
      <c r="B16" s="37" t="s">
        <v>50</v>
      </c>
      <c r="C16" s="55" t="s">
        <v>35</v>
      </c>
      <c r="D16" s="56">
        <v>1</v>
      </c>
      <c r="E16" s="57">
        <v>1726</v>
      </c>
      <c r="F16" s="58">
        <v>1744</v>
      </c>
      <c r="G16" s="59">
        <v>2.64</v>
      </c>
      <c r="H16" s="60">
        <v>1728.14</v>
      </c>
      <c r="I16" s="52" t="s">
        <v>36</v>
      </c>
      <c r="J16" s="52" t="s">
        <v>465</v>
      </c>
      <c r="K16" s="52" t="s">
        <v>38</v>
      </c>
      <c r="L16" s="53"/>
      <c r="M16" s="63"/>
      <c r="N16" s="53">
        <v>0.31675999999999999</v>
      </c>
      <c r="O16" s="53"/>
      <c r="P16" s="61">
        <v>1300</v>
      </c>
      <c r="Q16" s="62"/>
      <c r="R16" s="61"/>
      <c r="S16" s="61"/>
      <c r="T16" s="61"/>
      <c r="U16" s="53"/>
      <c r="V16" s="61"/>
      <c r="W16" s="61" t="s">
        <v>41</v>
      </c>
      <c r="X16" s="61">
        <v>1.81</v>
      </c>
      <c r="Y16" s="61" t="s">
        <v>41</v>
      </c>
      <c r="Z16" s="61">
        <v>2.6491423218781098</v>
      </c>
      <c r="AA16" s="37"/>
    </row>
    <row r="17" spans="1:27" ht="15" customHeight="1" x14ac:dyDescent="0.2">
      <c r="A17" s="37">
        <v>12</v>
      </c>
      <c r="B17" s="37" t="s">
        <v>51</v>
      </c>
      <c r="C17" s="55" t="s">
        <v>35</v>
      </c>
      <c r="D17" s="56">
        <v>1</v>
      </c>
      <c r="E17" s="57">
        <v>1726</v>
      </c>
      <c r="F17" s="58">
        <v>1744</v>
      </c>
      <c r="G17" s="59">
        <v>2.91</v>
      </c>
      <c r="H17" s="60">
        <v>1728.41</v>
      </c>
      <c r="I17" s="52" t="s">
        <v>36</v>
      </c>
      <c r="J17" s="52" t="s">
        <v>48</v>
      </c>
      <c r="K17" s="52" t="s">
        <v>38</v>
      </c>
      <c r="L17" s="53">
        <v>0.28100000000000003</v>
      </c>
      <c r="M17" s="63"/>
      <c r="N17" s="53">
        <v>0.2965145885910529</v>
      </c>
      <c r="O17" s="53">
        <v>0.24199999999999999</v>
      </c>
      <c r="P17" s="61">
        <v>1304</v>
      </c>
      <c r="Q17" s="62"/>
      <c r="R17" s="61"/>
      <c r="S17" s="61"/>
      <c r="T17" s="61"/>
      <c r="U17" s="53">
        <v>0.14000000000000001</v>
      </c>
      <c r="V17" s="61"/>
      <c r="W17" s="61">
        <v>1.86</v>
      </c>
      <c r="X17" s="61">
        <v>1.81</v>
      </c>
      <c r="Y17" s="61">
        <v>2.59</v>
      </c>
      <c r="Z17" s="61">
        <v>2.5729033902421876</v>
      </c>
      <c r="AA17" s="37"/>
    </row>
    <row r="18" spans="1:27" ht="15" customHeight="1" x14ac:dyDescent="0.2">
      <c r="A18" s="37">
        <v>13</v>
      </c>
      <c r="B18" s="37" t="s">
        <v>52</v>
      </c>
      <c r="C18" s="55" t="s">
        <v>35</v>
      </c>
      <c r="D18" s="56">
        <v>1</v>
      </c>
      <c r="E18" s="57">
        <v>1726</v>
      </c>
      <c r="F18" s="58">
        <v>1744</v>
      </c>
      <c r="G18" s="59">
        <v>3.2</v>
      </c>
      <c r="H18" s="60">
        <v>1728.7</v>
      </c>
      <c r="I18" s="52" t="s">
        <v>36</v>
      </c>
      <c r="J18" s="52" t="s">
        <v>48</v>
      </c>
      <c r="K18" s="52" t="s">
        <v>38</v>
      </c>
      <c r="L18" s="53">
        <v>0.27600000000000002</v>
      </c>
      <c r="M18" s="63"/>
      <c r="N18" s="53">
        <v>0.29324050987533262</v>
      </c>
      <c r="O18" s="53">
        <v>0.24299999999999999</v>
      </c>
      <c r="P18" s="61">
        <v>1051</v>
      </c>
      <c r="Q18" s="62"/>
      <c r="R18" s="61">
        <v>970.8</v>
      </c>
      <c r="S18" s="61"/>
      <c r="T18" s="61"/>
      <c r="U18" s="53">
        <v>0.11800000000000001</v>
      </c>
      <c r="V18" s="61"/>
      <c r="W18" s="61">
        <v>1.87</v>
      </c>
      <c r="X18" s="61">
        <v>1.82</v>
      </c>
      <c r="Y18" s="61">
        <v>2.58</v>
      </c>
      <c r="Z18" s="61">
        <v>2.5751334441635367</v>
      </c>
      <c r="AA18" s="37"/>
    </row>
    <row r="19" spans="1:27" ht="15" customHeight="1" x14ac:dyDescent="0.2">
      <c r="A19" s="37">
        <v>14</v>
      </c>
      <c r="B19" s="37" t="s">
        <v>53</v>
      </c>
      <c r="C19" s="55" t="s">
        <v>35</v>
      </c>
      <c r="D19" s="56">
        <v>1</v>
      </c>
      <c r="E19" s="57">
        <v>1726</v>
      </c>
      <c r="F19" s="58">
        <v>1744</v>
      </c>
      <c r="G19" s="59">
        <v>3.39</v>
      </c>
      <c r="H19" s="60">
        <v>1728.89</v>
      </c>
      <c r="I19" s="52" t="s">
        <v>36</v>
      </c>
      <c r="J19" s="52" t="s">
        <v>48</v>
      </c>
      <c r="K19" s="52" t="s">
        <v>38</v>
      </c>
      <c r="L19" s="53">
        <v>0.28199999999999997</v>
      </c>
      <c r="M19" s="63"/>
      <c r="N19" s="53">
        <v>0.29620652905541855</v>
      </c>
      <c r="O19" s="53">
        <v>0.23899999999999999</v>
      </c>
      <c r="P19" s="61">
        <v>1191</v>
      </c>
      <c r="Q19" s="62"/>
      <c r="R19" s="61"/>
      <c r="S19" s="61"/>
      <c r="T19" s="61"/>
      <c r="U19" s="53">
        <v>0.153</v>
      </c>
      <c r="V19" s="61"/>
      <c r="W19" s="61">
        <v>1.86</v>
      </c>
      <c r="X19" s="61">
        <v>1.82</v>
      </c>
      <c r="Y19" s="61">
        <v>2.59</v>
      </c>
      <c r="Z19" s="61">
        <v>2.5859859108345034</v>
      </c>
      <c r="AA19" s="37"/>
    </row>
    <row r="20" spans="1:27" ht="15" customHeight="1" x14ac:dyDescent="0.2">
      <c r="A20" s="37">
        <v>15</v>
      </c>
      <c r="B20" s="37" t="s">
        <v>54</v>
      </c>
      <c r="C20" s="55" t="s">
        <v>35</v>
      </c>
      <c r="D20" s="56">
        <v>1</v>
      </c>
      <c r="E20" s="57">
        <v>1726</v>
      </c>
      <c r="F20" s="58">
        <v>1744</v>
      </c>
      <c r="G20" s="59">
        <v>3.59</v>
      </c>
      <c r="H20" s="60">
        <v>1729.09</v>
      </c>
      <c r="I20" s="52" t="s">
        <v>36</v>
      </c>
      <c r="J20" s="52" t="s">
        <v>48</v>
      </c>
      <c r="K20" s="52" t="s">
        <v>38</v>
      </c>
      <c r="L20" s="53">
        <v>0.28300000000000003</v>
      </c>
      <c r="M20" s="63"/>
      <c r="N20" s="53">
        <v>0.30022610471509692</v>
      </c>
      <c r="O20" s="53">
        <v>0.24299999999999999</v>
      </c>
      <c r="P20" s="61">
        <v>1172</v>
      </c>
      <c r="Q20" s="62"/>
      <c r="R20" s="61"/>
      <c r="S20" s="61"/>
      <c r="T20" s="61"/>
      <c r="U20" s="53">
        <v>0.14300000000000002</v>
      </c>
      <c r="V20" s="61"/>
      <c r="W20" s="61">
        <v>1.85</v>
      </c>
      <c r="X20" s="61">
        <v>1.81</v>
      </c>
      <c r="Y20" s="61">
        <v>2.58</v>
      </c>
      <c r="Z20" s="61">
        <v>2.586549758708967</v>
      </c>
      <c r="AA20" s="37"/>
    </row>
    <row r="21" spans="1:27" ht="15" customHeight="1" x14ac:dyDescent="0.2">
      <c r="A21" s="37">
        <v>16</v>
      </c>
      <c r="B21" s="37" t="s">
        <v>55</v>
      </c>
      <c r="C21" s="55" t="s">
        <v>35</v>
      </c>
      <c r="D21" s="56">
        <v>1</v>
      </c>
      <c r="E21" s="57">
        <v>1726</v>
      </c>
      <c r="F21" s="58">
        <v>1744</v>
      </c>
      <c r="G21" s="59">
        <v>3.93</v>
      </c>
      <c r="H21" s="60">
        <v>1729.43</v>
      </c>
      <c r="I21" s="52" t="s">
        <v>36</v>
      </c>
      <c r="J21" s="52" t="s">
        <v>48</v>
      </c>
      <c r="K21" s="52" t="s">
        <v>38</v>
      </c>
      <c r="L21" s="53">
        <v>0.27300000000000002</v>
      </c>
      <c r="M21" s="63"/>
      <c r="N21" s="53">
        <v>0.28916318038560324</v>
      </c>
      <c r="O21" s="53">
        <v>0.24600000000000002</v>
      </c>
      <c r="P21" s="61">
        <v>989</v>
      </c>
      <c r="Q21" s="62"/>
      <c r="R21" s="61">
        <v>969</v>
      </c>
      <c r="S21" s="61"/>
      <c r="T21" s="61"/>
      <c r="U21" s="53">
        <v>0.1</v>
      </c>
      <c r="V21" s="61"/>
      <c r="W21" s="61">
        <v>1.88</v>
      </c>
      <c r="X21" s="61">
        <v>1.84</v>
      </c>
      <c r="Y21" s="61">
        <v>2.59</v>
      </c>
      <c r="Z21" s="61">
        <v>2.5884984418760602</v>
      </c>
      <c r="AA21" s="37"/>
    </row>
    <row r="22" spans="1:27" ht="15" customHeight="1" x14ac:dyDescent="0.2">
      <c r="A22" s="37">
        <v>17</v>
      </c>
      <c r="B22" s="37" t="s">
        <v>56</v>
      </c>
      <c r="C22" s="55" t="s">
        <v>35</v>
      </c>
      <c r="D22" s="56">
        <v>1</v>
      </c>
      <c r="E22" s="57">
        <v>1726</v>
      </c>
      <c r="F22" s="58">
        <v>1744</v>
      </c>
      <c r="G22" s="59">
        <v>4.04</v>
      </c>
      <c r="H22" s="60">
        <v>1729.54</v>
      </c>
      <c r="I22" s="52" t="s">
        <v>36</v>
      </c>
      <c r="J22" s="52" t="s">
        <v>465</v>
      </c>
      <c r="K22" s="52" t="s">
        <v>38</v>
      </c>
      <c r="L22" s="53">
        <v>0.26700000000000002</v>
      </c>
      <c r="M22" s="63"/>
      <c r="N22" s="53">
        <v>0.2806832004887938</v>
      </c>
      <c r="O22" s="53">
        <v>0.22600000000000001</v>
      </c>
      <c r="P22" s="61">
        <v>884</v>
      </c>
      <c r="Q22" s="62"/>
      <c r="R22" s="61">
        <v>797.7</v>
      </c>
      <c r="S22" s="61"/>
      <c r="T22" s="61"/>
      <c r="U22" s="53">
        <v>0.152</v>
      </c>
      <c r="V22" s="61"/>
      <c r="W22" s="61">
        <v>1.91</v>
      </c>
      <c r="X22" s="61">
        <v>1.87</v>
      </c>
      <c r="Y22" s="61">
        <v>2.61</v>
      </c>
      <c r="Z22" s="61">
        <v>2.5996890400317523</v>
      </c>
      <c r="AA22" s="37"/>
    </row>
    <row r="23" spans="1:27" ht="15" customHeight="1" x14ac:dyDescent="0.2">
      <c r="A23" s="37">
        <v>18</v>
      </c>
      <c r="B23" s="37" t="s">
        <v>57</v>
      </c>
      <c r="C23" s="55" t="s">
        <v>35</v>
      </c>
      <c r="D23" s="56">
        <v>1</v>
      </c>
      <c r="E23" s="57">
        <v>1726</v>
      </c>
      <c r="F23" s="58">
        <v>1744</v>
      </c>
      <c r="G23" s="59">
        <v>4.32</v>
      </c>
      <c r="H23" s="60">
        <v>1729.82</v>
      </c>
      <c r="I23" s="52" t="s">
        <v>36</v>
      </c>
      <c r="J23" s="52" t="s">
        <v>37</v>
      </c>
      <c r="K23" s="52" t="s">
        <v>38</v>
      </c>
      <c r="L23" s="53">
        <v>0.16600000000000001</v>
      </c>
      <c r="M23" s="63"/>
      <c r="N23" s="53">
        <v>0.17817865870214511</v>
      </c>
      <c r="O23" s="53">
        <v>0.13500000000000001</v>
      </c>
      <c r="P23" s="61">
        <v>79</v>
      </c>
      <c r="Q23" s="62"/>
      <c r="R23" s="61"/>
      <c r="S23" s="61"/>
      <c r="T23" s="61"/>
      <c r="U23" s="53">
        <v>0.41799999999999998</v>
      </c>
      <c r="V23" s="61"/>
      <c r="W23" s="61">
        <v>2.27</v>
      </c>
      <c r="X23" s="61">
        <v>2.2599999999999998</v>
      </c>
      <c r="Y23" s="61">
        <v>2.72</v>
      </c>
      <c r="Z23" s="61">
        <v>2.7499894276667392</v>
      </c>
      <c r="AA23" s="37"/>
    </row>
    <row r="24" spans="1:27" ht="15" customHeight="1" x14ac:dyDescent="0.2">
      <c r="A24" s="37">
        <v>19</v>
      </c>
      <c r="B24" s="37" t="s">
        <v>58</v>
      </c>
      <c r="C24" s="55" t="s">
        <v>35</v>
      </c>
      <c r="D24" s="56">
        <v>1</v>
      </c>
      <c r="E24" s="57">
        <v>1726</v>
      </c>
      <c r="F24" s="58">
        <v>1744</v>
      </c>
      <c r="G24" s="59">
        <v>4.58</v>
      </c>
      <c r="H24" s="60">
        <v>1730.08</v>
      </c>
      <c r="I24" s="52" t="s">
        <v>36</v>
      </c>
      <c r="J24" s="52" t="s">
        <v>37</v>
      </c>
      <c r="K24" s="52" t="s">
        <v>38</v>
      </c>
      <c r="L24" s="53">
        <v>0.26200000000000001</v>
      </c>
      <c r="M24" s="63"/>
      <c r="N24" s="53">
        <v>0.27615560520436333</v>
      </c>
      <c r="O24" s="53">
        <v>0.22899999999999998</v>
      </c>
      <c r="P24" s="61">
        <v>692</v>
      </c>
      <c r="Q24" s="62"/>
      <c r="R24" s="61">
        <v>593.9</v>
      </c>
      <c r="S24" s="61"/>
      <c r="T24" s="61"/>
      <c r="U24" s="53">
        <v>0.125</v>
      </c>
      <c r="V24" s="61"/>
      <c r="W24" s="61">
        <v>1.92</v>
      </c>
      <c r="X24" s="61">
        <v>1.88</v>
      </c>
      <c r="Y24" s="61">
        <v>2.6</v>
      </c>
      <c r="Z24" s="61">
        <v>2.5972432936097838</v>
      </c>
      <c r="AA24" s="37"/>
    </row>
    <row r="25" spans="1:27" ht="15" customHeight="1" x14ac:dyDescent="0.2">
      <c r="A25" s="37">
        <v>20</v>
      </c>
      <c r="B25" s="37" t="s">
        <v>59</v>
      </c>
      <c r="C25" s="55" t="s">
        <v>35</v>
      </c>
      <c r="D25" s="56">
        <v>1</v>
      </c>
      <c r="E25" s="57">
        <v>1726</v>
      </c>
      <c r="F25" s="58">
        <v>1744</v>
      </c>
      <c r="G25" s="59">
        <v>4.6900000000000004</v>
      </c>
      <c r="H25" s="60">
        <v>1730.19</v>
      </c>
      <c r="I25" s="52" t="s">
        <v>36</v>
      </c>
      <c r="J25" s="52" t="s">
        <v>37</v>
      </c>
      <c r="K25" s="52" t="s">
        <v>38</v>
      </c>
      <c r="L25" s="53">
        <v>0.26500000000000001</v>
      </c>
      <c r="M25" s="63"/>
      <c r="N25" s="53">
        <v>0.28274509803921571</v>
      </c>
      <c r="O25" s="53">
        <v>0.21299999999999999</v>
      </c>
      <c r="P25" s="61">
        <v>592</v>
      </c>
      <c r="Q25" s="62"/>
      <c r="R25" s="61"/>
      <c r="S25" s="61"/>
      <c r="T25" s="61"/>
      <c r="U25" s="53">
        <v>0.19500000000000001</v>
      </c>
      <c r="V25" s="61"/>
      <c r="W25" s="61">
        <v>1.91</v>
      </c>
      <c r="X25" s="61">
        <v>1.88</v>
      </c>
      <c r="Y25" s="61">
        <v>2.6</v>
      </c>
      <c r="Z25" s="61">
        <v>2.6211044286495349</v>
      </c>
      <c r="AA25" s="37"/>
    </row>
    <row r="26" spans="1:27" ht="15" customHeight="1" x14ac:dyDescent="0.2">
      <c r="A26" s="37">
        <v>21</v>
      </c>
      <c r="B26" s="37" t="s">
        <v>60</v>
      </c>
      <c r="C26" s="55" t="s">
        <v>35</v>
      </c>
      <c r="D26" s="56">
        <v>1</v>
      </c>
      <c r="E26" s="57">
        <v>1726</v>
      </c>
      <c r="F26" s="58">
        <v>1744</v>
      </c>
      <c r="G26" s="59">
        <v>4.97</v>
      </c>
      <c r="H26" s="60">
        <v>1730.47</v>
      </c>
      <c r="I26" s="52" t="s">
        <v>36</v>
      </c>
      <c r="J26" s="52" t="s">
        <v>37</v>
      </c>
      <c r="K26" s="52" t="s">
        <v>38</v>
      </c>
      <c r="L26" s="53"/>
      <c r="M26" s="63"/>
      <c r="N26" s="53">
        <v>0.30027000000000004</v>
      </c>
      <c r="O26" s="53"/>
      <c r="P26" s="61">
        <v>803</v>
      </c>
      <c r="Q26" s="62"/>
      <c r="R26" s="61"/>
      <c r="S26" s="61"/>
      <c r="T26" s="61"/>
      <c r="U26" s="53"/>
      <c r="V26" s="61"/>
      <c r="W26" s="61" t="s">
        <v>41</v>
      </c>
      <c r="X26" s="61">
        <v>1.87</v>
      </c>
      <c r="Y26" s="61" t="s">
        <v>41</v>
      </c>
      <c r="Z26" s="61">
        <v>2.6724593771883445</v>
      </c>
      <c r="AA26" s="37"/>
    </row>
    <row r="27" spans="1:27" ht="15" customHeight="1" x14ac:dyDescent="0.2">
      <c r="A27" s="37">
        <v>22</v>
      </c>
      <c r="B27" s="37" t="s">
        <v>61</v>
      </c>
      <c r="C27" s="55" t="s">
        <v>35</v>
      </c>
      <c r="D27" s="56">
        <v>1</v>
      </c>
      <c r="E27" s="57">
        <v>1726</v>
      </c>
      <c r="F27" s="58">
        <v>1744</v>
      </c>
      <c r="G27" s="59">
        <v>5.17</v>
      </c>
      <c r="H27" s="60">
        <v>1730.67</v>
      </c>
      <c r="I27" s="52" t="s">
        <v>36</v>
      </c>
      <c r="J27" s="52" t="s">
        <v>37</v>
      </c>
      <c r="K27" s="52" t="s">
        <v>38</v>
      </c>
      <c r="L27" s="53">
        <v>0.26</v>
      </c>
      <c r="M27" s="63"/>
      <c r="N27" s="53">
        <v>0.2778593529927138</v>
      </c>
      <c r="O27" s="53">
        <v>0.20100000000000001</v>
      </c>
      <c r="P27" s="61">
        <v>552</v>
      </c>
      <c r="Q27" s="62"/>
      <c r="R27" s="61"/>
      <c r="S27" s="61"/>
      <c r="T27" s="61"/>
      <c r="U27" s="53">
        <v>0.29499999999999998</v>
      </c>
      <c r="V27" s="61"/>
      <c r="W27" s="61">
        <v>1.92</v>
      </c>
      <c r="X27" s="61">
        <v>1.87</v>
      </c>
      <c r="Y27" s="61">
        <v>2.59</v>
      </c>
      <c r="Z27" s="61">
        <v>2.5895232566532602</v>
      </c>
      <c r="AA27" s="37"/>
    </row>
    <row r="28" spans="1:27" ht="15" customHeight="1" x14ac:dyDescent="0.2">
      <c r="A28" s="37">
        <v>23</v>
      </c>
      <c r="B28" s="37" t="s">
        <v>62</v>
      </c>
      <c r="C28" s="55" t="s">
        <v>35</v>
      </c>
      <c r="D28" s="56">
        <v>1</v>
      </c>
      <c r="E28" s="57">
        <v>1726</v>
      </c>
      <c r="F28" s="58">
        <v>1744</v>
      </c>
      <c r="G28" s="59">
        <v>5.4</v>
      </c>
      <c r="H28" s="60">
        <v>1730.9</v>
      </c>
      <c r="I28" s="52" t="s">
        <v>36</v>
      </c>
      <c r="J28" s="52" t="s">
        <v>37</v>
      </c>
      <c r="K28" s="52" t="s">
        <v>38</v>
      </c>
      <c r="L28" s="53">
        <v>0.27500000000000002</v>
      </c>
      <c r="M28" s="63"/>
      <c r="N28" s="53">
        <v>0.29182766303834479</v>
      </c>
      <c r="O28" s="53">
        <v>0.23199999999999998</v>
      </c>
      <c r="P28" s="61">
        <v>997</v>
      </c>
      <c r="Q28" s="62"/>
      <c r="R28" s="61"/>
      <c r="S28" s="61"/>
      <c r="T28" s="61"/>
      <c r="U28" s="53">
        <v>0.157</v>
      </c>
      <c r="V28" s="61"/>
      <c r="W28" s="61">
        <v>1.89</v>
      </c>
      <c r="X28" s="61">
        <v>1.86</v>
      </c>
      <c r="Y28" s="61">
        <v>2.61</v>
      </c>
      <c r="Z28" s="61">
        <v>2.6264793227876559</v>
      </c>
      <c r="AA28" s="37"/>
    </row>
    <row r="29" spans="1:27" ht="15" customHeight="1" x14ac:dyDescent="0.2">
      <c r="A29" s="37">
        <v>24</v>
      </c>
      <c r="B29" s="37" t="s">
        <v>63</v>
      </c>
      <c r="C29" s="55" t="s">
        <v>35</v>
      </c>
      <c r="D29" s="56">
        <v>1</v>
      </c>
      <c r="E29" s="57">
        <v>1726</v>
      </c>
      <c r="F29" s="58">
        <v>1744</v>
      </c>
      <c r="G29" s="59">
        <v>5.67</v>
      </c>
      <c r="H29" s="60">
        <v>1731.17</v>
      </c>
      <c r="I29" s="52" t="s">
        <v>36</v>
      </c>
      <c r="J29" s="52" t="s">
        <v>465</v>
      </c>
      <c r="K29" s="52" t="s">
        <v>38</v>
      </c>
      <c r="L29" s="53">
        <v>0.218</v>
      </c>
      <c r="M29" s="63"/>
      <c r="N29" s="53">
        <v>0.23768014428088458</v>
      </c>
      <c r="O29" s="53">
        <v>0.14899999999999999</v>
      </c>
      <c r="P29" s="61">
        <v>148</v>
      </c>
      <c r="Q29" s="62"/>
      <c r="R29" s="61"/>
      <c r="S29" s="61"/>
      <c r="T29" s="61"/>
      <c r="U29" s="53">
        <v>0.39300000000000002</v>
      </c>
      <c r="V29" s="61"/>
      <c r="W29" s="61">
        <v>2.0499999999999998</v>
      </c>
      <c r="X29" s="61">
        <v>2.02</v>
      </c>
      <c r="Y29" s="61">
        <v>2.62</v>
      </c>
      <c r="Z29" s="61">
        <v>2.6498063573255393</v>
      </c>
      <c r="AA29" s="37"/>
    </row>
    <row r="30" spans="1:27" ht="15" customHeight="1" x14ac:dyDescent="0.2">
      <c r="A30" s="37">
        <v>25</v>
      </c>
      <c r="B30" s="37" t="s">
        <v>64</v>
      </c>
      <c r="C30" s="55" t="s">
        <v>35</v>
      </c>
      <c r="D30" s="56">
        <v>1</v>
      </c>
      <c r="E30" s="57">
        <v>1726</v>
      </c>
      <c r="F30" s="58">
        <v>1744</v>
      </c>
      <c r="G30" s="59">
        <v>5.88</v>
      </c>
      <c r="H30" s="60">
        <v>1731.38</v>
      </c>
      <c r="I30" s="52" t="s">
        <v>36</v>
      </c>
      <c r="J30" s="52" t="s">
        <v>48</v>
      </c>
      <c r="K30" s="52" t="s">
        <v>38</v>
      </c>
      <c r="L30" s="53">
        <v>0.23800000000000002</v>
      </c>
      <c r="M30" s="63"/>
      <c r="N30" s="53">
        <v>0.25808234211664022</v>
      </c>
      <c r="O30" s="53">
        <v>0.16300000000000001</v>
      </c>
      <c r="P30" s="61">
        <v>296</v>
      </c>
      <c r="Q30" s="62"/>
      <c r="R30" s="61"/>
      <c r="S30" s="61"/>
      <c r="T30" s="61"/>
      <c r="U30" s="53">
        <v>0.36700000000000005</v>
      </c>
      <c r="V30" s="61"/>
      <c r="W30" s="61">
        <v>1.98</v>
      </c>
      <c r="X30" s="61">
        <v>1.96</v>
      </c>
      <c r="Y30" s="61">
        <v>2.6</v>
      </c>
      <c r="Z30" s="61">
        <v>2.6418026032588924</v>
      </c>
      <c r="AA30" s="37"/>
    </row>
    <row r="31" spans="1:27" ht="15" customHeight="1" x14ac:dyDescent="0.2">
      <c r="A31" s="37">
        <v>26</v>
      </c>
      <c r="B31" s="37" t="s">
        <v>65</v>
      </c>
      <c r="C31" s="55" t="s">
        <v>35</v>
      </c>
      <c r="D31" s="56">
        <v>1</v>
      </c>
      <c r="E31" s="57">
        <v>1726</v>
      </c>
      <c r="F31" s="58">
        <v>1744</v>
      </c>
      <c r="G31" s="59">
        <v>6.17</v>
      </c>
      <c r="H31" s="60">
        <v>1731.67</v>
      </c>
      <c r="I31" s="52" t="s">
        <v>36</v>
      </c>
      <c r="J31" s="52" t="s">
        <v>48</v>
      </c>
      <c r="K31" s="52" t="s">
        <v>38</v>
      </c>
      <c r="L31" s="53">
        <v>0.223</v>
      </c>
      <c r="M31" s="63"/>
      <c r="N31" s="53">
        <v>0.24481559455050481</v>
      </c>
      <c r="O31" s="53">
        <v>0.16600000000000001</v>
      </c>
      <c r="P31" s="61">
        <v>118</v>
      </c>
      <c r="Q31" s="62"/>
      <c r="R31" s="61"/>
      <c r="S31" s="61"/>
      <c r="T31" s="61"/>
      <c r="U31" s="53">
        <v>0.25600000000000001</v>
      </c>
      <c r="V31" s="61"/>
      <c r="W31" s="61">
        <v>2.0299999999999998</v>
      </c>
      <c r="X31" s="61">
        <v>2.0099999999999998</v>
      </c>
      <c r="Y31" s="61">
        <v>2.61</v>
      </c>
      <c r="Z31" s="61">
        <v>2.6616015710806722</v>
      </c>
      <c r="AA31" s="37"/>
    </row>
    <row r="32" spans="1:27" ht="15" customHeight="1" x14ac:dyDescent="0.2">
      <c r="A32" s="37">
        <v>27</v>
      </c>
      <c r="B32" s="37" t="s">
        <v>66</v>
      </c>
      <c r="C32" s="55" t="s">
        <v>35</v>
      </c>
      <c r="D32" s="56">
        <v>1</v>
      </c>
      <c r="E32" s="57">
        <v>1726</v>
      </c>
      <c r="F32" s="58">
        <v>1744</v>
      </c>
      <c r="G32" s="59">
        <v>6.4</v>
      </c>
      <c r="H32" s="60">
        <v>1731.9</v>
      </c>
      <c r="I32" s="52" t="s">
        <v>36</v>
      </c>
      <c r="J32" s="52" t="s">
        <v>465</v>
      </c>
      <c r="K32" s="52" t="s">
        <v>38</v>
      </c>
      <c r="L32" s="53">
        <v>0.28999999999999998</v>
      </c>
      <c r="M32" s="63"/>
      <c r="N32" s="53">
        <v>0.30824239441110185</v>
      </c>
      <c r="O32" s="53">
        <v>0.25600000000000001</v>
      </c>
      <c r="P32" s="61">
        <v>1180</v>
      </c>
      <c r="Q32" s="62"/>
      <c r="R32" s="61"/>
      <c r="S32" s="61"/>
      <c r="T32" s="61"/>
      <c r="U32" s="53">
        <v>0.218</v>
      </c>
      <c r="V32" s="61"/>
      <c r="W32" s="61">
        <v>1.84</v>
      </c>
      <c r="X32" s="61">
        <v>1.8</v>
      </c>
      <c r="Y32" s="61">
        <v>2.59</v>
      </c>
      <c r="Z32" s="61">
        <v>2.6020675240247595</v>
      </c>
      <c r="AA32" s="37"/>
    </row>
    <row r="33" spans="1:27" ht="15" customHeight="1" x14ac:dyDescent="0.2">
      <c r="A33" s="37">
        <v>28</v>
      </c>
      <c r="B33" s="37" t="s">
        <v>67</v>
      </c>
      <c r="C33" s="55" t="s">
        <v>35</v>
      </c>
      <c r="D33" s="56">
        <v>1</v>
      </c>
      <c r="E33" s="57">
        <v>1726</v>
      </c>
      <c r="F33" s="58">
        <v>1744</v>
      </c>
      <c r="G33" s="59">
        <v>6.64</v>
      </c>
      <c r="H33" s="60">
        <v>1732.14</v>
      </c>
      <c r="I33" s="52" t="s">
        <v>36</v>
      </c>
      <c r="J33" s="52" t="s">
        <v>48</v>
      </c>
      <c r="K33" s="52" t="s">
        <v>38</v>
      </c>
      <c r="L33" s="53">
        <v>0.24399999999999999</v>
      </c>
      <c r="M33" s="63"/>
      <c r="N33" s="53">
        <v>0.26529516796851232</v>
      </c>
      <c r="O33" s="53">
        <v>0.19399999999999998</v>
      </c>
      <c r="P33" s="61">
        <v>343</v>
      </c>
      <c r="Q33" s="62"/>
      <c r="R33" s="61">
        <v>312.60000000000002</v>
      </c>
      <c r="S33" s="61"/>
      <c r="T33" s="61"/>
      <c r="U33" s="53">
        <v>0.20300000000000001</v>
      </c>
      <c r="V33" s="61"/>
      <c r="W33" s="61">
        <v>1.97</v>
      </c>
      <c r="X33" s="61">
        <v>1.95</v>
      </c>
      <c r="Y33" s="61">
        <v>2.61</v>
      </c>
      <c r="Z33" s="61">
        <v>2.6541270929281535</v>
      </c>
      <c r="AA33" s="37"/>
    </row>
    <row r="34" spans="1:27" ht="15" customHeight="1" x14ac:dyDescent="0.2">
      <c r="A34" s="37">
        <v>29</v>
      </c>
      <c r="B34" s="37" t="s">
        <v>68</v>
      </c>
      <c r="C34" s="55" t="s">
        <v>35</v>
      </c>
      <c r="D34" s="56">
        <v>1</v>
      </c>
      <c r="E34" s="57">
        <v>1726</v>
      </c>
      <c r="F34" s="58">
        <v>1744</v>
      </c>
      <c r="G34" s="59">
        <v>6.9</v>
      </c>
      <c r="H34" s="60">
        <v>1732.4</v>
      </c>
      <c r="I34" s="52" t="s">
        <v>36</v>
      </c>
      <c r="J34" s="52" t="s">
        <v>466</v>
      </c>
      <c r="K34" s="52" t="s">
        <v>38</v>
      </c>
      <c r="L34" s="53"/>
      <c r="M34" s="63"/>
      <c r="N34" s="53">
        <v>0.26933000000000001</v>
      </c>
      <c r="O34" s="53"/>
      <c r="P34" s="61">
        <v>148</v>
      </c>
      <c r="Q34" s="62"/>
      <c r="R34" s="61"/>
      <c r="S34" s="61"/>
      <c r="T34" s="61"/>
      <c r="U34" s="53"/>
      <c r="V34" s="61"/>
      <c r="W34" s="61" t="s">
        <v>41</v>
      </c>
      <c r="X34" s="61">
        <v>1.98</v>
      </c>
      <c r="Y34" s="61" t="s">
        <v>41</v>
      </c>
      <c r="Z34" s="61">
        <v>2.7098416521822437</v>
      </c>
      <c r="AA34" s="37"/>
    </row>
    <row r="35" spans="1:27" ht="15" customHeight="1" x14ac:dyDescent="0.2">
      <c r="A35" s="37">
        <v>30</v>
      </c>
      <c r="B35" s="37" t="s">
        <v>69</v>
      </c>
      <c r="C35" s="55" t="s">
        <v>35</v>
      </c>
      <c r="D35" s="56">
        <v>1</v>
      </c>
      <c r="E35" s="57">
        <v>1726</v>
      </c>
      <c r="F35" s="58">
        <v>1744</v>
      </c>
      <c r="G35" s="59">
        <v>7.21</v>
      </c>
      <c r="H35" s="60">
        <v>1732.71</v>
      </c>
      <c r="I35" s="52" t="s">
        <v>36</v>
      </c>
      <c r="J35" s="52" t="s">
        <v>466</v>
      </c>
      <c r="K35" s="52" t="s">
        <v>38</v>
      </c>
      <c r="L35" s="53">
        <v>0.254</v>
      </c>
      <c r="M35" s="63"/>
      <c r="N35" s="53">
        <v>0.27420528352870149</v>
      </c>
      <c r="O35" s="53">
        <v>0.16500000000000001</v>
      </c>
      <c r="P35" s="61">
        <v>188</v>
      </c>
      <c r="Q35" s="62"/>
      <c r="R35" s="61"/>
      <c r="S35" s="61"/>
      <c r="T35" s="61"/>
      <c r="U35" s="53">
        <v>0.39900000000000008</v>
      </c>
      <c r="V35" s="61"/>
      <c r="W35" s="61">
        <v>1.95</v>
      </c>
      <c r="X35" s="61">
        <v>1.92</v>
      </c>
      <c r="Y35" s="61">
        <v>2.61</v>
      </c>
      <c r="Z35" s="61">
        <v>2.6453761048781703</v>
      </c>
      <c r="AA35" s="37"/>
    </row>
    <row r="36" spans="1:27" ht="15" customHeight="1" x14ac:dyDescent="0.2">
      <c r="A36" s="37">
        <v>31</v>
      </c>
      <c r="B36" s="37" t="s">
        <v>70</v>
      </c>
      <c r="C36" s="55" t="s">
        <v>35</v>
      </c>
      <c r="D36" s="56">
        <v>1</v>
      </c>
      <c r="E36" s="57">
        <v>1726</v>
      </c>
      <c r="F36" s="58">
        <v>1744</v>
      </c>
      <c r="G36" s="59">
        <v>7.49</v>
      </c>
      <c r="H36" s="60">
        <v>1732.99</v>
      </c>
      <c r="I36" s="52" t="s">
        <v>36</v>
      </c>
      <c r="J36" s="52" t="s">
        <v>466</v>
      </c>
      <c r="K36" s="52" t="s">
        <v>38</v>
      </c>
      <c r="L36" s="53">
        <v>0.27600000000000002</v>
      </c>
      <c r="M36" s="63"/>
      <c r="N36" s="53">
        <v>0.29534492615266772</v>
      </c>
      <c r="O36" s="53">
        <v>0.22500000000000001</v>
      </c>
      <c r="P36" s="61">
        <v>713</v>
      </c>
      <c r="Q36" s="62"/>
      <c r="R36" s="61"/>
      <c r="S36" s="61"/>
      <c r="T36" s="61"/>
      <c r="U36" s="53">
        <v>0.184</v>
      </c>
      <c r="V36" s="61"/>
      <c r="W36" s="61">
        <v>1.89</v>
      </c>
      <c r="X36" s="61">
        <v>1.86</v>
      </c>
      <c r="Y36" s="61">
        <v>2.61</v>
      </c>
      <c r="Z36" s="61">
        <v>2.6395893097662988</v>
      </c>
      <c r="AA36" s="37"/>
    </row>
    <row r="37" spans="1:27" ht="15" customHeight="1" x14ac:dyDescent="0.2">
      <c r="A37" s="37">
        <v>32</v>
      </c>
      <c r="B37" s="37" t="s">
        <v>71</v>
      </c>
      <c r="C37" s="55" t="s">
        <v>35</v>
      </c>
      <c r="D37" s="56">
        <v>1</v>
      </c>
      <c r="E37" s="57">
        <v>1726</v>
      </c>
      <c r="F37" s="58">
        <v>1744</v>
      </c>
      <c r="G37" s="59">
        <v>7.72</v>
      </c>
      <c r="H37" s="60">
        <v>1733.22</v>
      </c>
      <c r="I37" s="52" t="s">
        <v>36</v>
      </c>
      <c r="J37" s="52" t="s">
        <v>466</v>
      </c>
      <c r="K37" s="52" t="s">
        <v>38</v>
      </c>
      <c r="L37" s="53">
        <v>0.25</v>
      </c>
      <c r="M37" s="63"/>
      <c r="N37" s="53">
        <v>0.27417789995962089</v>
      </c>
      <c r="O37" s="53">
        <v>0.182</v>
      </c>
      <c r="P37" s="61">
        <v>179</v>
      </c>
      <c r="Q37" s="62"/>
      <c r="R37" s="61">
        <v>152.19999999999999</v>
      </c>
      <c r="S37" s="61"/>
      <c r="T37" s="61"/>
      <c r="U37" s="53">
        <v>0.27399999999999997</v>
      </c>
      <c r="V37" s="61"/>
      <c r="W37" s="61">
        <v>1.96</v>
      </c>
      <c r="X37" s="61">
        <v>1.94</v>
      </c>
      <c r="Y37" s="61">
        <v>2.61</v>
      </c>
      <c r="Z37" s="61">
        <v>2.6728312624981707</v>
      </c>
      <c r="AA37" s="37"/>
    </row>
    <row r="38" spans="1:27" ht="15" customHeight="1" x14ac:dyDescent="0.2">
      <c r="A38" s="37">
        <v>33</v>
      </c>
      <c r="B38" s="37" t="s">
        <v>72</v>
      </c>
      <c r="C38" s="55" t="s">
        <v>35</v>
      </c>
      <c r="D38" s="56">
        <v>1</v>
      </c>
      <c r="E38" s="57">
        <v>1726</v>
      </c>
      <c r="F38" s="58">
        <v>1744</v>
      </c>
      <c r="G38" s="59">
        <v>7.91</v>
      </c>
      <c r="H38" s="60">
        <v>1733.41</v>
      </c>
      <c r="I38" s="52" t="s">
        <v>36</v>
      </c>
      <c r="J38" s="52" t="s">
        <v>467</v>
      </c>
      <c r="K38" s="52" t="s">
        <v>38</v>
      </c>
      <c r="L38" s="53">
        <v>0.24600000000000002</v>
      </c>
      <c r="M38" s="63"/>
      <c r="N38" s="53">
        <v>0.26900161607916023</v>
      </c>
      <c r="O38" s="53">
        <v>0.17</v>
      </c>
      <c r="P38" s="61">
        <v>99</v>
      </c>
      <c r="Q38" s="62"/>
      <c r="R38" s="61"/>
      <c r="S38" s="61"/>
      <c r="T38" s="61"/>
      <c r="U38" s="53">
        <v>0.308</v>
      </c>
      <c r="V38" s="61"/>
      <c r="W38" s="61">
        <v>1.98</v>
      </c>
      <c r="X38" s="61">
        <v>1.96</v>
      </c>
      <c r="Y38" s="61">
        <v>2.63</v>
      </c>
      <c r="Z38" s="61">
        <v>2.6812644776137415</v>
      </c>
      <c r="AA38" s="37"/>
    </row>
    <row r="39" spans="1:27" ht="15" customHeight="1" x14ac:dyDescent="0.2">
      <c r="A39" s="37">
        <v>34</v>
      </c>
      <c r="B39" s="37" t="s">
        <v>73</v>
      </c>
      <c r="C39" s="55" t="s">
        <v>35</v>
      </c>
      <c r="D39" s="56">
        <v>1</v>
      </c>
      <c r="E39" s="57">
        <v>1726</v>
      </c>
      <c r="F39" s="58">
        <v>1744</v>
      </c>
      <c r="G39" s="59">
        <v>8.2100000000000009</v>
      </c>
      <c r="H39" s="60">
        <v>1733.71</v>
      </c>
      <c r="I39" s="52" t="s">
        <v>36</v>
      </c>
      <c r="J39" s="52" t="s">
        <v>466</v>
      </c>
      <c r="K39" s="52" t="s">
        <v>38</v>
      </c>
      <c r="L39" s="53">
        <v>0.17100000000000001</v>
      </c>
      <c r="M39" s="63"/>
      <c r="N39" s="53">
        <v>0.20512734275407538</v>
      </c>
      <c r="O39" s="53">
        <v>4.8000000000000001E-2</v>
      </c>
      <c r="P39" s="61">
        <v>5</v>
      </c>
      <c r="Q39" s="62"/>
      <c r="R39" s="61"/>
      <c r="S39" s="61"/>
      <c r="T39" s="61"/>
      <c r="U39" s="53">
        <v>0.72</v>
      </c>
      <c r="V39" s="61"/>
      <c r="W39" s="61">
        <v>2.21</v>
      </c>
      <c r="X39" s="61">
        <v>2.2000000000000002</v>
      </c>
      <c r="Y39" s="61">
        <v>2.67</v>
      </c>
      <c r="Z39" s="61">
        <v>2.7677389327022039</v>
      </c>
      <c r="AA39" s="37"/>
    </row>
    <row r="40" spans="1:27" ht="15" customHeight="1" x14ac:dyDescent="0.2">
      <c r="A40" s="37">
        <v>35</v>
      </c>
      <c r="B40" s="37" t="s">
        <v>74</v>
      </c>
      <c r="C40" s="55" t="s">
        <v>35</v>
      </c>
      <c r="D40" s="56">
        <v>1</v>
      </c>
      <c r="E40" s="57">
        <v>1726</v>
      </c>
      <c r="F40" s="58">
        <v>1744</v>
      </c>
      <c r="G40" s="59">
        <v>8.42</v>
      </c>
      <c r="H40" s="60">
        <v>1733.92</v>
      </c>
      <c r="I40" s="52" t="s">
        <v>36</v>
      </c>
      <c r="J40" s="52" t="s">
        <v>466</v>
      </c>
      <c r="K40" s="52" t="s">
        <v>38</v>
      </c>
      <c r="L40" s="53">
        <v>0.182</v>
      </c>
      <c r="M40" s="63"/>
      <c r="N40" s="53">
        <v>0.21982792035857218</v>
      </c>
      <c r="O40" s="53">
        <v>8.1000000000000003E-2</v>
      </c>
      <c r="P40" s="61">
        <v>4.3</v>
      </c>
      <c r="Q40" s="62"/>
      <c r="R40" s="61">
        <v>3.28</v>
      </c>
      <c r="S40" s="61"/>
      <c r="T40" s="61"/>
      <c r="U40" s="53">
        <v>0.55600000000000005</v>
      </c>
      <c r="V40" s="61"/>
      <c r="W40" s="61">
        <v>2.1800000000000002</v>
      </c>
      <c r="X40" s="61">
        <v>2.17</v>
      </c>
      <c r="Y40" s="61">
        <v>2.67</v>
      </c>
      <c r="Z40" s="61">
        <v>2.781437655391803</v>
      </c>
      <c r="AA40" s="37" t="s">
        <v>75</v>
      </c>
    </row>
    <row r="41" spans="1:27" ht="15" customHeight="1" x14ac:dyDescent="0.2">
      <c r="A41" s="37">
        <v>36</v>
      </c>
      <c r="B41" s="37" t="s">
        <v>76</v>
      </c>
      <c r="C41" s="55" t="s">
        <v>35</v>
      </c>
      <c r="D41" s="56">
        <v>1</v>
      </c>
      <c r="E41" s="57">
        <v>1726</v>
      </c>
      <c r="F41" s="58">
        <v>1744</v>
      </c>
      <c r="G41" s="59">
        <v>8.6199999999999992</v>
      </c>
      <c r="H41" s="60">
        <v>1734.12</v>
      </c>
      <c r="I41" s="52" t="s">
        <v>36</v>
      </c>
      <c r="J41" s="52" t="s">
        <v>466</v>
      </c>
      <c r="K41" s="52" t="s">
        <v>38</v>
      </c>
      <c r="L41" s="53">
        <v>0.245</v>
      </c>
      <c r="M41" s="63"/>
      <c r="N41" s="53">
        <v>0.26820395981706935</v>
      </c>
      <c r="O41" s="53">
        <v>0.17100000000000001</v>
      </c>
      <c r="P41" s="61">
        <v>146</v>
      </c>
      <c r="Q41" s="62"/>
      <c r="R41" s="61"/>
      <c r="S41" s="61"/>
      <c r="T41" s="61"/>
      <c r="U41" s="53">
        <v>0.30099999999999999</v>
      </c>
      <c r="V41" s="61"/>
      <c r="W41" s="61">
        <v>1.98</v>
      </c>
      <c r="X41" s="61">
        <v>1.96</v>
      </c>
      <c r="Y41" s="61">
        <v>2.62</v>
      </c>
      <c r="Z41" s="61">
        <v>2.6783419045422123</v>
      </c>
      <c r="AA41" s="37"/>
    </row>
    <row r="42" spans="1:27" ht="15" customHeight="1" x14ac:dyDescent="0.2">
      <c r="A42" s="37">
        <v>37</v>
      </c>
      <c r="B42" s="37" t="s">
        <v>77</v>
      </c>
      <c r="C42" s="55" t="s">
        <v>35</v>
      </c>
      <c r="D42" s="56">
        <v>1</v>
      </c>
      <c r="E42" s="57">
        <v>1726</v>
      </c>
      <c r="F42" s="58">
        <v>1744</v>
      </c>
      <c r="G42" s="59">
        <v>8.83</v>
      </c>
      <c r="H42" s="60">
        <v>1734.33</v>
      </c>
      <c r="I42" s="52" t="s">
        <v>36</v>
      </c>
      <c r="J42" s="52" t="s">
        <v>468</v>
      </c>
      <c r="K42" s="52" t="s">
        <v>38</v>
      </c>
      <c r="L42" s="53"/>
      <c r="M42" s="63"/>
      <c r="N42" s="53">
        <v>0.27838999999999997</v>
      </c>
      <c r="O42" s="53"/>
      <c r="P42" s="61">
        <v>119</v>
      </c>
      <c r="Q42" s="62"/>
      <c r="R42" s="61"/>
      <c r="S42" s="61"/>
      <c r="T42" s="61"/>
      <c r="U42" s="53"/>
      <c r="V42" s="61"/>
      <c r="W42" s="61" t="s">
        <v>41</v>
      </c>
      <c r="X42" s="61">
        <v>1.97</v>
      </c>
      <c r="Y42" s="61" t="s">
        <v>41</v>
      </c>
      <c r="Z42" s="61">
        <v>2.7300065132135085</v>
      </c>
      <c r="AA42" s="37"/>
    </row>
    <row r="43" spans="1:27" ht="15" customHeight="1" x14ac:dyDescent="0.2">
      <c r="A43" s="37">
        <v>38</v>
      </c>
      <c r="B43" s="37" t="s">
        <v>78</v>
      </c>
      <c r="C43" s="55" t="s">
        <v>35</v>
      </c>
      <c r="D43" s="56">
        <v>1</v>
      </c>
      <c r="E43" s="57">
        <v>1726</v>
      </c>
      <c r="F43" s="58">
        <v>1744</v>
      </c>
      <c r="G43" s="59">
        <v>9.2200000000000006</v>
      </c>
      <c r="H43" s="60">
        <v>1734.72</v>
      </c>
      <c r="I43" s="52" t="s">
        <v>36</v>
      </c>
      <c r="J43" s="52" t="s">
        <v>466</v>
      </c>
      <c r="K43" s="52" t="s">
        <v>38</v>
      </c>
      <c r="L43" s="53">
        <v>0.25</v>
      </c>
      <c r="M43" s="63"/>
      <c r="N43" s="53">
        <v>0.27777954622789591</v>
      </c>
      <c r="O43" s="53">
        <v>0.13800000000000001</v>
      </c>
      <c r="P43" s="61">
        <v>146</v>
      </c>
      <c r="Q43" s="62"/>
      <c r="R43" s="61"/>
      <c r="S43" s="61"/>
      <c r="T43" s="61"/>
      <c r="U43" s="53">
        <v>0.45</v>
      </c>
      <c r="V43" s="61"/>
      <c r="W43" s="61">
        <v>1.96</v>
      </c>
      <c r="X43" s="61">
        <v>1.94</v>
      </c>
      <c r="Y43" s="61">
        <v>2.61</v>
      </c>
      <c r="Z43" s="61">
        <v>2.6861604235486869</v>
      </c>
      <c r="AA43" s="37"/>
    </row>
    <row r="44" spans="1:27" ht="15" customHeight="1" x14ac:dyDescent="0.2">
      <c r="A44" s="37">
        <v>39</v>
      </c>
      <c r="B44" s="37" t="s">
        <v>79</v>
      </c>
      <c r="C44" s="55" t="s">
        <v>35</v>
      </c>
      <c r="D44" s="56">
        <v>1</v>
      </c>
      <c r="E44" s="57">
        <v>1726</v>
      </c>
      <c r="F44" s="58">
        <v>1744</v>
      </c>
      <c r="G44" s="59">
        <v>9.43</v>
      </c>
      <c r="H44" s="60">
        <v>1734.93</v>
      </c>
      <c r="I44" s="52" t="s">
        <v>36</v>
      </c>
      <c r="J44" s="52" t="s">
        <v>466</v>
      </c>
      <c r="K44" s="52" t="s">
        <v>38</v>
      </c>
      <c r="L44" s="53">
        <v>0.25700000000000001</v>
      </c>
      <c r="M44" s="63"/>
      <c r="N44" s="53">
        <v>0.28139952781417765</v>
      </c>
      <c r="O44" s="53">
        <v>0.18899999999999997</v>
      </c>
      <c r="P44" s="61">
        <v>179</v>
      </c>
      <c r="Q44" s="62"/>
      <c r="R44" s="61"/>
      <c r="S44" s="61"/>
      <c r="T44" s="61"/>
      <c r="U44" s="53">
        <v>0.26500000000000001</v>
      </c>
      <c r="V44" s="61"/>
      <c r="W44" s="61">
        <v>1.95</v>
      </c>
      <c r="X44" s="61">
        <v>1.92</v>
      </c>
      <c r="Y44" s="61">
        <v>2.62</v>
      </c>
      <c r="Z44" s="61">
        <v>2.6718601981429098</v>
      </c>
      <c r="AA44" s="37"/>
    </row>
    <row r="45" spans="1:27" ht="15" customHeight="1" x14ac:dyDescent="0.2">
      <c r="A45" s="37">
        <v>40</v>
      </c>
      <c r="B45" s="37" t="s">
        <v>80</v>
      </c>
      <c r="C45" s="55" t="s">
        <v>35</v>
      </c>
      <c r="D45" s="56">
        <v>1</v>
      </c>
      <c r="E45" s="57">
        <v>1726</v>
      </c>
      <c r="F45" s="58">
        <v>1744</v>
      </c>
      <c r="G45" s="59">
        <v>9.68</v>
      </c>
      <c r="H45" s="60">
        <v>1735.18</v>
      </c>
      <c r="I45" s="52" t="s">
        <v>36</v>
      </c>
      <c r="J45" s="52" t="s">
        <v>466</v>
      </c>
      <c r="K45" s="52" t="s">
        <v>38</v>
      </c>
      <c r="L45" s="53">
        <v>0.21199999999999999</v>
      </c>
      <c r="M45" s="63"/>
      <c r="N45" s="53">
        <v>0.23921203109454098</v>
      </c>
      <c r="O45" s="53">
        <v>0.13</v>
      </c>
      <c r="P45" s="61">
        <v>24</v>
      </c>
      <c r="Q45" s="62"/>
      <c r="R45" s="61">
        <v>17.41</v>
      </c>
      <c r="S45" s="61"/>
      <c r="T45" s="61"/>
      <c r="U45" s="53">
        <v>0.38600000000000001</v>
      </c>
      <c r="V45" s="61"/>
      <c r="W45" s="61">
        <v>2.14</v>
      </c>
      <c r="X45" s="61">
        <v>2.14</v>
      </c>
      <c r="Y45" s="61">
        <v>2.72</v>
      </c>
      <c r="Z45" s="61">
        <v>2.8128730835199782</v>
      </c>
      <c r="AA45" s="37"/>
    </row>
    <row r="46" spans="1:27" ht="15" customHeight="1" x14ac:dyDescent="0.2">
      <c r="A46" s="37">
        <v>41</v>
      </c>
      <c r="B46" s="37" t="s">
        <v>81</v>
      </c>
      <c r="C46" s="55" t="s">
        <v>35</v>
      </c>
      <c r="D46" s="56">
        <v>1</v>
      </c>
      <c r="E46" s="57">
        <v>1726</v>
      </c>
      <c r="F46" s="58">
        <v>1744</v>
      </c>
      <c r="G46" s="59">
        <v>9.9</v>
      </c>
      <c r="H46" s="60">
        <v>1735.4</v>
      </c>
      <c r="I46" s="52" t="s">
        <v>36</v>
      </c>
      <c r="J46" s="52" t="s">
        <v>466</v>
      </c>
      <c r="K46" s="52" t="s">
        <v>38</v>
      </c>
      <c r="L46" s="53"/>
      <c r="M46" s="63"/>
      <c r="N46" s="53">
        <v>0.26315</v>
      </c>
      <c r="O46" s="53"/>
      <c r="P46" s="61">
        <v>49</v>
      </c>
      <c r="Q46" s="62"/>
      <c r="R46" s="61"/>
      <c r="S46" s="61"/>
      <c r="T46" s="61"/>
      <c r="U46" s="53"/>
      <c r="V46" s="61"/>
      <c r="W46" s="61" t="s">
        <v>41</v>
      </c>
      <c r="X46" s="61">
        <v>2.0299999999999998</v>
      </c>
      <c r="Y46" s="61" t="s">
        <v>41</v>
      </c>
      <c r="Z46" s="61">
        <v>2.7549704824591164</v>
      </c>
      <c r="AA46" s="37"/>
    </row>
    <row r="47" spans="1:27" ht="15" customHeight="1" x14ac:dyDescent="0.2">
      <c r="A47" s="37">
        <v>42</v>
      </c>
      <c r="B47" s="37" t="s">
        <v>82</v>
      </c>
      <c r="C47" s="55" t="s">
        <v>35</v>
      </c>
      <c r="D47" s="56">
        <v>1</v>
      </c>
      <c r="E47" s="57">
        <v>1726</v>
      </c>
      <c r="F47" s="58">
        <v>1744</v>
      </c>
      <c r="G47" s="59">
        <v>10.11</v>
      </c>
      <c r="H47" s="60">
        <v>1735.61</v>
      </c>
      <c r="I47" s="52" t="s">
        <v>36</v>
      </c>
      <c r="J47" s="52" t="s">
        <v>466</v>
      </c>
      <c r="K47" s="52" t="s">
        <v>38</v>
      </c>
      <c r="L47" s="53"/>
      <c r="M47" s="63"/>
      <c r="N47" s="53">
        <v>0.18594999999999998</v>
      </c>
      <c r="O47" s="53"/>
      <c r="P47" s="61">
        <v>0.64</v>
      </c>
      <c r="Q47" s="62"/>
      <c r="R47" s="61"/>
      <c r="S47" s="61"/>
      <c r="T47" s="61"/>
      <c r="U47" s="53"/>
      <c r="V47" s="61"/>
      <c r="W47" s="61" t="s">
        <v>41</v>
      </c>
      <c r="X47" s="61">
        <v>2.2999999999999998</v>
      </c>
      <c r="Y47" s="61" t="s">
        <v>41</v>
      </c>
      <c r="Z47" s="61">
        <v>2.8253792764572196</v>
      </c>
      <c r="AA47" s="37"/>
    </row>
    <row r="48" spans="1:27" ht="15" customHeight="1" x14ac:dyDescent="0.2">
      <c r="A48" s="37">
        <v>43</v>
      </c>
      <c r="B48" s="37" t="s">
        <v>83</v>
      </c>
      <c r="C48" s="55" t="s">
        <v>35</v>
      </c>
      <c r="D48" s="56">
        <v>1</v>
      </c>
      <c r="E48" s="57">
        <v>1726</v>
      </c>
      <c r="F48" s="58">
        <v>1744</v>
      </c>
      <c r="G48" s="59">
        <v>10.44</v>
      </c>
      <c r="H48" s="60">
        <v>1735.94</v>
      </c>
      <c r="I48" s="52" t="s">
        <v>36</v>
      </c>
      <c r="J48" s="52" t="s">
        <v>466</v>
      </c>
      <c r="K48" s="52" t="s">
        <v>38</v>
      </c>
      <c r="L48" s="53"/>
      <c r="M48" s="63"/>
      <c r="N48" s="53">
        <v>0.22295000000000001</v>
      </c>
      <c r="O48" s="53"/>
      <c r="P48" s="61">
        <v>4.3</v>
      </c>
      <c r="Q48" s="62"/>
      <c r="R48" s="61"/>
      <c r="S48" s="61"/>
      <c r="T48" s="61"/>
      <c r="U48" s="53"/>
      <c r="V48" s="61"/>
      <c r="W48" s="61" t="s">
        <v>41</v>
      </c>
      <c r="X48" s="61">
        <v>2.19</v>
      </c>
      <c r="Y48" s="61" t="s">
        <v>41</v>
      </c>
      <c r="Z48" s="61">
        <v>2.8183514574351713</v>
      </c>
      <c r="AA48" s="37"/>
    </row>
    <row r="49" spans="1:27" ht="15" customHeight="1" x14ac:dyDescent="0.2">
      <c r="A49" s="37">
        <v>44</v>
      </c>
      <c r="B49" s="37" t="s">
        <v>84</v>
      </c>
      <c r="C49" s="55" t="s">
        <v>35</v>
      </c>
      <c r="D49" s="56">
        <v>1</v>
      </c>
      <c r="E49" s="57">
        <v>1726</v>
      </c>
      <c r="F49" s="58">
        <v>1744</v>
      </c>
      <c r="G49" s="59">
        <v>10.64</v>
      </c>
      <c r="H49" s="60">
        <v>1736.14</v>
      </c>
      <c r="I49" s="52" t="s">
        <v>36</v>
      </c>
      <c r="J49" s="52" t="s">
        <v>88</v>
      </c>
      <c r="K49" s="52" t="s">
        <v>86</v>
      </c>
      <c r="L49" s="53">
        <v>0.28300000000000003</v>
      </c>
      <c r="M49" s="63"/>
      <c r="N49" s="53">
        <v>0.30693201284501725</v>
      </c>
      <c r="O49" s="53">
        <v>0.214</v>
      </c>
      <c r="P49" s="61">
        <v>400</v>
      </c>
      <c r="Q49" s="62"/>
      <c r="R49" s="61">
        <v>366.7</v>
      </c>
      <c r="S49" s="61"/>
      <c r="T49" s="61"/>
      <c r="U49" s="53">
        <v>0.24299999999999999</v>
      </c>
      <c r="V49" s="61"/>
      <c r="W49" s="61">
        <v>1.88</v>
      </c>
      <c r="X49" s="61">
        <v>1.87</v>
      </c>
      <c r="Y49" s="61">
        <v>2.62</v>
      </c>
      <c r="Z49" s="61">
        <v>2.6981479950852698</v>
      </c>
      <c r="AA49" s="37"/>
    </row>
    <row r="50" spans="1:27" ht="15" customHeight="1" x14ac:dyDescent="0.2">
      <c r="A50" s="37">
        <v>45</v>
      </c>
      <c r="B50" s="37" t="s">
        <v>87</v>
      </c>
      <c r="C50" s="55" t="s">
        <v>35</v>
      </c>
      <c r="D50" s="56">
        <v>1</v>
      </c>
      <c r="E50" s="57">
        <v>1726</v>
      </c>
      <c r="F50" s="58">
        <v>1744</v>
      </c>
      <c r="G50" s="59">
        <v>10.88</v>
      </c>
      <c r="H50" s="60">
        <v>1736.38</v>
      </c>
      <c r="I50" s="52" t="s">
        <v>36</v>
      </c>
      <c r="J50" s="52" t="s">
        <v>88</v>
      </c>
      <c r="K50" s="52" t="s">
        <v>86</v>
      </c>
      <c r="L50" s="53">
        <v>0.253</v>
      </c>
      <c r="M50" s="63"/>
      <c r="N50" s="53">
        <v>0.2799178180865694</v>
      </c>
      <c r="O50" s="53">
        <v>0.16500000000000001</v>
      </c>
      <c r="P50" s="61">
        <v>43</v>
      </c>
      <c r="Q50" s="62"/>
      <c r="R50" s="61"/>
      <c r="S50" s="61"/>
      <c r="T50" s="61"/>
      <c r="U50" s="53">
        <v>0.34600000000000003</v>
      </c>
      <c r="V50" s="61"/>
      <c r="W50" s="61">
        <v>1.98</v>
      </c>
      <c r="X50" s="61">
        <v>1.97</v>
      </c>
      <c r="Y50" s="61">
        <v>2.65</v>
      </c>
      <c r="Z50" s="61">
        <v>2.7357988428004685</v>
      </c>
      <c r="AA50" s="37"/>
    </row>
    <row r="51" spans="1:27" ht="15" customHeight="1" x14ac:dyDescent="0.2">
      <c r="A51" s="37">
        <v>46</v>
      </c>
      <c r="B51" s="37" t="s">
        <v>89</v>
      </c>
      <c r="C51" s="55" t="s">
        <v>35</v>
      </c>
      <c r="D51" s="56">
        <v>1</v>
      </c>
      <c r="E51" s="57">
        <v>1726</v>
      </c>
      <c r="F51" s="58">
        <v>1744</v>
      </c>
      <c r="G51" s="59">
        <v>11.22</v>
      </c>
      <c r="H51" s="60">
        <v>1736.72</v>
      </c>
      <c r="I51" s="52" t="s">
        <v>36</v>
      </c>
      <c r="J51" s="52" t="s">
        <v>88</v>
      </c>
      <c r="K51" s="52" t="s">
        <v>86</v>
      </c>
      <c r="L51" s="53"/>
      <c r="M51" s="63"/>
      <c r="N51" s="53">
        <v>0.29263</v>
      </c>
      <c r="O51" s="53"/>
      <c r="P51" s="61">
        <v>168</v>
      </c>
      <c r="Q51" s="62"/>
      <c r="R51" s="61"/>
      <c r="S51" s="61"/>
      <c r="T51" s="61"/>
      <c r="U51" s="53"/>
      <c r="V51" s="61"/>
      <c r="W51" s="61" t="s">
        <v>41</v>
      </c>
      <c r="X51" s="61">
        <v>1.95</v>
      </c>
      <c r="Y51" s="61" t="s">
        <v>41</v>
      </c>
      <c r="Z51" s="61">
        <v>2.7566902752449209</v>
      </c>
      <c r="AA51" s="37"/>
    </row>
    <row r="52" spans="1:27" ht="15" customHeight="1" x14ac:dyDescent="0.2">
      <c r="A52" s="37">
        <v>47</v>
      </c>
      <c r="B52" s="37" t="s">
        <v>90</v>
      </c>
      <c r="C52" s="55" t="s">
        <v>35</v>
      </c>
      <c r="D52" s="56">
        <v>1</v>
      </c>
      <c r="E52" s="57">
        <v>1726</v>
      </c>
      <c r="F52" s="58">
        <v>1744</v>
      </c>
      <c r="G52" s="59">
        <v>11.46</v>
      </c>
      <c r="H52" s="60">
        <v>1736.96</v>
      </c>
      <c r="I52" s="52" t="s">
        <v>36</v>
      </c>
      <c r="J52" s="52" t="s">
        <v>141</v>
      </c>
      <c r="K52" s="52" t="s">
        <v>86</v>
      </c>
      <c r="L52" s="53"/>
      <c r="M52" s="63"/>
      <c r="N52" s="53">
        <v>0.20057</v>
      </c>
      <c r="O52" s="53"/>
      <c r="P52" s="61">
        <v>1.9</v>
      </c>
      <c r="Q52" s="62"/>
      <c r="R52" s="61"/>
      <c r="S52" s="61"/>
      <c r="T52" s="61"/>
      <c r="U52" s="53"/>
      <c r="V52" s="61"/>
      <c r="W52" s="61" t="s">
        <v>41</v>
      </c>
      <c r="X52" s="61">
        <v>2.25</v>
      </c>
      <c r="Y52" s="61" t="s">
        <v>41</v>
      </c>
      <c r="Z52" s="61">
        <v>2.8145053350512241</v>
      </c>
      <c r="AA52" s="37"/>
    </row>
    <row r="53" spans="1:27" ht="15" customHeight="1" x14ac:dyDescent="0.2">
      <c r="A53" s="37">
        <v>48</v>
      </c>
      <c r="B53" s="37" t="s">
        <v>93</v>
      </c>
      <c r="C53" s="55" t="s">
        <v>35</v>
      </c>
      <c r="D53" s="56">
        <v>1</v>
      </c>
      <c r="E53" s="57">
        <v>1726</v>
      </c>
      <c r="F53" s="58">
        <v>1744</v>
      </c>
      <c r="G53" s="59">
        <v>11.69</v>
      </c>
      <c r="H53" s="60">
        <v>1737.19</v>
      </c>
      <c r="I53" s="52" t="s">
        <v>36</v>
      </c>
      <c r="J53" s="52" t="s">
        <v>141</v>
      </c>
      <c r="K53" s="52" t="s">
        <v>86</v>
      </c>
      <c r="L53" s="53"/>
      <c r="M53" s="63"/>
      <c r="N53" s="53">
        <v>0.18379000000000001</v>
      </c>
      <c r="O53" s="53"/>
      <c r="P53" s="61">
        <v>0.3</v>
      </c>
      <c r="Q53" s="62"/>
      <c r="R53" s="61"/>
      <c r="S53" s="61"/>
      <c r="T53" s="61"/>
      <c r="U53" s="53"/>
      <c r="V53" s="61"/>
      <c r="W53" s="61" t="s">
        <v>41</v>
      </c>
      <c r="X53" s="61">
        <v>2.31</v>
      </c>
      <c r="Y53" s="61" t="s">
        <v>41</v>
      </c>
      <c r="Z53" s="61">
        <v>2.83015400448414</v>
      </c>
      <c r="AA53" s="37"/>
    </row>
    <row r="54" spans="1:27" ht="15" customHeight="1" x14ac:dyDescent="0.2">
      <c r="A54" s="37">
        <v>49</v>
      </c>
      <c r="B54" s="37" t="s">
        <v>94</v>
      </c>
      <c r="C54" s="55" t="s">
        <v>35</v>
      </c>
      <c r="D54" s="56">
        <v>1</v>
      </c>
      <c r="E54" s="57">
        <v>1726</v>
      </c>
      <c r="F54" s="58">
        <v>1744</v>
      </c>
      <c r="G54" s="59">
        <v>11.88</v>
      </c>
      <c r="H54" s="60">
        <v>1737.38</v>
      </c>
      <c r="I54" s="52" t="s">
        <v>36</v>
      </c>
      <c r="J54" s="52" t="s">
        <v>141</v>
      </c>
      <c r="K54" s="52" t="s">
        <v>86</v>
      </c>
      <c r="L54" s="53"/>
      <c r="M54" s="63"/>
      <c r="N54" s="53">
        <v>0.18882000000000002</v>
      </c>
      <c r="O54" s="53"/>
      <c r="P54" s="61">
        <v>0.8</v>
      </c>
      <c r="Q54" s="62"/>
      <c r="R54" s="61"/>
      <c r="S54" s="61"/>
      <c r="T54" s="61"/>
      <c r="U54" s="53"/>
      <c r="V54" s="61"/>
      <c r="W54" s="61" t="s">
        <v>41</v>
      </c>
      <c r="X54" s="61">
        <v>2.3199999999999998</v>
      </c>
      <c r="Y54" s="61" t="s">
        <v>41</v>
      </c>
      <c r="Z54" s="61">
        <v>2.8600310658546806</v>
      </c>
      <c r="AA54" s="37"/>
    </row>
    <row r="55" spans="1:27" ht="15" customHeight="1" x14ac:dyDescent="0.2">
      <c r="A55" s="37">
        <v>50</v>
      </c>
      <c r="B55" s="37" t="s">
        <v>95</v>
      </c>
      <c r="C55" s="55" t="s">
        <v>35</v>
      </c>
      <c r="D55" s="56">
        <v>1</v>
      </c>
      <c r="E55" s="57">
        <v>1726</v>
      </c>
      <c r="F55" s="58">
        <v>1744</v>
      </c>
      <c r="G55" s="59">
        <v>12.22</v>
      </c>
      <c r="H55" s="60">
        <v>1737.72</v>
      </c>
      <c r="I55" s="52" t="s">
        <v>36</v>
      </c>
      <c r="J55" s="52" t="s">
        <v>145</v>
      </c>
      <c r="K55" s="52" t="s">
        <v>86</v>
      </c>
      <c r="L55" s="53"/>
      <c r="M55" s="63"/>
      <c r="N55" s="53">
        <v>0.16391999999999998</v>
      </c>
      <c r="O55" s="53"/>
      <c r="P55" s="61">
        <v>1.5</v>
      </c>
      <c r="Q55" s="62"/>
      <c r="R55" s="61"/>
      <c r="S55" s="61"/>
      <c r="T55" s="61"/>
      <c r="U55" s="53"/>
      <c r="V55" s="61"/>
      <c r="W55" s="61" t="s">
        <v>41</v>
      </c>
      <c r="X55" s="61">
        <v>2.39</v>
      </c>
      <c r="Y55" s="61" t="s">
        <v>41</v>
      </c>
      <c r="Z55" s="61">
        <v>2.8585781264950723</v>
      </c>
      <c r="AA55" s="37"/>
    </row>
    <row r="56" spans="1:27" ht="15" customHeight="1" x14ac:dyDescent="0.2">
      <c r="A56" s="37">
        <v>51</v>
      </c>
      <c r="B56" s="37" t="s">
        <v>97</v>
      </c>
      <c r="C56" s="55" t="s">
        <v>35</v>
      </c>
      <c r="D56" s="56">
        <v>1</v>
      </c>
      <c r="E56" s="57">
        <v>1726</v>
      </c>
      <c r="F56" s="58">
        <v>1744</v>
      </c>
      <c r="G56" s="59">
        <v>12.41</v>
      </c>
      <c r="H56" s="60">
        <v>1737.91</v>
      </c>
      <c r="I56" s="52" t="s">
        <v>36</v>
      </c>
      <c r="J56" s="52" t="s">
        <v>141</v>
      </c>
      <c r="K56" s="52" t="s">
        <v>86</v>
      </c>
      <c r="L56" s="53"/>
      <c r="M56" s="63"/>
      <c r="N56" s="53">
        <v>0.18661999999999998</v>
      </c>
      <c r="O56" s="53"/>
      <c r="P56" s="61">
        <v>0.77</v>
      </c>
      <c r="Q56" s="62"/>
      <c r="R56" s="61"/>
      <c r="S56" s="61"/>
      <c r="T56" s="61"/>
      <c r="U56" s="53"/>
      <c r="V56" s="61"/>
      <c r="W56" s="61" t="s">
        <v>41</v>
      </c>
      <c r="X56" s="61">
        <v>2.2999999999999998</v>
      </c>
      <c r="Y56" s="61" t="s">
        <v>41</v>
      </c>
      <c r="Z56" s="61">
        <v>2.8277066069979591</v>
      </c>
      <c r="AA56" s="37" t="s">
        <v>98</v>
      </c>
    </row>
    <row r="57" spans="1:27" ht="15" customHeight="1" x14ac:dyDescent="0.2">
      <c r="A57" s="37">
        <v>52</v>
      </c>
      <c r="B57" s="37" t="s">
        <v>99</v>
      </c>
      <c r="C57" s="55" t="s">
        <v>35</v>
      </c>
      <c r="D57" s="56">
        <v>1</v>
      </c>
      <c r="E57" s="57">
        <v>1726</v>
      </c>
      <c r="F57" s="58">
        <v>1744</v>
      </c>
      <c r="G57" s="59">
        <v>12.62</v>
      </c>
      <c r="H57" s="60">
        <v>1738.12</v>
      </c>
      <c r="I57" s="52" t="s">
        <v>36</v>
      </c>
      <c r="J57" s="52" t="s">
        <v>466</v>
      </c>
      <c r="K57" s="52" t="s">
        <v>38</v>
      </c>
      <c r="L57" s="53">
        <v>0.21600000000000003</v>
      </c>
      <c r="M57" s="63"/>
      <c r="N57" s="53">
        <v>0.24806683943240382</v>
      </c>
      <c r="O57" s="53">
        <v>0.105</v>
      </c>
      <c r="P57" s="61">
        <v>28</v>
      </c>
      <c r="Q57" s="62"/>
      <c r="R57" s="61"/>
      <c r="S57" s="61"/>
      <c r="T57" s="61"/>
      <c r="U57" s="53">
        <v>0.56899999999999995</v>
      </c>
      <c r="V57" s="61"/>
      <c r="W57" s="61">
        <v>2.08</v>
      </c>
      <c r="X57" s="61">
        <v>2.06</v>
      </c>
      <c r="Y57" s="61">
        <v>2.65</v>
      </c>
      <c r="Z57" s="61">
        <v>2.7396052043309416</v>
      </c>
      <c r="AA57" s="37"/>
    </row>
    <row r="58" spans="1:27" ht="15" customHeight="1" x14ac:dyDescent="0.2">
      <c r="A58" s="37">
        <v>53</v>
      </c>
      <c r="B58" s="37" t="s">
        <v>100</v>
      </c>
      <c r="C58" s="55" t="s">
        <v>35</v>
      </c>
      <c r="D58" s="56">
        <v>1</v>
      </c>
      <c r="E58" s="57">
        <v>1726</v>
      </c>
      <c r="F58" s="58">
        <v>1744</v>
      </c>
      <c r="G58" s="59">
        <v>12.94</v>
      </c>
      <c r="H58" s="60">
        <v>1738.44</v>
      </c>
      <c r="I58" s="52" t="s">
        <v>36</v>
      </c>
      <c r="J58" s="52" t="s">
        <v>37</v>
      </c>
      <c r="K58" s="52" t="s">
        <v>38</v>
      </c>
      <c r="L58" s="53">
        <v>0.23300000000000001</v>
      </c>
      <c r="M58" s="63"/>
      <c r="N58" s="53">
        <v>0.25228761480280926</v>
      </c>
      <c r="O58" s="53">
        <v>0.20800000000000002</v>
      </c>
      <c r="P58" s="61">
        <v>1776</v>
      </c>
      <c r="Q58" s="62"/>
      <c r="R58" s="61"/>
      <c r="S58" s="61"/>
      <c r="T58" s="61"/>
      <c r="U58" s="53">
        <v>0.10800000000000001</v>
      </c>
      <c r="V58" s="61"/>
      <c r="W58" s="61">
        <v>1.96</v>
      </c>
      <c r="X58" s="61">
        <v>1.91</v>
      </c>
      <c r="Y58" s="61">
        <v>2.56</v>
      </c>
      <c r="Z58" s="61">
        <v>2.5544581550515368</v>
      </c>
      <c r="AA58" s="37"/>
    </row>
    <row r="59" spans="1:27" ht="15" customHeight="1" x14ac:dyDescent="0.2">
      <c r="A59" s="37">
        <v>54</v>
      </c>
      <c r="B59" s="37" t="s">
        <v>101</v>
      </c>
      <c r="C59" s="55" t="s">
        <v>35</v>
      </c>
      <c r="D59" s="56">
        <v>1</v>
      </c>
      <c r="E59" s="57">
        <v>1726</v>
      </c>
      <c r="F59" s="58">
        <v>1744</v>
      </c>
      <c r="G59" s="59">
        <v>13.23</v>
      </c>
      <c r="H59" s="60">
        <v>1738.73</v>
      </c>
      <c r="I59" s="52" t="s">
        <v>36</v>
      </c>
      <c r="J59" s="52" t="s">
        <v>37</v>
      </c>
      <c r="K59" s="52" t="s">
        <v>38</v>
      </c>
      <c r="L59" s="53">
        <v>0.24100000000000002</v>
      </c>
      <c r="M59" s="63"/>
      <c r="N59" s="53">
        <v>0.26492636380139772</v>
      </c>
      <c r="O59" s="53">
        <v>0.20899999999999999</v>
      </c>
      <c r="P59" s="61">
        <v>2156</v>
      </c>
      <c r="Q59" s="62"/>
      <c r="R59" s="61">
        <v>2006.3</v>
      </c>
      <c r="S59" s="61"/>
      <c r="T59" s="61"/>
      <c r="U59" s="53">
        <v>0.13300000000000001</v>
      </c>
      <c r="V59" s="61"/>
      <c r="W59" s="61">
        <v>1.94</v>
      </c>
      <c r="X59" s="61">
        <v>1.87</v>
      </c>
      <c r="Y59" s="61">
        <v>2.56</v>
      </c>
      <c r="Z59" s="61">
        <v>2.5439628193858432</v>
      </c>
      <c r="AA59" s="37"/>
    </row>
    <row r="60" spans="1:27" ht="15" customHeight="1" x14ac:dyDescent="0.2">
      <c r="A60" s="37">
        <v>55</v>
      </c>
      <c r="B60" s="37" t="s">
        <v>102</v>
      </c>
      <c r="C60" s="55" t="s">
        <v>35</v>
      </c>
      <c r="D60" s="56">
        <v>1</v>
      </c>
      <c r="E60" s="57">
        <v>1726</v>
      </c>
      <c r="F60" s="58">
        <v>1744</v>
      </c>
      <c r="G60" s="59">
        <v>13.46</v>
      </c>
      <c r="H60" s="60">
        <v>1738.96</v>
      </c>
      <c r="I60" s="52" t="s">
        <v>36</v>
      </c>
      <c r="J60" s="52" t="s">
        <v>37</v>
      </c>
      <c r="K60" s="52" t="s">
        <v>38</v>
      </c>
      <c r="L60" s="53">
        <v>0.24199999999999999</v>
      </c>
      <c r="M60" s="63"/>
      <c r="N60" s="53">
        <v>0.26360416631306183</v>
      </c>
      <c r="O60" s="53">
        <v>0.21199999999999999</v>
      </c>
      <c r="P60" s="61">
        <v>1597</v>
      </c>
      <c r="Q60" s="62"/>
      <c r="R60" s="61"/>
      <c r="S60" s="61"/>
      <c r="T60" s="61"/>
      <c r="U60" s="53">
        <v>0.12300000000000001</v>
      </c>
      <c r="V60" s="61"/>
      <c r="W60" s="61">
        <v>1.94</v>
      </c>
      <c r="X60" s="61">
        <v>1.87</v>
      </c>
      <c r="Y60" s="61">
        <v>2.56</v>
      </c>
      <c r="Z60" s="61">
        <v>2.5393951383964346</v>
      </c>
      <c r="AA60" s="37"/>
    </row>
    <row r="61" spans="1:27" ht="15" customHeight="1" x14ac:dyDescent="0.2">
      <c r="A61" s="37">
        <v>56</v>
      </c>
      <c r="B61" s="37" t="s">
        <v>103</v>
      </c>
      <c r="C61" s="55" t="s">
        <v>35</v>
      </c>
      <c r="D61" s="56">
        <v>1</v>
      </c>
      <c r="E61" s="57">
        <v>1726</v>
      </c>
      <c r="F61" s="58">
        <v>1744</v>
      </c>
      <c r="G61" s="59">
        <v>13.69</v>
      </c>
      <c r="H61" s="60">
        <v>1739.19</v>
      </c>
      <c r="I61" s="52" t="s">
        <v>36</v>
      </c>
      <c r="J61" s="52" t="s">
        <v>37</v>
      </c>
      <c r="K61" s="52" t="s">
        <v>38</v>
      </c>
      <c r="L61" s="53"/>
      <c r="M61" s="63"/>
      <c r="N61" s="53">
        <v>0.29027999999999998</v>
      </c>
      <c r="O61" s="53"/>
      <c r="P61" s="61">
        <v>1356</v>
      </c>
      <c r="Q61" s="62"/>
      <c r="R61" s="61"/>
      <c r="S61" s="61"/>
      <c r="T61" s="61"/>
      <c r="U61" s="53"/>
      <c r="V61" s="61"/>
      <c r="W61" s="61" t="s">
        <v>41</v>
      </c>
      <c r="X61" s="61">
        <v>1.88</v>
      </c>
      <c r="Y61" s="61" t="s">
        <v>41</v>
      </c>
      <c r="Z61" s="61">
        <v>2.6489319731725187</v>
      </c>
      <c r="AA61" s="37"/>
    </row>
    <row r="62" spans="1:27" ht="15" customHeight="1" x14ac:dyDescent="0.2">
      <c r="A62" s="37">
        <v>57</v>
      </c>
      <c r="B62" s="37" t="s">
        <v>104</v>
      </c>
      <c r="C62" s="55" t="s">
        <v>35</v>
      </c>
      <c r="D62" s="56">
        <v>1</v>
      </c>
      <c r="E62" s="57">
        <v>1726</v>
      </c>
      <c r="F62" s="58">
        <v>1744</v>
      </c>
      <c r="G62" s="59">
        <v>13.92</v>
      </c>
      <c r="H62" s="60">
        <v>1739.42</v>
      </c>
      <c r="I62" s="52" t="s">
        <v>36</v>
      </c>
      <c r="J62" s="52" t="s">
        <v>37</v>
      </c>
      <c r="K62" s="52" t="s">
        <v>38</v>
      </c>
      <c r="L62" s="53">
        <v>0.24199999999999999</v>
      </c>
      <c r="M62" s="63"/>
      <c r="N62" s="53">
        <v>0.26181348229821877</v>
      </c>
      <c r="O62" s="53">
        <v>0.20699999999999999</v>
      </c>
      <c r="P62" s="61">
        <v>1801</v>
      </c>
      <c r="Q62" s="62"/>
      <c r="R62" s="61">
        <v>1768</v>
      </c>
      <c r="S62" s="61"/>
      <c r="T62" s="61"/>
      <c r="U62" s="53">
        <v>0.14499999999999999</v>
      </c>
      <c r="V62" s="61"/>
      <c r="W62" s="61">
        <v>1.94</v>
      </c>
      <c r="X62" s="61">
        <v>1.88</v>
      </c>
      <c r="Y62" s="61">
        <v>2.56</v>
      </c>
      <c r="Z62" s="61">
        <v>2.5467818158655371</v>
      </c>
      <c r="AA62" s="37"/>
    </row>
    <row r="63" spans="1:27" ht="15" customHeight="1" x14ac:dyDescent="0.2">
      <c r="A63" s="37">
        <v>58</v>
      </c>
      <c r="B63" s="37" t="s">
        <v>105</v>
      </c>
      <c r="C63" s="55" t="s">
        <v>35</v>
      </c>
      <c r="D63" s="56">
        <v>1</v>
      </c>
      <c r="E63" s="57">
        <v>1726</v>
      </c>
      <c r="F63" s="58">
        <v>1744</v>
      </c>
      <c r="G63" s="59">
        <v>14.19</v>
      </c>
      <c r="H63" s="60">
        <v>1739.69</v>
      </c>
      <c r="I63" s="52" t="s">
        <v>36</v>
      </c>
      <c r="J63" s="52" t="s">
        <v>37</v>
      </c>
      <c r="K63" s="52" t="s">
        <v>38</v>
      </c>
      <c r="L63" s="53">
        <v>0.23699999999999999</v>
      </c>
      <c r="M63" s="63"/>
      <c r="N63" s="53">
        <v>0.26166038849051476</v>
      </c>
      <c r="O63" s="53">
        <v>0.22500000000000001</v>
      </c>
      <c r="P63" s="61">
        <v>1497</v>
      </c>
      <c r="Q63" s="62"/>
      <c r="R63" s="61"/>
      <c r="S63" s="61"/>
      <c r="T63" s="61"/>
      <c r="U63" s="53">
        <v>0.3</v>
      </c>
      <c r="V63" s="61"/>
      <c r="W63" s="61">
        <v>1.94</v>
      </c>
      <c r="X63" s="61">
        <v>1.86</v>
      </c>
      <c r="Y63" s="61">
        <v>2.54</v>
      </c>
      <c r="Z63" s="61">
        <v>2.5191659380123954</v>
      </c>
      <c r="AA63" s="37"/>
    </row>
    <row r="64" spans="1:27" ht="15" customHeight="1" x14ac:dyDescent="0.2">
      <c r="A64" s="37">
        <v>59</v>
      </c>
      <c r="B64" s="37" t="s">
        <v>106</v>
      </c>
      <c r="C64" s="55" t="s">
        <v>35</v>
      </c>
      <c r="D64" s="56">
        <v>1</v>
      </c>
      <c r="E64" s="57">
        <v>1726</v>
      </c>
      <c r="F64" s="58">
        <v>1744</v>
      </c>
      <c r="G64" s="59">
        <v>14.44</v>
      </c>
      <c r="H64" s="60">
        <v>1739.94</v>
      </c>
      <c r="I64" s="52" t="s">
        <v>36</v>
      </c>
      <c r="J64" s="52" t="s">
        <v>37</v>
      </c>
      <c r="K64" s="52" t="s">
        <v>38</v>
      </c>
      <c r="L64" s="53">
        <v>0.245</v>
      </c>
      <c r="M64" s="63"/>
      <c r="N64" s="53">
        <v>0.26157058754465706</v>
      </c>
      <c r="O64" s="53">
        <v>0.217</v>
      </c>
      <c r="P64" s="61">
        <v>1821</v>
      </c>
      <c r="Q64" s="62"/>
      <c r="R64" s="61">
        <v>1502</v>
      </c>
      <c r="S64" s="61"/>
      <c r="T64" s="61"/>
      <c r="U64" s="53">
        <v>0.113</v>
      </c>
      <c r="V64" s="61"/>
      <c r="W64" s="61">
        <v>1.94</v>
      </c>
      <c r="X64" s="61">
        <v>1.89</v>
      </c>
      <c r="Y64" s="61">
        <v>2.57</v>
      </c>
      <c r="Z64" s="61">
        <v>2.5594863478089032</v>
      </c>
      <c r="AA64" s="37"/>
    </row>
    <row r="65" spans="1:27" ht="15" customHeight="1" x14ac:dyDescent="0.2">
      <c r="A65" s="37">
        <v>60</v>
      </c>
      <c r="B65" s="37" t="s">
        <v>107</v>
      </c>
      <c r="C65" s="55" t="s">
        <v>35</v>
      </c>
      <c r="D65" s="56">
        <v>1</v>
      </c>
      <c r="E65" s="57">
        <v>1726</v>
      </c>
      <c r="F65" s="58">
        <v>1744</v>
      </c>
      <c r="G65" s="59">
        <v>14.63</v>
      </c>
      <c r="H65" s="60">
        <v>1740.13</v>
      </c>
      <c r="I65" s="52" t="s">
        <v>36</v>
      </c>
      <c r="J65" s="52" t="s">
        <v>37</v>
      </c>
      <c r="K65" s="52" t="s">
        <v>38</v>
      </c>
      <c r="L65" s="53">
        <v>0.247</v>
      </c>
      <c r="M65" s="63"/>
      <c r="N65" s="53">
        <v>0.2644288001082204</v>
      </c>
      <c r="O65" s="53">
        <v>0.21899999999999997</v>
      </c>
      <c r="P65" s="61">
        <v>1280</v>
      </c>
      <c r="Q65" s="62"/>
      <c r="R65" s="61">
        <v>1274</v>
      </c>
      <c r="S65" s="61"/>
      <c r="T65" s="61"/>
      <c r="U65" s="53">
        <v>0.113</v>
      </c>
      <c r="V65" s="61"/>
      <c r="W65" s="61">
        <v>1.94</v>
      </c>
      <c r="X65" s="61">
        <v>1.87</v>
      </c>
      <c r="Y65" s="61">
        <v>2.58</v>
      </c>
      <c r="Z65" s="61">
        <v>2.5422420022359802</v>
      </c>
      <c r="AA65" s="37"/>
    </row>
    <row r="66" spans="1:27" ht="15" customHeight="1" x14ac:dyDescent="0.2">
      <c r="A66" s="37">
        <v>61</v>
      </c>
      <c r="B66" s="37" t="s">
        <v>108</v>
      </c>
      <c r="C66" s="55" t="s">
        <v>35</v>
      </c>
      <c r="D66" s="56">
        <v>1</v>
      </c>
      <c r="E66" s="57">
        <v>1726</v>
      </c>
      <c r="F66" s="58">
        <v>1744</v>
      </c>
      <c r="G66" s="59">
        <v>14.92</v>
      </c>
      <c r="H66" s="60">
        <v>1740.42</v>
      </c>
      <c r="I66" s="52" t="s">
        <v>36</v>
      </c>
      <c r="J66" s="52" t="s">
        <v>37</v>
      </c>
      <c r="K66" s="52" t="s">
        <v>38</v>
      </c>
      <c r="L66" s="53">
        <v>0.25</v>
      </c>
      <c r="M66" s="63"/>
      <c r="N66" s="53">
        <v>0.26849557622568904</v>
      </c>
      <c r="O66" s="53">
        <v>0.222</v>
      </c>
      <c r="P66" s="61">
        <v>1583</v>
      </c>
      <c r="Q66" s="62"/>
      <c r="R66" s="61">
        <v>1568</v>
      </c>
      <c r="S66" s="61"/>
      <c r="T66" s="61"/>
      <c r="U66" s="53">
        <v>0.113</v>
      </c>
      <c r="V66" s="61"/>
      <c r="W66" s="61">
        <v>1.93</v>
      </c>
      <c r="X66" s="61">
        <v>1.86</v>
      </c>
      <c r="Y66" s="61">
        <v>2.57</v>
      </c>
      <c r="Z66" s="61">
        <v>2.5427050603508872</v>
      </c>
      <c r="AA66" s="37"/>
    </row>
    <row r="67" spans="1:27" ht="15" customHeight="1" x14ac:dyDescent="0.2">
      <c r="A67" s="37">
        <v>62</v>
      </c>
      <c r="B67" s="37" t="s">
        <v>109</v>
      </c>
      <c r="C67" s="55" t="s">
        <v>35</v>
      </c>
      <c r="D67" s="56">
        <v>1</v>
      </c>
      <c r="E67" s="57">
        <v>1726</v>
      </c>
      <c r="F67" s="58">
        <v>1744</v>
      </c>
      <c r="G67" s="59">
        <v>15.24</v>
      </c>
      <c r="H67" s="60">
        <v>1740.74</v>
      </c>
      <c r="I67" s="52" t="s">
        <v>36</v>
      </c>
      <c r="J67" s="52" t="s">
        <v>37</v>
      </c>
      <c r="K67" s="52" t="s">
        <v>38</v>
      </c>
      <c r="L67" s="53">
        <v>0.249</v>
      </c>
      <c r="M67" s="63"/>
      <c r="N67" s="53">
        <v>0.26116075622682389</v>
      </c>
      <c r="O67" s="53">
        <v>0.21899999999999997</v>
      </c>
      <c r="P67" s="61">
        <v>1223</v>
      </c>
      <c r="Q67" s="62"/>
      <c r="R67" s="61"/>
      <c r="S67" s="61"/>
      <c r="T67" s="61"/>
      <c r="U67" s="53">
        <v>0.12</v>
      </c>
      <c r="V67" s="61"/>
      <c r="W67" s="61">
        <v>1.99</v>
      </c>
      <c r="X67" s="61">
        <v>1.95</v>
      </c>
      <c r="Y67" s="61">
        <v>2.65</v>
      </c>
      <c r="Z67" s="61">
        <v>2.6392750742929549</v>
      </c>
      <c r="AA67" s="37"/>
    </row>
    <row r="68" spans="1:27" ht="15" customHeight="1" x14ac:dyDescent="0.2">
      <c r="A68" s="37">
        <v>63</v>
      </c>
      <c r="B68" s="37" t="s">
        <v>110</v>
      </c>
      <c r="C68" s="55" t="s">
        <v>35</v>
      </c>
      <c r="D68" s="56">
        <v>1</v>
      </c>
      <c r="E68" s="57">
        <v>1726</v>
      </c>
      <c r="F68" s="58">
        <v>1744</v>
      </c>
      <c r="G68" s="59">
        <v>15.5</v>
      </c>
      <c r="H68" s="60">
        <v>1741</v>
      </c>
      <c r="I68" s="52" t="s">
        <v>36</v>
      </c>
      <c r="J68" s="52" t="s">
        <v>37</v>
      </c>
      <c r="K68" s="52" t="s">
        <v>38</v>
      </c>
      <c r="L68" s="53"/>
      <c r="M68" s="63"/>
      <c r="N68" s="53">
        <v>0.27867999999999998</v>
      </c>
      <c r="O68" s="53"/>
      <c r="P68" s="61">
        <v>1205</v>
      </c>
      <c r="Q68" s="62"/>
      <c r="R68" s="61"/>
      <c r="S68" s="61"/>
      <c r="T68" s="61"/>
      <c r="U68" s="53"/>
      <c r="V68" s="61"/>
      <c r="W68" s="61" t="s">
        <v>41</v>
      </c>
      <c r="X68" s="61">
        <v>1.92</v>
      </c>
      <c r="Y68" s="61" t="s">
        <v>41</v>
      </c>
      <c r="Z68" s="61">
        <v>2.6617867243387123</v>
      </c>
      <c r="AA68" s="37"/>
    </row>
    <row r="69" spans="1:27" ht="15" customHeight="1" x14ac:dyDescent="0.2">
      <c r="A69" s="37">
        <v>64</v>
      </c>
      <c r="B69" s="37" t="s">
        <v>111</v>
      </c>
      <c r="C69" s="55" t="s">
        <v>35</v>
      </c>
      <c r="D69" s="56">
        <v>1</v>
      </c>
      <c r="E69" s="57">
        <v>1726</v>
      </c>
      <c r="F69" s="58">
        <v>1744</v>
      </c>
      <c r="G69" s="59">
        <v>15.7</v>
      </c>
      <c r="H69" s="60">
        <v>1741.2</v>
      </c>
      <c r="I69" s="52" t="s">
        <v>36</v>
      </c>
      <c r="J69" s="52" t="s">
        <v>37</v>
      </c>
      <c r="K69" s="52" t="s">
        <v>38</v>
      </c>
      <c r="L69" s="53">
        <v>0.253</v>
      </c>
      <c r="M69" s="63"/>
      <c r="N69" s="53">
        <v>0.26785505453727637</v>
      </c>
      <c r="O69" s="53"/>
      <c r="P69" s="61">
        <v>1574</v>
      </c>
      <c r="Q69" s="62"/>
      <c r="R69" s="61"/>
      <c r="S69" s="61"/>
      <c r="T69" s="61"/>
      <c r="U69" s="53"/>
      <c r="V69" s="61"/>
      <c r="W69" s="61">
        <v>1.94</v>
      </c>
      <c r="X69" s="61">
        <v>1.89</v>
      </c>
      <c r="Y69" s="61">
        <v>2.6</v>
      </c>
      <c r="Z69" s="61">
        <v>2.5814560514455227</v>
      </c>
      <c r="AA69" s="37"/>
    </row>
    <row r="70" spans="1:27" ht="15" customHeight="1" x14ac:dyDescent="0.2">
      <c r="A70" s="37">
        <v>65</v>
      </c>
      <c r="B70" s="37" t="s">
        <v>112</v>
      </c>
      <c r="C70" s="55" t="s">
        <v>35</v>
      </c>
      <c r="D70" s="56">
        <v>1</v>
      </c>
      <c r="E70" s="57">
        <v>1726</v>
      </c>
      <c r="F70" s="58">
        <v>1744</v>
      </c>
      <c r="G70" s="59">
        <v>15.93</v>
      </c>
      <c r="H70" s="60">
        <v>1741.43</v>
      </c>
      <c r="I70" s="52" t="s">
        <v>36</v>
      </c>
      <c r="J70" s="52" t="s">
        <v>37</v>
      </c>
      <c r="K70" s="52" t="s">
        <v>38</v>
      </c>
      <c r="L70" s="53">
        <v>0.253</v>
      </c>
      <c r="M70" s="63"/>
      <c r="N70" s="53">
        <v>0.26990112414413026</v>
      </c>
      <c r="O70" s="53">
        <v>0.222</v>
      </c>
      <c r="P70" s="61">
        <v>1536</v>
      </c>
      <c r="Q70" s="62"/>
      <c r="R70" s="61">
        <v>1480</v>
      </c>
      <c r="S70" s="61"/>
      <c r="T70" s="61"/>
      <c r="U70" s="53">
        <v>0.12300000000000001</v>
      </c>
      <c r="V70" s="61"/>
      <c r="W70" s="61">
        <v>1.96</v>
      </c>
      <c r="X70" s="61">
        <v>1.92</v>
      </c>
      <c r="Y70" s="61">
        <v>2.62</v>
      </c>
      <c r="Z70" s="61">
        <v>2.6297807920184102</v>
      </c>
      <c r="AA70" s="37"/>
    </row>
    <row r="71" spans="1:27" ht="15" customHeight="1" x14ac:dyDescent="0.2">
      <c r="A71" s="37">
        <v>66</v>
      </c>
      <c r="B71" s="37" t="s">
        <v>113</v>
      </c>
      <c r="C71" s="55" t="s">
        <v>35</v>
      </c>
      <c r="D71" s="56">
        <v>1</v>
      </c>
      <c r="E71" s="57">
        <v>1726</v>
      </c>
      <c r="F71" s="58">
        <v>1744</v>
      </c>
      <c r="G71" s="59">
        <v>16.18</v>
      </c>
      <c r="H71" s="60">
        <v>1741.68</v>
      </c>
      <c r="I71" s="52" t="s">
        <v>36</v>
      </c>
      <c r="J71" s="52" t="s">
        <v>37</v>
      </c>
      <c r="K71" s="52" t="s">
        <v>38</v>
      </c>
      <c r="L71" s="53">
        <v>0.24</v>
      </c>
      <c r="M71" s="63"/>
      <c r="N71" s="53">
        <v>0.26707274497297673</v>
      </c>
      <c r="O71" s="53">
        <v>0.18600000000000003</v>
      </c>
      <c r="P71" s="61">
        <v>899</v>
      </c>
      <c r="Q71" s="62"/>
      <c r="R71" s="61"/>
      <c r="S71" s="61"/>
      <c r="T71" s="61"/>
      <c r="U71" s="53">
        <v>0.29799999999999999</v>
      </c>
      <c r="V71" s="61"/>
      <c r="W71" s="61">
        <v>1.95</v>
      </c>
      <c r="X71" s="61">
        <v>1.9</v>
      </c>
      <c r="Y71" s="61">
        <v>2.57</v>
      </c>
      <c r="Z71" s="61">
        <v>2.5923445839518497</v>
      </c>
      <c r="AA71" s="37"/>
    </row>
    <row r="72" spans="1:27" ht="15" customHeight="1" x14ac:dyDescent="0.2">
      <c r="A72" s="37">
        <v>67</v>
      </c>
      <c r="B72" s="37" t="s">
        <v>114</v>
      </c>
      <c r="C72" s="55" t="s">
        <v>35</v>
      </c>
      <c r="D72" s="56">
        <v>1</v>
      </c>
      <c r="E72" s="57">
        <v>1726</v>
      </c>
      <c r="F72" s="58">
        <v>1744</v>
      </c>
      <c r="G72" s="59">
        <v>16.350000000000001</v>
      </c>
      <c r="H72" s="60">
        <v>1741.85</v>
      </c>
      <c r="I72" s="52" t="s">
        <v>36</v>
      </c>
      <c r="J72" s="52" t="s">
        <v>37</v>
      </c>
      <c r="K72" s="52" t="s">
        <v>38</v>
      </c>
      <c r="L72" s="53">
        <v>0.26200000000000001</v>
      </c>
      <c r="M72" s="63"/>
      <c r="N72" s="53">
        <v>0.2837631866337913</v>
      </c>
      <c r="O72" s="53">
        <v>0.22699999999999998</v>
      </c>
      <c r="P72" s="61">
        <v>1911</v>
      </c>
      <c r="Q72" s="62"/>
      <c r="R72" s="61">
        <v>1906</v>
      </c>
      <c r="S72" s="61"/>
      <c r="T72" s="61"/>
      <c r="U72" s="53">
        <v>0.13200000000000001</v>
      </c>
      <c r="V72" s="61"/>
      <c r="W72" s="61">
        <v>1.9</v>
      </c>
      <c r="X72" s="61">
        <v>1.83</v>
      </c>
      <c r="Y72" s="61">
        <v>2.57</v>
      </c>
      <c r="Z72" s="61">
        <v>2.5550208616047905</v>
      </c>
      <c r="AA72" s="37"/>
    </row>
    <row r="73" spans="1:27" ht="15" customHeight="1" x14ac:dyDescent="0.2">
      <c r="A73" s="37">
        <v>68</v>
      </c>
      <c r="B73" s="37" t="s">
        <v>115</v>
      </c>
      <c r="C73" s="55" t="s">
        <v>35</v>
      </c>
      <c r="D73" s="56">
        <v>1</v>
      </c>
      <c r="E73" s="57">
        <v>1726</v>
      </c>
      <c r="F73" s="58">
        <v>1744</v>
      </c>
      <c r="G73" s="59">
        <v>16.59</v>
      </c>
      <c r="H73" s="60">
        <v>1742.09</v>
      </c>
      <c r="I73" s="52" t="s">
        <v>36</v>
      </c>
      <c r="J73" s="52" t="s">
        <v>37</v>
      </c>
      <c r="K73" s="52" t="s">
        <v>38</v>
      </c>
      <c r="L73" s="53">
        <v>0.24600000000000002</v>
      </c>
      <c r="M73" s="63"/>
      <c r="N73" s="53">
        <v>0.27160983399686206</v>
      </c>
      <c r="O73" s="53">
        <v>0.21600000000000003</v>
      </c>
      <c r="P73" s="61">
        <v>1264</v>
      </c>
      <c r="Q73" s="62"/>
      <c r="R73" s="61"/>
      <c r="S73" s="61"/>
      <c r="T73" s="61"/>
      <c r="U73" s="53">
        <v>0.121</v>
      </c>
      <c r="V73" s="61"/>
      <c r="W73" s="61">
        <v>1.94</v>
      </c>
      <c r="X73" s="61">
        <v>1.87</v>
      </c>
      <c r="Y73" s="61">
        <v>2.57</v>
      </c>
      <c r="Z73" s="61">
        <v>2.5673053910943988</v>
      </c>
      <c r="AA73" s="37"/>
    </row>
    <row r="74" spans="1:27" ht="15" customHeight="1" x14ac:dyDescent="0.2">
      <c r="A74" s="37">
        <v>69</v>
      </c>
      <c r="B74" s="37" t="s">
        <v>116</v>
      </c>
      <c r="C74" s="55" t="s">
        <v>35</v>
      </c>
      <c r="D74" s="56">
        <v>1</v>
      </c>
      <c r="E74" s="57">
        <v>1726</v>
      </c>
      <c r="F74" s="58">
        <v>1744</v>
      </c>
      <c r="G74" s="59">
        <v>16.78</v>
      </c>
      <c r="H74" s="60">
        <v>1742.28</v>
      </c>
      <c r="I74" s="52" t="s">
        <v>36</v>
      </c>
      <c r="J74" s="52" t="s">
        <v>37</v>
      </c>
      <c r="K74" s="52" t="s">
        <v>38</v>
      </c>
      <c r="L74" s="53"/>
      <c r="M74" s="63"/>
      <c r="N74" s="53">
        <v>0.29380000000000001</v>
      </c>
      <c r="O74" s="53"/>
      <c r="P74" s="61">
        <v>1148</v>
      </c>
      <c r="Q74" s="62"/>
      <c r="R74" s="61"/>
      <c r="S74" s="61"/>
      <c r="T74" s="61"/>
      <c r="U74" s="53"/>
      <c r="V74" s="61"/>
      <c r="W74" s="61" t="s">
        <v>41</v>
      </c>
      <c r="X74" s="61">
        <v>1.88</v>
      </c>
      <c r="Y74" s="61" t="s">
        <v>41</v>
      </c>
      <c r="Z74" s="61">
        <v>2.6621353724157464</v>
      </c>
      <c r="AA74" s="37"/>
    </row>
    <row r="75" spans="1:27" ht="15" customHeight="1" x14ac:dyDescent="0.2">
      <c r="A75" s="37">
        <v>70</v>
      </c>
      <c r="B75" s="37" t="s">
        <v>117</v>
      </c>
      <c r="C75" s="55" t="s">
        <v>35</v>
      </c>
      <c r="D75" s="56">
        <v>1</v>
      </c>
      <c r="E75" s="57">
        <v>1726</v>
      </c>
      <c r="F75" s="58">
        <v>1744</v>
      </c>
      <c r="G75" s="59">
        <v>17.079999999999998</v>
      </c>
      <c r="H75" s="60">
        <v>1742.58</v>
      </c>
      <c r="I75" s="52" t="s">
        <v>36</v>
      </c>
      <c r="J75" s="52" t="s">
        <v>469</v>
      </c>
      <c r="K75" s="52" t="s">
        <v>38</v>
      </c>
      <c r="L75" s="53">
        <v>0.161</v>
      </c>
      <c r="M75" s="63"/>
      <c r="N75" s="53">
        <v>0.17129443301405839</v>
      </c>
      <c r="O75" s="53"/>
      <c r="P75" s="61">
        <v>222</v>
      </c>
      <c r="Q75" s="62"/>
      <c r="R75" s="61"/>
      <c r="S75" s="61"/>
      <c r="T75" s="61"/>
      <c r="U75" s="53"/>
      <c r="V75" s="61"/>
      <c r="W75" s="61">
        <v>2.37</v>
      </c>
      <c r="X75" s="61">
        <v>2.35</v>
      </c>
      <c r="Y75" s="61">
        <v>2.82</v>
      </c>
      <c r="Z75" s="61">
        <v>2.8357478139637817</v>
      </c>
      <c r="AA75" s="37"/>
    </row>
    <row r="76" spans="1:27" ht="15" customHeight="1" x14ac:dyDescent="0.2">
      <c r="A76" s="37">
        <v>71</v>
      </c>
      <c r="B76" s="37" t="s">
        <v>118</v>
      </c>
      <c r="C76" s="55" t="s">
        <v>35</v>
      </c>
      <c r="D76" s="56">
        <v>1</v>
      </c>
      <c r="E76" s="57">
        <v>1726</v>
      </c>
      <c r="F76" s="58">
        <v>1744</v>
      </c>
      <c r="G76" s="59">
        <v>17.559999999999999</v>
      </c>
      <c r="H76" s="60">
        <v>1743.06</v>
      </c>
      <c r="I76" s="52" t="s">
        <v>36</v>
      </c>
      <c r="J76" s="52" t="s">
        <v>37</v>
      </c>
      <c r="K76" s="52" t="s">
        <v>38</v>
      </c>
      <c r="L76" s="53">
        <v>0.24299999999999999</v>
      </c>
      <c r="M76" s="63"/>
      <c r="N76" s="53">
        <v>0.2788172751436947</v>
      </c>
      <c r="O76" s="53"/>
      <c r="P76" s="61">
        <v>1876</v>
      </c>
      <c r="Q76" s="62"/>
      <c r="R76" s="61">
        <v>1721</v>
      </c>
      <c r="S76" s="61"/>
      <c r="T76" s="61"/>
      <c r="U76" s="53"/>
      <c r="V76" s="61"/>
      <c r="W76" s="61">
        <v>1.92</v>
      </c>
      <c r="X76" s="61">
        <v>1.82</v>
      </c>
      <c r="Y76" s="61">
        <v>2.54</v>
      </c>
      <c r="Z76" s="61">
        <v>2.5236322741405552</v>
      </c>
      <c r="AA76" s="37"/>
    </row>
    <row r="77" spans="1:27" ht="15" customHeight="1" x14ac:dyDescent="0.2">
      <c r="A77" s="37">
        <v>72</v>
      </c>
      <c r="B77" s="37" t="s">
        <v>119</v>
      </c>
      <c r="C77" s="55" t="s">
        <v>35</v>
      </c>
      <c r="D77" s="56">
        <v>1</v>
      </c>
      <c r="E77" s="57">
        <v>1726</v>
      </c>
      <c r="F77" s="58">
        <v>1744</v>
      </c>
      <c r="G77" s="59">
        <v>17.760000000000002</v>
      </c>
      <c r="H77" s="60">
        <v>1743.26</v>
      </c>
      <c r="I77" s="52" t="s">
        <v>36</v>
      </c>
      <c r="J77" s="52" t="s">
        <v>37</v>
      </c>
      <c r="K77" s="52" t="s">
        <v>38</v>
      </c>
      <c r="L77" s="53">
        <v>0.24299999999999999</v>
      </c>
      <c r="M77" s="63"/>
      <c r="N77" s="53">
        <v>0.26813914674377182</v>
      </c>
      <c r="O77" s="53">
        <v>0.21100000000000002</v>
      </c>
      <c r="P77" s="61">
        <v>1240</v>
      </c>
      <c r="Q77" s="62"/>
      <c r="R77" s="61"/>
      <c r="S77" s="61"/>
      <c r="T77" s="61"/>
      <c r="U77" s="53">
        <v>0.13</v>
      </c>
      <c r="V77" s="61"/>
      <c r="W77" s="61">
        <v>1.94</v>
      </c>
      <c r="X77" s="61">
        <v>1.87</v>
      </c>
      <c r="Y77" s="61">
        <v>2.56</v>
      </c>
      <c r="Z77" s="61">
        <v>2.5551305165181497</v>
      </c>
      <c r="AA77" s="37"/>
    </row>
    <row r="78" spans="1:27" ht="15" customHeight="1" x14ac:dyDescent="0.2">
      <c r="A78" s="37">
        <v>73</v>
      </c>
      <c r="B78" s="37" t="s">
        <v>120</v>
      </c>
      <c r="C78" s="55" t="s">
        <v>35</v>
      </c>
      <c r="D78" s="56">
        <v>1</v>
      </c>
      <c r="E78" s="57">
        <v>1726</v>
      </c>
      <c r="F78" s="58">
        <v>1744</v>
      </c>
      <c r="G78" s="59">
        <v>17.940000000000001</v>
      </c>
      <c r="H78" s="60">
        <v>1743.44</v>
      </c>
      <c r="I78" s="52" t="s">
        <v>36</v>
      </c>
      <c r="J78" s="52" t="s">
        <v>37</v>
      </c>
      <c r="K78" s="52" t="s">
        <v>38</v>
      </c>
      <c r="L78" s="53">
        <v>0.255</v>
      </c>
      <c r="M78" s="63"/>
      <c r="N78" s="53">
        <v>0.28072897196261687</v>
      </c>
      <c r="O78" s="53">
        <v>0.245</v>
      </c>
      <c r="P78" s="61">
        <v>1529</v>
      </c>
      <c r="Q78" s="62"/>
      <c r="R78" s="61"/>
      <c r="S78" s="61"/>
      <c r="T78" s="61"/>
      <c r="U78" s="53">
        <v>0.22699999999999998</v>
      </c>
      <c r="V78" s="61"/>
      <c r="W78" s="61">
        <v>1.91</v>
      </c>
      <c r="X78" s="61">
        <v>1.85</v>
      </c>
      <c r="Y78" s="61">
        <v>2.56</v>
      </c>
      <c r="Z78" s="61">
        <v>2.5720485434370213</v>
      </c>
      <c r="AA78" s="37"/>
    </row>
    <row r="79" spans="1:27" ht="15" customHeight="1" x14ac:dyDescent="0.2">
      <c r="A79" s="37">
        <v>74</v>
      </c>
      <c r="B79" s="37" t="s">
        <v>121</v>
      </c>
      <c r="C79" s="55" t="s">
        <v>35</v>
      </c>
      <c r="D79" s="56">
        <v>2</v>
      </c>
      <c r="E79" s="57">
        <v>1744</v>
      </c>
      <c r="F79" s="58">
        <v>1762</v>
      </c>
      <c r="G79" s="59">
        <v>0.23</v>
      </c>
      <c r="H79" s="60">
        <v>1743.73</v>
      </c>
      <c r="I79" s="52" t="s">
        <v>36</v>
      </c>
      <c r="J79" s="52" t="s">
        <v>37</v>
      </c>
      <c r="K79" s="52" t="s">
        <v>38</v>
      </c>
      <c r="L79" s="53">
        <v>0.25700000000000001</v>
      </c>
      <c r="M79" s="63"/>
      <c r="N79" s="53">
        <v>0.27846066757974719</v>
      </c>
      <c r="O79" s="53">
        <v>0.223</v>
      </c>
      <c r="P79" s="61">
        <v>1035</v>
      </c>
      <c r="Q79" s="62"/>
      <c r="R79" s="61"/>
      <c r="S79" s="61"/>
      <c r="T79" s="61"/>
      <c r="U79" s="53">
        <v>0.13200000000000001</v>
      </c>
      <c r="V79" s="61"/>
      <c r="W79" s="61">
        <v>1.92</v>
      </c>
      <c r="X79" s="61">
        <v>1.87</v>
      </c>
      <c r="Y79" s="61">
        <v>2.58</v>
      </c>
      <c r="Z79" s="61">
        <v>2.5916813068630313</v>
      </c>
      <c r="AA79" s="37"/>
    </row>
    <row r="80" spans="1:27" ht="15" customHeight="1" x14ac:dyDescent="0.2">
      <c r="A80" s="37">
        <v>75</v>
      </c>
      <c r="B80" s="37" t="s">
        <v>122</v>
      </c>
      <c r="C80" s="55" t="s">
        <v>35</v>
      </c>
      <c r="D80" s="56">
        <v>2</v>
      </c>
      <c r="E80" s="57">
        <v>1744</v>
      </c>
      <c r="F80" s="58">
        <v>1762</v>
      </c>
      <c r="G80" s="59">
        <v>0.44</v>
      </c>
      <c r="H80" s="60">
        <v>1743.94</v>
      </c>
      <c r="I80" s="52" t="s">
        <v>36</v>
      </c>
      <c r="J80" s="52" t="s">
        <v>37</v>
      </c>
      <c r="K80" s="52" t="s">
        <v>38</v>
      </c>
      <c r="L80" s="53">
        <v>0.27100000000000002</v>
      </c>
      <c r="M80" s="63"/>
      <c r="N80" s="53">
        <v>0.29244229304180036</v>
      </c>
      <c r="O80" s="53">
        <v>0.23699999999999999</v>
      </c>
      <c r="P80" s="61">
        <v>1790</v>
      </c>
      <c r="Q80" s="62"/>
      <c r="R80" s="61">
        <v>1782</v>
      </c>
      <c r="S80" s="61"/>
      <c r="T80" s="61"/>
      <c r="U80" s="53">
        <v>0.125</v>
      </c>
      <c r="V80" s="61"/>
      <c r="W80" s="61">
        <v>1.88</v>
      </c>
      <c r="X80" s="61">
        <v>1.82</v>
      </c>
      <c r="Y80" s="61">
        <v>2.58</v>
      </c>
      <c r="Z80" s="61">
        <v>2.572228359753447</v>
      </c>
      <c r="AA80" s="37"/>
    </row>
    <row r="81" spans="1:27" ht="15" customHeight="1" x14ac:dyDescent="0.2">
      <c r="A81" s="37">
        <v>76</v>
      </c>
      <c r="B81" s="37" t="s">
        <v>123</v>
      </c>
      <c r="C81" s="55" t="s">
        <v>35</v>
      </c>
      <c r="D81" s="56">
        <v>2</v>
      </c>
      <c r="E81" s="57">
        <v>1744</v>
      </c>
      <c r="F81" s="58">
        <v>1762</v>
      </c>
      <c r="G81" s="59">
        <v>0.5</v>
      </c>
      <c r="H81" s="60">
        <v>1744</v>
      </c>
      <c r="I81" s="52" t="s">
        <v>36</v>
      </c>
      <c r="J81" s="52" t="s">
        <v>37</v>
      </c>
      <c r="K81" s="52" t="s">
        <v>38</v>
      </c>
      <c r="L81" s="53">
        <v>0.26800000000000002</v>
      </c>
      <c r="M81" s="63"/>
      <c r="N81" s="53">
        <v>0.28512039032148856</v>
      </c>
      <c r="O81" s="53">
        <v>0.23300000000000001</v>
      </c>
      <c r="P81" s="61">
        <v>1551</v>
      </c>
      <c r="Q81" s="62"/>
      <c r="R81" s="61"/>
      <c r="S81" s="61"/>
      <c r="T81" s="61"/>
      <c r="U81" s="53">
        <v>0.13</v>
      </c>
      <c r="V81" s="61"/>
      <c r="W81" s="61">
        <v>1.9</v>
      </c>
      <c r="X81" s="61">
        <v>1.86</v>
      </c>
      <c r="Y81" s="61">
        <v>2.6</v>
      </c>
      <c r="Z81" s="61">
        <v>2.6018366936447674</v>
      </c>
      <c r="AA81" s="37"/>
    </row>
    <row r="82" spans="1:27" ht="15" customHeight="1" x14ac:dyDescent="0.2">
      <c r="A82" s="37">
        <v>77</v>
      </c>
      <c r="B82" s="37" t="s">
        <v>124</v>
      </c>
      <c r="C82" s="55" t="s">
        <v>35</v>
      </c>
      <c r="D82" s="56">
        <v>2</v>
      </c>
      <c r="E82" s="57">
        <v>1744</v>
      </c>
      <c r="F82" s="58">
        <v>1762</v>
      </c>
      <c r="G82" s="59">
        <v>0.65</v>
      </c>
      <c r="H82" s="60">
        <v>1744.15</v>
      </c>
      <c r="I82" s="52" t="s">
        <v>36</v>
      </c>
      <c r="J82" s="52" t="s">
        <v>37</v>
      </c>
      <c r="K82" s="52" t="s">
        <v>38</v>
      </c>
      <c r="L82" s="53">
        <v>0.25900000000000001</v>
      </c>
      <c r="M82" s="63"/>
      <c r="N82" s="53">
        <v>0.2794171643441718</v>
      </c>
      <c r="O82" s="53">
        <v>0.19</v>
      </c>
      <c r="P82" s="61">
        <v>1275</v>
      </c>
      <c r="Q82" s="62"/>
      <c r="R82" s="61"/>
      <c r="S82" s="61"/>
      <c r="T82" s="61"/>
      <c r="U82" s="53">
        <v>0.161</v>
      </c>
      <c r="V82" s="61"/>
      <c r="W82" s="61">
        <v>1.91</v>
      </c>
      <c r="X82" s="61">
        <v>1.86</v>
      </c>
      <c r="Y82" s="61">
        <v>2.58</v>
      </c>
      <c r="Z82" s="61">
        <v>2.5812438320254296</v>
      </c>
      <c r="AA82" s="37"/>
    </row>
    <row r="83" spans="1:27" ht="15" customHeight="1" x14ac:dyDescent="0.2">
      <c r="A83" s="37">
        <v>78</v>
      </c>
      <c r="B83" s="37" t="s">
        <v>125</v>
      </c>
      <c r="C83" s="55" t="s">
        <v>35</v>
      </c>
      <c r="D83" s="56">
        <v>2</v>
      </c>
      <c r="E83" s="57">
        <v>1744</v>
      </c>
      <c r="F83" s="58">
        <v>1762</v>
      </c>
      <c r="G83" s="59">
        <v>0.94</v>
      </c>
      <c r="H83" s="60">
        <v>1744.44</v>
      </c>
      <c r="I83" s="52" t="s">
        <v>36</v>
      </c>
      <c r="J83" s="52" t="s">
        <v>37</v>
      </c>
      <c r="K83" s="52" t="s">
        <v>38</v>
      </c>
      <c r="L83" s="53"/>
      <c r="M83" s="63"/>
      <c r="N83" s="53">
        <v>0.29859999999999998</v>
      </c>
      <c r="O83" s="53"/>
      <c r="P83" s="61">
        <v>1137</v>
      </c>
      <c r="Q83" s="62"/>
      <c r="R83" s="61"/>
      <c r="S83" s="61"/>
      <c r="T83" s="61"/>
      <c r="U83" s="53"/>
      <c r="V83" s="61"/>
      <c r="W83" s="61" t="s">
        <v>41</v>
      </c>
      <c r="X83" s="61">
        <v>1.87</v>
      </c>
      <c r="Y83" s="61" t="s">
        <v>41</v>
      </c>
      <c r="Z83" s="61">
        <v>2.6660963786712291</v>
      </c>
      <c r="AA83" s="37"/>
    </row>
    <row r="84" spans="1:27" ht="15" customHeight="1" x14ac:dyDescent="0.2">
      <c r="A84" s="37">
        <v>79</v>
      </c>
      <c r="B84" s="37" t="s">
        <v>126</v>
      </c>
      <c r="C84" s="55" t="s">
        <v>35</v>
      </c>
      <c r="D84" s="56">
        <v>2</v>
      </c>
      <c r="E84" s="57">
        <v>1744</v>
      </c>
      <c r="F84" s="58">
        <v>1762</v>
      </c>
      <c r="G84" s="59">
        <v>1.28</v>
      </c>
      <c r="H84" s="60">
        <v>1744.78</v>
      </c>
      <c r="I84" s="52" t="s">
        <v>36</v>
      </c>
      <c r="J84" s="52" t="s">
        <v>37</v>
      </c>
      <c r="K84" s="52" t="s">
        <v>38</v>
      </c>
      <c r="L84" s="53">
        <v>0.27699999999999997</v>
      </c>
      <c r="M84" s="63"/>
      <c r="N84" s="53">
        <v>0.29211752708029004</v>
      </c>
      <c r="O84" s="53">
        <v>0.22399999999999998</v>
      </c>
      <c r="P84" s="61">
        <v>1610</v>
      </c>
      <c r="Q84" s="62"/>
      <c r="R84" s="61">
        <v>1400</v>
      </c>
      <c r="S84" s="61"/>
      <c r="T84" s="61"/>
      <c r="U84" s="53">
        <v>0.19</v>
      </c>
      <c r="V84" s="61"/>
      <c r="W84" s="61">
        <v>1.88</v>
      </c>
      <c r="X84" s="61">
        <v>1.83</v>
      </c>
      <c r="Y84" s="61">
        <v>2.6</v>
      </c>
      <c r="Z84" s="61">
        <v>2.5851748983867888</v>
      </c>
      <c r="AA84" s="37"/>
    </row>
    <row r="85" spans="1:27" ht="15" customHeight="1" x14ac:dyDescent="0.2">
      <c r="A85" s="37">
        <v>80</v>
      </c>
      <c r="B85" s="37" t="s">
        <v>127</v>
      </c>
      <c r="C85" s="55" t="s">
        <v>35</v>
      </c>
      <c r="D85" s="56">
        <v>2</v>
      </c>
      <c r="E85" s="57">
        <v>1744</v>
      </c>
      <c r="F85" s="58">
        <v>1762</v>
      </c>
      <c r="G85" s="59">
        <v>1.46</v>
      </c>
      <c r="H85" s="60">
        <v>1744.96</v>
      </c>
      <c r="I85" s="52" t="s">
        <v>36</v>
      </c>
      <c r="J85" s="52" t="s">
        <v>37</v>
      </c>
      <c r="K85" s="52" t="s">
        <v>38</v>
      </c>
      <c r="L85" s="53">
        <v>0.253</v>
      </c>
      <c r="M85" s="63"/>
      <c r="N85" s="53">
        <v>0.27960555637685691</v>
      </c>
      <c r="O85" s="53">
        <v>0.20600000000000002</v>
      </c>
      <c r="P85" s="61">
        <v>739</v>
      </c>
      <c r="Q85" s="62"/>
      <c r="R85" s="61"/>
      <c r="S85" s="61"/>
      <c r="T85" s="61"/>
      <c r="U85" s="53">
        <v>0.185</v>
      </c>
      <c r="V85" s="61"/>
      <c r="W85" s="61">
        <v>1.96</v>
      </c>
      <c r="X85" s="61">
        <v>1.93</v>
      </c>
      <c r="Y85" s="61">
        <v>2.62</v>
      </c>
      <c r="Z85" s="61">
        <v>2.6790878484476939</v>
      </c>
      <c r="AA85" s="37"/>
    </row>
    <row r="86" spans="1:27" ht="15" customHeight="1" x14ac:dyDescent="0.2">
      <c r="A86" s="37">
        <v>81</v>
      </c>
      <c r="B86" s="37" t="s">
        <v>128</v>
      </c>
      <c r="C86" s="55" t="s">
        <v>35</v>
      </c>
      <c r="D86" s="56">
        <v>2</v>
      </c>
      <c r="E86" s="57">
        <v>1744</v>
      </c>
      <c r="F86" s="58">
        <v>1762</v>
      </c>
      <c r="G86" s="59">
        <v>1.7</v>
      </c>
      <c r="H86" s="60">
        <v>1745.2</v>
      </c>
      <c r="I86" s="52" t="s">
        <v>36</v>
      </c>
      <c r="J86" s="52" t="s">
        <v>37</v>
      </c>
      <c r="K86" s="52" t="s">
        <v>38</v>
      </c>
      <c r="L86" s="53">
        <v>0.25900000000000001</v>
      </c>
      <c r="M86" s="63"/>
      <c r="N86" s="53">
        <v>0.27921271955125554</v>
      </c>
      <c r="O86" s="53">
        <v>0.20699999999999999</v>
      </c>
      <c r="P86" s="61">
        <v>745</v>
      </c>
      <c r="Q86" s="62"/>
      <c r="R86" s="61">
        <v>692</v>
      </c>
      <c r="S86" s="61"/>
      <c r="T86" s="61"/>
      <c r="U86" s="53">
        <v>0.2</v>
      </c>
      <c r="V86" s="61"/>
      <c r="W86" s="61">
        <v>1.94</v>
      </c>
      <c r="X86" s="61">
        <v>1.9</v>
      </c>
      <c r="Y86" s="61">
        <v>2.62</v>
      </c>
      <c r="Z86" s="61">
        <v>2.636006560516865</v>
      </c>
      <c r="AA86" s="37"/>
    </row>
    <row r="87" spans="1:27" ht="15" customHeight="1" x14ac:dyDescent="0.2">
      <c r="A87" s="37">
        <v>82</v>
      </c>
      <c r="B87" s="37" t="s">
        <v>129</v>
      </c>
      <c r="C87" s="55" t="s">
        <v>35</v>
      </c>
      <c r="D87" s="56">
        <v>2</v>
      </c>
      <c r="E87" s="57">
        <v>1744</v>
      </c>
      <c r="F87" s="58">
        <v>1762</v>
      </c>
      <c r="G87" s="59">
        <v>1.92</v>
      </c>
      <c r="H87" s="60">
        <v>1745.42</v>
      </c>
      <c r="I87" s="52" t="s">
        <v>36</v>
      </c>
      <c r="J87" s="52" t="s">
        <v>465</v>
      </c>
      <c r="K87" s="52" t="s">
        <v>38</v>
      </c>
      <c r="L87" s="53">
        <v>0.28300000000000003</v>
      </c>
      <c r="M87" s="63"/>
      <c r="N87" s="53">
        <v>0.29729040077215008</v>
      </c>
      <c r="O87" s="53">
        <v>0.25900000000000001</v>
      </c>
      <c r="P87" s="61">
        <v>1477</v>
      </c>
      <c r="Q87" s="62"/>
      <c r="R87" s="61"/>
      <c r="S87" s="61"/>
      <c r="T87" s="61"/>
      <c r="U87" s="53">
        <v>0.187</v>
      </c>
      <c r="V87" s="61"/>
      <c r="W87" s="61">
        <v>1.87</v>
      </c>
      <c r="X87" s="61">
        <v>1.84</v>
      </c>
      <c r="Y87" s="61">
        <v>2.61</v>
      </c>
      <c r="Z87" s="61">
        <v>2.6184358403838877</v>
      </c>
      <c r="AA87" s="37"/>
    </row>
    <row r="88" spans="1:27" ht="15" customHeight="1" x14ac:dyDescent="0.2">
      <c r="A88" s="37">
        <v>83</v>
      </c>
      <c r="B88" s="37" t="s">
        <v>130</v>
      </c>
      <c r="C88" s="55" t="s">
        <v>35</v>
      </c>
      <c r="D88" s="56">
        <v>2</v>
      </c>
      <c r="E88" s="57">
        <v>1744</v>
      </c>
      <c r="F88" s="58">
        <v>1762</v>
      </c>
      <c r="G88" s="59">
        <v>2.29</v>
      </c>
      <c r="H88" s="60">
        <v>1745.79</v>
      </c>
      <c r="I88" s="52" t="s">
        <v>36</v>
      </c>
      <c r="J88" s="52" t="s">
        <v>37</v>
      </c>
      <c r="K88" s="52" t="s">
        <v>38</v>
      </c>
      <c r="L88" s="53">
        <v>0.26500000000000001</v>
      </c>
      <c r="M88" s="63"/>
      <c r="N88" s="53">
        <v>0.27884118378075201</v>
      </c>
      <c r="O88" s="53">
        <v>0.22899999999999998</v>
      </c>
      <c r="P88" s="61">
        <v>1079</v>
      </c>
      <c r="Q88" s="62"/>
      <c r="R88" s="61">
        <v>1003</v>
      </c>
      <c r="S88" s="61"/>
      <c r="T88" s="61"/>
      <c r="U88" s="53">
        <v>0.13400000000000001</v>
      </c>
      <c r="V88" s="61"/>
      <c r="W88" s="61">
        <v>1.93</v>
      </c>
      <c r="X88" s="61">
        <v>1.89</v>
      </c>
      <c r="Y88" s="61">
        <v>2.63</v>
      </c>
      <c r="Z88" s="61">
        <v>2.6207819380320783</v>
      </c>
      <c r="AA88" s="37"/>
    </row>
    <row r="89" spans="1:27" ht="15" customHeight="1" x14ac:dyDescent="0.2">
      <c r="A89" s="37">
        <v>84</v>
      </c>
      <c r="B89" s="37" t="s">
        <v>131</v>
      </c>
      <c r="C89" s="55" t="s">
        <v>35</v>
      </c>
      <c r="D89" s="56">
        <v>2</v>
      </c>
      <c r="E89" s="57">
        <v>1744</v>
      </c>
      <c r="F89" s="58">
        <v>1762</v>
      </c>
      <c r="G89" s="59">
        <v>2.5499999999999998</v>
      </c>
      <c r="H89" s="60">
        <v>1746.05</v>
      </c>
      <c r="I89" s="52" t="s">
        <v>36</v>
      </c>
      <c r="J89" s="52" t="s">
        <v>37</v>
      </c>
      <c r="K89" s="52" t="s">
        <v>38</v>
      </c>
      <c r="L89" s="53">
        <v>0.254</v>
      </c>
      <c r="M89" s="63"/>
      <c r="N89" s="53">
        <v>0.27034270693305318</v>
      </c>
      <c r="O89" s="53">
        <v>0.21</v>
      </c>
      <c r="P89" s="61">
        <v>619</v>
      </c>
      <c r="Q89" s="62"/>
      <c r="R89" s="61">
        <v>572.9</v>
      </c>
      <c r="S89" s="61"/>
      <c r="T89" s="61"/>
      <c r="U89" s="53">
        <v>0.17499999999999999</v>
      </c>
      <c r="V89" s="61"/>
      <c r="W89" s="61">
        <v>1.96</v>
      </c>
      <c r="X89" s="61">
        <v>1.94</v>
      </c>
      <c r="Y89" s="61">
        <v>2.63</v>
      </c>
      <c r="Z89" s="61">
        <v>2.6587824427076656</v>
      </c>
      <c r="AA89" s="37"/>
    </row>
    <row r="90" spans="1:27" ht="15" customHeight="1" x14ac:dyDescent="0.2">
      <c r="A90" s="37">
        <v>85</v>
      </c>
      <c r="B90" s="37" t="s">
        <v>132</v>
      </c>
      <c r="C90" s="55" t="s">
        <v>35</v>
      </c>
      <c r="D90" s="56">
        <v>2</v>
      </c>
      <c r="E90" s="57">
        <v>1744</v>
      </c>
      <c r="F90" s="58">
        <v>1762</v>
      </c>
      <c r="G90" s="59">
        <v>2.75</v>
      </c>
      <c r="H90" s="60">
        <v>1746.25</v>
      </c>
      <c r="I90" s="52" t="s">
        <v>36</v>
      </c>
      <c r="J90" s="52" t="s">
        <v>37</v>
      </c>
      <c r="K90" s="52" t="s">
        <v>38</v>
      </c>
      <c r="L90" s="53">
        <v>0.26899999999999996</v>
      </c>
      <c r="M90" s="63"/>
      <c r="N90" s="53">
        <v>0.28674556567920229</v>
      </c>
      <c r="O90" s="53">
        <v>0.223</v>
      </c>
      <c r="P90" s="61">
        <v>710</v>
      </c>
      <c r="Q90" s="62"/>
      <c r="R90" s="61"/>
      <c r="S90" s="61"/>
      <c r="T90" s="61"/>
      <c r="U90" s="53">
        <v>0.17199999999999999</v>
      </c>
      <c r="V90" s="61"/>
      <c r="W90" s="61">
        <v>1.91</v>
      </c>
      <c r="X90" s="61">
        <v>1.88</v>
      </c>
      <c r="Y90" s="61">
        <v>2.61</v>
      </c>
      <c r="Z90" s="61">
        <v>2.6358055548441772</v>
      </c>
      <c r="AA90" s="37"/>
    </row>
    <row r="91" spans="1:27" ht="15" customHeight="1" x14ac:dyDescent="0.2">
      <c r="A91" s="37">
        <v>86</v>
      </c>
      <c r="B91" s="37" t="s">
        <v>133</v>
      </c>
      <c r="C91" s="55" t="s">
        <v>35</v>
      </c>
      <c r="D91" s="56">
        <v>2</v>
      </c>
      <c r="E91" s="57">
        <v>1744</v>
      </c>
      <c r="F91" s="58">
        <v>1762</v>
      </c>
      <c r="G91" s="59">
        <v>2.93</v>
      </c>
      <c r="H91" s="60">
        <v>1746.43</v>
      </c>
      <c r="I91" s="52" t="s">
        <v>36</v>
      </c>
      <c r="J91" s="52" t="s">
        <v>465</v>
      </c>
      <c r="K91" s="52" t="s">
        <v>38</v>
      </c>
      <c r="L91" s="53"/>
      <c r="M91" s="63"/>
      <c r="N91" s="53">
        <v>0.30659999999999998</v>
      </c>
      <c r="O91" s="53"/>
      <c r="P91" s="61">
        <v>1099</v>
      </c>
      <c r="Q91" s="62"/>
      <c r="R91" s="61"/>
      <c r="S91" s="61"/>
      <c r="T91" s="61"/>
      <c r="U91" s="53"/>
      <c r="V91" s="61"/>
      <c r="W91" s="61" t="s">
        <v>41</v>
      </c>
      <c r="X91" s="61">
        <v>1.86</v>
      </c>
      <c r="Y91" s="61" t="s">
        <v>41</v>
      </c>
      <c r="Z91" s="61">
        <v>2.6824343813094895</v>
      </c>
      <c r="AA91" s="37"/>
    </row>
    <row r="92" spans="1:27" ht="15" customHeight="1" x14ac:dyDescent="0.2">
      <c r="A92" s="37">
        <v>87</v>
      </c>
      <c r="B92" s="37" t="s">
        <v>134</v>
      </c>
      <c r="C92" s="55" t="s">
        <v>35</v>
      </c>
      <c r="D92" s="56">
        <v>2</v>
      </c>
      <c r="E92" s="57">
        <v>1744</v>
      </c>
      <c r="F92" s="58">
        <v>1762</v>
      </c>
      <c r="G92" s="59">
        <v>3.04</v>
      </c>
      <c r="H92" s="60">
        <v>1746.54</v>
      </c>
      <c r="I92" s="52" t="s">
        <v>36</v>
      </c>
      <c r="J92" s="52" t="s">
        <v>37</v>
      </c>
      <c r="K92" s="52" t="s">
        <v>38</v>
      </c>
      <c r="L92" s="53">
        <v>0.26500000000000001</v>
      </c>
      <c r="M92" s="63"/>
      <c r="N92" s="53">
        <v>0.28097302703819277</v>
      </c>
      <c r="O92" s="53">
        <v>0.22</v>
      </c>
      <c r="P92" s="61">
        <v>857</v>
      </c>
      <c r="Q92" s="62"/>
      <c r="R92" s="61"/>
      <c r="S92" s="61"/>
      <c r="T92" s="61"/>
      <c r="U92" s="53">
        <v>0.16800000000000001</v>
      </c>
      <c r="V92" s="61"/>
      <c r="W92" s="61">
        <v>1.93</v>
      </c>
      <c r="X92" s="61">
        <v>1.9</v>
      </c>
      <c r="Y92" s="61">
        <v>2.63</v>
      </c>
      <c r="Z92" s="61">
        <v>2.6424599791765013</v>
      </c>
      <c r="AA92" s="37"/>
    </row>
    <row r="93" spans="1:27" ht="15" customHeight="1" x14ac:dyDescent="0.2">
      <c r="A93" s="37">
        <v>88</v>
      </c>
      <c r="B93" s="37" t="s">
        <v>135</v>
      </c>
      <c r="C93" s="55" t="s">
        <v>35</v>
      </c>
      <c r="D93" s="56">
        <v>2</v>
      </c>
      <c r="E93" s="57">
        <v>1744</v>
      </c>
      <c r="F93" s="58">
        <v>1762</v>
      </c>
      <c r="G93" s="59">
        <v>3.35</v>
      </c>
      <c r="H93" s="60">
        <v>1746.85</v>
      </c>
      <c r="I93" s="52" t="s">
        <v>36</v>
      </c>
      <c r="J93" s="52" t="s">
        <v>37</v>
      </c>
      <c r="K93" s="52" t="s">
        <v>38</v>
      </c>
      <c r="L93" s="53">
        <v>0.26700000000000002</v>
      </c>
      <c r="M93" s="63"/>
      <c r="N93" s="53">
        <v>0.28223110985695371</v>
      </c>
      <c r="O93" s="53">
        <v>0.22899999999999998</v>
      </c>
      <c r="P93" s="61">
        <v>909</v>
      </c>
      <c r="Q93" s="62"/>
      <c r="R93" s="61"/>
      <c r="S93" s="61"/>
      <c r="T93" s="61"/>
      <c r="U93" s="53">
        <v>0.215</v>
      </c>
      <c r="V93" s="61"/>
      <c r="W93" s="61">
        <v>1.92</v>
      </c>
      <c r="X93" s="61">
        <v>1.88</v>
      </c>
      <c r="Y93" s="61">
        <v>2.62</v>
      </c>
      <c r="Z93" s="61">
        <v>2.6192274781167084</v>
      </c>
      <c r="AA93" s="37"/>
    </row>
    <row r="94" spans="1:27" ht="15" customHeight="1" x14ac:dyDescent="0.2">
      <c r="A94" s="37">
        <v>89</v>
      </c>
      <c r="B94" s="37" t="s">
        <v>136</v>
      </c>
      <c r="C94" s="55" t="s">
        <v>35</v>
      </c>
      <c r="D94" s="56">
        <v>2</v>
      </c>
      <c r="E94" s="57">
        <v>1744</v>
      </c>
      <c r="F94" s="58">
        <v>1762</v>
      </c>
      <c r="G94" s="59">
        <v>3.63</v>
      </c>
      <c r="H94" s="60">
        <v>1747.13</v>
      </c>
      <c r="I94" s="52" t="s">
        <v>36</v>
      </c>
      <c r="J94" s="52" t="s">
        <v>37</v>
      </c>
      <c r="K94" s="52" t="s">
        <v>38</v>
      </c>
      <c r="L94" s="53">
        <v>0.24100000000000002</v>
      </c>
      <c r="M94" s="63"/>
      <c r="N94" s="53">
        <v>0.26105400348615926</v>
      </c>
      <c r="O94" s="53">
        <v>0.18600000000000003</v>
      </c>
      <c r="P94" s="61">
        <v>213</v>
      </c>
      <c r="Q94" s="62"/>
      <c r="R94" s="61">
        <v>160</v>
      </c>
      <c r="S94" s="61"/>
      <c r="T94" s="61"/>
      <c r="U94" s="53">
        <v>0.22800000000000001</v>
      </c>
      <c r="V94" s="61"/>
      <c r="W94" s="61">
        <v>1.99</v>
      </c>
      <c r="X94" s="61">
        <v>1.96</v>
      </c>
      <c r="Y94" s="61">
        <v>2.62</v>
      </c>
      <c r="Z94" s="61">
        <v>2.6524265768361714</v>
      </c>
      <c r="AA94" s="37"/>
    </row>
    <row r="95" spans="1:27" ht="15" customHeight="1" x14ac:dyDescent="0.2">
      <c r="A95" s="37">
        <v>90</v>
      </c>
      <c r="B95" s="37" t="s">
        <v>137</v>
      </c>
      <c r="C95" s="55" t="s">
        <v>35</v>
      </c>
      <c r="D95" s="56">
        <v>2</v>
      </c>
      <c r="E95" s="57">
        <v>1744</v>
      </c>
      <c r="F95" s="58">
        <v>1762</v>
      </c>
      <c r="G95" s="59">
        <v>3.91</v>
      </c>
      <c r="H95" s="60">
        <v>1747.41</v>
      </c>
      <c r="I95" s="52" t="s">
        <v>36</v>
      </c>
      <c r="J95" s="52" t="s">
        <v>37</v>
      </c>
      <c r="K95" s="52" t="s">
        <v>38</v>
      </c>
      <c r="L95" s="53">
        <v>0.28499999999999998</v>
      </c>
      <c r="M95" s="63"/>
      <c r="N95" s="53">
        <v>0.30032291094081776</v>
      </c>
      <c r="O95" s="53">
        <v>0.24299999999999999</v>
      </c>
      <c r="P95" s="61">
        <v>1099</v>
      </c>
      <c r="Q95" s="62"/>
      <c r="R95" s="61">
        <v>915.5</v>
      </c>
      <c r="S95" s="61"/>
      <c r="T95" s="61"/>
      <c r="U95" s="53">
        <v>0.14800000000000002</v>
      </c>
      <c r="V95" s="61"/>
      <c r="W95" s="61">
        <v>1.88</v>
      </c>
      <c r="X95" s="61">
        <v>1.83</v>
      </c>
      <c r="Y95" s="61">
        <v>2.63</v>
      </c>
      <c r="Z95" s="61">
        <v>2.6154922443733319</v>
      </c>
      <c r="AA95" s="37"/>
    </row>
    <row r="96" spans="1:27" ht="15" customHeight="1" x14ac:dyDescent="0.2">
      <c r="A96" s="37">
        <v>91</v>
      </c>
      <c r="B96" s="37" t="s">
        <v>138</v>
      </c>
      <c r="C96" s="55" t="s">
        <v>35</v>
      </c>
      <c r="D96" s="56">
        <v>2</v>
      </c>
      <c r="E96" s="57">
        <v>1744</v>
      </c>
      <c r="F96" s="58">
        <v>1762</v>
      </c>
      <c r="G96" s="59">
        <v>4.29</v>
      </c>
      <c r="H96" s="60">
        <v>1747.79</v>
      </c>
      <c r="I96" s="52" t="s">
        <v>36</v>
      </c>
      <c r="J96" s="52" t="s">
        <v>85</v>
      </c>
      <c r="K96" s="52" t="s">
        <v>86</v>
      </c>
      <c r="L96" s="53"/>
      <c r="M96" s="63"/>
      <c r="N96" s="53">
        <v>0.28000000000000003</v>
      </c>
      <c r="O96" s="53"/>
      <c r="P96" s="61">
        <v>95</v>
      </c>
      <c r="Q96" s="62"/>
      <c r="R96" s="61"/>
      <c r="S96" s="61"/>
      <c r="T96" s="61"/>
      <c r="U96" s="53"/>
      <c r="V96" s="61"/>
      <c r="W96" s="61" t="s">
        <v>41</v>
      </c>
      <c r="X96" s="61">
        <v>1.98</v>
      </c>
      <c r="Y96" s="61" t="s">
        <v>41</v>
      </c>
      <c r="Z96" s="61">
        <v>2.75</v>
      </c>
      <c r="AA96" s="37"/>
    </row>
    <row r="97" spans="1:27" ht="15" customHeight="1" x14ac:dyDescent="0.2">
      <c r="A97" s="37">
        <v>92</v>
      </c>
      <c r="B97" s="37" t="s">
        <v>139</v>
      </c>
      <c r="C97" s="55" t="s">
        <v>35</v>
      </c>
      <c r="D97" s="56">
        <v>2</v>
      </c>
      <c r="E97" s="57">
        <v>1744</v>
      </c>
      <c r="F97" s="58">
        <v>1762</v>
      </c>
      <c r="G97" s="59">
        <v>4.51</v>
      </c>
      <c r="H97" s="60">
        <v>1748.01</v>
      </c>
      <c r="I97" s="52" t="s">
        <v>36</v>
      </c>
      <c r="J97" s="52" t="s">
        <v>470</v>
      </c>
      <c r="K97" s="52" t="s">
        <v>86</v>
      </c>
      <c r="L97" s="53">
        <v>0.24299999999999999</v>
      </c>
      <c r="M97" s="63"/>
      <c r="N97" s="53">
        <v>0.27058867864860608</v>
      </c>
      <c r="O97" s="53">
        <v>9.5000000000000001E-2</v>
      </c>
      <c r="P97" s="61">
        <v>44</v>
      </c>
      <c r="Q97" s="62"/>
      <c r="R97" s="61"/>
      <c r="S97" s="61"/>
      <c r="T97" s="61"/>
      <c r="U97" s="53">
        <v>0.626</v>
      </c>
      <c r="V97" s="61"/>
      <c r="W97" s="61">
        <v>2.0299999999999998</v>
      </c>
      <c r="X97" s="61">
        <v>2.02</v>
      </c>
      <c r="Y97" s="61">
        <v>2.68</v>
      </c>
      <c r="Z97" s="61">
        <v>2.7693565219929797</v>
      </c>
      <c r="AA97" s="37"/>
    </row>
    <row r="98" spans="1:27" ht="15" customHeight="1" x14ac:dyDescent="0.2">
      <c r="A98" s="37">
        <v>93</v>
      </c>
      <c r="B98" s="37" t="s">
        <v>140</v>
      </c>
      <c r="C98" s="55" t="s">
        <v>35</v>
      </c>
      <c r="D98" s="56">
        <v>2</v>
      </c>
      <c r="E98" s="57">
        <v>1744</v>
      </c>
      <c r="F98" s="58">
        <v>1762</v>
      </c>
      <c r="G98" s="59">
        <v>4.74</v>
      </c>
      <c r="H98" s="60">
        <v>1748.24</v>
      </c>
      <c r="I98" s="52" t="s">
        <v>36</v>
      </c>
      <c r="J98" s="52" t="s">
        <v>141</v>
      </c>
      <c r="K98" s="52" t="s">
        <v>86</v>
      </c>
      <c r="L98" s="53">
        <v>0.18100000000000002</v>
      </c>
      <c r="M98" s="63"/>
      <c r="N98" s="53">
        <v>0.21869175235178287</v>
      </c>
      <c r="O98" s="53">
        <v>5.2000000000000005E-2</v>
      </c>
      <c r="P98" s="61">
        <v>1.3</v>
      </c>
      <c r="Q98" s="62"/>
      <c r="R98" s="61">
        <v>0.81440000000000001</v>
      </c>
      <c r="S98" s="61">
        <v>0.8</v>
      </c>
      <c r="T98" s="61"/>
      <c r="U98" s="53">
        <v>0.71</v>
      </c>
      <c r="V98" s="61"/>
      <c r="W98" s="61">
        <v>2.23</v>
      </c>
      <c r="X98" s="61">
        <v>2.2400000000000002</v>
      </c>
      <c r="Y98" s="61">
        <v>2.72</v>
      </c>
      <c r="Z98" s="61">
        <v>2.8669862461359257</v>
      </c>
      <c r="AA98" s="37"/>
    </row>
    <row r="99" spans="1:27" ht="15" customHeight="1" x14ac:dyDescent="0.2">
      <c r="A99" s="37">
        <v>94</v>
      </c>
      <c r="B99" s="37" t="s">
        <v>142</v>
      </c>
      <c r="C99" s="55" t="s">
        <v>35</v>
      </c>
      <c r="D99" s="56">
        <v>2</v>
      </c>
      <c r="E99" s="57">
        <v>1744</v>
      </c>
      <c r="F99" s="58">
        <v>1762</v>
      </c>
      <c r="G99" s="59">
        <v>4.9800000000000004</v>
      </c>
      <c r="H99" s="60">
        <v>1748.48</v>
      </c>
      <c r="I99" s="52" t="s">
        <v>36</v>
      </c>
      <c r="J99" s="52" t="s">
        <v>88</v>
      </c>
      <c r="K99" s="52" t="s">
        <v>86</v>
      </c>
      <c r="L99" s="53">
        <v>0.10300000000000001</v>
      </c>
      <c r="M99" s="63"/>
      <c r="N99" s="53">
        <v>0.13959933126690682</v>
      </c>
      <c r="O99" s="53">
        <v>0.03</v>
      </c>
      <c r="P99" s="61">
        <v>0.25</v>
      </c>
      <c r="Q99" s="62"/>
      <c r="R99" s="61">
        <v>9.7339999999999996E-2</v>
      </c>
      <c r="S99" s="61"/>
      <c r="T99" s="61"/>
      <c r="U99" s="53">
        <v>0.70599999999999996</v>
      </c>
      <c r="V99" s="61"/>
      <c r="W99" s="61">
        <v>2.4500000000000002</v>
      </c>
      <c r="X99" s="61">
        <v>2.4700000000000002</v>
      </c>
      <c r="Y99" s="61">
        <v>2.73</v>
      </c>
      <c r="Z99" s="61">
        <v>2.8707555558237536</v>
      </c>
      <c r="AA99" s="37"/>
    </row>
    <row r="100" spans="1:27" ht="15" customHeight="1" x14ac:dyDescent="0.2">
      <c r="A100" s="37">
        <v>95</v>
      </c>
      <c r="B100" s="37" t="s">
        <v>143</v>
      </c>
      <c r="C100" s="55" t="s">
        <v>35</v>
      </c>
      <c r="D100" s="56">
        <v>2</v>
      </c>
      <c r="E100" s="57">
        <v>1744</v>
      </c>
      <c r="F100" s="58">
        <v>1762</v>
      </c>
      <c r="G100" s="59">
        <v>5.05</v>
      </c>
      <c r="H100" s="60">
        <v>1748.55</v>
      </c>
      <c r="I100" s="52" t="s">
        <v>36</v>
      </c>
      <c r="J100" s="52" t="s">
        <v>88</v>
      </c>
      <c r="K100" s="52" t="s">
        <v>86</v>
      </c>
      <c r="L100" s="53">
        <v>0.21100000000000002</v>
      </c>
      <c r="M100" s="63"/>
      <c r="N100" s="53">
        <v>0.24298220232427234</v>
      </c>
      <c r="O100" s="53">
        <v>3.7000000000000005E-2</v>
      </c>
      <c r="P100" s="61">
        <v>4.9000000000000004</v>
      </c>
      <c r="Q100" s="62"/>
      <c r="R100" s="61"/>
      <c r="S100" s="61">
        <v>2.9</v>
      </c>
      <c r="T100" s="61"/>
      <c r="U100" s="53">
        <v>0.83099999999999996</v>
      </c>
      <c r="V100" s="61"/>
      <c r="W100" s="61">
        <v>2.12</v>
      </c>
      <c r="X100" s="61">
        <v>2.12</v>
      </c>
      <c r="Y100" s="61">
        <v>2.69</v>
      </c>
      <c r="Z100" s="61">
        <v>2.8004625604695659</v>
      </c>
      <c r="AA100" s="37"/>
    </row>
    <row r="101" spans="1:27" ht="15" customHeight="1" x14ac:dyDescent="0.2">
      <c r="A101" s="37">
        <v>96</v>
      </c>
      <c r="B101" s="37" t="s">
        <v>144</v>
      </c>
      <c r="C101" s="55" t="s">
        <v>35</v>
      </c>
      <c r="D101" s="56">
        <v>2</v>
      </c>
      <c r="E101" s="57">
        <v>1744</v>
      </c>
      <c r="F101" s="58">
        <v>1762</v>
      </c>
      <c r="G101" s="59">
        <v>5.47</v>
      </c>
      <c r="H101" s="60">
        <v>1748.97</v>
      </c>
      <c r="I101" s="52" t="s">
        <v>36</v>
      </c>
      <c r="J101" s="52" t="s">
        <v>145</v>
      </c>
      <c r="K101" s="52" t="s">
        <v>86</v>
      </c>
      <c r="L101" s="53">
        <v>0.23399999999999999</v>
      </c>
      <c r="M101" s="63"/>
      <c r="N101" s="53">
        <v>0.28875096327750255</v>
      </c>
      <c r="O101" s="53">
        <v>8.4000000000000005E-2</v>
      </c>
      <c r="P101" s="61">
        <v>4.5999999999999996</v>
      </c>
      <c r="Q101" s="62"/>
      <c r="R101" s="61">
        <v>3.556</v>
      </c>
      <c r="S101" s="61"/>
      <c r="T101" s="61"/>
      <c r="U101" s="53">
        <v>0.64300000000000002</v>
      </c>
      <c r="V101" s="61"/>
      <c r="W101" s="61">
        <v>2.11</v>
      </c>
      <c r="X101" s="61">
        <v>2.12</v>
      </c>
      <c r="Y101" s="61">
        <v>2.75</v>
      </c>
      <c r="Z101" s="61">
        <v>2.9806718751692931</v>
      </c>
      <c r="AA101" s="37"/>
    </row>
    <row r="102" spans="1:27" ht="15" customHeight="1" x14ac:dyDescent="0.2">
      <c r="A102" s="37">
        <v>97</v>
      </c>
      <c r="B102" s="37" t="s">
        <v>146</v>
      </c>
      <c r="C102" s="55" t="s">
        <v>35</v>
      </c>
      <c r="D102" s="56">
        <v>2</v>
      </c>
      <c r="E102" s="57">
        <v>1744</v>
      </c>
      <c r="F102" s="58">
        <v>1762</v>
      </c>
      <c r="G102" s="59">
        <v>5.75</v>
      </c>
      <c r="H102" s="60">
        <v>1749.25</v>
      </c>
      <c r="I102" s="52" t="s">
        <v>36</v>
      </c>
      <c r="J102" s="52" t="s">
        <v>91</v>
      </c>
      <c r="K102" s="52" t="s">
        <v>92</v>
      </c>
      <c r="L102" s="53">
        <v>0.17300000000000001</v>
      </c>
      <c r="M102" s="63"/>
      <c r="N102" s="53">
        <v>0.2314684084327219</v>
      </c>
      <c r="O102" s="53">
        <v>4.9000000000000002E-2</v>
      </c>
      <c r="P102" s="61">
        <v>0.65</v>
      </c>
      <c r="Q102" s="62"/>
      <c r="R102" s="61">
        <v>0.31059999999999999</v>
      </c>
      <c r="S102" s="61"/>
      <c r="T102" s="61"/>
      <c r="U102" s="53">
        <v>0.71400000000000008</v>
      </c>
      <c r="V102" s="61"/>
      <c r="W102" s="61">
        <v>2.23</v>
      </c>
      <c r="X102" s="61">
        <v>2.2599999999999998</v>
      </c>
      <c r="Y102" s="61">
        <v>2.7</v>
      </c>
      <c r="Z102" s="61">
        <v>2.940672868620986</v>
      </c>
      <c r="AA102" s="37"/>
    </row>
    <row r="103" spans="1:27" ht="15" customHeight="1" x14ac:dyDescent="0.2">
      <c r="A103" s="37">
        <v>98</v>
      </c>
      <c r="B103" s="37" t="s">
        <v>147</v>
      </c>
      <c r="C103" s="55" t="s">
        <v>35</v>
      </c>
      <c r="D103" s="56">
        <v>2</v>
      </c>
      <c r="E103" s="57">
        <v>1744</v>
      </c>
      <c r="F103" s="58">
        <v>1762</v>
      </c>
      <c r="G103" s="59">
        <v>5.92</v>
      </c>
      <c r="H103" s="60">
        <v>1749.42</v>
      </c>
      <c r="I103" s="52" t="s">
        <v>36</v>
      </c>
      <c r="J103" s="52" t="s">
        <v>91</v>
      </c>
      <c r="K103" s="52" t="s">
        <v>92</v>
      </c>
      <c r="L103" s="53"/>
      <c r="M103" s="63"/>
      <c r="N103" s="53">
        <v>0.21739999999999998</v>
      </c>
      <c r="O103" s="53"/>
      <c r="P103" s="61">
        <v>0.55000000000000004</v>
      </c>
      <c r="Q103" s="62"/>
      <c r="R103" s="61"/>
      <c r="S103" s="61"/>
      <c r="T103" s="61"/>
      <c r="U103" s="53"/>
      <c r="V103" s="61"/>
      <c r="W103" s="61" t="s">
        <v>41</v>
      </c>
      <c r="X103" s="61">
        <v>2.2999999999999998</v>
      </c>
      <c r="Y103" s="61" t="s">
        <v>41</v>
      </c>
      <c r="Z103" s="61">
        <v>2.9389215435727061</v>
      </c>
      <c r="AA103" s="37"/>
    </row>
    <row r="104" spans="1:27" ht="15" customHeight="1" x14ac:dyDescent="0.2">
      <c r="A104" s="37">
        <v>99</v>
      </c>
      <c r="B104" s="37" t="s">
        <v>148</v>
      </c>
      <c r="C104" s="55" t="s">
        <v>35</v>
      </c>
      <c r="D104" s="56">
        <v>2</v>
      </c>
      <c r="E104" s="57">
        <v>1744</v>
      </c>
      <c r="F104" s="58">
        <v>1762</v>
      </c>
      <c r="G104" s="59">
        <v>6.15</v>
      </c>
      <c r="H104" s="60">
        <v>1749.65</v>
      </c>
      <c r="I104" s="52" t="s">
        <v>36</v>
      </c>
      <c r="J104" s="52" t="s">
        <v>145</v>
      </c>
      <c r="K104" s="52" t="s">
        <v>86</v>
      </c>
      <c r="L104" s="53"/>
      <c r="M104" s="63"/>
      <c r="N104" s="53">
        <v>0.2341</v>
      </c>
      <c r="O104" s="53"/>
      <c r="P104" s="61">
        <v>1.4</v>
      </c>
      <c r="Q104" s="62"/>
      <c r="R104" s="61"/>
      <c r="S104" s="61"/>
      <c r="T104" s="61"/>
      <c r="U104" s="53"/>
      <c r="V104" s="61"/>
      <c r="W104" s="61" t="s">
        <v>41</v>
      </c>
      <c r="X104" s="61">
        <v>2.2400000000000002</v>
      </c>
      <c r="Y104" s="61" t="s">
        <v>41</v>
      </c>
      <c r="Z104" s="61">
        <v>2.9246637942290117</v>
      </c>
      <c r="AA104" s="37"/>
    </row>
    <row r="105" spans="1:27" ht="15" customHeight="1" x14ac:dyDescent="0.2">
      <c r="A105" s="37">
        <v>100</v>
      </c>
      <c r="B105" s="37" t="s">
        <v>149</v>
      </c>
      <c r="C105" s="55" t="s">
        <v>35</v>
      </c>
      <c r="D105" s="56">
        <v>2</v>
      </c>
      <c r="E105" s="57">
        <v>1744</v>
      </c>
      <c r="F105" s="58">
        <v>1762</v>
      </c>
      <c r="G105" s="59">
        <v>6.4</v>
      </c>
      <c r="H105" s="60">
        <v>1749.9</v>
      </c>
      <c r="I105" s="52" t="s">
        <v>36</v>
      </c>
      <c r="J105" s="52" t="s">
        <v>48</v>
      </c>
      <c r="K105" s="52" t="s">
        <v>38</v>
      </c>
      <c r="L105" s="53">
        <v>0.25</v>
      </c>
      <c r="M105" s="63"/>
      <c r="N105" s="53">
        <v>0.26214257733894963</v>
      </c>
      <c r="O105" s="53">
        <v>0.223</v>
      </c>
      <c r="P105" s="61">
        <v>1610</v>
      </c>
      <c r="Q105" s="62"/>
      <c r="R105" s="61"/>
      <c r="S105" s="61"/>
      <c r="T105" s="61"/>
      <c r="U105" s="53">
        <v>0.159</v>
      </c>
      <c r="V105" s="61"/>
      <c r="W105" s="61">
        <v>1.97</v>
      </c>
      <c r="X105" s="61">
        <v>1.93</v>
      </c>
      <c r="Y105" s="61">
        <v>2.63</v>
      </c>
      <c r="Z105" s="61">
        <v>2.6156814863223028</v>
      </c>
      <c r="AA105" s="37"/>
    </row>
    <row r="106" spans="1:27" ht="15" customHeight="1" x14ac:dyDescent="0.2">
      <c r="A106" s="37">
        <v>101</v>
      </c>
      <c r="B106" s="37" t="s">
        <v>150</v>
      </c>
      <c r="C106" s="55" t="s">
        <v>35</v>
      </c>
      <c r="D106" s="56">
        <v>2</v>
      </c>
      <c r="E106" s="57">
        <v>1744</v>
      </c>
      <c r="F106" s="58">
        <v>1762</v>
      </c>
      <c r="G106" s="59">
        <v>6.59</v>
      </c>
      <c r="H106" s="60">
        <v>1750.09</v>
      </c>
      <c r="I106" s="52" t="s">
        <v>36</v>
      </c>
      <c r="J106" s="52" t="s">
        <v>48</v>
      </c>
      <c r="K106" s="52" t="s">
        <v>38</v>
      </c>
      <c r="L106" s="53"/>
      <c r="M106" s="63"/>
      <c r="N106" s="53">
        <v>0.31859999999999999</v>
      </c>
      <c r="O106" s="53"/>
      <c r="P106" s="61">
        <v>628</v>
      </c>
      <c r="Q106" s="62"/>
      <c r="R106" s="61"/>
      <c r="S106" s="61"/>
      <c r="T106" s="61"/>
      <c r="U106" s="53"/>
      <c r="V106" s="61"/>
      <c r="W106" s="61" t="s">
        <v>41</v>
      </c>
      <c r="X106" s="61">
        <v>1.86</v>
      </c>
      <c r="Y106" s="61" t="s">
        <v>41</v>
      </c>
      <c r="Z106" s="61">
        <v>2.7296742001761083</v>
      </c>
      <c r="AA106" s="37"/>
    </row>
    <row r="107" spans="1:27" ht="15" customHeight="1" x14ac:dyDescent="0.2">
      <c r="A107" s="37">
        <v>102</v>
      </c>
      <c r="B107" s="37" t="s">
        <v>151</v>
      </c>
      <c r="C107" s="55" t="s">
        <v>35</v>
      </c>
      <c r="D107" s="56">
        <v>2</v>
      </c>
      <c r="E107" s="57">
        <v>1744</v>
      </c>
      <c r="F107" s="58">
        <v>1762</v>
      </c>
      <c r="G107" s="59">
        <v>6.92</v>
      </c>
      <c r="H107" s="60">
        <v>1750.42</v>
      </c>
      <c r="I107" s="52" t="s">
        <v>36</v>
      </c>
      <c r="J107" s="52" t="s">
        <v>48</v>
      </c>
      <c r="K107" s="52" t="s">
        <v>38</v>
      </c>
      <c r="L107" s="53">
        <v>0.28600000000000003</v>
      </c>
      <c r="M107" s="63"/>
      <c r="N107" s="53">
        <v>0.30444930116525754</v>
      </c>
      <c r="O107" s="53">
        <v>0.21600000000000003</v>
      </c>
      <c r="P107" s="61">
        <v>641</v>
      </c>
      <c r="Q107" s="62"/>
      <c r="R107" s="61"/>
      <c r="S107" s="61"/>
      <c r="T107" s="61"/>
      <c r="U107" s="53">
        <v>0.28299999999999997</v>
      </c>
      <c r="V107" s="61"/>
      <c r="W107" s="61">
        <v>1.89</v>
      </c>
      <c r="X107" s="61">
        <v>1.86</v>
      </c>
      <c r="Y107" s="61">
        <v>2.65</v>
      </c>
      <c r="Z107" s="61">
        <v>2.6741400779498345</v>
      </c>
      <c r="AA107" s="37"/>
    </row>
    <row r="108" spans="1:27" ht="15" customHeight="1" x14ac:dyDescent="0.2">
      <c r="A108" s="37">
        <v>103</v>
      </c>
      <c r="B108" s="37" t="s">
        <v>152</v>
      </c>
      <c r="C108" s="55" t="s">
        <v>35</v>
      </c>
      <c r="D108" s="56">
        <v>2</v>
      </c>
      <c r="E108" s="57">
        <v>1744</v>
      </c>
      <c r="F108" s="58">
        <v>1762</v>
      </c>
      <c r="G108" s="59">
        <v>7.18</v>
      </c>
      <c r="H108" s="60">
        <v>1750.68</v>
      </c>
      <c r="I108" s="52" t="s">
        <v>36</v>
      </c>
      <c r="J108" s="52" t="s">
        <v>471</v>
      </c>
      <c r="K108" s="52" t="s">
        <v>86</v>
      </c>
      <c r="L108" s="53">
        <v>0.25800000000000001</v>
      </c>
      <c r="M108" s="63"/>
      <c r="N108" s="53">
        <v>0.28295344249976528</v>
      </c>
      <c r="O108" s="53">
        <v>0.187</v>
      </c>
      <c r="P108" s="61">
        <v>163</v>
      </c>
      <c r="Q108" s="62"/>
      <c r="R108" s="61"/>
      <c r="S108" s="61"/>
      <c r="T108" s="61"/>
      <c r="U108" s="53">
        <v>0.27600000000000002</v>
      </c>
      <c r="V108" s="61"/>
      <c r="W108" s="61">
        <v>1.97</v>
      </c>
      <c r="X108" s="61">
        <v>1.95</v>
      </c>
      <c r="Y108" s="61">
        <v>2.65</v>
      </c>
      <c r="Z108" s="61">
        <v>2.7194886853624727</v>
      </c>
      <c r="AA108" s="37"/>
    </row>
    <row r="109" spans="1:27" ht="15" customHeight="1" x14ac:dyDescent="0.2">
      <c r="A109" s="37">
        <v>104</v>
      </c>
      <c r="B109" s="37" t="s">
        <v>153</v>
      </c>
      <c r="C109" s="55" t="s">
        <v>35</v>
      </c>
      <c r="D109" s="56">
        <v>2</v>
      </c>
      <c r="E109" s="57">
        <v>1744</v>
      </c>
      <c r="F109" s="58">
        <v>1762</v>
      </c>
      <c r="G109" s="59">
        <v>7.47</v>
      </c>
      <c r="H109" s="60">
        <v>1750.97</v>
      </c>
      <c r="I109" s="52" t="s">
        <v>36</v>
      </c>
      <c r="J109" s="52" t="s">
        <v>48</v>
      </c>
      <c r="K109" s="52" t="s">
        <v>38</v>
      </c>
      <c r="L109" s="53">
        <v>0.27600000000000002</v>
      </c>
      <c r="M109" s="63"/>
      <c r="N109" s="53">
        <v>0.30104861078585948</v>
      </c>
      <c r="O109" s="53">
        <v>0.21299999999999999</v>
      </c>
      <c r="P109" s="61">
        <v>509</v>
      </c>
      <c r="Q109" s="62"/>
      <c r="R109" s="61">
        <v>436.5</v>
      </c>
      <c r="S109" s="61"/>
      <c r="T109" s="61"/>
      <c r="U109" s="53">
        <v>0.22800000000000001</v>
      </c>
      <c r="V109" s="61"/>
      <c r="W109" s="61">
        <v>1.91</v>
      </c>
      <c r="X109" s="61">
        <v>1.89</v>
      </c>
      <c r="Y109" s="61">
        <v>2.64</v>
      </c>
      <c r="Z109" s="61">
        <v>2.7040507096280382</v>
      </c>
      <c r="AA109" s="37"/>
    </row>
    <row r="110" spans="1:27" ht="15" customHeight="1" x14ac:dyDescent="0.2">
      <c r="A110" s="37">
        <v>105</v>
      </c>
      <c r="B110" s="37" t="s">
        <v>154</v>
      </c>
      <c r="C110" s="55" t="s">
        <v>35</v>
      </c>
      <c r="D110" s="56">
        <v>2</v>
      </c>
      <c r="E110" s="57">
        <v>1744</v>
      </c>
      <c r="F110" s="58">
        <v>1762</v>
      </c>
      <c r="G110" s="59">
        <v>7.74</v>
      </c>
      <c r="H110" s="60">
        <v>1751.24</v>
      </c>
      <c r="I110" s="52" t="s">
        <v>36</v>
      </c>
      <c r="J110" s="52" t="s">
        <v>48</v>
      </c>
      <c r="K110" s="52" t="s">
        <v>38</v>
      </c>
      <c r="L110" s="53">
        <v>0.28300000000000003</v>
      </c>
      <c r="M110" s="63"/>
      <c r="N110" s="53">
        <v>0.30893465340356607</v>
      </c>
      <c r="O110" s="53">
        <v>0.214</v>
      </c>
      <c r="P110" s="61">
        <v>474</v>
      </c>
      <c r="Q110" s="62"/>
      <c r="R110" s="61"/>
      <c r="S110" s="61"/>
      <c r="T110" s="61"/>
      <c r="U110" s="53">
        <v>0.24399999999999999</v>
      </c>
      <c r="V110" s="61"/>
      <c r="W110" s="61">
        <v>1.89</v>
      </c>
      <c r="X110" s="61">
        <v>1.87</v>
      </c>
      <c r="Y110" s="61">
        <v>2.64</v>
      </c>
      <c r="Z110" s="61">
        <v>2.7059669671036719</v>
      </c>
      <c r="AA110" s="37"/>
    </row>
    <row r="111" spans="1:27" ht="15" customHeight="1" x14ac:dyDescent="0.2">
      <c r="A111" s="37">
        <v>106</v>
      </c>
      <c r="B111" s="37" t="s">
        <v>155</v>
      </c>
      <c r="C111" s="55" t="s">
        <v>35</v>
      </c>
      <c r="D111" s="56">
        <v>2</v>
      </c>
      <c r="E111" s="57">
        <v>1744</v>
      </c>
      <c r="F111" s="58">
        <v>1762</v>
      </c>
      <c r="G111" s="59">
        <v>7.92</v>
      </c>
      <c r="H111" s="60">
        <v>1751.42</v>
      </c>
      <c r="I111" s="52" t="s">
        <v>36</v>
      </c>
      <c r="J111" s="52" t="s">
        <v>48</v>
      </c>
      <c r="K111" s="52" t="s">
        <v>38</v>
      </c>
      <c r="L111" s="53">
        <v>0.27200000000000002</v>
      </c>
      <c r="M111" s="63"/>
      <c r="N111" s="53">
        <v>0.29502229375670641</v>
      </c>
      <c r="O111" s="53">
        <v>0.20399999999999999</v>
      </c>
      <c r="P111" s="61">
        <v>199</v>
      </c>
      <c r="Q111" s="62"/>
      <c r="R111" s="61"/>
      <c r="S111" s="61"/>
      <c r="T111" s="61"/>
      <c r="U111" s="53">
        <v>0.249</v>
      </c>
      <c r="V111" s="61"/>
      <c r="W111" s="61">
        <v>1.93</v>
      </c>
      <c r="X111" s="61">
        <v>1.91</v>
      </c>
      <c r="Y111" s="61">
        <v>2.65</v>
      </c>
      <c r="Z111" s="61">
        <v>2.7093055327636746</v>
      </c>
      <c r="AA111" s="37"/>
    </row>
    <row r="112" spans="1:27" ht="15" customHeight="1" x14ac:dyDescent="0.2">
      <c r="A112" s="37">
        <v>107</v>
      </c>
      <c r="B112" s="37" t="s">
        <v>156</v>
      </c>
      <c r="C112" s="55" t="s">
        <v>35</v>
      </c>
      <c r="D112" s="56">
        <v>2</v>
      </c>
      <c r="E112" s="57">
        <v>1744</v>
      </c>
      <c r="F112" s="58">
        <v>1762</v>
      </c>
      <c r="G112" s="59">
        <v>8.2799999999999994</v>
      </c>
      <c r="H112" s="60">
        <v>1751.78</v>
      </c>
      <c r="I112" s="52" t="s">
        <v>36</v>
      </c>
      <c r="J112" s="52" t="s">
        <v>48</v>
      </c>
      <c r="K112" s="52" t="s">
        <v>38</v>
      </c>
      <c r="L112" s="53"/>
      <c r="M112" s="63"/>
      <c r="N112" s="53">
        <v>0.31359999999999999</v>
      </c>
      <c r="O112" s="53"/>
      <c r="P112" s="61">
        <v>232</v>
      </c>
      <c r="Q112" s="62"/>
      <c r="R112" s="61"/>
      <c r="S112" s="61"/>
      <c r="T112" s="61"/>
      <c r="U112" s="53"/>
      <c r="V112" s="61"/>
      <c r="W112" s="61" t="s">
        <v>41</v>
      </c>
      <c r="X112" s="61">
        <v>1.9</v>
      </c>
      <c r="Y112" s="61" t="s">
        <v>41</v>
      </c>
      <c r="Z112" s="61">
        <v>2.7680652680652678</v>
      </c>
      <c r="AA112" s="37"/>
    </row>
    <row r="113" spans="1:27" ht="15" customHeight="1" x14ac:dyDescent="0.2">
      <c r="A113" s="37">
        <v>108</v>
      </c>
      <c r="B113" s="37" t="s">
        <v>157</v>
      </c>
      <c r="C113" s="55" t="s">
        <v>35</v>
      </c>
      <c r="D113" s="56">
        <v>2</v>
      </c>
      <c r="E113" s="57">
        <v>1744</v>
      </c>
      <c r="F113" s="58">
        <v>1762</v>
      </c>
      <c r="G113" s="59">
        <v>8.56</v>
      </c>
      <c r="H113" s="60">
        <v>1752.06</v>
      </c>
      <c r="I113" s="52" t="s">
        <v>36</v>
      </c>
      <c r="J113" s="52" t="s">
        <v>48</v>
      </c>
      <c r="K113" s="52" t="s">
        <v>38</v>
      </c>
      <c r="L113" s="53">
        <v>0.27600000000000002</v>
      </c>
      <c r="M113" s="63"/>
      <c r="N113" s="53">
        <v>0.30697544137324229</v>
      </c>
      <c r="O113" s="53">
        <v>0.191</v>
      </c>
      <c r="P113" s="61">
        <v>113</v>
      </c>
      <c r="Q113" s="62"/>
      <c r="R113" s="61">
        <v>83.08</v>
      </c>
      <c r="S113" s="61"/>
      <c r="T113" s="61"/>
      <c r="U113" s="53">
        <v>0.308</v>
      </c>
      <c r="V113" s="61"/>
      <c r="W113" s="61">
        <v>1.94</v>
      </c>
      <c r="X113" s="61">
        <v>1.92</v>
      </c>
      <c r="Y113" s="61">
        <v>2.68</v>
      </c>
      <c r="Z113" s="61">
        <v>2.770464590467788</v>
      </c>
      <c r="AA113" s="37"/>
    </row>
    <row r="114" spans="1:27" ht="15" customHeight="1" x14ac:dyDescent="0.2">
      <c r="A114" s="37">
        <v>109</v>
      </c>
      <c r="B114" s="37" t="s">
        <v>158</v>
      </c>
      <c r="C114" s="55" t="s">
        <v>35</v>
      </c>
      <c r="D114" s="56">
        <v>2</v>
      </c>
      <c r="E114" s="57">
        <v>1744</v>
      </c>
      <c r="F114" s="58">
        <v>1762</v>
      </c>
      <c r="G114" s="59">
        <v>8.68</v>
      </c>
      <c r="H114" s="60">
        <v>1752.18</v>
      </c>
      <c r="I114" s="52" t="s">
        <v>36</v>
      </c>
      <c r="J114" s="52" t="s">
        <v>48</v>
      </c>
      <c r="K114" s="52" t="s">
        <v>38</v>
      </c>
      <c r="L114" s="53">
        <v>0.28000000000000003</v>
      </c>
      <c r="M114" s="63"/>
      <c r="N114" s="53">
        <v>0.31024660583827174</v>
      </c>
      <c r="O114" s="53">
        <v>0.20300000000000001</v>
      </c>
      <c r="P114" s="61">
        <v>364</v>
      </c>
      <c r="Q114" s="62"/>
      <c r="R114" s="61"/>
      <c r="S114" s="61"/>
      <c r="T114" s="61"/>
      <c r="U114" s="53">
        <v>0.27399999999999997</v>
      </c>
      <c r="V114" s="61"/>
      <c r="W114" s="61">
        <v>1.92</v>
      </c>
      <c r="X114" s="61">
        <v>1.9</v>
      </c>
      <c r="Y114" s="61">
        <v>2.67</v>
      </c>
      <c r="Z114" s="61">
        <v>2.7546076845466052</v>
      </c>
      <c r="AA114" s="37"/>
    </row>
    <row r="115" spans="1:27" ht="15" customHeight="1" x14ac:dyDescent="0.2">
      <c r="A115" s="37">
        <v>110</v>
      </c>
      <c r="B115" s="37" t="s">
        <v>159</v>
      </c>
      <c r="C115" s="55" t="s">
        <v>35</v>
      </c>
      <c r="D115" s="56">
        <v>2</v>
      </c>
      <c r="E115" s="57">
        <v>1744</v>
      </c>
      <c r="F115" s="58">
        <v>1762</v>
      </c>
      <c r="G115" s="59">
        <v>8.82</v>
      </c>
      <c r="H115" s="60">
        <v>1752.32</v>
      </c>
      <c r="I115" s="52" t="s">
        <v>36</v>
      </c>
      <c r="J115" s="52" t="s">
        <v>91</v>
      </c>
      <c r="K115" s="52" t="s">
        <v>92</v>
      </c>
      <c r="L115" s="53"/>
      <c r="M115" s="63"/>
      <c r="N115" s="53">
        <v>0.26839999999999997</v>
      </c>
      <c r="O115" s="53"/>
      <c r="P115" s="61">
        <v>12.4</v>
      </c>
      <c r="Q115" s="62"/>
      <c r="R115" s="61"/>
      <c r="S115" s="61"/>
      <c r="T115" s="61"/>
      <c r="U115" s="53"/>
      <c r="V115" s="61"/>
      <c r="W115" s="61" t="s">
        <v>41</v>
      </c>
      <c r="X115" s="61">
        <v>2.09</v>
      </c>
      <c r="Y115" s="61" t="s">
        <v>41</v>
      </c>
      <c r="Z115" s="61">
        <v>2.8567523236741388</v>
      </c>
      <c r="AA115" s="37"/>
    </row>
    <row r="116" spans="1:27" ht="15" customHeight="1" x14ac:dyDescent="0.2">
      <c r="A116" s="37">
        <v>111</v>
      </c>
      <c r="B116" s="37" t="s">
        <v>160</v>
      </c>
      <c r="C116" s="55" t="s">
        <v>35</v>
      </c>
      <c r="D116" s="56">
        <v>2</v>
      </c>
      <c r="E116" s="57">
        <v>1744</v>
      </c>
      <c r="F116" s="58">
        <v>1762</v>
      </c>
      <c r="G116" s="59">
        <v>9.1999999999999993</v>
      </c>
      <c r="H116" s="60">
        <v>1752.7</v>
      </c>
      <c r="I116" s="52" t="s">
        <v>36</v>
      </c>
      <c r="J116" s="52" t="s">
        <v>91</v>
      </c>
      <c r="K116" s="52" t="s">
        <v>92</v>
      </c>
      <c r="L116" s="53"/>
      <c r="M116" s="63"/>
      <c r="N116" s="53">
        <v>0.22329999999999997</v>
      </c>
      <c r="O116" s="53"/>
      <c r="P116" s="61">
        <v>0.8</v>
      </c>
      <c r="Q116" s="62"/>
      <c r="R116" s="61"/>
      <c r="S116" s="61"/>
      <c r="T116" s="61"/>
      <c r="U116" s="53"/>
      <c r="V116" s="61"/>
      <c r="W116" s="61" t="s">
        <v>41</v>
      </c>
      <c r="X116" s="61">
        <v>2.27</v>
      </c>
      <c r="Y116" s="61" t="s">
        <v>41</v>
      </c>
      <c r="Z116" s="61">
        <v>2.9226213467233162</v>
      </c>
      <c r="AA116" s="37"/>
    </row>
    <row r="117" spans="1:27" ht="15" customHeight="1" x14ac:dyDescent="0.2">
      <c r="A117" s="37">
        <v>112</v>
      </c>
      <c r="B117" s="37" t="s">
        <v>161</v>
      </c>
      <c r="C117" s="55" t="s">
        <v>35</v>
      </c>
      <c r="D117" s="56">
        <v>2</v>
      </c>
      <c r="E117" s="57">
        <v>1744</v>
      </c>
      <c r="F117" s="58">
        <v>1762</v>
      </c>
      <c r="G117" s="59">
        <v>9.41</v>
      </c>
      <c r="H117" s="60">
        <v>1752.91</v>
      </c>
      <c r="I117" s="52" t="s">
        <v>36</v>
      </c>
      <c r="J117" s="52" t="s">
        <v>91</v>
      </c>
      <c r="K117" s="52" t="s">
        <v>92</v>
      </c>
      <c r="L117" s="53"/>
      <c r="M117" s="63"/>
      <c r="N117" s="53">
        <v>0.22670000000000001</v>
      </c>
      <c r="O117" s="53"/>
      <c r="P117" s="61">
        <v>3.8</v>
      </c>
      <c r="Q117" s="62"/>
      <c r="R117" s="61"/>
      <c r="S117" s="61">
        <v>2.35</v>
      </c>
      <c r="T117" s="61"/>
      <c r="U117" s="53"/>
      <c r="V117" s="61"/>
      <c r="W117" s="61" t="s">
        <v>41</v>
      </c>
      <c r="X117" s="61">
        <v>2.2599999999999998</v>
      </c>
      <c r="Y117" s="61" t="s">
        <v>41</v>
      </c>
      <c r="Z117" s="61">
        <v>2.9225397646450277</v>
      </c>
      <c r="AA117" s="37"/>
    </row>
    <row r="118" spans="1:27" ht="15" customHeight="1" x14ac:dyDescent="0.2">
      <c r="A118" s="37">
        <v>113</v>
      </c>
      <c r="B118" s="37" t="s">
        <v>162</v>
      </c>
      <c r="C118" s="55" t="s">
        <v>35</v>
      </c>
      <c r="D118" s="56">
        <v>2</v>
      </c>
      <c r="E118" s="57">
        <v>1744</v>
      </c>
      <c r="F118" s="58">
        <v>1762</v>
      </c>
      <c r="G118" s="59">
        <v>9.65</v>
      </c>
      <c r="H118" s="60">
        <v>1753.15</v>
      </c>
      <c r="I118" s="52" t="s">
        <v>36</v>
      </c>
      <c r="J118" s="52" t="s">
        <v>91</v>
      </c>
      <c r="K118" s="52" t="s">
        <v>92</v>
      </c>
      <c r="L118" s="53"/>
      <c r="M118" s="63"/>
      <c r="N118" s="53">
        <v>0.22020000000000001</v>
      </c>
      <c r="O118" s="53"/>
      <c r="P118" s="61">
        <v>0.5</v>
      </c>
      <c r="Q118" s="62"/>
      <c r="R118" s="61"/>
      <c r="S118" s="61"/>
      <c r="T118" s="61"/>
      <c r="U118" s="53"/>
      <c r="V118" s="61"/>
      <c r="W118" s="61" t="s">
        <v>41</v>
      </c>
      <c r="X118" s="61">
        <v>2.31</v>
      </c>
      <c r="Y118" s="61" t="s">
        <v>41</v>
      </c>
      <c r="Z118" s="61">
        <v>2.96229802513465</v>
      </c>
      <c r="AA118" s="37"/>
    </row>
    <row r="119" spans="1:27" ht="15" customHeight="1" x14ac:dyDescent="0.2">
      <c r="A119" s="37">
        <v>114</v>
      </c>
      <c r="B119" s="37" t="s">
        <v>163</v>
      </c>
      <c r="C119" s="55" t="s">
        <v>35</v>
      </c>
      <c r="D119" s="56">
        <v>2</v>
      </c>
      <c r="E119" s="57">
        <v>1744</v>
      </c>
      <c r="F119" s="58">
        <v>1762</v>
      </c>
      <c r="G119" s="59">
        <v>9.9499999999999993</v>
      </c>
      <c r="H119" s="60">
        <v>1753.45</v>
      </c>
      <c r="I119" s="52" t="s">
        <v>36</v>
      </c>
      <c r="J119" s="52" t="s">
        <v>472</v>
      </c>
      <c r="K119" s="52" t="s">
        <v>86</v>
      </c>
      <c r="L119" s="53"/>
      <c r="M119" s="63"/>
      <c r="N119" s="53">
        <v>0.222</v>
      </c>
      <c r="O119" s="53"/>
      <c r="P119" s="61">
        <v>1.8</v>
      </c>
      <c r="Q119" s="62"/>
      <c r="R119" s="61"/>
      <c r="S119" s="61"/>
      <c r="T119" s="61"/>
      <c r="U119" s="53"/>
      <c r="V119" s="61"/>
      <c r="W119" s="61" t="s">
        <v>41</v>
      </c>
      <c r="X119" s="61">
        <v>2.27</v>
      </c>
      <c r="Y119" s="61" t="s">
        <v>41</v>
      </c>
      <c r="Z119" s="61">
        <v>2.9177377892030849</v>
      </c>
      <c r="AA119" s="37"/>
    </row>
    <row r="120" spans="1:27" ht="15" customHeight="1" x14ac:dyDescent="0.2">
      <c r="A120" s="37">
        <v>115</v>
      </c>
      <c r="B120" s="37" t="s">
        <v>164</v>
      </c>
      <c r="C120" s="55" t="s">
        <v>35</v>
      </c>
      <c r="D120" s="56">
        <v>2</v>
      </c>
      <c r="E120" s="57">
        <v>1744</v>
      </c>
      <c r="F120" s="58">
        <v>1762</v>
      </c>
      <c r="G120" s="59">
        <v>10.130000000000001</v>
      </c>
      <c r="H120" s="60">
        <v>1753.63</v>
      </c>
      <c r="I120" s="52" t="s">
        <v>36</v>
      </c>
      <c r="J120" s="52" t="s">
        <v>91</v>
      </c>
      <c r="K120" s="52" t="s">
        <v>92</v>
      </c>
      <c r="L120" s="53"/>
      <c r="M120" s="63"/>
      <c r="N120" s="53">
        <v>0.22210000000000002</v>
      </c>
      <c r="O120" s="53"/>
      <c r="P120" s="61">
        <v>11.9</v>
      </c>
      <c r="Q120" s="62"/>
      <c r="R120" s="61"/>
      <c r="S120" s="61"/>
      <c r="T120" s="61"/>
      <c r="U120" s="53"/>
      <c r="V120" s="61"/>
      <c r="W120" s="61" t="s">
        <v>41</v>
      </c>
      <c r="X120" s="61">
        <v>2.2799999999999998</v>
      </c>
      <c r="Y120" s="61" t="s">
        <v>41</v>
      </c>
      <c r="Z120" s="61">
        <v>2.9309679907443114</v>
      </c>
      <c r="AA120" s="37"/>
    </row>
    <row r="121" spans="1:27" ht="15" customHeight="1" x14ac:dyDescent="0.2">
      <c r="A121" s="37">
        <v>116</v>
      </c>
      <c r="B121" s="37" t="s">
        <v>165</v>
      </c>
      <c r="C121" s="55" t="s">
        <v>35</v>
      </c>
      <c r="D121" s="56">
        <v>2</v>
      </c>
      <c r="E121" s="57">
        <v>1744</v>
      </c>
      <c r="F121" s="58">
        <v>1762</v>
      </c>
      <c r="G121" s="59">
        <v>10.48</v>
      </c>
      <c r="H121" s="60">
        <v>1753.98</v>
      </c>
      <c r="I121" s="52" t="s">
        <v>36</v>
      </c>
      <c r="J121" s="52" t="s">
        <v>37</v>
      </c>
      <c r="K121" s="52" t="s">
        <v>38</v>
      </c>
      <c r="L121" s="53">
        <v>0.29299999999999998</v>
      </c>
      <c r="M121" s="63"/>
      <c r="N121" s="53">
        <v>0.31170180881825277</v>
      </c>
      <c r="O121" s="53">
        <v>0.24399999999999999</v>
      </c>
      <c r="P121" s="61">
        <v>963</v>
      </c>
      <c r="Q121" s="62"/>
      <c r="R121" s="61"/>
      <c r="S121" s="61"/>
      <c r="T121" s="61"/>
      <c r="U121" s="53">
        <v>0.23200000000000004</v>
      </c>
      <c r="V121" s="61"/>
      <c r="W121" s="61">
        <v>1.85</v>
      </c>
      <c r="X121" s="61">
        <v>1.82</v>
      </c>
      <c r="Y121" s="61">
        <v>2.62</v>
      </c>
      <c r="Z121" s="61">
        <v>2.6442027936688617</v>
      </c>
      <c r="AA121" s="37"/>
    </row>
    <row r="122" spans="1:27" ht="15" customHeight="1" x14ac:dyDescent="0.2">
      <c r="A122" s="37">
        <v>117</v>
      </c>
      <c r="B122" s="37" t="s">
        <v>166</v>
      </c>
      <c r="C122" s="55" t="s">
        <v>35</v>
      </c>
      <c r="D122" s="56">
        <v>2</v>
      </c>
      <c r="E122" s="57">
        <v>1744</v>
      </c>
      <c r="F122" s="58">
        <v>1762</v>
      </c>
      <c r="G122" s="59">
        <v>10.65</v>
      </c>
      <c r="H122" s="60">
        <v>1754.15</v>
      </c>
      <c r="I122" s="52" t="s">
        <v>36</v>
      </c>
      <c r="J122" s="52" t="s">
        <v>48</v>
      </c>
      <c r="K122" s="52" t="s">
        <v>38</v>
      </c>
      <c r="L122" s="53">
        <v>0.28499999999999998</v>
      </c>
      <c r="M122" s="63"/>
      <c r="N122" s="53">
        <v>0.29956566186107458</v>
      </c>
      <c r="O122" s="53">
        <v>0.23399999999999999</v>
      </c>
      <c r="P122" s="61">
        <v>839</v>
      </c>
      <c r="Q122" s="62"/>
      <c r="R122" s="61"/>
      <c r="S122" s="61"/>
      <c r="T122" s="61"/>
      <c r="U122" s="53">
        <v>0.18</v>
      </c>
      <c r="V122" s="61"/>
      <c r="W122" s="61">
        <v>1.88</v>
      </c>
      <c r="X122" s="61">
        <v>1.85</v>
      </c>
      <c r="Y122" s="61">
        <v>2.63</v>
      </c>
      <c r="Z122" s="61">
        <v>2.6412183116486041</v>
      </c>
      <c r="AA122" s="37"/>
    </row>
    <row r="123" spans="1:27" ht="15" customHeight="1" x14ac:dyDescent="0.2">
      <c r="A123" s="37">
        <v>118</v>
      </c>
      <c r="B123" s="37" t="s">
        <v>167</v>
      </c>
      <c r="C123" s="55" t="s">
        <v>35</v>
      </c>
      <c r="D123" s="56">
        <v>2</v>
      </c>
      <c r="E123" s="57">
        <v>1744</v>
      </c>
      <c r="F123" s="58">
        <v>1762</v>
      </c>
      <c r="G123" s="59">
        <v>1.96</v>
      </c>
      <c r="H123" s="60">
        <v>1745.46</v>
      </c>
      <c r="I123" s="52" t="s">
        <v>36</v>
      </c>
      <c r="J123" s="52" t="s">
        <v>37</v>
      </c>
      <c r="K123" s="52" t="s">
        <v>38</v>
      </c>
      <c r="L123" s="53"/>
      <c r="M123" s="63"/>
      <c r="N123" s="53">
        <v>0.31120000000000003</v>
      </c>
      <c r="O123" s="53"/>
      <c r="P123" s="61">
        <v>824</v>
      </c>
      <c r="Q123" s="62"/>
      <c r="R123" s="61"/>
      <c r="S123" s="61"/>
      <c r="T123" s="61"/>
      <c r="U123" s="53"/>
      <c r="V123" s="61"/>
      <c r="W123" s="61" t="s">
        <v>41</v>
      </c>
      <c r="X123" s="61">
        <v>1.86</v>
      </c>
      <c r="Y123" s="61" t="s">
        <v>41</v>
      </c>
      <c r="Z123" s="61">
        <v>2.7003484320557494</v>
      </c>
      <c r="AA123" s="37"/>
    </row>
    <row r="124" spans="1:27" ht="15" customHeight="1" x14ac:dyDescent="0.2">
      <c r="A124" s="37">
        <v>119</v>
      </c>
      <c r="B124" s="37" t="s">
        <v>168</v>
      </c>
      <c r="C124" s="55" t="s">
        <v>35</v>
      </c>
      <c r="D124" s="56">
        <v>2</v>
      </c>
      <c r="E124" s="57">
        <v>1744</v>
      </c>
      <c r="F124" s="58">
        <v>1762</v>
      </c>
      <c r="G124" s="59">
        <v>11.18</v>
      </c>
      <c r="H124" s="60">
        <v>1754.68</v>
      </c>
      <c r="I124" s="52" t="s">
        <v>36</v>
      </c>
      <c r="J124" s="52" t="s">
        <v>37</v>
      </c>
      <c r="K124" s="52" t="s">
        <v>38</v>
      </c>
      <c r="L124" s="53">
        <v>0.28800000000000003</v>
      </c>
      <c r="M124" s="63"/>
      <c r="N124" s="53">
        <v>0.30396995842647345</v>
      </c>
      <c r="O124" s="53">
        <v>0.24</v>
      </c>
      <c r="P124" s="61">
        <v>725</v>
      </c>
      <c r="Q124" s="62"/>
      <c r="R124" s="61">
        <v>588.4</v>
      </c>
      <c r="S124" s="61"/>
      <c r="T124" s="61"/>
      <c r="U124" s="53">
        <v>0.16699999999999998</v>
      </c>
      <c r="V124" s="61"/>
      <c r="W124" s="61">
        <v>1.87</v>
      </c>
      <c r="X124" s="61">
        <v>1.84</v>
      </c>
      <c r="Y124" s="61">
        <v>2.63</v>
      </c>
      <c r="Z124" s="61">
        <v>2.643564056287401</v>
      </c>
      <c r="AA124" s="37"/>
    </row>
    <row r="125" spans="1:27" ht="15" customHeight="1" x14ac:dyDescent="0.2">
      <c r="A125" s="37">
        <v>120</v>
      </c>
      <c r="B125" s="37" t="s">
        <v>169</v>
      </c>
      <c r="C125" s="55" t="s">
        <v>35</v>
      </c>
      <c r="D125" s="56">
        <v>2</v>
      </c>
      <c r="E125" s="57">
        <v>1744</v>
      </c>
      <c r="F125" s="58">
        <v>1762</v>
      </c>
      <c r="G125" s="59">
        <v>11.43</v>
      </c>
      <c r="H125" s="60">
        <v>1754.93</v>
      </c>
      <c r="I125" s="52" t="s">
        <v>36</v>
      </c>
      <c r="J125" s="52" t="s">
        <v>471</v>
      </c>
      <c r="K125" s="52" t="s">
        <v>86</v>
      </c>
      <c r="L125" s="53">
        <v>0.253</v>
      </c>
      <c r="M125" s="63"/>
      <c r="N125" s="53">
        <v>0.27152041878310584</v>
      </c>
      <c r="O125" s="53">
        <v>0.1</v>
      </c>
      <c r="P125" s="61">
        <v>91</v>
      </c>
      <c r="Q125" s="62"/>
      <c r="R125" s="61"/>
      <c r="S125" s="61"/>
      <c r="T125" s="61"/>
      <c r="U125" s="53">
        <v>0.626</v>
      </c>
      <c r="V125" s="61"/>
      <c r="W125" s="61">
        <v>1.97</v>
      </c>
      <c r="X125" s="61">
        <v>1.96</v>
      </c>
      <c r="Y125" s="61">
        <v>2.64</v>
      </c>
      <c r="Z125" s="61">
        <v>2.6905352607493862</v>
      </c>
      <c r="AA125" s="37"/>
    </row>
    <row r="126" spans="1:27" ht="15" customHeight="1" x14ac:dyDescent="0.2">
      <c r="A126" s="37">
        <v>121</v>
      </c>
      <c r="B126" s="37" t="s">
        <v>170</v>
      </c>
      <c r="C126" s="55" t="s">
        <v>35</v>
      </c>
      <c r="D126" s="56">
        <v>2</v>
      </c>
      <c r="E126" s="57">
        <v>1744</v>
      </c>
      <c r="F126" s="58">
        <v>1762</v>
      </c>
      <c r="G126" s="59">
        <v>11.69</v>
      </c>
      <c r="H126" s="60">
        <v>1755.19</v>
      </c>
      <c r="I126" s="52" t="s">
        <v>36</v>
      </c>
      <c r="J126" s="52" t="s">
        <v>85</v>
      </c>
      <c r="K126" s="52" t="s">
        <v>86</v>
      </c>
      <c r="L126" s="53">
        <v>0.26700000000000002</v>
      </c>
      <c r="M126" s="63"/>
      <c r="N126" s="53">
        <v>0.28606591314569857</v>
      </c>
      <c r="O126" s="53">
        <v>0.18600000000000003</v>
      </c>
      <c r="P126" s="61">
        <v>121</v>
      </c>
      <c r="Q126" s="62"/>
      <c r="R126" s="61"/>
      <c r="S126" s="61"/>
      <c r="T126" s="61"/>
      <c r="U126" s="53">
        <v>0.30299999999999999</v>
      </c>
      <c r="V126" s="61"/>
      <c r="W126" s="61">
        <v>1.94</v>
      </c>
      <c r="X126" s="61">
        <v>1.92</v>
      </c>
      <c r="Y126" s="61">
        <v>2.65</v>
      </c>
      <c r="Z126" s="61">
        <v>2.6893238960753401</v>
      </c>
      <c r="AA126" s="37"/>
    </row>
    <row r="127" spans="1:27" ht="15" customHeight="1" x14ac:dyDescent="0.2">
      <c r="A127" s="37">
        <v>122</v>
      </c>
      <c r="B127" s="37" t="s">
        <v>171</v>
      </c>
      <c r="C127" s="55" t="s">
        <v>35</v>
      </c>
      <c r="D127" s="56">
        <v>2</v>
      </c>
      <c r="E127" s="57">
        <v>1744</v>
      </c>
      <c r="F127" s="58">
        <v>1762</v>
      </c>
      <c r="G127" s="59">
        <v>11.91</v>
      </c>
      <c r="H127" s="60">
        <v>1755.41</v>
      </c>
      <c r="I127" s="52" t="s">
        <v>36</v>
      </c>
      <c r="J127" s="52" t="s">
        <v>85</v>
      </c>
      <c r="K127" s="52" t="s">
        <v>86</v>
      </c>
      <c r="L127" s="53">
        <v>0.27</v>
      </c>
      <c r="M127" s="63"/>
      <c r="N127" s="53">
        <v>0.28982980824195803</v>
      </c>
      <c r="O127" s="53">
        <v>0.19500000000000001</v>
      </c>
      <c r="P127" s="61">
        <v>120</v>
      </c>
      <c r="Q127" s="62"/>
      <c r="R127" s="61">
        <v>113.5</v>
      </c>
      <c r="S127" s="61"/>
      <c r="T127" s="61"/>
      <c r="U127" s="53">
        <v>0.27600000000000002</v>
      </c>
      <c r="V127" s="61"/>
      <c r="W127" s="61">
        <v>1.93</v>
      </c>
      <c r="X127" s="61">
        <v>1.91</v>
      </c>
      <c r="Y127" s="61">
        <v>2.64</v>
      </c>
      <c r="Z127" s="61">
        <v>2.6894961548185412</v>
      </c>
      <c r="AA127" s="37"/>
    </row>
    <row r="128" spans="1:27" ht="15" customHeight="1" x14ac:dyDescent="0.2">
      <c r="A128" s="37">
        <v>123</v>
      </c>
      <c r="B128" s="37" t="s">
        <v>172</v>
      </c>
      <c r="C128" s="55" t="s">
        <v>35</v>
      </c>
      <c r="D128" s="56">
        <v>2</v>
      </c>
      <c r="E128" s="57">
        <v>1744</v>
      </c>
      <c r="F128" s="58">
        <v>1762</v>
      </c>
      <c r="G128" s="59">
        <v>12.3</v>
      </c>
      <c r="H128" s="60">
        <v>1755.8</v>
      </c>
      <c r="I128" s="52" t="s">
        <v>36</v>
      </c>
      <c r="J128" s="52" t="s">
        <v>85</v>
      </c>
      <c r="K128" s="52" t="s">
        <v>86</v>
      </c>
      <c r="L128" s="53">
        <v>0.25800000000000001</v>
      </c>
      <c r="M128" s="63"/>
      <c r="N128" s="53">
        <v>0.28385919098026424</v>
      </c>
      <c r="O128" s="53">
        <v>0.16200000000000001</v>
      </c>
      <c r="P128" s="61">
        <v>54</v>
      </c>
      <c r="Q128" s="62"/>
      <c r="R128" s="61"/>
      <c r="S128" s="61"/>
      <c r="T128" s="61"/>
      <c r="U128" s="53">
        <v>0.374</v>
      </c>
      <c r="V128" s="61"/>
      <c r="W128" s="61">
        <v>1.97</v>
      </c>
      <c r="X128" s="61">
        <v>1.96</v>
      </c>
      <c r="Y128" s="61">
        <v>2.65</v>
      </c>
      <c r="Z128" s="61">
        <v>2.7368919286737441</v>
      </c>
      <c r="AA128" s="37"/>
    </row>
    <row r="129" spans="1:27" ht="15" customHeight="1" x14ac:dyDescent="0.2">
      <c r="A129" s="37">
        <v>124</v>
      </c>
      <c r="B129" s="37" t="s">
        <v>173</v>
      </c>
      <c r="C129" s="55" t="s">
        <v>35</v>
      </c>
      <c r="D129" s="56">
        <v>2</v>
      </c>
      <c r="E129" s="57">
        <v>1744</v>
      </c>
      <c r="F129" s="58">
        <v>1762</v>
      </c>
      <c r="G129" s="59">
        <v>12.5</v>
      </c>
      <c r="H129" s="60">
        <v>1756</v>
      </c>
      <c r="I129" s="52" t="s">
        <v>36</v>
      </c>
      <c r="J129" s="52" t="s">
        <v>472</v>
      </c>
      <c r="K129" s="52" t="s">
        <v>86</v>
      </c>
      <c r="L129" s="53">
        <v>0.22800000000000001</v>
      </c>
      <c r="M129" s="63"/>
      <c r="N129" s="53">
        <v>0.25529093432486455</v>
      </c>
      <c r="O129" s="53">
        <v>5.7999999999999996E-2</v>
      </c>
      <c r="P129" s="61">
        <v>11.5</v>
      </c>
      <c r="Q129" s="62"/>
      <c r="R129" s="61"/>
      <c r="S129" s="61"/>
      <c r="T129" s="61"/>
      <c r="U129" s="53">
        <v>0.75700000000000001</v>
      </c>
      <c r="V129" s="61"/>
      <c r="W129" s="61">
        <v>2.0499999999999998</v>
      </c>
      <c r="X129" s="61">
        <v>2.0499999999999998</v>
      </c>
      <c r="Y129" s="61">
        <v>2.66</v>
      </c>
      <c r="Z129" s="61">
        <v>2.7527528460278901</v>
      </c>
      <c r="AA129" s="37"/>
    </row>
    <row r="130" spans="1:27" ht="15" customHeight="1" x14ac:dyDescent="0.2">
      <c r="A130" s="37">
        <v>125</v>
      </c>
      <c r="B130" s="37" t="s">
        <v>174</v>
      </c>
      <c r="C130" s="55" t="s">
        <v>35</v>
      </c>
      <c r="D130" s="56">
        <v>2</v>
      </c>
      <c r="E130" s="57">
        <v>1744</v>
      </c>
      <c r="F130" s="58">
        <v>1762</v>
      </c>
      <c r="G130" s="59">
        <v>12.68</v>
      </c>
      <c r="H130" s="60">
        <v>1756.18</v>
      </c>
      <c r="I130" s="52" t="s">
        <v>36</v>
      </c>
      <c r="J130" s="52" t="s">
        <v>37</v>
      </c>
      <c r="K130" s="52" t="s">
        <v>38</v>
      </c>
      <c r="L130" s="53"/>
      <c r="M130" s="63"/>
      <c r="N130" s="53">
        <v>0.31359999999999999</v>
      </c>
      <c r="O130" s="53"/>
      <c r="P130" s="61">
        <v>381</v>
      </c>
      <c r="Q130" s="62"/>
      <c r="R130" s="61"/>
      <c r="S130" s="61"/>
      <c r="T130" s="61"/>
      <c r="U130" s="53"/>
      <c r="V130" s="61"/>
      <c r="W130" s="61" t="s">
        <v>41</v>
      </c>
      <c r="X130" s="61">
        <v>1.86</v>
      </c>
      <c r="Y130" s="61" t="s">
        <v>41</v>
      </c>
      <c r="Z130" s="61">
        <v>2.70979020979021</v>
      </c>
      <c r="AA130" s="37"/>
    </row>
    <row r="131" spans="1:27" ht="15" customHeight="1" x14ac:dyDescent="0.2">
      <c r="A131" s="37">
        <v>126</v>
      </c>
      <c r="B131" s="37" t="s">
        <v>175</v>
      </c>
      <c r="C131" s="55" t="s">
        <v>35</v>
      </c>
      <c r="D131" s="56">
        <v>2</v>
      </c>
      <c r="E131" s="57">
        <v>1744</v>
      </c>
      <c r="F131" s="58">
        <v>1762</v>
      </c>
      <c r="G131" s="59">
        <v>12.94</v>
      </c>
      <c r="H131" s="60">
        <v>1756.44</v>
      </c>
      <c r="I131" s="52" t="s">
        <v>36</v>
      </c>
      <c r="J131" s="52" t="s">
        <v>48</v>
      </c>
      <c r="K131" s="52" t="s">
        <v>38</v>
      </c>
      <c r="L131" s="53">
        <v>0.28999999999999998</v>
      </c>
      <c r="M131" s="63"/>
      <c r="N131" s="53">
        <v>0.30949431746960265</v>
      </c>
      <c r="O131" s="53">
        <v>0.23100000000000001</v>
      </c>
      <c r="P131" s="61">
        <v>418</v>
      </c>
      <c r="Q131" s="62"/>
      <c r="R131" s="61">
        <v>411.4</v>
      </c>
      <c r="S131" s="61"/>
      <c r="T131" s="61"/>
      <c r="U131" s="53">
        <v>0.20300000000000001</v>
      </c>
      <c r="V131" s="61"/>
      <c r="W131" s="61">
        <v>1.86</v>
      </c>
      <c r="X131" s="61">
        <v>1.84</v>
      </c>
      <c r="Y131" s="61">
        <v>2.62</v>
      </c>
      <c r="Z131" s="61">
        <v>2.6647137692729994</v>
      </c>
      <c r="AA131" s="37"/>
    </row>
    <row r="132" spans="1:27" ht="15" customHeight="1" x14ac:dyDescent="0.2">
      <c r="A132" s="37">
        <v>127</v>
      </c>
      <c r="B132" s="37" t="s">
        <v>176</v>
      </c>
      <c r="C132" s="55" t="s">
        <v>35</v>
      </c>
      <c r="D132" s="56">
        <v>2</v>
      </c>
      <c r="E132" s="57">
        <v>1744</v>
      </c>
      <c r="F132" s="58">
        <v>1762</v>
      </c>
      <c r="G132" s="59">
        <v>13.21</v>
      </c>
      <c r="H132" s="60">
        <v>1756.71</v>
      </c>
      <c r="I132" s="52" t="s">
        <v>36</v>
      </c>
      <c r="J132" s="52" t="s">
        <v>48</v>
      </c>
      <c r="K132" s="52" t="s">
        <v>38</v>
      </c>
      <c r="L132" s="53">
        <v>0.252</v>
      </c>
      <c r="M132" s="63"/>
      <c r="N132" s="53">
        <v>0.27863550224361139</v>
      </c>
      <c r="O132" s="53">
        <v>7.8E-2</v>
      </c>
      <c r="P132" s="61">
        <v>32</v>
      </c>
      <c r="Q132" s="62"/>
      <c r="R132" s="61"/>
      <c r="S132" s="61"/>
      <c r="T132" s="61"/>
      <c r="U132" s="53">
        <v>0.69699999999999984</v>
      </c>
      <c r="V132" s="61"/>
      <c r="W132" s="61">
        <v>1.99</v>
      </c>
      <c r="X132" s="61">
        <v>1.98</v>
      </c>
      <c r="Y132" s="61">
        <v>2.66</v>
      </c>
      <c r="Z132" s="61">
        <v>2.7447982346764506</v>
      </c>
      <c r="AA132" s="37"/>
    </row>
    <row r="133" spans="1:27" ht="15" customHeight="1" x14ac:dyDescent="0.2">
      <c r="A133" s="37">
        <v>128</v>
      </c>
      <c r="B133" s="37" t="s">
        <v>177</v>
      </c>
      <c r="C133" s="55" t="s">
        <v>35</v>
      </c>
      <c r="D133" s="56">
        <v>2</v>
      </c>
      <c r="E133" s="57">
        <v>1744</v>
      </c>
      <c r="F133" s="58">
        <v>1762</v>
      </c>
      <c r="G133" s="59">
        <v>13.41</v>
      </c>
      <c r="H133" s="60">
        <v>1756.91</v>
      </c>
      <c r="I133" s="52" t="s">
        <v>36</v>
      </c>
      <c r="J133" s="52" t="s">
        <v>145</v>
      </c>
      <c r="K133" s="52" t="s">
        <v>86</v>
      </c>
      <c r="L133" s="53">
        <v>0.157</v>
      </c>
      <c r="M133" s="63"/>
      <c r="N133" s="53">
        <v>0.20456923849440981</v>
      </c>
      <c r="O133" s="53">
        <v>4.2000000000000003E-2</v>
      </c>
      <c r="P133" s="61">
        <v>1.3</v>
      </c>
      <c r="Q133" s="62"/>
      <c r="R133" s="61"/>
      <c r="S133" s="61">
        <v>0.8</v>
      </c>
      <c r="T133" s="61"/>
      <c r="U133" s="53">
        <v>0.73199999999999998</v>
      </c>
      <c r="V133" s="61"/>
      <c r="W133" s="61">
        <v>2.2799999999999998</v>
      </c>
      <c r="X133" s="61">
        <v>2.29</v>
      </c>
      <c r="Y133" s="61">
        <v>2.7</v>
      </c>
      <c r="Z133" s="61">
        <v>2.8789432227457374</v>
      </c>
      <c r="AA133" s="37"/>
    </row>
    <row r="134" spans="1:27" ht="15" customHeight="1" x14ac:dyDescent="0.2">
      <c r="A134" s="37">
        <v>129</v>
      </c>
      <c r="B134" s="37" t="s">
        <v>178</v>
      </c>
      <c r="C134" s="55" t="s">
        <v>35</v>
      </c>
      <c r="D134" s="56">
        <v>2</v>
      </c>
      <c r="E134" s="57">
        <v>1744</v>
      </c>
      <c r="F134" s="58">
        <v>1762</v>
      </c>
      <c r="G134" s="59">
        <v>13.92</v>
      </c>
      <c r="H134" s="60">
        <v>1757.42</v>
      </c>
      <c r="I134" s="52" t="s">
        <v>36</v>
      </c>
      <c r="J134" s="52" t="s">
        <v>473</v>
      </c>
      <c r="K134" s="52" t="s">
        <v>38</v>
      </c>
      <c r="L134" s="53">
        <v>0.26800000000000002</v>
      </c>
      <c r="M134" s="63"/>
      <c r="N134" s="53">
        <v>0.29830268645539743</v>
      </c>
      <c r="O134" s="53">
        <v>0.16</v>
      </c>
      <c r="P134" s="61">
        <v>121</v>
      </c>
      <c r="Q134" s="62"/>
      <c r="R134" s="61">
        <v>109.5</v>
      </c>
      <c r="S134" s="61"/>
      <c r="T134" s="61"/>
      <c r="U134" s="53">
        <v>0.40299999999999997</v>
      </c>
      <c r="V134" s="61"/>
      <c r="W134" s="61">
        <v>1.95</v>
      </c>
      <c r="X134" s="61">
        <v>1.94</v>
      </c>
      <c r="Y134" s="61">
        <v>2.66</v>
      </c>
      <c r="Z134" s="61">
        <v>2.7647248500926267</v>
      </c>
      <c r="AA134" s="37"/>
    </row>
    <row r="135" spans="1:27" ht="15" customHeight="1" x14ac:dyDescent="0.2">
      <c r="A135" s="37">
        <v>130</v>
      </c>
      <c r="B135" s="37" t="s">
        <v>179</v>
      </c>
      <c r="C135" s="55" t="s">
        <v>35</v>
      </c>
      <c r="D135" s="56">
        <v>2</v>
      </c>
      <c r="E135" s="57">
        <v>1744</v>
      </c>
      <c r="F135" s="58">
        <v>1762</v>
      </c>
      <c r="G135" s="59">
        <v>14.26</v>
      </c>
      <c r="H135" s="60">
        <v>1757.76</v>
      </c>
      <c r="I135" s="52" t="s">
        <v>36</v>
      </c>
      <c r="J135" s="52" t="s">
        <v>468</v>
      </c>
      <c r="K135" s="52" t="s">
        <v>38</v>
      </c>
      <c r="L135" s="53">
        <v>0.251</v>
      </c>
      <c r="M135" s="63"/>
      <c r="N135" s="53">
        <v>0.27812965571733794</v>
      </c>
      <c r="O135" s="53">
        <v>0.13500000000000001</v>
      </c>
      <c r="P135" s="61">
        <v>20</v>
      </c>
      <c r="Q135" s="62"/>
      <c r="R135" s="61"/>
      <c r="S135" s="61"/>
      <c r="T135" s="61"/>
      <c r="U135" s="53">
        <v>0.46100000000000002</v>
      </c>
      <c r="V135" s="61"/>
      <c r="W135" s="61">
        <v>2</v>
      </c>
      <c r="X135" s="61">
        <v>1.99</v>
      </c>
      <c r="Y135" s="61">
        <v>2.67</v>
      </c>
      <c r="Z135" s="61">
        <v>2.756727736166396</v>
      </c>
      <c r="AA135" s="37"/>
    </row>
    <row r="136" spans="1:27" ht="15" customHeight="1" x14ac:dyDescent="0.2">
      <c r="A136" s="37">
        <v>131</v>
      </c>
      <c r="B136" s="37" t="s">
        <v>180</v>
      </c>
      <c r="C136" s="55" t="s">
        <v>35</v>
      </c>
      <c r="D136" s="56">
        <v>2</v>
      </c>
      <c r="E136" s="57">
        <v>1744</v>
      </c>
      <c r="F136" s="58">
        <v>1762</v>
      </c>
      <c r="G136" s="59">
        <v>14.42</v>
      </c>
      <c r="H136" s="60">
        <v>1757.92</v>
      </c>
      <c r="I136" s="52" t="s">
        <v>36</v>
      </c>
      <c r="J136" s="52" t="s">
        <v>48</v>
      </c>
      <c r="K136" s="52" t="s">
        <v>38</v>
      </c>
      <c r="L136" s="53"/>
      <c r="M136" s="63"/>
      <c r="N136" s="53">
        <v>0.3135</v>
      </c>
      <c r="O136" s="53"/>
      <c r="P136" s="61">
        <v>581</v>
      </c>
      <c r="Q136" s="62"/>
      <c r="R136" s="61"/>
      <c r="S136" s="61"/>
      <c r="T136" s="61"/>
      <c r="U136" s="53"/>
      <c r="V136" s="61"/>
      <c r="W136" s="61" t="s">
        <v>41</v>
      </c>
      <c r="X136" s="61">
        <v>1.93</v>
      </c>
      <c r="Y136" s="61" t="s">
        <v>41</v>
      </c>
      <c r="Z136" s="61">
        <v>2.811361981063365</v>
      </c>
      <c r="AA136" s="37"/>
    </row>
    <row r="137" spans="1:27" ht="15" customHeight="1" x14ac:dyDescent="0.2">
      <c r="A137" s="37">
        <v>132</v>
      </c>
      <c r="B137" s="37" t="s">
        <v>181</v>
      </c>
      <c r="C137" s="55" t="s">
        <v>35</v>
      </c>
      <c r="D137" s="56">
        <v>2</v>
      </c>
      <c r="E137" s="57">
        <v>1744</v>
      </c>
      <c r="F137" s="58">
        <v>1762</v>
      </c>
      <c r="G137" s="59">
        <v>14.55</v>
      </c>
      <c r="H137" s="60">
        <v>1758.05</v>
      </c>
      <c r="I137" s="52" t="s">
        <v>36</v>
      </c>
      <c r="J137" s="52" t="s">
        <v>48</v>
      </c>
      <c r="K137" s="52" t="s">
        <v>38</v>
      </c>
      <c r="L137" s="53"/>
      <c r="M137" s="63"/>
      <c r="N137" s="53">
        <v>0.30260000000000004</v>
      </c>
      <c r="O137" s="53"/>
      <c r="P137" s="61">
        <v>43</v>
      </c>
      <c r="Q137" s="62"/>
      <c r="R137" s="61"/>
      <c r="S137" s="61"/>
      <c r="T137" s="61"/>
      <c r="U137" s="53"/>
      <c r="V137" s="61"/>
      <c r="W137" s="61" t="s">
        <v>41</v>
      </c>
      <c r="X137" s="61">
        <v>1.96</v>
      </c>
      <c r="Y137" s="61" t="s">
        <v>41</v>
      </c>
      <c r="Z137" s="61">
        <v>2.8104387725838831</v>
      </c>
      <c r="AA137" s="37"/>
    </row>
    <row r="138" spans="1:27" ht="15" customHeight="1" x14ac:dyDescent="0.2">
      <c r="A138" s="37">
        <v>133</v>
      </c>
      <c r="B138" s="37" t="s">
        <v>182</v>
      </c>
      <c r="C138" s="55" t="s">
        <v>35</v>
      </c>
      <c r="D138" s="56">
        <v>2</v>
      </c>
      <c r="E138" s="57">
        <v>1744</v>
      </c>
      <c r="F138" s="58">
        <v>1762</v>
      </c>
      <c r="G138" s="59">
        <v>14.72</v>
      </c>
      <c r="H138" s="60">
        <v>1758.22</v>
      </c>
      <c r="I138" s="52" t="s">
        <v>36</v>
      </c>
      <c r="J138" s="52" t="s">
        <v>141</v>
      </c>
      <c r="K138" s="52" t="s">
        <v>86</v>
      </c>
      <c r="L138" s="53"/>
      <c r="M138" s="63"/>
      <c r="N138" s="53">
        <v>0.2616</v>
      </c>
      <c r="O138" s="53"/>
      <c r="P138" s="61">
        <v>38</v>
      </c>
      <c r="Q138" s="62"/>
      <c r="R138" s="61"/>
      <c r="S138" s="61"/>
      <c r="T138" s="61"/>
      <c r="U138" s="53"/>
      <c r="V138" s="61"/>
      <c r="W138" s="61" t="s">
        <v>41</v>
      </c>
      <c r="X138" s="61">
        <v>2.14</v>
      </c>
      <c r="Y138" s="61" t="s">
        <v>41</v>
      </c>
      <c r="Z138" s="61">
        <v>2.8981581798483211</v>
      </c>
      <c r="AA138" s="37"/>
    </row>
    <row r="139" spans="1:27" ht="15" customHeight="1" x14ac:dyDescent="0.2">
      <c r="A139" s="37">
        <v>134</v>
      </c>
      <c r="B139" s="37" t="s">
        <v>183</v>
      </c>
      <c r="C139" s="55" t="s">
        <v>35</v>
      </c>
      <c r="D139" s="56">
        <v>2</v>
      </c>
      <c r="E139" s="57">
        <v>1744</v>
      </c>
      <c r="F139" s="58">
        <v>1762</v>
      </c>
      <c r="G139" s="59">
        <v>14.9</v>
      </c>
      <c r="H139" s="60">
        <v>1758.4</v>
      </c>
      <c r="I139" s="52" t="s">
        <v>36</v>
      </c>
      <c r="J139" s="52" t="s">
        <v>141</v>
      </c>
      <c r="K139" s="52" t="s">
        <v>86</v>
      </c>
      <c r="L139" s="53"/>
      <c r="M139" s="63"/>
      <c r="N139" s="53">
        <v>0.2034</v>
      </c>
      <c r="O139" s="53"/>
      <c r="P139" s="61">
        <v>0.8</v>
      </c>
      <c r="Q139" s="62"/>
      <c r="R139" s="61"/>
      <c r="S139" s="61"/>
      <c r="T139" s="61"/>
      <c r="U139" s="53"/>
      <c r="V139" s="61"/>
      <c r="W139" s="61" t="s">
        <v>41</v>
      </c>
      <c r="X139" s="61">
        <v>2.3199999999999998</v>
      </c>
      <c r="Y139" s="61" t="s">
        <v>41</v>
      </c>
      <c r="Z139" s="61">
        <v>2.9123776048204868</v>
      </c>
      <c r="AA139" s="37"/>
    </row>
    <row r="140" spans="1:27" ht="15" customHeight="1" x14ac:dyDescent="0.2">
      <c r="A140" s="37">
        <v>135</v>
      </c>
      <c r="B140" s="37" t="s">
        <v>184</v>
      </c>
      <c r="C140" s="55" t="s">
        <v>35</v>
      </c>
      <c r="D140" s="56">
        <v>2</v>
      </c>
      <c r="E140" s="57">
        <v>1744</v>
      </c>
      <c r="F140" s="58">
        <v>1762</v>
      </c>
      <c r="G140" s="59">
        <v>14.97</v>
      </c>
      <c r="H140" s="60">
        <v>1758.47</v>
      </c>
      <c r="I140" s="52" t="s">
        <v>36</v>
      </c>
      <c r="J140" s="52" t="s">
        <v>141</v>
      </c>
      <c r="K140" s="52" t="s">
        <v>86</v>
      </c>
      <c r="L140" s="53"/>
      <c r="M140" s="63"/>
      <c r="N140" s="53">
        <v>0.19800000000000001</v>
      </c>
      <c r="O140" s="53"/>
      <c r="P140" s="61">
        <v>1</v>
      </c>
      <c r="Q140" s="62"/>
      <c r="R140" s="61"/>
      <c r="S140" s="61"/>
      <c r="T140" s="61"/>
      <c r="U140" s="53"/>
      <c r="V140" s="61"/>
      <c r="W140" s="61" t="s">
        <v>41</v>
      </c>
      <c r="X140" s="61">
        <v>2.33</v>
      </c>
      <c r="Y140" s="61" t="s">
        <v>41</v>
      </c>
      <c r="Z140" s="61">
        <v>2.9052369077306732</v>
      </c>
      <c r="AA140" s="37"/>
    </row>
    <row r="141" spans="1:27" ht="15" customHeight="1" x14ac:dyDescent="0.2">
      <c r="A141" s="37">
        <v>136</v>
      </c>
      <c r="B141" s="37" t="s">
        <v>185</v>
      </c>
      <c r="C141" s="55" t="s">
        <v>35</v>
      </c>
      <c r="D141" s="56">
        <v>2</v>
      </c>
      <c r="E141" s="57">
        <v>1744</v>
      </c>
      <c r="F141" s="58">
        <v>1762</v>
      </c>
      <c r="G141" s="59">
        <v>15.16</v>
      </c>
      <c r="H141" s="60">
        <v>1758.66</v>
      </c>
      <c r="I141" s="52" t="s">
        <v>36</v>
      </c>
      <c r="J141" s="52" t="s">
        <v>141</v>
      </c>
      <c r="K141" s="52" t="s">
        <v>86</v>
      </c>
      <c r="L141" s="53"/>
      <c r="M141" s="63"/>
      <c r="N141" s="53">
        <v>0.20300000000000001</v>
      </c>
      <c r="O141" s="53"/>
      <c r="P141" s="61">
        <v>244</v>
      </c>
      <c r="Q141" s="62"/>
      <c r="R141" s="61"/>
      <c r="S141" s="61"/>
      <c r="T141" s="61"/>
      <c r="U141" s="53"/>
      <c r="V141" s="61"/>
      <c r="W141" s="61" t="s">
        <v>41</v>
      </c>
      <c r="X141" s="61">
        <v>2.3199999999999998</v>
      </c>
      <c r="Y141" s="61" t="s">
        <v>41</v>
      </c>
      <c r="Z141" s="61">
        <v>2.9109159347553324</v>
      </c>
      <c r="AA141" s="37"/>
    </row>
    <row r="142" spans="1:27" ht="15" customHeight="1" x14ac:dyDescent="0.2">
      <c r="A142" s="37">
        <v>137</v>
      </c>
      <c r="B142" s="37" t="s">
        <v>186</v>
      </c>
      <c r="C142" s="55" t="s">
        <v>35</v>
      </c>
      <c r="D142" s="56">
        <v>2</v>
      </c>
      <c r="E142" s="57">
        <v>1744</v>
      </c>
      <c r="F142" s="58">
        <v>1762</v>
      </c>
      <c r="G142" s="59">
        <v>15.46</v>
      </c>
      <c r="H142" s="60">
        <v>1758.96</v>
      </c>
      <c r="I142" s="52" t="s">
        <v>36</v>
      </c>
      <c r="J142" s="52" t="s">
        <v>85</v>
      </c>
      <c r="K142" s="52" t="s">
        <v>86</v>
      </c>
      <c r="L142" s="53">
        <v>0.27300000000000002</v>
      </c>
      <c r="M142" s="63"/>
      <c r="N142" s="53">
        <v>0.28579384093036536</v>
      </c>
      <c r="O142" s="53">
        <v>0.185</v>
      </c>
      <c r="P142" s="61">
        <v>342</v>
      </c>
      <c r="Q142" s="62"/>
      <c r="R142" s="61"/>
      <c r="S142" s="61"/>
      <c r="T142" s="61"/>
      <c r="U142" s="53">
        <v>0.38299999999999995</v>
      </c>
      <c r="V142" s="61"/>
      <c r="W142" s="61">
        <v>1.91</v>
      </c>
      <c r="X142" s="61">
        <v>1.87</v>
      </c>
      <c r="Y142" s="61">
        <v>2.63</v>
      </c>
      <c r="Z142" s="61">
        <v>2.6182916182576301</v>
      </c>
      <c r="AA142" s="37"/>
    </row>
    <row r="143" spans="1:27" ht="15" customHeight="1" x14ac:dyDescent="0.2">
      <c r="A143" s="37">
        <v>138</v>
      </c>
      <c r="B143" s="37" t="s">
        <v>187</v>
      </c>
      <c r="C143" s="55" t="s">
        <v>35</v>
      </c>
      <c r="D143" s="56">
        <v>2</v>
      </c>
      <c r="E143" s="57">
        <v>1744</v>
      </c>
      <c r="F143" s="58">
        <v>1762</v>
      </c>
      <c r="G143" s="59">
        <v>15.64</v>
      </c>
      <c r="H143" s="60">
        <v>1759.14</v>
      </c>
      <c r="I143" s="52" t="s">
        <v>36</v>
      </c>
      <c r="J143" s="52" t="s">
        <v>85</v>
      </c>
      <c r="K143" s="52" t="s">
        <v>86</v>
      </c>
      <c r="L143" s="53">
        <v>0.27300000000000002</v>
      </c>
      <c r="M143" s="63"/>
      <c r="N143" s="53">
        <v>0.28924641432684423</v>
      </c>
      <c r="O143" s="53">
        <v>0.187</v>
      </c>
      <c r="P143" s="61">
        <v>296</v>
      </c>
      <c r="Q143" s="62"/>
      <c r="R143" s="61">
        <v>262.5</v>
      </c>
      <c r="S143" s="61"/>
      <c r="T143" s="61"/>
      <c r="U143" s="53">
        <v>0.315</v>
      </c>
      <c r="V143" s="61"/>
      <c r="W143" s="61">
        <v>1.91</v>
      </c>
      <c r="X143" s="61">
        <v>1.87</v>
      </c>
      <c r="Y143" s="61">
        <v>2.63</v>
      </c>
      <c r="Z143" s="61">
        <v>2.6310102934323161</v>
      </c>
      <c r="AA143" s="37"/>
    </row>
    <row r="144" spans="1:27" ht="15" customHeight="1" x14ac:dyDescent="0.2">
      <c r="A144" s="37">
        <v>139</v>
      </c>
      <c r="B144" s="37" t="s">
        <v>188</v>
      </c>
      <c r="C144" s="55" t="s">
        <v>35</v>
      </c>
      <c r="D144" s="56">
        <v>2</v>
      </c>
      <c r="E144" s="57">
        <v>1744</v>
      </c>
      <c r="F144" s="58">
        <v>1762</v>
      </c>
      <c r="G144" s="59">
        <v>15.9</v>
      </c>
      <c r="H144" s="60">
        <v>1759.4</v>
      </c>
      <c r="I144" s="52" t="s">
        <v>36</v>
      </c>
      <c r="J144" s="52" t="s">
        <v>85</v>
      </c>
      <c r="K144" s="52" t="s">
        <v>86</v>
      </c>
      <c r="L144" s="53">
        <v>0.28000000000000003</v>
      </c>
      <c r="M144" s="63"/>
      <c r="N144" s="53">
        <v>0.29350000000000004</v>
      </c>
      <c r="O144" s="53">
        <v>0.22399999999999998</v>
      </c>
      <c r="P144" s="61">
        <v>546</v>
      </c>
      <c r="Q144" s="62"/>
      <c r="R144" s="61"/>
      <c r="S144" s="61"/>
      <c r="T144" s="61"/>
      <c r="U144" s="53">
        <v>0.19899999999999998</v>
      </c>
      <c r="V144" s="61"/>
      <c r="W144" s="61">
        <v>1.89</v>
      </c>
      <c r="X144" s="61">
        <v>1.85</v>
      </c>
      <c r="Y144" s="61">
        <v>2.63</v>
      </c>
      <c r="Z144" s="61">
        <v>2.62</v>
      </c>
      <c r="AA144" s="37"/>
    </row>
    <row r="145" spans="1:27" ht="15" customHeight="1" x14ac:dyDescent="0.2">
      <c r="A145" s="37">
        <v>140</v>
      </c>
      <c r="B145" s="37" t="s">
        <v>189</v>
      </c>
      <c r="C145" s="55" t="s">
        <v>35</v>
      </c>
      <c r="D145" s="56">
        <v>2</v>
      </c>
      <c r="E145" s="57">
        <v>1744</v>
      </c>
      <c r="F145" s="58">
        <v>1762</v>
      </c>
      <c r="G145" s="59">
        <v>16.170000000000002</v>
      </c>
      <c r="H145" s="60">
        <v>1759.67</v>
      </c>
      <c r="I145" s="52" t="s">
        <v>36</v>
      </c>
      <c r="J145" s="52" t="s">
        <v>85</v>
      </c>
      <c r="K145" s="52" t="s">
        <v>86</v>
      </c>
      <c r="L145" s="53"/>
      <c r="M145" s="63"/>
      <c r="N145" s="53">
        <v>0.31187000000000004</v>
      </c>
      <c r="O145" s="53"/>
      <c r="P145" s="61">
        <v>602</v>
      </c>
      <c r="Q145" s="62"/>
      <c r="R145" s="61"/>
      <c r="S145" s="61"/>
      <c r="T145" s="61"/>
      <c r="U145" s="53"/>
      <c r="V145" s="61"/>
      <c r="W145" s="61" t="s">
        <v>41</v>
      </c>
      <c r="X145" s="61">
        <v>1.85</v>
      </c>
      <c r="Y145" s="61" t="s">
        <v>41</v>
      </c>
      <c r="Z145" s="61">
        <v>2.6884454972170961</v>
      </c>
      <c r="AA145" s="37"/>
    </row>
    <row r="146" spans="1:27" ht="15" customHeight="1" x14ac:dyDescent="0.2">
      <c r="A146" s="37">
        <v>141</v>
      </c>
      <c r="B146" s="37" t="s">
        <v>190</v>
      </c>
      <c r="C146" s="55" t="s">
        <v>35</v>
      </c>
      <c r="D146" s="56">
        <v>2</v>
      </c>
      <c r="E146" s="57">
        <v>1744</v>
      </c>
      <c r="F146" s="58">
        <v>1762</v>
      </c>
      <c r="G146" s="59">
        <v>16.37</v>
      </c>
      <c r="H146" s="60">
        <v>1759.87</v>
      </c>
      <c r="I146" s="52" t="s">
        <v>36</v>
      </c>
      <c r="J146" s="52" t="s">
        <v>474</v>
      </c>
      <c r="K146" s="52" t="s">
        <v>86</v>
      </c>
      <c r="L146" s="53">
        <v>0.25800000000000001</v>
      </c>
      <c r="M146" s="63"/>
      <c r="N146" s="53">
        <v>0.27977173422898099</v>
      </c>
      <c r="O146" s="53">
        <v>0.13100000000000001</v>
      </c>
      <c r="P146" s="61">
        <v>37</v>
      </c>
      <c r="Q146" s="62"/>
      <c r="R146" s="61"/>
      <c r="S146" s="61"/>
      <c r="T146" s="61"/>
      <c r="U146" s="53">
        <v>0.49399999999999999</v>
      </c>
      <c r="V146" s="61"/>
      <c r="W146" s="61">
        <v>2.04</v>
      </c>
      <c r="X146" s="61">
        <v>2.0099999999999998</v>
      </c>
      <c r="Y146" s="61">
        <v>2.75</v>
      </c>
      <c r="Z146" s="61">
        <v>2.7907818889171945</v>
      </c>
      <c r="AA146" s="37"/>
    </row>
    <row r="147" spans="1:27" ht="15" customHeight="1" x14ac:dyDescent="0.2">
      <c r="A147" s="37">
        <v>142</v>
      </c>
      <c r="B147" s="37" t="s">
        <v>191</v>
      </c>
      <c r="C147" s="55" t="s">
        <v>35</v>
      </c>
      <c r="D147" s="56">
        <v>2</v>
      </c>
      <c r="E147" s="57">
        <v>1744</v>
      </c>
      <c r="F147" s="58">
        <v>1762</v>
      </c>
      <c r="G147" s="59">
        <v>16.600000000000001</v>
      </c>
      <c r="H147" s="60">
        <v>1760.1</v>
      </c>
      <c r="I147" s="52" t="s">
        <v>36</v>
      </c>
      <c r="J147" s="52" t="s">
        <v>85</v>
      </c>
      <c r="K147" s="52" t="s">
        <v>86</v>
      </c>
      <c r="L147" s="53">
        <v>0.28199999999999997</v>
      </c>
      <c r="M147" s="63"/>
      <c r="N147" s="53">
        <v>0.28810480313080661</v>
      </c>
      <c r="O147" s="53">
        <v>0.19600000000000001</v>
      </c>
      <c r="P147" s="61">
        <v>254</v>
      </c>
      <c r="Q147" s="62"/>
      <c r="R147" s="61">
        <v>207.6</v>
      </c>
      <c r="S147" s="61"/>
      <c r="T147" s="61"/>
      <c r="U147" s="53">
        <v>0.30399999999999999</v>
      </c>
      <c r="V147" s="61"/>
      <c r="W147" s="61">
        <v>1.91</v>
      </c>
      <c r="X147" s="61">
        <v>1.89</v>
      </c>
      <c r="Y147" s="61">
        <v>2.66</v>
      </c>
      <c r="Z147" s="61">
        <v>2.6548851689292641</v>
      </c>
      <c r="AA147" s="37"/>
    </row>
    <row r="148" spans="1:27" ht="15" customHeight="1" x14ac:dyDescent="0.2">
      <c r="A148" s="37">
        <v>143</v>
      </c>
      <c r="B148" s="37" t="s">
        <v>192</v>
      </c>
      <c r="C148" s="55" t="s">
        <v>35</v>
      </c>
      <c r="D148" s="56">
        <v>2</v>
      </c>
      <c r="E148" s="57">
        <v>1744</v>
      </c>
      <c r="F148" s="58">
        <v>1762</v>
      </c>
      <c r="G148" s="59">
        <v>16.899999999999999</v>
      </c>
      <c r="H148" s="60">
        <v>1760.4</v>
      </c>
      <c r="I148" s="52" t="s">
        <v>36</v>
      </c>
      <c r="J148" s="52" t="s">
        <v>85</v>
      </c>
      <c r="K148" s="52" t="s">
        <v>86</v>
      </c>
      <c r="L148" s="53">
        <v>0.25900000000000001</v>
      </c>
      <c r="M148" s="63"/>
      <c r="N148" s="53">
        <v>0.2769145025740995</v>
      </c>
      <c r="O148" s="53">
        <v>0.17800000000000002</v>
      </c>
      <c r="P148" s="61">
        <v>118</v>
      </c>
      <c r="Q148" s="62"/>
      <c r="R148" s="61"/>
      <c r="S148" s="61"/>
      <c r="T148" s="61"/>
      <c r="U148" s="53">
        <v>0.312</v>
      </c>
      <c r="V148" s="61"/>
      <c r="W148" s="61">
        <v>1.95</v>
      </c>
      <c r="X148" s="61">
        <v>1.94</v>
      </c>
      <c r="Y148" s="61">
        <v>2.63</v>
      </c>
      <c r="Z148" s="61">
        <v>2.6829469086382902</v>
      </c>
      <c r="AA148" s="37"/>
    </row>
    <row r="149" spans="1:27" ht="15" customHeight="1" x14ac:dyDescent="0.2">
      <c r="A149" s="37">
        <v>144</v>
      </c>
      <c r="B149" s="37" t="s">
        <v>193</v>
      </c>
      <c r="C149" s="55" t="s">
        <v>35</v>
      </c>
      <c r="D149" s="56">
        <v>2</v>
      </c>
      <c r="E149" s="57">
        <v>1744</v>
      </c>
      <c r="F149" s="58">
        <v>1762</v>
      </c>
      <c r="G149" s="59">
        <v>17.04</v>
      </c>
      <c r="H149" s="60">
        <v>1760.54</v>
      </c>
      <c r="I149" s="52" t="s">
        <v>36</v>
      </c>
      <c r="J149" s="52" t="s">
        <v>48</v>
      </c>
      <c r="K149" s="52" t="s">
        <v>38</v>
      </c>
      <c r="L149" s="53">
        <v>0.254</v>
      </c>
      <c r="M149" s="63"/>
      <c r="N149" s="53">
        <v>0.27121247551197497</v>
      </c>
      <c r="O149" s="53">
        <v>0.18</v>
      </c>
      <c r="P149" s="61">
        <v>79</v>
      </c>
      <c r="Q149" s="62"/>
      <c r="R149" s="61">
        <v>61.9</v>
      </c>
      <c r="S149" s="61"/>
      <c r="T149" s="61"/>
      <c r="U149" s="53">
        <v>0.29100000000000004</v>
      </c>
      <c r="V149" s="61"/>
      <c r="W149" s="61">
        <v>1.97</v>
      </c>
      <c r="X149" s="61">
        <v>1.94</v>
      </c>
      <c r="Y149" s="61">
        <v>2.64</v>
      </c>
      <c r="Z149" s="61">
        <v>2.6619555560625909</v>
      </c>
      <c r="AA149" s="37"/>
    </row>
    <row r="150" spans="1:27" ht="15" customHeight="1" x14ac:dyDescent="0.2">
      <c r="A150" s="37">
        <v>145</v>
      </c>
      <c r="B150" s="37" t="s">
        <v>194</v>
      </c>
      <c r="C150" s="55" t="s">
        <v>35</v>
      </c>
      <c r="D150" s="56">
        <v>2</v>
      </c>
      <c r="E150" s="57">
        <v>1744</v>
      </c>
      <c r="F150" s="58">
        <v>1762</v>
      </c>
      <c r="G150" s="59">
        <v>17.28</v>
      </c>
      <c r="H150" s="60">
        <v>1760.78</v>
      </c>
      <c r="I150" s="52" t="s">
        <v>36</v>
      </c>
      <c r="J150" s="52" t="s">
        <v>48</v>
      </c>
      <c r="K150" s="52" t="s">
        <v>38</v>
      </c>
      <c r="L150" s="53">
        <v>0.26899999999999996</v>
      </c>
      <c r="M150" s="63"/>
      <c r="N150" s="53">
        <v>0.28399412016138281</v>
      </c>
      <c r="O150" s="53">
        <v>0.158</v>
      </c>
      <c r="P150" s="61">
        <v>108</v>
      </c>
      <c r="Q150" s="62"/>
      <c r="R150" s="61"/>
      <c r="S150" s="61"/>
      <c r="T150" s="61"/>
      <c r="U150" s="53">
        <v>0.45500000000000002</v>
      </c>
      <c r="V150" s="61"/>
      <c r="W150" s="61">
        <v>1.92</v>
      </c>
      <c r="X150" s="61">
        <v>1.89</v>
      </c>
      <c r="Y150" s="61">
        <v>2.63</v>
      </c>
      <c r="Z150" s="61">
        <v>2.639643127548049</v>
      </c>
      <c r="AA150" s="37"/>
    </row>
    <row r="151" spans="1:27" ht="15" customHeight="1" x14ac:dyDescent="0.2">
      <c r="A151" s="37">
        <v>146</v>
      </c>
      <c r="B151" s="37" t="s">
        <v>195</v>
      </c>
      <c r="C151" s="55" t="s">
        <v>35</v>
      </c>
      <c r="D151" s="56">
        <v>2</v>
      </c>
      <c r="E151" s="57">
        <v>1744</v>
      </c>
      <c r="F151" s="58">
        <v>1762</v>
      </c>
      <c r="G151" s="59">
        <v>17.64</v>
      </c>
      <c r="H151" s="60">
        <v>1761.14</v>
      </c>
      <c r="I151" s="52" t="s">
        <v>36</v>
      </c>
      <c r="J151" s="52" t="s">
        <v>48</v>
      </c>
      <c r="K151" s="52" t="s">
        <v>38</v>
      </c>
      <c r="L151" s="53">
        <v>0.27200000000000002</v>
      </c>
      <c r="M151" s="63"/>
      <c r="N151" s="53">
        <v>0.28738270115062103</v>
      </c>
      <c r="O151" s="53">
        <v>0.19500000000000001</v>
      </c>
      <c r="P151" s="61">
        <v>320</v>
      </c>
      <c r="Q151" s="62"/>
      <c r="R151" s="61">
        <v>255.3</v>
      </c>
      <c r="S151" s="61"/>
      <c r="T151" s="61"/>
      <c r="U151" s="53">
        <v>0.28399999999999997</v>
      </c>
      <c r="V151" s="61"/>
      <c r="W151" s="61">
        <v>1.91</v>
      </c>
      <c r="X151" s="61">
        <v>1.9</v>
      </c>
      <c r="Y151" s="61">
        <v>2.62</v>
      </c>
      <c r="Z151" s="61">
        <v>2.6662277256920617</v>
      </c>
      <c r="AA151" s="37"/>
    </row>
    <row r="152" spans="1:27" ht="15" customHeight="1" x14ac:dyDescent="0.2">
      <c r="A152" s="37">
        <v>147</v>
      </c>
      <c r="B152" s="37" t="s">
        <v>196</v>
      </c>
      <c r="C152" s="55" t="s">
        <v>35</v>
      </c>
      <c r="D152" s="56">
        <v>2</v>
      </c>
      <c r="E152" s="57">
        <v>1744</v>
      </c>
      <c r="F152" s="58">
        <v>1762</v>
      </c>
      <c r="G152" s="59">
        <v>17.91</v>
      </c>
      <c r="H152" s="60">
        <v>1761.41</v>
      </c>
      <c r="I152" s="52" t="s">
        <v>36</v>
      </c>
      <c r="J152" s="52" t="s">
        <v>48</v>
      </c>
      <c r="K152" s="52" t="s">
        <v>38</v>
      </c>
      <c r="L152" s="53">
        <v>0.28100000000000003</v>
      </c>
      <c r="M152" s="63"/>
      <c r="N152" s="53">
        <v>0.29462221111180553</v>
      </c>
      <c r="O152" s="53">
        <v>0.20399999999999999</v>
      </c>
      <c r="P152" s="61">
        <v>414</v>
      </c>
      <c r="Q152" s="62"/>
      <c r="R152" s="61"/>
      <c r="S152" s="61"/>
      <c r="T152" s="61"/>
      <c r="U152" s="53">
        <v>0.33100000000000002</v>
      </c>
      <c r="V152" s="61"/>
      <c r="W152" s="61">
        <v>1.89</v>
      </c>
      <c r="X152" s="61">
        <v>1.86</v>
      </c>
      <c r="Y152" s="61">
        <v>2.63</v>
      </c>
      <c r="Z152" s="61">
        <v>2.6368848428467011</v>
      </c>
      <c r="AA152" s="37"/>
    </row>
    <row r="153" spans="1:27" ht="15" customHeight="1" x14ac:dyDescent="0.2">
      <c r="A153" s="37">
        <v>148</v>
      </c>
      <c r="B153" s="37" t="s">
        <v>197</v>
      </c>
      <c r="C153" s="55" t="s">
        <v>35</v>
      </c>
      <c r="D153" s="56">
        <v>3</v>
      </c>
      <c r="E153" s="57">
        <v>1930</v>
      </c>
      <c r="F153" s="58">
        <v>1948</v>
      </c>
      <c r="G153" s="59">
        <v>0.19</v>
      </c>
      <c r="H153" s="60">
        <v>1928.69</v>
      </c>
      <c r="I153" s="52"/>
      <c r="J153" s="52" t="s">
        <v>141</v>
      </c>
      <c r="K153" s="52" t="s">
        <v>86</v>
      </c>
      <c r="L153" s="53"/>
      <c r="M153" s="63"/>
      <c r="N153" s="53">
        <v>0.19274000000000002</v>
      </c>
      <c r="O153" s="53"/>
      <c r="P153" s="61">
        <v>8.9</v>
      </c>
      <c r="Q153" s="62"/>
      <c r="R153" s="61"/>
      <c r="S153" s="61"/>
      <c r="T153" s="61"/>
      <c r="U153" s="53"/>
      <c r="V153" s="61"/>
      <c r="W153" s="61" t="s">
        <v>41</v>
      </c>
      <c r="X153" s="61">
        <v>2.31</v>
      </c>
      <c r="Y153" s="61" t="s">
        <v>41</v>
      </c>
      <c r="Z153" s="61">
        <v>2.8615316007234348</v>
      </c>
      <c r="AA153" s="37"/>
    </row>
    <row r="154" spans="1:27" ht="15" customHeight="1" x14ac:dyDescent="0.2">
      <c r="A154" s="37">
        <v>149</v>
      </c>
      <c r="B154" s="37" t="s">
        <v>198</v>
      </c>
      <c r="C154" s="55" t="s">
        <v>35</v>
      </c>
      <c r="D154" s="56">
        <v>3</v>
      </c>
      <c r="E154" s="57">
        <v>1930</v>
      </c>
      <c r="F154" s="58">
        <v>1948</v>
      </c>
      <c r="G154" s="59">
        <v>0.36</v>
      </c>
      <c r="H154" s="60">
        <v>1928.86</v>
      </c>
      <c r="I154" s="64"/>
      <c r="J154" s="52" t="s">
        <v>475</v>
      </c>
      <c r="K154" s="52" t="s">
        <v>38</v>
      </c>
      <c r="L154" s="53"/>
      <c r="M154" s="63"/>
      <c r="N154" s="53">
        <v>0.18472999999999998</v>
      </c>
      <c r="O154" s="53"/>
      <c r="P154" s="61">
        <v>5.7</v>
      </c>
      <c r="Q154" s="62"/>
      <c r="R154" s="61"/>
      <c r="S154" s="61"/>
      <c r="T154" s="61"/>
      <c r="U154" s="53"/>
      <c r="V154" s="61"/>
      <c r="W154" s="61" t="s">
        <v>41</v>
      </c>
      <c r="X154" s="61">
        <v>2.29</v>
      </c>
      <c r="Y154" s="61" t="s">
        <v>41</v>
      </c>
      <c r="Z154" s="61">
        <v>2.8088853999288577</v>
      </c>
      <c r="AA154" s="37"/>
    </row>
    <row r="155" spans="1:27" ht="15" customHeight="1" x14ac:dyDescent="0.2">
      <c r="A155" s="37">
        <v>150</v>
      </c>
      <c r="B155" s="37" t="s">
        <v>199</v>
      </c>
      <c r="C155" s="55" t="s">
        <v>35</v>
      </c>
      <c r="D155" s="56">
        <v>3</v>
      </c>
      <c r="E155" s="57">
        <v>1930</v>
      </c>
      <c r="F155" s="58">
        <v>1948</v>
      </c>
      <c r="G155" s="59">
        <v>0.56000000000000005</v>
      </c>
      <c r="H155" s="60">
        <v>1929.06</v>
      </c>
      <c r="I155" s="64"/>
      <c r="J155" s="52" t="s">
        <v>141</v>
      </c>
      <c r="K155" s="52" t="s">
        <v>86</v>
      </c>
      <c r="L155" s="53"/>
      <c r="M155" s="63"/>
      <c r="N155" s="53">
        <v>0.19649999999999998</v>
      </c>
      <c r="O155" s="53"/>
      <c r="P155" s="61">
        <v>53.4</v>
      </c>
      <c r="Q155" s="62"/>
      <c r="R155" s="61"/>
      <c r="S155" s="61"/>
      <c r="T155" s="61"/>
      <c r="U155" s="53"/>
      <c r="V155" s="61"/>
      <c r="W155" s="61" t="s">
        <v>41</v>
      </c>
      <c r="X155" s="61">
        <v>2.2799999999999998</v>
      </c>
      <c r="Y155" s="61" t="s">
        <v>41</v>
      </c>
      <c r="Z155" s="61">
        <v>2.8375855631611695</v>
      </c>
      <c r="AA155" s="37"/>
    </row>
    <row r="156" spans="1:27" ht="15" customHeight="1" x14ac:dyDescent="0.2">
      <c r="A156" s="37">
        <v>151</v>
      </c>
      <c r="B156" s="37" t="s">
        <v>200</v>
      </c>
      <c r="C156" s="55" t="s">
        <v>35</v>
      </c>
      <c r="D156" s="56">
        <v>3</v>
      </c>
      <c r="E156" s="57">
        <v>1930</v>
      </c>
      <c r="F156" s="58">
        <v>1948</v>
      </c>
      <c r="G156" s="59">
        <v>0.85</v>
      </c>
      <c r="H156" s="60">
        <v>1929.35</v>
      </c>
      <c r="I156" s="64"/>
      <c r="J156" s="52" t="s">
        <v>141</v>
      </c>
      <c r="K156" s="52" t="s">
        <v>86</v>
      </c>
      <c r="L156" s="53">
        <v>0.17699999999999999</v>
      </c>
      <c r="M156" s="63"/>
      <c r="N156" s="53">
        <v>0.23458100805009377</v>
      </c>
      <c r="O156" s="53"/>
      <c r="P156" s="61">
        <v>13</v>
      </c>
      <c r="Q156" s="62"/>
      <c r="R156" s="61"/>
      <c r="S156" s="61"/>
      <c r="T156" s="61"/>
      <c r="U156" s="53"/>
      <c r="V156" s="61"/>
      <c r="W156" s="61">
        <v>2.1800000000000002</v>
      </c>
      <c r="X156" s="61">
        <v>2.27</v>
      </c>
      <c r="Y156" s="61">
        <v>2.65</v>
      </c>
      <c r="Z156" s="61">
        <v>2.9656959441484081</v>
      </c>
      <c r="AA156" s="37"/>
    </row>
    <row r="157" spans="1:27" ht="15" customHeight="1" x14ac:dyDescent="0.2">
      <c r="A157" s="37">
        <v>152</v>
      </c>
      <c r="B157" s="37" t="s">
        <v>201</v>
      </c>
      <c r="C157" s="55" t="s">
        <v>35</v>
      </c>
      <c r="D157" s="56">
        <v>3</v>
      </c>
      <c r="E157" s="57">
        <v>1930</v>
      </c>
      <c r="F157" s="58">
        <v>1948</v>
      </c>
      <c r="G157" s="59">
        <v>1.75</v>
      </c>
      <c r="H157" s="60">
        <v>1930.25</v>
      </c>
      <c r="I157" s="64"/>
      <c r="J157" s="52" t="s">
        <v>48</v>
      </c>
      <c r="K157" s="52" t="s">
        <v>38</v>
      </c>
      <c r="L157" s="53"/>
      <c r="M157" s="63"/>
      <c r="N157" s="53">
        <v>0.16652999999999998</v>
      </c>
      <c r="O157" s="53"/>
      <c r="P157" s="61">
        <v>4</v>
      </c>
      <c r="Q157" s="62"/>
      <c r="R157" s="61"/>
      <c r="S157" s="61">
        <v>2.4300000000000002</v>
      </c>
      <c r="T157" s="61"/>
      <c r="U157" s="53"/>
      <c r="V157" s="61"/>
      <c r="W157" s="61" t="s">
        <v>41</v>
      </c>
      <c r="X157" s="61">
        <v>2.34</v>
      </c>
      <c r="Y157" s="61" t="s">
        <v>41</v>
      </c>
      <c r="Z157" s="61">
        <v>2.8075395635115838</v>
      </c>
      <c r="AA157" s="37"/>
    </row>
    <row r="158" spans="1:27" ht="15" customHeight="1" x14ac:dyDescent="0.2">
      <c r="A158" s="37">
        <v>153</v>
      </c>
      <c r="B158" s="37" t="s">
        <v>202</v>
      </c>
      <c r="C158" s="55" t="s">
        <v>35</v>
      </c>
      <c r="D158" s="56">
        <v>3</v>
      </c>
      <c r="E158" s="57">
        <v>1930</v>
      </c>
      <c r="F158" s="58">
        <v>1948</v>
      </c>
      <c r="G158" s="59">
        <v>1.94</v>
      </c>
      <c r="H158" s="60">
        <v>1930.44</v>
      </c>
      <c r="I158" s="64"/>
      <c r="J158" s="52" t="s">
        <v>48</v>
      </c>
      <c r="K158" s="52" t="s">
        <v>38</v>
      </c>
      <c r="L158" s="53">
        <v>0.154</v>
      </c>
      <c r="M158" s="63"/>
      <c r="N158" s="53">
        <v>0.17682201925705132</v>
      </c>
      <c r="O158" s="53">
        <v>8.900000000000001E-2</v>
      </c>
      <c r="P158" s="61">
        <v>8.5</v>
      </c>
      <c r="Q158" s="62"/>
      <c r="R158" s="61">
        <v>1.498</v>
      </c>
      <c r="S158" s="61"/>
      <c r="T158" s="61"/>
      <c r="U158" s="53">
        <v>0.42200000000000004</v>
      </c>
      <c r="V158" s="61"/>
      <c r="W158" s="61">
        <v>2.2400000000000002</v>
      </c>
      <c r="X158" s="61">
        <v>2.21</v>
      </c>
      <c r="Y158" s="61">
        <v>2.65</v>
      </c>
      <c r="Z158" s="61">
        <v>2.6847170984887048</v>
      </c>
      <c r="AA158" s="37"/>
    </row>
    <row r="159" spans="1:27" ht="15" customHeight="1" x14ac:dyDescent="0.2">
      <c r="A159" s="37">
        <v>154</v>
      </c>
      <c r="B159" s="37" t="s">
        <v>204</v>
      </c>
      <c r="C159" s="55" t="s">
        <v>35</v>
      </c>
      <c r="D159" s="56">
        <v>3</v>
      </c>
      <c r="E159" s="57">
        <v>1930</v>
      </c>
      <c r="F159" s="58">
        <v>1948</v>
      </c>
      <c r="G159" s="59">
        <v>2.19</v>
      </c>
      <c r="H159" s="60">
        <v>1930.69</v>
      </c>
      <c r="I159" s="64" t="s">
        <v>203</v>
      </c>
      <c r="J159" s="52" t="s">
        <v>48</v>
      </c>
      <c r="K159" s="52" t="s">
        <v>38</v>
      </c>
      <c r="L159" s="53">
        <v>0.16800000000000001</v>
      </c>
      <c r="M159" s="63"/>
      <c r="N159" s="53">
        <v>0.19451054398856413</v>
      </c>
      <c r="O159" s="53">
        <v>6.2E-2</v>
      </c>
      <c r="P159" s="61">
        <v>6.5</v>
      </c>
      <c r="Q159" s="62"/>
      <c r="R159" s="61"/>
      <c r="S159" s="61"/>
      <c r="T159" s="61"/>
      <c r="U159" s="53">
        <v>0.67</v>
      </c>
      <c r="V159" s="61"/>
      <c r="W159" s="61">
        <v>2.2000000000000002</v>
      </c>
      <c r="X159" s="61">
        <v>2.19</v>
      </c>
      <c r="Y159" s="61">
        <v>2.64</v>
      </c>
      <c r="Z159" s="61">
        <v>2.7188437833119292</v>
      </c>
      <c r="AA159" s="37"/>
    </row>
    <row r="160" spans="1:27" ht="15" customHeight="1" x14ac:dyDescent="0.2">
      <c r="A160" s="37">
        <v>155</v>
      </c>
      <c r="B160" s="37" t="s">
        <v>205</v>
      </c>
      <c r="C160" s="55" t="s">
        <v>35</v>
      </c>
      <c r="D160" s="56">
        <v>3</v>
      </c>
      <c r="E160" s="57">
        <v>1930</v>
      </c>
      <c r="F160" s="58">
        <v>1948</v>
      </c>
      <c r="G160" s="59">
        <v>2.34</v>
      </c>
      <c r="H160" s="60">
        <v>1930.84</v>
      </c>
      <c r="I160" s="64" t="s">
        <v>203</v>
      </c>
      <c r="J160" s="52" t="s">
        <v>48</v>
      </c>
      <c r="K160" s="52" t="s">
        <v>38</v>
      </c>
      <c r="L160" s="53">
        <v>0.17499999999999999</v>
      </c>
      <c r="M160" s="63"/>
      <c r="N160" s="53">
        <v>0.20143786957950074</v>
      </c>
      <c r="O160" s="53">
        <v>7.2999999999999995E-2</v>
      </c>
      <c r="P160" s="61">
        <v>8</v>
      </c>
      <c r="Q160" s="62"/>
      <c r="R160" s="61">
        <v>6.0039999999999996</v>
      </c>
      <c r="S160" s="61"/>
      <c r="T160" s="61"/>
      <c r="U160" s="53">
        <v>0.58399999999999996</v>
      </c>
      <c r="V160" s="61"/>
      <c r="W160" s="61">
        <v>2.1800000000000002</v>
      </c>
      <c r="X160" s="61">
        <v>2.17</v>
      </c>
      <c r="Y160" s="61">
        <v>2.64</v>
      </c>
      <c r="Z160" s="61">
        <v>2.717384054835335</v>
      </c>
      <c r="AA160" s="37" t="s">
        <v>206</v>
      </c>
    </row>
    <row r="161" spans="1:27" ht="15" customHeight="1" x14ac:dyDescent="0.2">
      <c r="A161" s="37">
        <v>156</v>
      </c>
      <c r="B161" s="37" t="s">
        <v>207</v>
      </c>
      <c r="C161" s="55" t="s">
        <v>35</v>
      </c>
      <c r="D161" s="56">
        <v>3</v>
      </c>
      <c r="E161" s="57">
        <v>1930</v>
      </c>
      <c r="F161" s="58">
        <v>1948</v>
      </c>
      <c r="G161" s="59">
        <v>2.59</v>
      </c>
      <c r="H161" s="60">
        <v>1931.09</v>
      </c>
      <c r="I161" s="64" t="s">
        <v>203</v>
      </c>
      <c r="J161" s="52" t="s">
        <v>467</v>
      </c>
      <c r="K161" s="52" t="s">
        <v>38</v>
      </c>
      <c r="L161" s="53">
        <v>0.17199999999999999</v>
      </c>
      <c r="M161" s="63"/>
      <c r="N161" s="53">
        <v>0.22375550335257241</v>
      </c>
      <c r="O161" s="53">
        <v>9.9000000000000005E-2</v>
      </c>
      <c r="P161" s="61">
        <v>35</v>
      </c>
      <c r="Q161" s="62"/>
      <c r="R161" s="61">
        <v>31.38</v>
      </c>
      <c r="S161" s="61"/>
      <c r="T161" s="61"/>
      <c r="U161" s="53">
        <v>0.42499999999999999</v>
      </c>
      <c r="V161" s="61"/>
      <c r="W161" s="61">
        <v>2.11</v>
      </c>
      <c r="X161" s="61">
        <v>2.08</v>
      </c>
      <c r="Y161" s="61">
        <v>2.5499999999999998</v>
      </c>
      <c r="Z161" s="61">
        <v>2.67956811157238</v>
      </c>
      <c r="AA161" s="37"/>
    </row>
    <row r="162" spans="1:27" ht="15" customHeight="1" x14ac:dyDescent="0.2">
      <c r="A162" s="37">
        <v>157</v>
      </c>
      <c r="B162" s="37" t="s">
        <v>208</v>
      </c>
      <c r="C162" s="55" t="s">
        <v>35</v>
      </c>
      <c r="D162" s="56">
        <v>3</v>
      </c>
      <c r="E162" s="57">
        <v>1930</v>
      </c>
      <c r="F162" s="58">
        <v>1948</v>
      </c>
      <c r="G162" s="59">
        <v>2.96</v>
      </c>
      <c r="H162" s="60">
        <v>1931.46</v>
      </c>
      <c r="I162" s="64" t="s">
        <v>203</v>
      </c>
      <c r="J162" s="52" t="s">
        <v>48</v>
      </c>
      <c r="K162" s="52" t="s">
        <v>38</v>
      </c>
      <c r="L162" s="53">
        <v>0.14400000000000002</v>
      </c>
      <c r="M162" s="63"/>
      <c r="N162" s="53">
        <v>0.17370093921421786</v>
      </c>
      <c r="O162" s="53">
        <v>8.6999999999999994E-2</v>
      </c>
      <c r="P162" s="61">
        <v>6</v>
      </c>
      <c r="Q162" s="62"/>
      <c r="R162" s="61"/>
      <c r="S162" s="61"/>
      <c r="T162" s="61"/>
      <c r="U162" s="53">
        <v>0.57099999999999995</v>
      </c>
      <c r="V162" s="61"/>
      <c r="W162" s="61">
        <v>2.2799999999999998</v>
      </c>
      <c r="X162" s="61">
        <v>2.2999999999999998</v>
      </c>
      <c r="Y162" s="61">
        <v>2.66</v>
      </c>
      <c r="Z162" s="61">
        <v>2.7834958420656788</v>
      </c>
      <c r="AA162" s="37"/>
    </row>
    <row r="163" spans="1:27" ht="15" customHeight="1" x14ac:dyDescent="0.2">
      <c r="A163" s="37">
        <v>158</v>
      </c>
      <c r="B163" s="37" t="s">
        <v>209</v>
      </c>
      <c r="C163" s="55" t="s">
        <v>35</v>
      </c>
      <c r="D163" s="56">
        <v>3</v>
      </c>
      <c r="E163" s="57">
        <v>1930</v>
      </c>
      <c r="F163" s="58">
        <v>1948</v>
      </c>
      <c r="G163" s="59">
        <v>3.17</v>
      </c>
      <c r="H163" s="60">
        <v>1931.67</v>
      </c>
      <c r="I163" s="64" t="s">
        <v>203</v>
      </c>
      <c r="J163" s="52" t="s">
        <v>476</v>
      </c>
      <c r="K163" s="52" t="s">
        <v>38</v>
      </c>
      <c r="L163" s="53">
        <v>0.20100000000000001</v>
      </c>
      <c r="M163" s="63"/>
      <c r="N163" s="53">
        <v>0.21949896773307839</v>
      </c>
      <c r="O163" s="53">
        <v>0.16399999999999998</v>
      </c>
      <c r="P163" s="61">
        <v>90</v>
      </c>
      <c r="Q163" s="62"/>
      <c r="R163" s="61"/>
      <c r="S163" s="61"/>
      <c r="T163" s="61"/>
      <c r="U163" s="53">
        <v>0.32200000000000001</v>
      </c>
      <c r="V163" s="61"/>
      <c r="W163" s="61">
        <v>2.13</v>
      </c>
      <c r="X163" s="61">
        <v>2.0699999999999998</v>
      </c>
      <c r="Y163" s="61">
        <v>2.67</v>
      </c>
      <c r="Z163" s="61">
        <v>2.652142552570111</v>
      </c>
      <c r="AA163" s="37"/>
    </row>
    <row r="164" spans="1:27" ht="15" customHeight="1" x14ac:dyDescent="0.2">
      <c r="A164" s="37">
        <v>159</v>
      </c>
      <c r="B164" s="37" t="s">
        <v>210</v>
      </c>
      <c r="C164" s="55" t="s">
        <v>35</v>
      </c>
      <c r="D164" s="56">
        <v>3</v>
      </c>
      <c r="E164" s="57">
        <v>1930</v>
      </c>
      <c r="F164" s="58">
        <v>1948</v>
      </c>
      <c r="G164" s="59">
        <v>3.38</v>
      </c>
      <c r="H164" s="60">
        <v>1931.88</v>
      </c>
      <c r="I164" s="64" t="s">
        <v>203</v>
      </c>
      <c r="J164" s="52" t="s">
        <v>48</v>
      </c>
      <c r="K164" s="52" t="s">
        <v>38</v>
      </c>
      <c r="L164" s="53">
        <v>0.156</v>
      </c>
      <c r="M164" s="63"/>
      <c r="N164" s="53">
        <v>0.18165068422677236</v>
      </c>
      <c r="O164" s="53">
        <v>6.4000000000000001E-2</v>
      </c>
      <c r="P164" s="61">
        <v>8.3000000000000007</v>
      </c>
      <c r="Q164" s="62"/>
      <c r="R164" s="61">
        <v>1.2</v>
      </c>
      <c r="S164" s="61"/>
      <c r="T164" s="61"/>
      <c r="U164" s="53">
        <v>0.58700000000000008</v>
      </c>
      <c r="V164" s="61"/>
      <c r="W164" s="61">
        <v>2.23</v>
      </c>
      <c r="X164" s="61">
        <v>2.21</v>
      </c>
      <c r="Y164" s="61">
        <v>2.64</v>
      </c>
      <c r="Z164" s="61">
        <v>2.7005582547739451</v>
      </c>
      <c r="AA164" s="37" t="s">
        <v>206</v>
      </c>
    </row>
    <row r="165" spans="1:27" ht="15" customHeight="1" x14ac:dyDescent="0.2">
      <c r="A165" s="37">
        <v>160</v>
      </c>
      <c r="B165" s="37" t="s">
        <v>211</v>
      </c>
      <c r="C165" s="55" t="s">
        <v>35</v>
      </c>
      <c r="D165" s="56">
        <v>3</v>
      </c>
      <c r="E165" s="57">
        <v>1930</v>
      </c>
      <c r="F165" s="58">
        <v>1948</v>
      </c>
      <c r="G165" s="59">
        <v>3.6</v>
      </c>
      <c r="H165" s="60">
        <v>1932.1</v>
      </c>
      <c r="I165" s="64" t="s">
        <v>203</v>
      </c>
      <c r="J165" s="52" t="s">
        <v>48</v>
      </c>
      <c r="K165" s="52" t="s">
        <v>38</v>
      </c>
      <c r="L165" s="53">
        <v>0.159</v>
      </c>
      <c r="M165" s="63"/>
      <c r="N165" s="53">
        <v>0.18218205723124506</v>
      </c>
      <c r="O165" s="53">
        <v>0.11</v>
      </c>
      <c r="P165" s="61">
        <v>8.5</v>
      </c>
      <c r="Q165" s="62"/>
      <c r="R165" s="61"/>
      <c r="S165" s="61"/>
      <c r="T165" s="61"/>
      <c r="U165" s="53">
        <v>0.38900000000000001</v>
      </c>
      <c r="V165" s="61"/>
      <c r="W165" s="61">
        <v>2.2200000000000002</v>
      </c>
      <c r="X165" s="61">
        <v>2.21</v>
      </c>
      <c r="Y165" s="61">
        <v>2.64</v>
      </c>
      <c r="Z165" s="61">
        <v>2.7023129286182663</v>
      </c>
      <c r="AA165" s="37"/>
    </row>
    <row r="166" spans="1:27" ht="15" customHeight="1" x14ac:dyDescent="0.2">
      <c r="A166" s="37">
        <v>161</v>
      </c>
      <c r="B166" s="37" t="s">
        <v>212</v>
      </c>
      <c r="C166" s="55" t="s">
        <v>35</v>
      </c>
      <c r="D166" s="56">
        <v>3</v>
      </c>
      <c r="E166" s="57">
        <v>1930</v>
      </c>
      <c r="F166" s="58">
        <v>1948</v>
      </c>
      <c r="G166" s="59">
        <v>3.9</v>
      </c>
      <c r="H166" s="60">
        <v>1932.4</v>
      </c>
      <c r="I166" s="64" t="s">
        <v>203</v>
      </c>
      <c r="J166" s="52" t="s">
        <v>48</v>
      </c>
      <c r="K166" s="52" t="s">
        <v>38</v>
      </c>
      <c r="L166" s="53">
        <v>6.8000000000000005E-2</v>
      </c>
      <c r="M166" s="63"/>
      <c r="N166" s="53">
        <v>9.0172076872971144E-2</v>
      </c>
      <c r="O166" s="53">
        <v>2.7000000000000003E-2</v>
      </c>
      <c r="P166" s="61">
        <v>1</v>
      </c>
      <c r="Q166" s="62"/>
      <c r="R166" s="61">
        <v>0.13830000000000001</v>
      </c>
      <c r="S166" s="61"/>
      <c r="T166" s="61"/>
      <c r="U166" s="53">
        <v>0.59699999999999998</v>
      </c>
      <c r="V166" s="61"/>
      <c r="W166" s="61">
        <v>2.4900000000000002</v>
      </c>
      <c r="X166" s="61">
        <v>2.4700000000000002</v>
      </c>
      <c r="Y166" s="61">
        <v>2.67</v>
      </c>
      <c r="Z166" s="61">
        <v>2.7147990704777945</v>
      </c>
      <c r="AA166" s="37"/>
    </row>
    <row r="167" spans="1:27" ht="15" customHeight="1" x14ac:dyDescent="0.2">
      <c r="A167" s="37">
        <v>162</v>
      </c>
      <c r="B167" s="37" t="s">
        <v>213</v>
      </c>
      <c r="C167" s="55" t="s">
        <v>35</v>
      </c>
      <c r="D167" s="56">
        <v>3</v>
      </c>
      <c r="E167" s="57">
        <v>1930</v>
      </c>
      <c r="F167" s="58">
        <v>1948</v>
      </c>
      <c r="G167" s="59">
        <v>4.21</v>
      </c>
      <c r="H167" s="60">
        <v>1932.71</v>
      </c>
      <c r="I167" s="64" t="s">
        <v>203</v>
      </c>
      <c r="J167" s="52" t="s">
        <v>477</v>
      </c>
      <c r="K167" s="52" t="s">
        <v>38</v>
      </c>
      <c r="L167" s="53"/>
      <c r="M167" s="63"/>
      <c r="N167" s="53">
        <v>7.8310000000000005E-2</v>
      </c>
      <c r="O167" s="53"/>
      <c r="P167" s="61">
        <v>1.4</v>
      </c>
      <c r="Q167" s="62"/>
      <c r="R167" s="61"/>
      <c r="S167" s="61"/>
      <c r="T167" s="61"/>
      <c r="U167" s="53"/>
      <c r="V167" s="61"/>
      <c r="W167" s="61" t="s">
        <v>41</v>
      </c>
      <c r="X167" s="61">
        <v>2.48</v>
      </c>
      <c r="Y167" s="61" t="s">
        <v>41</v>
      </c>
      <c r="Z167" s="61">
        <v>2.6907094576267507</v>
      </c>
      <c r="AA167" s="37"/>
    </row>
    <row r="168" spans="1:27" ht="15" customHeight="1" x14ac:dyDescent="0.2">
      <c r="A168" s="37">
        <v>163</v>
      </c>
      <c r="B168" s="37" t="s">
        <v>214</v>
      </c>
      <c r="C168" s="55" t="s">
        <v>35</v>
      </c>
      <c r="D168" s="56">
        <v>3</v>
      </c>
      <c r="E168" s="57">
        <v>1930</v>
      </c>
      <c r="F168" s="58">
        <v>1948</v>
      </c>
      <c r="G168" s="59">
        <v>4.3899999999999997</v>
      </c>
      <c r="H168" s="60">
        <v>1932.89</v>
      </c>
      <c r="I168" s="64" t="s">
        <v>203</v>
      </c>
      <c r="J168" s="52" t="s">
        <v>215</v>
      </c>
      <c r="K168" s="52" t="s">
        <v>38</v>
      </c>
      <c r="L168" s="53"/>
      <c r="M168" s="63"/>
      <c r="N168" s="53">
        <v>7.1660000000000001E-2</v>
      </c>
      <c r="O168" s="53"/>
      <c r="P168" s="61">
        <v>0.3</v>
      </c>
      <c r="Q168" s="62"/>
      <c r="R168" s="61"/>
      <c r="S168" s="61"/>
      <c r="T168" s="61"/>
      <c r="U168" s="53"/>
      <c r="V168" s="61"/>
      <c r="W168" s="61" t="s">
        <v>41</v>
      </c>
      <c r="X168" s="61">
        <v>2.5299999999999998</v>
      </c>
      <c r="Y168" s="61" t="s">
        <v>41</v>
      </c>
      <c r="Z168" s="61">
        <v>2.725294611887886</v>
      </c>
      <c r="AA168" s="37"/>
    </row>
    <row r="169" spans="1:27" ht="15" customHeight="1" x14ac:dyDescent="0.2">
      <c r="A169" s="37">
        <v>164</v>
      </c>
      <c r="B169" s="37" t="s">
        <v>216</v>
      </c>
      <c r="C169" s="55" t="s">
        <v>35</v>
      </c>
      <c r="D169" s="56">
        <v>3</v>
      </c>
      <c r="E169" s="57">
        <v>1930</v>
      </c>
      <c r="F169" s="58">
        <v>1948</v>
      </c>
      <c r="G169" s="59">
        <v>4.5999999999999996</v>
      </c>
      <c r="H169" s="60">
        <v>1933.1</v>
      </c>
      <c r="I169" s="64" t="s">
        <v>203</v>
      </c>
      <c r="J169" s="52" t="s">
        <v>37</v>
      </c>
      <c r="K169" s="52" t="s">
        <v>38</v>
      </c>
      <c r="L169" s="53">
        <v>0.22899999999999998</v>
      </c>
      <c r="M169" s="63"/>
      <c r="N169" s="53">
        <v>0.24006417635093583</v>
      </c>
      <c r="O169" s="53">
        <v>0.10800000000000001</v>
      </c>
      <c r="P169" s="61">
        <v>641</v>
      </c>
      <c r="Q169" s="62"/>
      <c r="R169" s="61"/>
      <c r="S169" s="61"/>
      <c r="T169" s="61"/>
      <c r="U169" s="53">
        <v>0.56399999999999995</v>
      </c>
      <c r="V169" s="61"/>
      <c r="W169" s="61">
        <v>2.04</v>
      </c>
      <c r="X169" s="61">
        <v>1.99</v>
      </c>
      <c r="Y169" s="61">
        <v>2.65</v>
      </c>
      <c r="Z169" s="61">
        <v>2.6186421774991557</v>
      </c>
      <c r="AA169" s="37"/>
    </row>
    <row r="170" spans="1:27" ht="15" customHeight="1" x14ac:dyDescent="0.2">
      <c r="A170" s="37">
        <v>165</v>
      </c>
      <c r="B170" s="37" t="s">
        <v>217</v>
      </c>
      <c r="C170" s="55" t="s">
        <v>35</v>
      </c>
      <c r="D170" s="56">
        <v>3</v>
      </c>
      <c r="E170" s="57">
        <v>1930</v>
      </c>
      <c r="F170" s="58">
        <v>1948</v>
      </c>
      <c r="G170" s="59">
        <v>4.88</v>
      </c>
      <c r="H170" s="60">
        <v>1933.38</v>
      </c>
      <c r="I170" s="64" t="s">
        <v>203</v>
      </c>
      <c r="J170" s="52" t="s">
        <v>465</v>
      </c>
      <c r="K170" s="52" t="s">
        <v>38</v>
      </c>
      <c r="L170" s="53">
        <v>0.24100000000000002</v>
      </c>
      <c r="M170" s="63"/>
      <c r="N170" s="53">
        <v>0.25362879460416349</v>
      </c>
      <c r="O170" s="53">
        <v>0.21</v>
      </c>
      <c r="P170" s="61">
        <v>678</v>
      </c>
      <c r="Q170" s="62"/>
      <c r="R170" s="61">
        <v>674</v>
      </c>
      <c r="S170" s="61"/>
      <c r="T170" s="61"/>
      <c r="U170" s="53">
        <v>0.127</v>
      </c>
      <c r="V170" s="61"/>
      <c r="W170" s="61">
        <v>2</v>
      </c>
      <c r="X170" s="61">
        <v>1.94</v>
      </c>
      <c r="Y170" s="61">
        <v>2.64</v>
      </c>
      <c r="Z170" s="61">
        <v>2.5992428244483587</v>
      </c>
      <c r="AA170" s="37"/>
    </row>
    <row r="171" spans="1:27" ht="15" customHeight="1" x14ac:dyDescent="0.2">
      <c r="A171" s="37">
        <v>166</v>
      </c>
      <c r="B171" s="37" t="s">
        <v>218</v>
      </c>
      <c r="C171" s="55" t="s">
        <v>35</v>
      </c>
      <c r="D171" s="56">
        <v>3</v>
      </c>
      <c r="E171" s="57">
        <v>1930</v>
      </c>
      <c r="F171" s="58">
        <v>1948</v>
      </c>
      <c r="G171" s="59">
        <v>5.0199999999999996</v>
      </c>
      <c r="H171" s="60">
        <v>1933.52</v>
      </c>
      <c r="I171" s="64" t="s">
        <v>203</v>
      </c>
      <c r="J171" s="52" t="s">
        <v>37</v>
      </c>
      <c r="K171" s="52" t="s">
        <v>38</v>
      </c>
      <c r="L171" s="53">
        <v>0.24100000000000002</v>
      </c>
      <c r="M171" s="63"/>
      <c r="N171" s="53">
        <v>0.25365407881789298</v>
      </c>
      <c r="O171" s="53">
        <v>0.16899999999999998</v>
      </c>
      <c r="P171" s="61">
        <v>798</v>
      </c>
      <c r="Q171" s="62"/>
      <c r="R171" s="61"/>
      <c r="S171" s="61"/>
      <c r="T171" s="61"/>
      <c r="U171" s="53">
        <v>0.27600000000000002</v>
      </c>
      <c r="V171" s="61"/>
      <c r="W171" s="61">
        <v>2.0099999999999998</v>
      </c>
      <c r="X171" s="61">
        <v>1.93</v>
      </c>
      <c r="Y171" s="61">
        <v>2.65</v>
      </c>
      <c r="Z171" s="61">
        <v>2.5859322670955995</v>
      </c>
      <c r="AA171" s="37"/>
    </row>
    <row r="172" spans="1:27" ht="15" customHeight="1" x14ac:dyDescent="0.2">
      <c r="A172" s="37">
        <v>167</v>
      </c>
      <c r="B172" s="37" t="s">
        <v>219</v>
      </c>
      <c r="C172" s="55" t="s">
        <v>35</v>
      </c>
      <c r="D172" s="56">
        <v>3</v>
      </c>
      <c r="E172" s="57">
        <v>1930</v>
      </c>
      <c r="F172" s="58">
        <v>1948</v>
      </c>
      <c r="G172" s="59">
        <v>5.21</v>
      </c>
      <c r="H172" s="60">
        <v>1933.71</v>
      </c>
      <c r="I172" s="64" t="s">
        <v>203</v>
      </c>
      <c r="J172" s="52" t="s">
        <v>37</v>
      </c>
      <c r="K172" s="52" t="s">
        <v>38</v>
      </c>
      <c r="L172" s="53">
        <v>0.22600000000000001</v>
      </c>
      <c r="M172" s="63"/>
      <c r="N172" s="53">
        <v>0.24392409284598895</v>
      </c>
      <c r="O172" s="53">
        <v>0.17899999999999999</v>
      </c>
      <c r="P172" s="61">
        <v>680</v>
      </c>
      <c r="Q172" s="62"/>
      <c r="R172" s="61">
        <v>665</v>
      </c>
      <c r="S172" s="61"/>
      <c r="T172" s="61"/>
      <c r="U172" s="53">
        <v>0.20699999999999999</v>
      </c>
      <c r="V172" s="61"/>
      <c r="W172" s="61">
        <v>2.04</v>
      </c>
      <c r="X172" s="61">
        <v>1.97</v>
      </c>
      <c r="Y172" s="61">
        <v>2.64</v>
      </c>
      <c r="Z172" s="61">
        <v>2.6055584913628453</v>
      </c>
      <c r="AA172" s="37"/>
    </row>
    <row r="173" spans="1:27" ht="15" customHeight="1" x14ac:dyDescent="0.2">
      <c r="A173" s="37">
        <v>168</v>
      </c>
      <c r="B173" s="37" t="s">
        <v>220</v>
      </c>
      <c r="C173" s="55" t="s">
        <v>35</v>
      </c>
      <c r="D173" s="56">
        <v>3</v>
      </c>
      <c r="E173" s="57">
        <v>1930</v>
      </c>
      <c r="F173" s="58">
        <v>1948</v>
      </c>
      <c r="G173" s="59">
        <v>5.43</v>
      </c>
      <c r="H173" s="60">
        <v>1933.93</v>
      </c>
      <c r="I173" s="64" t="s">
        <v>203</v>
      </c>
      <c r="J173" s="52" t="s">
        <v>48</v>
      </c>
      <c r="K173" s="52" t="s">
        <v>38</v>
      </c>
      <c r="L173" s="53">
        <v>0.23199999999999998</v>
      </c>
      <c r="M173" s="63"/>
      <c r="N173" s="53">
        <v>0.25241411637588601</v>
      </c>
      <c r="O173" s="53">
        <v>0.182</v>
      </c>
      <c r="P173" s="61">
        <v>789</v>
      </c>
      <c r="Q173" s="62"/>
      <c r="R173" s="61">
        <v>770.5</v>
      </c>
      <c r="S173" s="61"/>
      <c r="T173" s="61"/>
      <c r="U173" s="53">
        <v>0.214</v>
      </c>
      <c r="V173" s="61"/>
      <c r="W173" s="61">
        <v>2.02</v>
      </c>
      <c r="X173" s="61">
        <v>1.96</v>
      </c>
      <c r="Y173" s="61">
        <v>2.63</v>
      </c>
      <c r="Z173" s="61">
        <v>2.6217723514232212</v>
      </c>
      <c r="AA173" s="37"/>
    </row>
    <row r="174" spans="1:27" ht="15" customHeight="1" x14ac:dyDescent="0.2">
      <c r="A174" s="37">
        <v>169</v>
      </c>
      <c r="B174" s="37" t="s">
        <v>221</v>
      </c>
      <c r="C174" s="55" t="s">
        <v>35</v>
      </c>
      <c r="D174" s="56">
        <v>3</v>
      </c>
      <c r="E174" s="57">
        <v>1930</v>
      </c>
      <c r="F174" s="58">
        <v>1948</v>
      </c>
      <c r="G174" s="59">
        <v>5.67</v>
      </c>
      <c r="H174" s="60">
        <v>1934.17</v>
      </c>
      <c r="I174" s="64" t="s">
        <v>203</v>
      </c>
      <c r="J174" s="52" t="s">
        <v>465</v>
      </c>
      <c r="K174" s="52" t="s">
        <v>38</v>
      </c>
      <c r="L174" s="53">
        <v>0.222</v>
      </c>
      <c r="M174" s="63"/>
      <c r="N174" s="53">
        <v>0.26315251592503813</v>
      </c>
      <c r="O174" s="53">
        <v>0.17199999999999999</v>
      </c>
      <c r="P174" s="61">
        <v>519</v>
      </c>
      <c r="Q174" s="62"/>
      <c r="R174" s="61">
        <v>422.9</v>
      </c>
      <c r="S174" s="61"/>
      <c r="T174" s="61"/>
      <c r="U174" s="53">
        <v>0.223</v>
      </c>
      <c r="V174" s="61"/>
      <c r="W174" s="61">
        <v>1.99</v>
      </c>
      <c r="X174" s="61">
        <v>1.99</v>
      </c>
      <c r="Y174" s="61">
        <v>2.56</v>
      </c>
      <c r="Z174" s="61">
        <v>2.700694571140791</v>
      </c>
      <c r="AA174" s="37"/>
    </row>
    <row r="175" spans="1:27" ht="15" customHeight="1" x14ac:dyDescent="0.2">
      <c r="A175" s="37">
        <v>170</v>
      </c>
      <c r="B175" s="37" t="s">
        <v>222</v>
      </c>
      <c r="C175" s="55" t="s">
        <v>35</v>
      </c>
      <c r="D175" s="56">
        <v>3</v>
      </c>
      <c r="E175" s="57">
        <v>1930</v>
      </c>
      <c r="F175" s="58">
        <v>1948</v>
      </c>
      <c r="G175" s="59">
        <v>5.8</v>
      </c>
      <c r="H175" s="60">
        <v>1934.3</v>
      </c>
      <c r="I175" s="64" t="s">
        <v>203</v>
      </c>
      <c r="J175" s="52" t="s">
        <v>48</v>
      </c>
      <c r="K175" s="52" t="s">
        <v>38</v>
      </c>
      <c r="L175" s="53">
        <v>0.26400000000000001</v>
      </c>
      <c r="M175" s="63"/>
      <c r="N175" s="53">
        <v>0.2772809274945704</v>
      </c>
      <c r="O175" s="53">
        <v>0.13699999999999998</v>
      </c>
      <c r="P175" s="61">
        <v>1044</v>
      </c>
      <c r="Q175" s="62"/>
      <c r="R175" s="61"/>
      <c r="S175" s="61"/>
      <c r="T175" s="61"/>
      <c r="U175" s="53">
        <v>0.18899999999999997</v>
      </c>
      <c r="V175" s="61"/>
      <c r="W175" s="61">
        <v>1.93</v>
      </c>
      <c r="X175" s="61">
        <v>1.87</v>
      </c>
      <c r="Y175" s="61">
        <v>2.62</v>
      </c>
      <c r="Z175" s="61">
        <v>2.5874507414303105</v>
      </c>
      <c r="AA175" s="37"/>
    </row>
    <row r="176" spans="1:27" ht="15" customHeight="1" x14ac:dyDescent="0.2">
      <c r="A176" s="37">
        <v>171</v>
      </c>
      <c r="B176" s="37" t="s">
        <v>223</v>
      </c>
      <c r="C176" s="55" t="s">
        <v>35</v>
      </c>
      <c r="D176" s="56">
        <v>3</v>
      </c>
      <c r="E176" s="57">
        <v>1930</v>
      </c>
      <c r="F176" s="58">
        <v>1948</v>
      </c>
      <c r="G176" s="59">
        <v>6.07</v>
      </c>
      <c r="H176" s="60">
        <v>1934.57</v>
      </c>
      <c r="I176" s="64" t="s">
        <v>203</v>
      </c>
      <c r="J176" s="52" t="s">
        <v>48</v>
      </c>
      <c r="K176" s="52" t="s">
        <v>38</v>
      </c>
      <c r="L176" s="53">
        <v>0.26300000000000001</v>
      </c>
      <c r="M176" s="63"/>
      <c r="N176" s="53">
        <v>0.2759170541014464</v>
      </c>
      <c r="O176" s="53">
        <v>0.23</v>
      </c>
      <c r="P176" s="61">
        <v>1269</v>
      </c>
      <c r="Q176" s="62"/>
      <c r="R176" s="61">
        <v>1252</v>
      </c>
      <c r="S176" s="61"/>
      <c r="T176" s="61"/>
      <c r="U176" s="53">
        <v>0.124</v>
      </c>
      <c r="V176" s="61"/>
      <c r="W176" s="61">
        <v>1.94</v>
      </c>
      <c r="X176" s="61">
        <v>1.85</v>
      </c>
      <c r="Y176" s="61">
        <v>2.63</v>
      </c>
      <c r="Z176" s="61">
        <v>2.5549559073018013</v>
      </c>
      <c r="AA176" s="37"/>
    </row>
    <row r="177" spans="1:27" ht="15" customHeight="1" x14ac:dyDescent="0.2">
      <c r="A177" s="37">
        <v>172</v>
      </c>
      <c r="B177" s="37" t="s">
        <v>224</v>
      </c>
      <c r="C177" s="55" t="s">
        <v>35</v>
      </c>
      <c r="D177" s="56">
        <v>3</v>
      </c>
      <c r="E177" s="57">
        <v>1930</v>
      </c>
      <c r="F177" s="58">
        <v>1948</v>
      </c>
      <c r="G177" s="59">
        <v>6.35</v>
      </c>
      <c r="H177" s="60">
        <v>1934.85</v>
      </c>
      <c r="I177" s="64" t="s">
        <v>203</v>
      </c>
      <c r="J177" s="52" t="s">
        <v>465</v>
      </c>
      <c r="K177" s="52" t="s">
        <v>38</v>
      </c>
      <c r="L177" s="53">
        <v>0.253</v>
      </c>
      <c r="M177" s="63"/>
      <c r="N177" s="53">
        <v>0.26691016329155287</v>
      </c>
      <c r="O177" s="53">
        <v>0.222</v>
      </c>
      <c r="P177" s="61">
        <v>920</v>
      </c>
      <c r="Q177" s="62"/>
      <c r="R177" s="61">
        <v>908</v>
      </c>
      <c r="S177" s="61"/>
      <c r="T177" s="61"/>
      <c r="U177" s="53">
        <v>0.124</v>
      </c>
      <c r="V177" s="61"/>
      <c r="W177" s="61">
        <v>1.96</v>
      </c>
      <c r="X177" s="61">
        <v>1.91</v>
      </c>
      <c r="Y177" s="61">
        <v>2.62</v>
      </c>
      <c r="Z177" s="61">
        <v>2.6054105572870121</v>
      </c>
      <c r="AA177" s="37"/>
    </row>
    <row r="178" spans="1:27" ht="15" customHeight="1" x14ac:dyDescent="0.2">
      <c r="A178" s="37">
        <v>173</v>
      </c>
      <c r="B178" s="37" t="s">
        <v>225</v>
      </c>
      <c r="C178" s="55" t="s">
        <v>35</v>
      </c>
      <c r="D178" s="56">
        <v>3</v>
      </c>
      <c r="E178" s="57">
        <v>1930</v>
      </c>
      <c r="F178" s="58">
        <v>1948</v>
      </c>
      <c r="G178" s="59">
        <v>6.58</v>
      </c>
      <c r="H178" s="60">
        <v>1935.08</v>
      </c>
      <c r="I178" s="64" t="s">
        <v>203</v>
      </c>
      <c r="J178" s="52" t="s">
        <v>48</v>
      </c>
      <c r="K178" s="52" t="s">
        <v>38</v>
      </c>
      <c r="L178" s="53">
        <v>0.27600000000000002</v>
      </c>
      <c r="M178" s="63"/>
      <c r="N178" s="53">
        <v>0.27516032275323876</v>
      </c>
      <c r="O178" s="53">
        <v>0.24299999999999999</v>
      </c>
      <c r="P178" s="61">
        <v>1329</v>
      </c>
      <c r="Q178" s="62"/>
      <c r="R178" s="61">
        <v>1320</v>
      </c>
      <c r="S178" s="61"/>
      <c r="T178" s="61"/>
      <c r="U178" s="53">
        <v>0.121</v>
      </c>
      <c r="V178" s="61"/>
      <c r="W178" s="61">
        <v>1.94</v>
      </c>
      <c r="X178" s="61">
        <v>1.84</v>
      </c>
      <c r="Y178" s="61">
        <v>2.68</v>
      </c>
      <c r="Z178" s="61">
        <v>2.5384923835696682</v>
      </c>
      <c r="AA178" s="37"/>
    </row>
    <row r="179" spans="1:27" ht="15" customHeight="1" x14ac:dyDescent="0.2">
      <c r="A179" s="37">
        <v>174</v>
      </c>
      <c r="B179" s="37" t="s">
        <v>226</v>
      </c>
      <c r="C179" s="55" t="s">
        <v>35</v>
      </c>
      <c r="D179" s="56">
        <v>3</v>
      </c>
      <c r="E179" s="57">
        <v>1930</v>
      </c>
      <c r="F179" s="58">
        <v>1948</v>
      </c>
      <c r="G179" s="59">
        <v>6.91</v>
      </c>
      <c r="H179" s="60">
        <v>1935.41</v>
      </c>
      <c r="I179" s="64" t="s">
        <v>203</v>
      </c>
      <c r="J179" s="52" t="s">
        <v>48</v>
      </c>
      <c r="K179" s="52" t="s">
        <v>38</v>
      </c>
      <c r="L179" s="53">
        <v>0.22</v>
      </c>
      <c r="M179" s="63"/>
      <c r="N179" s="53">
        <v>0.23533989223898183</v>
      </c>
      <c r="O179" s="53">
        <v>0.19</v>
      </c>
      <c r="P179" s="61">
        <v>249</v>
      </c>
      <c r="Q179" s="62"/>
      <c r="R179" s="61"/>
      <c r="S179" s="61"/>
      <c r="T179" s="61"/>
      <c r="U179" s="53">
        <v>0.13600000000000001</v>
      </c>
      <c r="V179" s="61"/>
      <c r="W179" s="61">
        <v>2.06</v>
      </c>
      <c r="X179" s="61">
        <v>2</v>
      </c>
      <c r="Y179" s="61">
        <v>2.64</v>
      </c>
      <c r="Z179" s="61">
        <v>2.6155411792778742</v>
      </c>
      <c r="AA179" s="37"/>
    </row>
    <row r="180" spans="1:27" ht="15" customHeight="1" x14ac:dyDescent="0.2">
      <c r="A180" s="37">
        <v>175</v>
      </c>
      <c r="B180" s="37" t="s">
        <v>227</v>
      </c>
      <c r="C180" s="55" t="s">
        <v>35</v>
      </c>
      <c r="D180" s="56">
        <v>3</v>
      </c>
      <c r="E180" s="57">
        <v>1930</v>
      </c>
      <c r="F180" s="58">
        <v>1948</v>
      </c>
      <c r="G180" s="59">
        <v>7.03</v>
      </c>
      <c r="H180" s="60">
        <v>1935.53</v>
      </c>
      <c r="I180" s="64" t="s">
        <v>203</v>
      </c>
      <c r="J180" s="52" t="s">
        <v>48</v>
      </c>
      <c r="K180" s="52" t="s">
        <v>38</v>
      </c>
      <c r="L180" s="53">
        <v>0.25900000000000001</v>
      </c>
      <c r="M180" s="63"/>
      <c r="N180" s="53">
        <v>0.27517482848604752</v>
      </c>
      <c r="O180" s="53">
        <v>0.19699999999999998</v>
      </c>
      <c r="P180" s="61">
        <v>862</v>
      </c>
      <c r="Q180" s="62"/>
      <c r="R180" s="61"/>
      <c r="S180" s="61"/>
      <c r="T180" s="61"/>
      <c r="U180" s="53">
        <v>0.28899999999999998</v>
      </c>
      <c r="V180" s="61"/>
      <c r="W180" s="61">
        <v>1.95</v>
      </c>
      <c r="X180" s="61">
        <v>1.9</v>
      </c>
      <c r="Y180" s="61">
        <v>2.63</v>
      </c>
      <c r="Z180" s="61">
        <v>2.6213217678843073</v>
      </c>
      <c r="AA180" s="37"/>
    </row>
    <row r="181" spans="1:27" ht="15" customHeight="1" x14ac:dyDescent="0.2">
      <c r="A181" s="37">
        <v>176</v>
      </c>
      <c r="B181" s="37" t="s">
        <v>228</v>
      </c>
      <c r="C181" s="55" t="s">
        <v>35</v>
      </c>
      <c r="D181" s="56">
        <v>3</v>
      </c>
      <c r="E181" s="57">
        <v>1930</v>
      </c>
      <c r="F181" s="58">
        <v>1948</v>
      </c>
      <c r="G181" s="59">
        <v>7.19</v>
      </c>
      <c r="H181" s="60">
        <v>1935.69</v>
      </c>
      <c r="I181" s="64" t="s">
        <v>203</v>
      </c>
      <c r="J181" s="52" t="s">
        <v>48</v>
      </c>
      <c r="K181" s="52" t="s">
        <v>38</v>
      </c>
      <c r="L181" s="53">
        <v>0.24100000000000002</v>
      </c>
      <c r="M181" s="63"/>
      <c r="N181" s="53">
        <v>0.26338458868630993</v>
      </c>
      <c r="O181" s="53">
        <v>0.20300000000000001</v>
      </c>
      <c r="P181" s="61">
        <v>729</v>
      </c>
      <c r="Q181" s="62"/>
      <c r="R181" s="61">
        <v>312.7</v>
      </c>
      <c r="S181" s="61"/>
      <c r="T181" s="61"/>
      <c r="U181" s="53">
        <v>0.157</v>
      </c>
      <c r="V181" s="61"/>
      <c r="W181" s="61">
        <v>1.99</v>
      </c>
      <c r="X181" s="61">
        <v>1.95</v>
      </c>
      <c r="Y181" s="61">
        <v>2.62</v>
      </c>
      <c r="Z181" s="61">
        <v>2.6472430118212475</v>
      </c>
      <c r="AA181" s="37" t="s">
        <v>98</v>
      </c>
    </row>
    <row r="182" spans="1:27" ht="15" customHeight="1" x14ac:dyDescent="0.2">
      <c r="A182" s="37">
        <v>177</v>
      </c>
      <c r="B182" s="37" t="s">
        <v>229</v>
      </c>
      <c r="C182" s="55" t="s">
        <v>35</v>
      </c>
      <c r="D182" s="56">
        <v>3</v>
      </c>
      <c r="E182" s="57">
        <v>1930</v>
      </c>
      <c r="F182" s="58">
        <v>1948</v>
      </c>
      <c r="G182" s="59">
        <v>7.4</v>
      </c>
      <c r="H182" s="60">
        <v>1935.9</v>
      </c>
      <c r="I182" s="64" t="s">
        <v>203</v>
      </c>
      <c r="J182" s="52" t="s">
        <v>48</v>
      </c>
      <c r="K182" s="52" t="s">
        <v>38</v>
      </c>
      <c r="L182" s="53">
        <v>0.27</v>
      </c>
      <c r="M182" s="63"/>
      <c r="N182" s="53">
        <v>0.28156115038868823</v>
      </c>
      <c r="O182" s="53">
        <v>0.24199999999999999</v>
      </c>
      <c r="P182" s="61">
        <v>1258</v>
      </c>
      <c r="Q182" s="62"/>
      <c r="R182" s="61">
        <v>1070</v>
      </c>
      <c r="S182" s="61"/>
      <c r="T182" s="61"/>
      <c r="U182" s="53">
        <v>0.105</v>
      </c>
      <c r="V182" s="61"/>
      <c r="W182" s="61">
        <v>1.92</v>
      </c>
      <c r="X182" s="61">
        <v>1.85</v>
      </c>
      <c r="Y182" s="61">
        <v>2.63</v>
      </c>
      <c r="Z182" s="61">
        <v>2.5750277855949508</v>
      </c>
      <c r="AA182" s="37"/>
    </row>
    <row r="183" spans="1:27" ht="15" customHeight="1" x14ac:dyDescent="0.2">
      <c r="A183" s="37">
        <v>178</v>
      </c>
      <c r="B183" s="37" t="s">
        <v>230</v>
      </c>
      <c r="C183" s="55" t="s">
        <v>35</v>
      </c>
      <c r="D183" s="56">
        <v>3</v>
      </c>
      <c r="E183" s="57">
        <v>1930</v>
      </c>
      <c r="F183" s="58">
        <v>1948</v>
      </c>
      <c r="G183" s="59">
        <v>7.62</v>
      </c>
      <c r="H183" s="60">
        <v>1936.12</v>
      </c>
      <c r="I183" s="64" t="s">
        <v>203</v>
      </c>
      <c r="J183" s="52" t="s">
        <v>48</v>
      </c>
      <c r="K183" s="52" t="s">
        <v>38</v>
      </c>
      <c r="L183" s="53">
        <v>0.24399999999999999</v>
      </c>
      <c r="M183" s="63"/>
      <c r="N183" s="53">
        <v>0.2786281899486226</v>
      </c>
      <c r="O183" s="53">
        <v>0.17100000000000001</v>
      </c>
      <c r="P183" s="61">
        <v>889</v>
      </c>
      <c r="Q183" s="62"/>
      <c r="R183" s="61">
        <v>619.20000000000005</v>
      </c>
      <c r="S183" s="61"/>
      <c r="T183" s="61"/>
      <c r="U183" s="53">
        <v>0.29799999999999999</v>
      </c>
      <c r="V183" s="61"/>
      <c r="W183" s="61">
        <v>1.95</v>
      </c>
      <c r="X183" s="61">
        <v>1.89</v>
      </c>
      <c r="Y183" s="61">
        <v>2.58</v>
      </c>
      <c r="Z183" s="61">
        <v>2.6200081201750742</v>
      </c>
      <c r="AA183" s="37" t="s">
        <v>231</v>
      </c>
    </row>
    <row r="184" spans="1:27" ht="15" customHeight="1" x14ac:dyDescent="0.2">
      <c r="A184" s="37">
        <v>179</v>
      </c>
      <c r="B184" s="37" t="s">
        <v>232</v>
      </c>
      <c r="C184" s="55" t="s">
        <v>35</v>
      </c>
      <c r="D184" s="56">
        <v>3</v>
      </c>
      <c r="E184" s="57">
        <v>1930</v>
      </c>
      <c r="F184" s="58">
        <v>1948</v>
      </c>
      <c r="G184" s="59">
        <v>7.86</v>
      </c>
      <c r="H184" s="60">
        <v>1936.36</v>
      </c>
      <c r="I184" s="64" t="s">
        <v>203</v>
      </c>
      <c r="J184" s="52" t="s">
        <v>48</v>
      </c>
      <c r="K184" s="52" t="s">
        <v>38</v>
      </c>
      <c r="L184" s="53">
        <v>0.26400000000000001</v>
      </c>
      <c r="M184" s="63"/>
      <c r="N184" s="53">
        <v>0.27916810871065362</v>
      </c>
      <c r="O184" s="53">
        <v>0.23300000000000001</v>
      </c>
      <c r="P184" s="61">
        <v>1132</v>
      </c>
      <c r="Q184" s="62"/>
      <c r="R184" s="61">
        <v>1128</v>
      </c>
      <c r="S184" s="61"/>
      <c r="T184" s="61"/>
      <c r="U184" s="53">
        <v>0.11699999999999999</v>
      </c>
      <c r="V184" s="61"/>
      <c r="W184" s="61">
        <v>1.93</v>
      </c>
      <c r="X184" s="61">
        <v>1.87</v>
      </c>
      <c r="Y184" s="61">
        <v>2.62</v>
      </c>
      <c r="Z184" s="61">
        <v>2.5942248429868244</v>
      </c>
      <c r="AA184" s="37"/>
    </row>
    <row r="185" spans="1:27" ht="15" customHeight="1" x14ac:dyDescent="0.2">
      <c r="A185" s="37">
        <v>180</v>
      </c>
      <c r="B185" s="37" t="s">
        <v>233</v>
      </c>
      <c r="C185" s="55" t="s">
        <v>35</v>
      </c>
      <c r="D185" s="56">
        <v>3</v>
      </c>
      <c r="E185" s="57">
        <v>1930</v>
      </c>
      <c r="F185" s="58">
        <v>1948</v>
      </c>
      <c r="G185" s="59">
        <v>8.19</v>
      </c>
      <c r="H185" s="60">
        <v>1936.69</v>
      </c>
      <c r="I185" s="64" t="s">
        <v>203</v>
      </c>
      <c r="J185" s="52" t="s">
        <v>48</v>
      </c>
      <c r="K185" s="52" t="s">
        <v>38</v>
      </c>
      <c r="L185" s="53">
        <v>0.22399999999999998</v>
      </c>
      <c r="M185" s="63"/>
      <c r="N185" s="53">
        <v>0.23911704967806094</v>
      </c>
      <c r="O185" s="53"/>
      <c r="P185" s="61">
        <v>120</v>
      </c>
      <c r="Q185" s="62"/>
      <c r="R185" s="61"/>
      <c r="S185" s="61"/>
      <c r="T185" s="61"/>
      <c r="U185" s="53">
        <v>0.39700000000000002</v>
      </c>
      <c r="V185" s="61"/>
      <c r="W185" s="61">
        <v>2.04</v>
      </c>
      <c r="X185" s="61">
        <v>1.99</v>
      </c>
      <c r="Y185" s="61">
        <v>2.63</v>
      </c>
      <c r="Z185" s="61">
        <v>2.6153825620064244</v>
      </c>
      <c r="AA185" s="37"/>
    </row>
    <row r="186" spans="1:27" ht="15" customHeight="1" x14ac:dyDescent="0.2">
      <c r="A186" s="37">
        <v>181</v>
      </c>
      <c r="B186" s="37" t="s">
        <v>234</v>
      </c>
      <c r="C186" s="55" t="s">
        <v>35</v>
      </c>
      <c r="D186" s="56">
        <v>3</v>
      </c>
      <c r="E186" s="57">
        <v>1930</v>
      </c>
      <c r="F186" s="58">
        <v>1948</v>
      </c>
      <c r="G186" s="59">
        <v>8.36</v>
      </c>
      <c r="H186" s="60">
        <v>1936.86</v>
      </c>
      <c r="I186" s="64" t="s">
        <v>203</v>
      </c>
      <c r="J186" s="52" t="s">
        <v>48</v>
      </c>
      <c r="K186" s="52" t="s">
        <v>38</v>
      </c>
      <c r="L186" s="53">
        <v>0.23300000000000001</v>
      </c>
      <c r="M186" s="63"/>
      <c r="N186" s="53">
        <v>0.2472404099408039</v>
      </c>
      <c r="O186" s="53">
        <v>0.20199999999999999</v>
      </c>
      <c r="P186" s="61">
        <v>340</v>
      </c>
      <c r="Q186" s="62"/>
      <c r="R186" s="61">
        <v>338</v>
      </c>
      <c r="S186" s="61"/>
      <c r="T186" s="61"/>
      <c r="U186" s="53">
        <v>0.13100000000000001</v>
      </c>
      <c r="V186" s="61"/>
      <c r="W186" s="61">
        <v>2.02</v>
      </c>
      <c r="X186" s="61">
        <v>1.98</v>
      </c>
      <c r="Y186" s="61">
        <v>2.63</v>
      </c>
      <c r="Z186" s="61">
        <v>2.6303218532815968</v>
      </c>
      <c r="AA186" s="37"/>
    </row>
    <row r="187" spans="1:27" ht="15" customHeight="1" x14ac:dyDescent="0.2">
      <c r="A187" s="37">
        <v>182</v>
      </c>
      <c r="B187" s="37" t="s">
        <v>235</v>
      </c>
      <c r="C187" s="55" t="s">
        <v>35</v>
      </c>
      <c r="D187" s="56">
        <v>3</v>
      </c>
      <c r="E187" s="57">
        <v>1930</v>
      </c>
      <c r="F187" s="58">
        <v>1948</v>
      </c>
      <c r="G187" s="59">
        <v>8.49</v>
      </c>
      <c r="H187" s="60">
        <v>1936.99</v>
      </c>
      <c r="I187" s="64" t="s">
        <v>203</v>
      </c>
      <c r="J187" s="52" t="s">
        <v>48</v>
      </c>
      <c r="K187" s="52" t="s">
        <v>38</v>
      </c>
      <c r="L187" s="53">
        <v>0.19800000000000001</v>
      </c>
      <c r="M187" s="63"/>
      <c r="N187" s="53">
        <v>0.21431844269383776</v>
      </c>
      <c r="O187" s="53">
        <v>0.126</v>
      </c>
      <c r="P187" s="61">
        <v>120</v>
      </c>
      <c r="Q187" s="62"/>
      <c r="R187" s="61"/>
      <c r="S187" s="61"/>
      <c r="T187" s="61"/>
      <c r="U187" s="53">
        <v>0.40400000000000008</v>
      </c>
      <c r="V187" s="61"/>
      <c r="W187" s="61">
        <v>2.12</v>
      </c>
      <c r="X187" s="61">
        <v>2.08</v>
      </c>
      <c r="Y187" s="61">
        <v>2.64</v>
      </c>
      <c r="Z187" s="61">
        <v>2.6473830022580911</v>
      </c>
      <c r="AA187" s="37"/>
    </row>
    <row r="188" spans="1:27" ht="15" customHeight="1" x14ac:dyDescent="0.2">
      <c r="A188" s="37">
        <v>183</v>
      </c>
      <c r="B188" s="37" t="s">
        <v>236</v>
      </c>
      <c r="C188" s="55" t="s">
        <v>35</v>
      </c>
      <c r="D188" s="56">
        <v>3</v>
      </c>
      <c r="E188" s="57">
        <v>1930</v>
      </c>
      <c r="F188" s="58">
        <v>1948</v>
      </c>
      <c r="G188" s="59">
        <v>8.58</v>
      </c>
      <c r="H188" s="60">
        <v>1937.08</v>
      </c>
      <c r="I188" s="64" t="s">
        <v>203</v>
      </c>
      <c r="J188" s="52" t="s">
        <v>48</v>
      </c>
      <c r="K188" s="52" t="s">
        <v>38</v>
      </c>
      <c r="L188" s="53">
        <v>0.20100000000000001</v>
      </c>
      <c r="M188" s="63"/>
      <c r="N188" s="53">
        <v>0.21404691199069659</v>
      </c>
      <c r="O188" s="53">
        <v>0.16899999999999998</v>
      </c>
      <c r="P188" s="61">
        <v>121</v>
      </c>
      <c r="Q188" s="62"/>
      <c r="R188" s="61">
        <v>119.6</v>
      </c>
      <c r="S188" s="61"/>
      <c r="T188" s="61"/>
      <c r="U188" s="53">
        <v>0.161</v>
      </c>
      <c r="V188" s="61"/>
      <c r="W188" s="61">
        <v>2.11</v>
      </c>
      <c r="X188" s="61">
        <v>2.0699999999999998</v>
      </c>
      <c r="Y188" s="61">
        <v>2.64</v>
      </c>
      <c r="Z188" s="61">
        <v>2.6337449799236579</v>
      </c>
      <c r="AA188" s="37"/>
    </row>
    <row r="189" spans="1:27" ht="15" customHeight="1" x14ac:dyDescent="0.2">
      <c r="A189" s="37">
        <v>184</v>
      </c>
      <c r="B189" s="37" t="s">
        <v>237</v>
      </c>
      <c r="C189" s="55" t="s">
        <v>35</v>
      </c>
      <c r="D189" s="56">
        <v>3</v>
      </c>
      <c r="E189" s="57">
        <v>1930</v>
      </c>
      <c r="F189" s="58">
        <v>1948</v>
      </c>
      <c r="G189" s="59">
        <v>8.92</v>
      </c>
      <c r="H189" s="60">
        <v>1937.42</v>
      </c>
      <c r="I189" s="64" t="s">
        <v>203</v>
      </c>
      <c r="J189" s="52" t="s">
        <v>48</v>
      </c>
      <c r="K189" s="52" t="s">
        <v>38</v>
      </c>
      <c r="L189" s="53">
        <v>0.255</v>
      </c>
      <c r="M189" s="63"/>
      <c r="N189" s="53">
        <v>0.26796059716620568</v>
      </c>
      <c r="O189" s="53">
        <v>0.22399999999999998</v>
      </c>
      <c r="P189" s="61">
        <v>922</v>
      </c>
      <c r="Q189" s="62"/>
      <c r="R189" s="61">
        <v>917</v>
      </c>
      <c r="S189" s="61"/>
      <c r="T189" s="61"/>
      <c r="U189" s="53">
        <v>0.121</v>
      </c>
      <c r="V189" s="61"/>
      <c r="W189" s="61">
        <v>1.96</v>
      </c>
      <c r="X189" s="61">
        <v>1.9</v>
      </c>
      <c r="Y189" s="61">
        <v>2.63</v>
      </c>
      <c r="Z189" s="61">
        <v>2.5954887027186224</v>
      </c>
      <c r="AA189" s="37"/>
    </row>
    <row r="190" spans="1:27" ht="15" customHeight="1" x14ac:dyDescent="0.2">
      <c r="A190" s="37">
        <v>185</v>
      </c>
      <c r="B190" s="37" t="s">
        <v>238</v>
      </c>
      <c r="C190" s="55" t="s">
        <v>35</v>
      </c>
      <c r="D190" s="56">
        <v>3</v>
      </c>
      <c r="E190" s="57">
        <v>1930</v>
      </c>
      <c r="F190" s="58">
        <v>1948</v>
      </c>
      <c r="G190" s="59">
        <v>9.1999999999999993</v>
      </c>
      <c r="H190" s="60">
        <v>1937.7</v>
      </c>
      <c r="I190" s="64" t="s">
        <v>203</v>
      </c>
      <c r="J190" s="52" t="s">
        <v>48</v>
      </c>
      <c r="K190" s="52" t="s">
        <v>38</v>
      </c>
      <c r="L190" s="53">
        <v>0.22600000000000001</v>
      </c>
      <c r="M190" s="63"/>
      <c r="N190" s="53">
        <v>0.24076914639687888</v>
      </c>
      <c r="O190" s="53">
        <v>0.18899999999999997</v>
      </c>
      <c r="P190" s="61">
        <v>414</v>
      </c>
      <c r="Q190" s="62"/>
      <c r="R190" s="61">
        <v>334.8</v>
      </c>
      <c r="S190" s="61"/>
      <c r="T190" s="61"/>
      <c r="U190" s="53">
        <v>0.16399999999999998</v>
      </c>
      <c r="V190" s="61"/>
      <c r="W190" s="61">
        <v>2.04</v>
      </c>
      <c r="X190" s="61">
        <v>2</v>
      </c>
      <c r="Y190" s="61">
        <v>2.64</v>
      </c>
      <c r="Z190" s="61">
        <v>2.6342448946963843</v>
      </c>
      <c r="AA190" s="37"/>
    </row>
    <row r="191" spans="1:27" ht="15" customHeight="1" x14ac:dyDescent="0.2">
      <c r="A191" s="37">
        <v>186</v>
      </c>
      <c r="B191" s="37" t="s">
        <v>239</v>
      </c>
      <c r="C191" s="55" t="s">
        <v>35</v>
      </c>
      <c r="D191" s="56">
        <v>3</v>
      </c>
      <c r="E191" s="57">
        <v>1930</v>
      </c>
      <c r="F191" s="58">
        <v>1948</v>
      </c>
      <c r="G191" s="59">
        <v>9.3699999999999992</v>
      </c>
      <c r="H191" s="60">
        <v>1937.87</v>
      </c>
      <c r="I191" s="64" t="s">
        <v>203</v>
      </c>
      <c r="J191" s="52" t="s">
        <v>48</v>
      </c>
      <c r="K191" s="52" t="s">
        <v>38</v>
      </c>
      <c r="L191" s="53">
        <v>0.25900000000000001</v>
      </c>
      <c r="M191" s="63"/>
      <c r="N191" s="53">
        <v>0.27189717147440157</v>
      </c>
      <c r="O191" s="53">
        <v>0.22699999999999998</v>
      </c>
      <c r="P191" s="61">
        <v>1189</v>
      </c>
      <c r="Q191" s="62"/>
      <c r="R191" s="61">
        <v>1170</v>
      </c>
      <c r="S191" s="61"/>
      <c r="T191" s="61"/>
      <c r="U191" s="53">
        <v>0.124</v>
      </c>
      <c r="V191" s="61"/>
      <c r="W191" s="61">
        <v>1.95</v>
      </c>
      <c r="X191" s="61">
        <v>1.89</v>
      </c>
      <c r="Y191" s="61">
        <v>2.63</v>
      </c>
      <c r="Z191" s="61">
        <v>2.5957871964695327</v>
      </c>
      <c r="AA191" s="37"/>
    </row>
    <row r="192" spans="1:27" ht="15" customHeight="1" x14ac:dyDescent="0.2">
      <c r="A192" s="37">
        <v>187</v>
      </c>
      <c r="B192" s="37" t="s">
        <v>240</v>
      </c>
      <c r="C192" s="55" t="s">
        <v>35</v>
      </c>
      <c r="D192" s="56">
        <v>3</v>
      </c>
      <c r="E192" s="57">
        <v>1930</v>
      </c>
      <c r="F192" s="58">
        <v>1948</v>
      </c>
      <c r="G192" s="59">
        <v>9.5299999999999994</v>
      </c>
      <c r="H192" s="60">
        <v>1938.03</v>
      </c>
      <c r="I192" s="64" t="s">
        <v>203</v>
      </c>
      <c r="J192" s="52" t="s">
        <v>478</v>
      </c>
      <c r="K192" s="52" t="s">
        <v>38</v>
      </c>
      <c r="L192" s="53">
        <v>0.27200000000000002</v>
      </c>
      <c r="M192" s="63"/>
      <c r="N192" s="53">
        <v>0.28533123173213759</v>
      </c>
      <c r="O192" s="53">
        <v>0.23100000000000001</v>
      </c>
      <c r="P192" s="61">
        <v>958</v>
      </c>
      <c r="Q192" s="62"/>
      <c r="R192" s="61"/>
      <c r="S192" s="61"/>
      <c r="T192" s="61"/>
      <c r="U192" s="53">
        <v>0.25900000000000001</v>
      </c>
      <c r="V192" s="61"/>
      <c r="W192" s="61">
        <v>1.92</v>
      </c>
      <c r="X192" s="61">
        <v>1.92</v>
      </c>
      <c r="Y192" s="61">
        <v>2.64</v>
      </c>
      <c r="Z192" s="61">
        <v>2.6865592638859681</v>
      </c>
      <c r="AA192" s="37"/>
    </row>
    <row r="193" spans="1:27" ht="15" customHeight="1" x14ac:dyDescent="0.2">
      <c r="A193" s="37">
        <v>188</v>
      </c>
      <c r="B193" s="37" t="s">
        <v>241</v>
      </c>
      <c r="C193" s="55" t="s">
        <v>35</v>
      </c>
      <c r="D193" s="56">
        <v>3</v>
      </c>
      <c r="E193" s="57">
        <v>1930</v>
      </c>
      <c r="F193" s="58">
        <v>1948</v>
      </c>
      <c r="G193" s="59">
        <v>9.89</v>
      </c>
      <c r="H193" s="60">
        <v>1938.39</v>
      </c>
      <c r="I193" s="64" t="s">
        <v>203</v>
      </c>
      <c r="J193" s="52" t="s">
        <v>37</v>
      </c>
      <c r="K193" s="52" t="s">
        <v>38</v>
      </c>
      <c r="L193" s="53">
        <v>0.23399999999999999</v>
      </c>
      <c r="M193" s="63"/>
      <c r="N193" s="53">
        <v>0.25104236714697115</v>
      </c>
      <c r="O193" s="53">
        <v>0.193</v>
      </c>
      <c r="P193" s="61">
        <v>365</v>
      </c>
      <c r="Q193" s="62"/>
      <c r="R193" s="61">
        <v>354</v>
      </c>
      <c r="S193" s="61"/>
      <c r="T193" s="61"/>
      <c r="U193" s="53">
        <v>0.17499999999999999</v>
      </c>
      <c r="V193" s="61"/>
      <c r="W193" s="61">
        <v>2.02</v>
      </c>
      <c r="X193" s="61">
        <v>1.97</v>
      </c>
      <c r="Y193" s="61">
        <v>2.64</v>
      </c>
      <c r="Z193" s="61">
        <v>2.6303223488031149</v>
      </c>
      <c r="AA193" s="37"/>
    </row>
    <row r="194" spans="1:27" ht="15" customHeight="1" x14ac:dyDescent="0.2">
      <c r="A194" s="37">
        <v>189</v>
      </c>
      <c r="B194" s="37" t="s">
        <v>242</v>
      </c>
      <c r="C194" s="55" t="s">
        <v>35</v>
      </c>
      <c r="D194" s="56">
        <v>3</v>
      </c>
      <c r="E194" s="57">
        <v>1930</v>
      </c>
      <c r="F194" s="58">
        <v>1948</v>
      </c>
      <c r="G194" s="59">
        <v>10.02</v>
      </c>
      <c r="H194" s="60">
        <v>1938.52</v>
      </c>
      <c r="I194" s="64" t="s">
        <v>203</v>
      </c>
      <c r="J194" s="52" t="s">
        <v>37</v>
      </c>
      <c r="K194" s="52" t="s">
        <v>38</v>
      </c>
      <c r="L194" s="53">
        <v>0.22500000000000001</v>
      </c>
      <c r="M194" s="63"/>
      <c r="N194" s="53">
        <v>0.24145338237143207</v>
      </c>
      <c r="O194" s="53">
        <v>0.17399999999999999</v>
      </c>
      <c r="P194" s="61">
        <v>273</v>
      </c>
      <c r="Q194" s="62"/>
      <c r="R194" s="61">
        <v>264.10000000000002</v>
      </c>
      <c r="S194" s="61"/>
      <c r="T194" s="61"/>
      <c r="U194" s="53">
        <v>0.22800000000000001</v>
      </c>
      <c r="V194" s="61"/>
      <c r="W194" s="61">
        <v>2.0499999999999998</v>
      </c>
      <c r="X194" s="61">
        <v>2.0099999999999998</v>
      </c>
      <c r="Y194" s="61">
        <v>2.65</v>
      </c>
      <c r="Z194" s="61">
        <v>2.6498041824823244</v>
      </c>
      <c r="AA194" s="37"/>
    </row>
    <row r="195" spans="1:27" ht="15" customHeight="1" x14ac:dyDescent="0.2">
      <c r="A195" s="37">
        <v>190</v>
      </c>
      <c r="B195" s="37" t="s">
        <v>243</v>
      </c>
      <c r="C195" s="55" t="s">
        <v>35</v>
      </c>
      <c r="D195" s="56">
        <v>3</v>
      </c>
      <c r="E195" s="57">
        <v>1930</v>
      </c>
      <c r="F195" s="58">
        <v>1948</v>
      </c>
      <c r="G195" s="59">
        <v>10.23</v>
      </c>
      <c r="H195" s="60">
        <v>1938.73</v>
      </c>
      <c r="I195" s="64" t="s">
        <v>203</v>
      </c>
      <c r="J195" s="52" t="s">
        <v>37</v>
      </c>
      <c r="K195" s="52" t="s">
        <v>38</v>
      </c>
      <c r="L195" s="53">
        <v>0.24</v>
      </c>
      <c r="M195" s="63"/>
      <c r="N195" s="53">
        <v>0.25603988468605476</v>
      </c>
      <c r="O195" s="53">
        <v>0.20699999999999999</v>
      </c>
      <c r="P195" s="61">
        <v>361</v>
      </c>
      <c r="Q195" s="62"/>
      <c r="R195" s="61">
        <v>307.60000000000002</v>
      </c>
      <c r="S195" s="61"/>
      <c r="T195" s="61"/>
      <c r="U195" s="53">
        <v>0.13800000000000001</v>
      </c>
      <c r="V195" s="61"/>
      <c r="W195" s="61">
        <v>2.0099999999999998</v>
      </c>
      <c r="X195" s="61">
        <v>1.95</v>
      </c>
      <c r="Y195" s="61">
        <v>2.64</v>
      </c>
      <c r="Z195" s="61">
        <v>2.6211082554837168</v>
      </c>
      <c r="AA195" s="37"/>
    </row>
    <row r="196" spans="1:27" ht="15" customHeight="1" x14ac:dyDescent="0.2">
      <c r="A196" s="37">
        <v>191</v>
      </c>
      <c r="B196" s="37" t="s">
        <v>244</v>
      </c>
      <c r="C196" s="55" t="s">
        <v>35</v>
      </c>
      <c r="D196" s="56">
        <v>3</v>
      </c>
      <c r="E196" s="57">
        <v>1930</v>
      </c>
      <c r="F196" s="58">
        <v>1948</v>
      </c>
      <c r="G196" s="59">
        <v>10.41</v>
      </c>
      <c r="H196" s="60">
        <v>1938.91</v>
      </c>
      <c r="I196" s="64" t="s">
        <v>203</v>
      </c>
      <c r="J196" s="52" t="s">
        <v>37</v>
      </c>
      <c r="K196" s="52" t="s">
        <v>38</v>
      </c>
      <c r="L196" s="53">
        <v>0.214</v>
      </c>
      <c r="M196" s="63"/>
      <c r="N196" s="53">
        <v>0.2321385345579291</v>
      </c>
      <c r="O196" s="53">
        <v>0.13500000000000001</v>
      </c>
      <c r="P196" s="61">
        <v>101</v>
      </c>
      <c r="Q196" s="62"/>
      <c r="R196" s="61"/>
      <c r="S196" s="61"/>
      <c r="T196" s="61"/>
      <c r="U196" s="53">
        <v>0.42299999999999999</v>
      </c>
      <c r="V196" s="61"/>
      <c r="W196" s="61">
        <v>2.08</v>
      </c>
      <c r="X196" s="61">
        <v>2.0299999999999998</v>
      </c>
      <c r="Y196" s="61">
        <v>2.65</v>
      </c>
      <c r="Z196" s="61">
        <v>2.6437060477195509</v>
      </c>
      <c r="AA196" s="37"/>
    </row>
    <row r="197" spans="1:27" ht="15" customHeight="1" x14ac:dyDescent="0.2">
      <c r="A197" s="37">
        <v>192</v>
      </c>
      <c r="B197" s="37" t="s">
        <v>245</v>
      </c>
      <c r="C197" s="55" t="s">
        <v>35</v>
      </c>
      <c r="D197" s="56">
        <v>3</v>
      </c>
      <c r="E197" s="57">
        <v>1930</v>
      </c>
      <c r="F197" s="58">
        <v>1948</v>
      </c>
      <c r="G197" s="59">
        <v>10.6</v>
      </c>
      <c r="H197" s="60">
        <v>1939.1</v>
      </c>
      <c r="I197" s="64" t="s">
        <v>203</v>
      </c>
      <c r="J197" s="52" t="s">
        <v>37</v>
      </c>
      <c r="K197" s="52" t="s">
        <v>38</v>
      </c>
      <c r="L197" s="53">
        <v>0.22600000000000001</v>
      </c>
      <c r="M197" s="63"/>
      <c r="N197" s="53">
        <v>0.24446323172545503</v>
      </c>
      <c r="O197" s="53"/>
      <c r="P197" s="61">
        <v>129</v>
      </c>
      <c r="Q197" s="62"/>
      <c r="R197" s="61"/>
      <c r="S197" s="61"/>
      <c r="T197" s="61"/>
      <c r="U197" s="53"/>
      <c r="V197" s="61"/>
      <c r="W197" s="61">
        <v>2.0499999999999998</v>
      </c>
      <c r="X197" s="61">
        <v>2.0099999999999998</v>
      </c>
      <c r="Y197" s="61">
        <v>2.65</v>
      </c>
      <c r="Z197" s="61">
        <v>2.6603602688858303</v>
      </c>
      <c r="AA197" s="37"/>
    </row>
    <row r="198" spans="1:27" ht="15" customHeight="1" x14ac:dyDescent="0.2">
      <c r="A198" s="37">
        <v>193</v>
      </c>
      <c r="B198" s="37" t="s">
        <v>246</v>
      </c>
      <c r="C198" s="55" t="s">
        <v>35</v>
      </c>
      <c r="D198" s="56">
        <v>3</v>
      </c>
      <c r="E198" s="57">
        <v>1930</v>
      </c>
      <c r="F198" s="58">
        <v>1948</v>
      </c>
      <c r="G198" s="59">
        <v>10.91</v>
      </c>
      <c r="H198" s="60">
        <v>1939.41</v>
      </c>
      <c r="I198" s="64" t="s">
        <v>203</v>
      </c>
      <c r="J198" s="52" t="s">
        <v>465</v>
      </c>
      <c r="K198" s="52" t="s">
        <v>38</v>
      </c>
      <c r="L198" s="53">
        <v>0.218</v>
      </c>
      <c r="M198" s="63"/>
      <c r="N198" s="53">
        <v>0.23662789181294197</v>
      </c>
      <c r="O198" s="53">
        <v>0.159</v>
      </c>
      <c r="P198" s="61">
        <v>138</v>
      </c>
      <c r="Q198" s="62"/>
      <c r="R198" s="61">
        <v>122.2</v>
      </c>
      <c r="S198" s="61"/>
      <c r="T198" s="61"/>
      <c r="U198" s="53">
        <v>0.26899999999999996</v>
      </c>
      <c r="V198" s="61"/>
      <c r="W198" s="61">
        <v>2.0699999999999998</v>
      </c>
      <c r="X198" s="61">
        <v>2.04</v>
      </c>
      <c r="Y198" s="61">
        <v>2.65</v>
      </c>
      <c r="Z198" s="61">
        <v>2.6723533361008194</v>
      </c>
      <c r="AA198" s="37"/>
    </row>
    <row r="199" spans="1:27" ht="15" customHeight="1" x14ac:dyDescent="0.2">
      <c r="A199" s="37">
        <v>194</v>
      </c>
      <c r="B199" s="37" t="s">
        <v>247</v>
      </c>
      <c r="C199" s="55" t="s">
        <v>35</v>
      </c>
      <c r="D199" s="56">
        <v>3</v>
      </c>
      <c r="E199" s="57">
        <v>1930</v>
      </c>
      <c r="F199" s="58">
        <v>1948</v>
      </c>
      <c r="G199" s="59">
        <v>11.2</v>
      </c>
      <c r="H199" s="60">
        <v>1939.7</v>
      </c>
      <c r="I199" s="64" t="s">
        <v>203</v>
      </c>
      <c r="J199" s="52" t="s">
        <v>37</v>
      </c>
      <c r="K199" s="52" t="s">
        <v>38</v>
      </c>
      <c r="L199" s="53">
        <v>0.21100000000000002</v>
      </c>
      <c r="M199" s="63"/>
      <c r="N199" s="53">
        <v>0.23327457139731503</v>
      </c>
      <c r="O199" s="53">
        <v>0.154</v>
      </c>
      <c r="P199" s="61">
        <v>234</v>
      </c>
      <c r="Q199" s="62"/>
      <c r="R199" s="61">
        <v>182.8</v>
      </c>
      <c r="S199" s="61"/>
      <c r="T199" s="61"/>
      <c r="U199" s="53">
        <v>0.26899999999999996</v>
      </c>
      <c r="V199" s="61"/>
      <c r="W199" s="61">
        <v>2.08</v>
      </c>
      <c r="X199" s="61">
        <v>2.04</v>
      </c>
      <c r="Y199" s="61">
        <v>2.64</v>
      </c>
      <c r="Z199" s="61">
        <v>2.6606656358297496</v>
      </c>
      <c r="AA199" s="37"/>
    </row>
    <row r="200" spans="1:27" ht="15" customHeight="1" x14ac:dyDescent="0.2">
      <c r="A200" s="37">
        <v>195</v>
      </c>
      <c r="B200" s="37" t="s">
        <v>248</v>
      </c>
      <c r="C200" s="55" t="s">
        <v>35</v>
      </c>
      <c r="D200" s="56">
        <v>3</v>
      </c>
      <c r="E200" s="57">
        <v>1930</v>
      </c>
      <c r="F200" s="58">
        <v>1948</v>
      </c>
      <c r="G200" s="59">
        <v>11.39</v>
      </c>
      <c r="H200" s="60">
        <v>1939.89</v>
      </c>
      <c r="I200" s="64" t="s">
        <v>203</v>
      </c>
      <c r="J200" s="52" t="s">
        <v>37</v>
      </c>
      <c r="K200" s="52" t="s">
        <v>38</v>
      </c>
      <c r="L200" s="53">
        <v>0.23800000000000002</v>
      </c>
      <c r="M200" s="63"/>
      <c r="N200" s="53">
        <v>0.25637848919728756</v>
      </c>
      <c r="O200" s="53">
        <v>0.18600000000000003</v>
      </c>
      <c r="P200" s="61">
        <v>503</v>
      </c>
      <c r="Q200" s="62"/>
      <c r="R200" s="61"/>
      <c r="S200" s="61"/>
      <c r="T200" s="61"/>
      <c r="U200" s="53">
        <v>0.28399999999999997</v>
      </c>
      <c r="V200" s="61"/>
      <c r="W200" s="61">
        <v>2</v>
      </c>
      <c r="X200" s="61">
        <v>1.95</v>
      </c>
      <c r="Y200" s="61">
        <v>2.62</v>
      </c>
      <c r="Z200" s="61">
        <v>2.6223017646370206</v>
      </c>
      <c r="AA200" s="37"/>
    </row>
    <row r="201" spans="1:27" ht="15" customHeight="1" x14ac:dyDescent="0.2">
      <c r="A201" s="37">
        <v>196</v>
      </c>
      <c r="B201" s="37" t="s">
        <v>249</v>
      </c>
      <c r="C201" s="55" t="s">
        <v>35</v>
      </c>
      <c r="D201" s="56">
        <v>3</v>
      </c>
      <c r="E201" s="57">
        <v>1930</v>
      </c>
      <c r="F201" s="58">
        <v>1948</v>
      </c>
      <c r="G201" s="59">
        <v>11.5</v>
      </c>
      <c r="H201" s="60">
        <v>1940</v>
      </c>
      <c r="I201" s="64" t="s">
        <v>203</v>
      </c>
      <c r="J201" s="52" t="s">
        <v>37</v>
      </c>
      <c r="K201" s="52" t="s">
        <v>38</v>
      </c>
      <c r="L201" s="53">
        <v>0.25600000000000001</v>
      </c>
      <c r="M201" s="63"/>
      <c r="N201" s="53">
        <v>0.2758477695000448</v>
      </c>
      <c r="O201" s="53">
        <v>0.21199999999999999</v>
      </c>
      <c r="P201" s="61">
        <v>817</v>
      </c>
      <c r="Q201" s="62"/>
      <c r="R201" s="61">
        <v>808</v>
      </c>
      <c r="S201" s="61"/>
      <c r="T201" s="61"/>
      <c r="U201" s="53">
        <v>0.17300000000000001</v>
      </c>
      <c r="V201" s="61"/>
      <c r="W201" s="61">
        <v>1.96</v>
      </c>
      <c r="X201" s="61">
        <v>1.9</v>
      </c>
      <c r="Y201" s="61">
        <v>2.63</v>
      </c>
      <c r="Z201" s="61">
        <v>2.6237577127784837</v>
      </c>
      <c r="AA201" s="37"/>
    </row>
    <row r="202" spans="1:27" ht="15" customHeight="1" x14ac:dyDescent="0.2">
      <c r="A202" s="37">
        <v>197</v>
      </c>
      <c r="B202" s="37" t="s">
        <v>250</v>
      </c>
      <c r="C202" s="55" t="s">
        <v>35</v>
      </c>
      <c r="D202" s="56">
        <v>3</v>
      </c>
      <c r="E202" s="57">
        <v>1930</v>
      </c>
      <c r="F202" s="58">
        <v>1948</v>
      </c>
      <c r="G202" s="59">
        <v>11.62</v>
      </c>
      <c r="H202" s="60">
        <v>1940.12</v>
      </c>
      <c r="I202" s="64" t="s">
        <v>203</v>
      </c>
      <c r="J202" s="52" t="s">
        <v>37</v>
      </c>
      <c r="K202" s="52" t="s">
        <v>38</v>
      </c>
      <c r="L202" s="53">
        <v>0.24399999999999999</v>
      </c>
      <c r="M202" s="63"/>
      <c r="N202" s="53">
        <v>0.26139538189399197</v>
      </c>
      <c r="O202" s="53">
        <v>0.21299999999999999</v>
      </c>
      <c r="P202" s="61">
        <v>513</v>
      </c>
      <c r="Q202" s="62"/>
      <c r="R202" s="61">
        <v>442.5</v>
      </c>
      <c r="S202" s="61"/>
      <c r="T202" s="61"/>
      <c r="U202" s="53">
        <v>0.128</v>
      </c>
      <c r="V202" s="61"/>
      <c r="W202" s="61">
        <v>1.99</v>
      </c>
      <c r="X202" s="61">
        <v>1.94</v>
      </c>
      <c r="Y202" s="61">
        <v>2.63</v>
      </c>
      <c r="Z202" s="61">
        <v>2.6265744248590144</v>
      </c>
      <c r="AA202" s="37" t="s">
        <v>98</v>
      </c>
    </row>
    <row r="203" spans="1:27" ht="15" customHeight="1" x14ac:dyDescent="0.2">
      <c r="A203" s="37">
        <v>198</v>
      </c>
      <c r="B203" s="37" t="s">
        <v>251</v>
      </c>
      <c r="C203" s="55" t="s">
        <v>35</v>
      </c>
      <c r="D203" s="56">
        <v>3</v>
      </c>
      <c r="E203" s="57">
        <v>1930</v>
      </c>
      <c r="F203" s="58">
        <v>1948</v>
      </c>
      <c r="G203" s="59">
        <v>11.87</v>
      </c>
      <c r="H203" s="60">
        <v>1940.37</v>
      </c>
      <c r="I203" s="64" t="s">
        <v>203</v>
      </c>
      <c r="J203" s="52" t="s">
        <v>37</v>
      </c>
      <c r="K203" s="52" t="s">
        <v>38</v>
      </c>
      <c r="L203" s="53">
        <v>0.24299999999999999</v>
      </c>
      <c r="M203" s="63"/>
      <c r="N203" s="53">
        <v>0.26142692533310979</v>
      </c>
      <c r="O203" s="53">
        <v>0.191</v>
      </c>
      <c r="P203" s="61">
        <v>361</v>
      </c>
      <c r="Q203" s="62"/>
      <c r="R203" s="61">
        <v>352</v>
      </c>
      <c r="S203" s="61"/>
      <c r="T203" s="61"/>
      <c r="U203" s="53">
        <v>0.21199999999999999</v>
      </c>
      <c r="V203" s="61"/>
      <c r="W203" s="61">
        <v>2</v>
      </c>
      <c r="X203" s="61">
        <v>1.95</v>
      </c>
      <c r="Y203" s="61">
        <v>2.64</v>
      </c>
      <c r="Z203" s="61">
        <v>2.6402262238973244</v>
      </c>
      <c r="AA203" s="37"/>
    </row>
    <row r="204" spans="1:27" ht="15" customHeight="1" x14ac:dyDescent="0.2">
      <c r="A204" s="37">
        <v>199</v>
      </c>
      <c r="B204" s="37" t="s">
        <v>252</v>
      </c>
      <c r="C204" s="55" t="s">
        <v>35</v>
      </c>
      <c r="D204" s="56">
        <v>3</v>
      </c>
      <c r="E204" s="57">
        <v>1930</v>
      </c>
      <c r="F204" s="58">
        <v>1948</v>
      </c>
      <c r="G204" s="59">
        <v>12.18</v>
      </c>
      <c r="H204" s="60">
        <v>1940.68</v>
      </c>
      <c r="I204" s="64" t="s">
        <v>203</v>
      </c>
      <c r="J204" s="52" t="s">
        <v>37</v>
      </c>
      <c r="K204" s="52" t="s">
        <v>38</v>
      </c>
      <c r="L204" s="53">
        <v>0.20899999999999999</v>
      </c>
      <c r="M204" s="63"/>
      <c r="N204" s="53">
        <v>0.23320514158673172</v>
      </c>
      <c r="O204" s="53">
        <v>0.11699999999999999</v>
      </c>
      <c r="P204" s="61">
        <v>76</v>
      </c>
      <c r="Q204" s="62"/>
      <c r="R204" s="61"/>
      <c r="S204" s="61"/>
      <c r="T204" s="61"/>
      <c r="U204" s="53">
        <v>0.495</v>
      </c>
      <c r="V204" s="61"/>
      <c r="W204" s="61">
        <v>2.09</v>
      </c>
      <c r="X204" s="61">
        <v>2.0499999999999998</v>
      </c>
      <c r="Y204" s="61">
        <v>2.64</v>
      </c>
      <c r="Z204" s="61">
        <v>2.6734660222449498</v>
      </c>
      <c r="AA204" s="37"/>
    </row>
    <row r="205" spans="1:27" ht="15" customHeight="1" x14ac:dyDescent="0.2">
      <c r="A205" s="37">
        <v>200</v>
      </c>
      <c r="B205" s="37" t="s">
        <v>253</v>
      </c>
      <c r="C205" s="55" t="s">
        <v>35</v>
      </c>
      <c r="D205" s="56">
        <v>3</v>
      </c>
      <c r="E205" s="57">
        <v>1930</v>
      </c>
      <c r="F205" s="58">
        <v>1948</v>
      </c>
      <c r="G205" s="59">
        <v>12.37</v>
      </c>
      <c r="H205" s="60">
        <v>1940.87</v>
      </c>
      <c r="I205" s="64" t="s">
        <v>203</v>
      </c>
      <c r="J205" s="52" t="s">
        <v>37</v>
      </c>
      <c r="K205" s="52" t="s">
        <v>38</v>
      </c>
      <c r="L205" s="53">
        <v>0.23600000000000002</v>
      </c>
      <c r="M205" s="63"/>
      <c r="N205" s="53">
        <v>0.25900042548497421</v>
      </c>
      <c r="O205" s="53">
        <v>0.19600000000000001</v>
      </c>
      <c r="P205" s="61">
        <v>692</v>
      </c>
      <c r="Q205" s="62"/>
      <c r="R205" s="61"/>
      <c r="S205" s="61"/>
      <c r="T205" s="61"/>
      <c r="U205" s="53">
        <v>0.16800000000000001</v>
      </c>
      <c r="V205" s="61"/>
      <c r="W205" s="61">
        <v>2.0099999999999998</v>
      </c>
      <c r="X205" s="61">
        <v>1.96</v>
      </c>
      <c r="Y205" s="61">
        <v>2.63</v>
      </c>
      <c r="Z205" s="61">
        <v>2.6450757428339871</v>
      </c>
      <c r="AA205" s="37"/>
    </row>
    <row r="206" spans="1:27" ht="15" customHeight="1" x14ac:dyDescent="0.2">
      <c r="A206" s="37">
        <v>201</v>
      </c>
      <c r="B206" s="37" t="s">
        <v>254</v>
      </c>
      <c r="C206" s="55" t="s">
        <v>35</v>
      </c>
      <c r="D206" s="56">
        <v>3</v>
      </c>
      <c r="E206" s="57">
        <v>1930</v>
      </c>
      <c r="F206" s="58">
        <v>1948</v>
      </c>
      <c r="G206" s="59">
        <v>12.61</v>
      </c>
      <c r="H206" s="60">
        <v>1941.11</v>
      </c>
      <c r="I206" s="64" t="s">
        <v>203</v>
      </c>
      <c r="J206" s="52" t="s">
        <v>48</v>
      </c>
      <c r="K206" s="52" t="s">
        <v>38</v>
      </c>
      <c r="L206" s="53">
        <v>0.11900000000000001</v>
      </c>
      <c r="M206" s="63"/>
      <c r="N206" s="53">
        <v>0.13998787274605237</v>
      </c>
      <c r="O206" s="53">
        <v>6.7000000000000004E-2</v>
      </c>
      <c r="P206" s="61">
        <v>1.8</v>
      </c>
      <c r="Q206" s="62"/>
      <c r="R206" s="61">
        <v>0.98</v>
      </c>
      <c r="S206" s="61">
        <v>0.99</v>
      </c>
      <c r="T206" s="61"/>
      <c r="U206" s="53">
        <v>0.434</v>
      </c>
      <c r="V206" s="61"/>
      <c r="W206" s="61">
        <v>2.4300000000000002</v>
      </c>
      <c r="X206" s="61">
        <v>2.4</v>
      </c>
      <c r="Y206" s="61">
        <v>2.76</v>
      </c>
      <c r="Z206" s="61">
        <v>2.7906583220672641</v>
      </c>
      <c r="AA206" s="37"/>
    </row>
    <row r="207" spans="1:27" ht="15" customHeight="1" x14ac:dyDescent="0.2">
      <c r="A207" s="37">
        <v>202</v>
      </c>
      <c r="B207" s="37" t="s">
        <v>255</v>
      </c>
      <c r="C207" s="55" t="s">
        <v>35</v>
      </c>
      <c r="D207" s="56">
        <v>3</v>
      </c>
      <c r="E207" s="57">
        <v>1930</v>
      </c>
      <c r="F207" s="58">
        <v>1948</v>
      </c>
      <c r="G207" s="59">
        <v>12.93</v>
      </c>
      <c r="H207" s="60">
        <v>1941.43</v>
      </c>
      <c r="I207" s="64" t="s">
        <v>203</v>
      </c>
      <c r="J207" s="52" t="s">
        <v>48</v>
      </c>
      <c r="K207" s="52" t="s">
        <v>38</v>
      </c>
      <c r="L207" s="53">
        <v>0.21</v>
      </c>
      <c r="M207" s="63"/>
      <c r="N207" s="53">
        <v>0.23500942264862096</v>
      </c>
      <c r="O207" s="53">
        <v>0.14400000000000002</v>
      </c>
      <c r="P207" s="61">
        <v>37</v>
      </c>
      <c r="Q207" s="62"/>
      <c r="R207" s="61">
        <v>28.23</v>
      </c>
      <c r="S207" s="61"/>
      <c r="T207" s="61"/>
      <c r="U207" s="53">
        <v>0.314</v>
      </c>
      <c r="V207" s="61"/>
      <c r="W207" s="61">
        <v>2.09</v>
      </c>
      <c r="X207" s="61">
        <v>2.06</v>
      </c>
      <c r="Y207" s="61">
        <v>2.65</v>
      </c>
      <c r="Z207" s="61">
        <v>2.6928436257768329</v>
      </c>
      <c r="AA207" s="37"/>
    </row>
    <row r="208" spans="1:27" ht="15" customHeight="1" x14ac:dyDescent="0.2">
      <c r="A208" s="37">
        <v>203</v>
      </c>
      <c r="B208" s="37" t="s">
        <v>256</v>
      </c>
      <c r="C208" s="55" t="s">
        <v>35</v>
      </c>
      <c r="D208" s="56">
        <v>3</v>
      </c>
      <c r="E208" s="57">
        <v>1930</v>
      </c>
      <c r="F208" s="58">
        <v>1948</v>
      </c>
      <c r="G208" s="59">
        <v>13.2</v>
      </c>
      <c r="H208" s="60">
        <v>1941.7</v>
      </c>
      <c r="I208" s="64" t="s">
        <v>203</v>
      </c>
      <c r="J208" s="52" t="s">
        <v>48</v>
      </c>
      <c r="K208" s="52" t="s">
        <v>38</v>
      </c>
      <c r="L208" s="53">
        <v>0.21</v>
      </c>
      <c r="M208" s="63"/>
      <c r="N208" s="53">
        <v>0.23258761214666668</v>
      </c>
      <c r="O208" s="53">
        <v>0.14199999999999999</v>
      </c>
      <c r="P208" s="61">
        <v>61</v>
      </c>
      <c r="Q208" s="62"/>
      <c r="R208" s="61">
        <v>50.91</v>
      </c>
      <c r="S208" s="61"/>
      <c r="T208" s="61"/>
      <c r="U208" s="53">
        <v>0.32200000000000001</v>
      </c>
      <c r="V208" s="61"/>
      <c r="W208" s="61">
        <v>2.08</v>
      </c>
      <c r="X208" s="61">
        <v>2.04</v>
      </c>
      <c r="Y208" s="61">
        <v>2.63</v>
      </c>
      <c r="Z208" s="61">
        <v>2.6582839061361123</v>
      </c>
      <c r="AA208" s="37" t="s">
        <v>98</v>
      </c>
    </row>
    <row r="209" spans="1:27" ht="15" customHeight="1" x14ac:dyDescent="0.2">
      <c r="A209" s="37">
        <v>204</v>
      </c>
      <c r="B209" s="37" t="s">
        <v>257</v>
      </c>
      <c r="C209" s="55" t="s">
        <v>35</v>
      </c>
      <c r="D209" s="56">
        <v>3</v>
      </c>
      <c r="E209" s="57">
        <v>1930</v>
      </c>
      <c r="F209" s="58">
        <v>1948</v>
      </c>
      <c r="G209" s="59">
        <v>13.3</v>
      </c>
      <c r="H209" s="60">
        <v>1941.8</v>
      </c>
      <c r="I209" s="64" t="s">
        <v>203</v>
      </c>
      <c r="J209" s="52" t="s">
        <v>48</v>
      </c>
      <c r="K209" s="52" t="s">
        <v>38</v>
      </c>
      <c r="L209" s="53">
        <v>0.20300000000000001</v>
      </c>
      <c r="M209" s="63"/>
      <c r="N209" s="53">
        <v>0.22859028708581414</v>
      </c>
      <c r="O209" s="53">
        <v>0.122</v>
      </c>
      <c r="P209" s="61">
        <v>22</v>
      </c>
      <c r="Q209" s="62"/>
      <c r="R209" s="61">
        <v>18.7</v>
      </c>
      <c r="S209" s="61"/>
      <c r="T209" s="61"/>
      <c r="U209" s="53">
        <v>0.39799999999999996</v>
      </c>
      <c r="V209" s="61"/>
      <c r="W209" s="61">
        <v>2.1</v>
      </c>
      <c r="X209" s="61">
        <v>2.0699999999999998</v>
      </c>
      <c r="Y209" s="61">
        <v>2.63</v>
      </c>
      <c r="Z209" s="61">
        <v>2.6833989323002903</v>
      </c>
      <c r="AA209" s="37"/>
    </row>
    <row r="210" spans="1:27" ht="15" customHeight="1" x14ac:dyDescent="0.2">
      <c r="A210" s="37">
        <v>205</v>
      </c>
      <c r="B210" s="37" t="s">
        <v>258</v>
      </c>
      <c r="C210" s="55" t="s">
        <v>35</v>
      </c>
      <c r="D210" s="56">
        <v>3</v>
      </c>
      <c r="E210" s="57">
        <v>1930</v>
      </c>
      <c r="F210" s="58">
        <v>1948</v>
      </c>
      <c r="G210" s="59">
        <v>13.4</v>
      </c>
      <c r="H210" s="60">
        <v>1941.9</v>
      </c>
      <c r="I210" s="64" t="s">
        <v>203</v>
      </c>
      <c r="J210" s="52" t="s">
        <v>48</v>
      </c>
      <c r="K210" s="52" t="s">
        <v>38</v>
      </c>
      <c r="L210" s="53">
        <v>0.192</v>
      </c>
      <c r="M210" s="63"/>
      <c r="N210" s="53">
        <v>0.21859613239122361</v>
      </c>
      <c r="O210" s="53">
        <v>0.109</v>
      </c>
      <c r="P210" s="61">
        <v>18.600000000000001</v>
      </c>
      <c r="Q210" s="62"/>
      <c r="R210" s="61">
        <v>13.31</v>
      </c>
      <c r="S210" s="61"/>
      <c r="T210" s="61"/>
      <c r="U210" s="53">
        <v>0.43</v>
      </c>
      <c r="V210" s="61"/>
      <c r="W210" s="61">
        <v>2.13</v>
      </c>
      <c r="X210" s="61">
        <v>2.1</v>
      </c>
      <c r="Y210" s="61">
        <v>2.64</v>
      </c>
      <c r="Z210" s="61">
        <v>2.6874707011962244</v>
      </c>
      <c r="AA210" s="37"/>
    </row>
    <row r="211" spans="1:27" ht="15" customHeight="1" x14ac:dyDescent="0.2">
      <c r="A211" s="37">
        <v>206</v>
      </c>
      <c r="B211" s="37" t="s">
        <v>259</v>
      </c>
      <c r="C211" s="55" t="s">
        <v>35</v>
      </c>
      <c r="D211" s="56">
        <v>3</v>
      </c>
      <c r="E211" s="57">
        <v>1930</v>
      </c>
      <c r="F211" s="58">
        <v>1948</v>
      </c>
      <c r="G211" s="59">
        <v>13.64</v>
      </c>
      <c r="H211" s="60">
        <v>1942.14</v>
      </c>
      <c r="I211" s="64" t="s">
        <v>203</v>
      </c>
      <c r="J211" s="52" t="s">
        <v>48</v>
      </c>
      <c r="K211" s="52" t="s">
        <v>38</v>
      </c>
      <c r="L211" s="53">
        <v>0.21</v>
      </c>
      <c r="M211" s="63"/>
      <c r="N211" s="53">
        <v>0.232878816199377</v>
      </c>
      <c r="O211" s="53">
        <v>0.122</v>
      </c>
      <c r="P211" s="61">
        <v>95</v>
      </c>
      <c r="Q211" s="62"/>
      <c r="R211" s="61"/>
      <c r="S211" s="61"/>
      <c r="T211" s="61"/>
      <c r="U211" s="53">
        <v>0.46700000000000003</v>
      </c>
      <c r="V211" s="61"/>
      <c r="W211" s="61">
        <v>2.08</v>
      </c>
      <c r="X211" s="61">
        <v>2.0499999999999998</v>
      </c>
      <c r="Y211" s="61">
        <v>2.63</v>
      </c>
      <c r="Z211" s="61">
        <v>2.6723287575549479</v>
      </c>
      <c r="AA211" s="37"/>
    </row>
    <row r="212" spans="1:27" ht="15" customHeight="1" x14ac:dyDescent="0.2">
      <c r="A212" s="37">
        <v>207</v>
      </c>
      <c r="B212" s="37" t="s">
        <v>260</v>
      </c>
      <c r="C212" s="55" t="s">
        <v>35</v>
      </c>
      <c r="D212" s="56">
        <v>3</v>
      </c>
      <c r="E212" s="57">
        <v>1930</v>
      </c>
      <c r="F212" s="58">
        <v>1948</v>
      </c>
      <c r="G212" s="59">
        <v>13.9</v>
      </c>
      <c r="H212" s="60">
        <v>1942.4</v>
      </c>
      <c r="I212" s="64" t="s">
        <v>203</v>
      </c>
      <c r="J212" s="52" t="s">
        <v>48</v>
      </c>
      <c r="K212" s="52" t="s">
        <v>38</v>
      </c>
      <c r="L212" s="53">
        <v>0.23800000000000002</v>
      </c>
      <c r="M212" s="63"/>
      <c r="N212" s="53">
        <v>0.25697920622888465</v>
      </c>
      <c r="O212" s="53">
        <v>0.182</v>
      </c>
      <c r="P212" s="61">
        <v>281</v>
      </c>
      <c r="Q212" s="62"/>
      <c r="R212" s="61">
        <v>265</v>
      </c>
      <c r="S212" s="61"/>
      <c r="T212" s="61"/>
      <c r="U212" s="53">
        <v>0.23699999999999999</v>
      </c>
      <c r="V212" s="61"/>
      <c r="W212" s="61">
        <v>2.0099999999999998</v>
      </c>
      <c r="X212" s="61">
        <v>1.97</v>
      </c>
      <c r="Y212" s="61">
        <v>2.64</v>
      </c>
      <c r="Z212" s="61">
        <v>2.651338988780509</v>
      </c>
      <c r="AA212" s="37"/>
    </row>
    <row r="213" spans="1:27" ht="15" customHeight="1" x14ac:dyDescent="0.2">
      <c r="A213" s="37">
        <v>208</v>
      </c>
      <c r="B213" s="37" t="s">
        <v>261</v>
      </c>
      <c r="C213" s="55" t="s">
        <v>35</v>
      </c>
      <c r="D213" s="56">
        <v>3</v>
      </c>
      <c r="E213" s="57">
        <v>1930</v>
      </c>
      <c r="F213" s="58">
        <v>1948</v>
      </c>
      <c r="G213" s="59">
        <v>14.18</v>
      </c>
      <c r="H213" s="60">
        <v>1942.68</v>
      </c>
      <c r="I213" s="64" t="s">
        <v>203</v>
      </c>
      <c r="J213" s="52" t="s">
        <v>48</v>
      </c>
      <c r="K213" s="52" t="s">
        <v>38</v>
      </c>
      <c r="L213" s="53">
        <v>0.20899999999999999</v>
      </c>
      <c r="M213" s="63"/>
      <c r="N213" s="53">
        <v>0.23063281699112853</v>
      </c>
      <c r="O213" s="53">
        <v>0.13400000000000001</v>
      </c>
      <c r="P213" s="61">
        <v>45.4</v>
      </c>
      <c r="Q213" s="62"/>
      <c r="R213" s="61">
        <v>30.46</v>
      </c>
      <c r="S213" s="61"/>
      <c r="T213" s="61"/>
      <c r="U213" s="53">
        <v>0.35700000000000004</v>
      </c>
      <c r="V213" s="61"/>
      <c r="W213" s="61">
        <v>2.09</v>
      </c>
      <c r="X213" s="61">
        <v>2.0499999999999998</v>
      </c>
      <c r="Y213" s="61">
        <v>2.64</v>
      </c>
      <c r="Z213" s="61">
        <v>2.6645274782617827</v>
      </c>
      <c r="AA213" s="37"/>
    </row>
    <row r="214" spans="1:27" ht="15" customHeight="1" x14ac:dyDescent="0.2">
      <c r="A214" s="37">
        <v>209</v>
      </c>
      <c r="B214" s="37" t="s">
        <v>262</v>
      </c>
      <c r="C214" s="55" t="s">
        <v>35</v>
      </c>
      <c r="D214" s="56">
        <v>3</v>
      </c>
      <c r="E214" s="57">
        <v>1930</v>
      </c>
      <c r="F214" s="58">
        <v>1948</v>
      </c>
      <c r="G214" s="59">
        <v>14.39</v>
      </c>
      <c r="H214" s="60">
        <v>1942.89</v>
      </c>
      <c r="I214" s="64" t="s">
        <v>203</v>
      </c>
      <c r="J214" s="52" t="s">
        <v>468</v>
      </c>
      <c r="K214" s="52" t="s">
        <v>38</v>
      </c>
      <c r="L214" s="53">
        <v>0.13699999999999998</v>
      </c>
      <c r="M214" s="63"/>
      <c r="N214" s="53">
        <v>0.17580215567166227</v>
      </c>
      <c r="O214" s="53">
        <v>5.7000000000000002E-2</v>
      </c>
      <c r="P214" s="61">
        <v>1.27</v>
      </c>
      <c r="Q214" s="62"/>
      <c r="R214" s="61">
        <v>0.55000000000000004</v>
      </c>
      <c r="S214" s="61">
        <v>0.71</v>
      </c>
      <c r="T214" s="61"/>
      <c r="U214" s="53">
        <v>0.58399999999999996</v>
      </c>
      <c r="V214" s="61"/>
      <c r="W214" s="61">
        <v>2.29</v>
      </c>
      <c r="X214" s="61">
        <v>2.31</v>
      </c>
      <c r="Y214" s="61">
        <v>2.65</v>
      </c>
      <c r="Z214" s="61">
        <v>2.8027251173927596</v>
      </c>
      <c r="AA214" s="37"/>
    </row>
    <row r="215" spans="1:27" ht="15" customHeight="1" x14ac:dyDescent="0.2">
      <c r="A215" s="37">
        <v>210</v>
      </c>
      <c r="B215" s="37" t="s">
        <v>263</v>
      </c>
      <c r="C215" s="55" t="s">
        <v>35</v>
      </c>
      <c r="D215" s="56">
        <v>3</v>
      </c>
      <c r="E215" s="57">
        <v>1930</v>
      </c>
      <c r="F215" s="58">
        <v>1948</v>
      </c>
      <c r="G215" s="59">
        <v>14.65</v>
      </c>
      <c r="H215" s="60">
        <v>1943.15</v>
      </c>
      <c r="I215" s="64" t="s">
        <v>203</v>
      </c>
      <c r="J215" s="52" t="s">
        <v>48</v>
      </c>
      <c r="K215" s="52" t="s">
        <v>38</v>
      </c>
      <c r="L215" s="53">
        <v>0.188</v>
      </c>
      <c r="M215" s="63"/>
      <c r="N215" s="53">
        <v>0.21861779845217374</v>
      </c>
      <c r="O215" s="53">
        <v>0.1</v>
      </c>
      <c r="P215" s="61">
        <v>7.8</v>
      </c>
      <c r="Q215" s="62"/>
      <c r="R215" s="61">
        <v>1.98</v>
      </c>
      <c r="S215" s="61"/>
      <c r="T215" s="61"/>
      <c r="U215" s="53">
        <v>0.46799999999999997</v>
      </c>
      <c r="V215" s="61"/>
      <c r="W215" s="61">
        <v>2.14</v>
      </c>
      <c r="X215" s="61">
        <v>2.12</v>
      </c>
      <c r="Y215" s="61">
        <v>2.64</v>
      </c>
      <c r="Z215" s="61">
        <v>2.7131408877762118</v>
      </c>
      <c r="AA215" s="37"/>
    </row>
    <row r="216" spans="1:27" ht="15" customHeight="1" x14ac:dyDescent="0.2">
      <c r="A216" s="37">
        <v>211</v>
      </c>
      <c r="B216" s="37" t="s">
        <v>264</v>
      </c>
      <c r="C216" s="55" t="s">
        <v>35</v>
      </c>
      <c r="D216" s="56">
        <v>3</v>
      </c>
      <c r="E216" s="57">
        <v>1930</v>
      </c>
      <c r="F216" s="58">
        <v>1948</v>
      </c>
      <c r="G216" s="59">
        <v>14.87</v>
      </c>
      <c r="H216" s="60">
        <v>1943.37</v>
      </c>
      <c r="I216" s="64" t="s">
        <v>203</v>
      </c>
      <c r="J216" s="52" t="s">
        <v>48</v>
      </c>
      <c r="K216" s="52" t="s">
        <v>38</v>
      </c>
      <c r="L216" s="53">
        <v>0.17100000000000001</v>
      </c>
      <c r="M216" s="63"/>
      <c r="N216" s="53">
        <v>0.20352217886846696</v>
      </c>
      <c r="O216" s="53">
        <v>7.4999999999999997E-2</v>
      </c>
      <c r="P216" s="61">
        <v>3.8</v>
      </c>
      <c r="Q216" s="62"/>
      <c r="R216" s="61">
        <v>1.35</v>
      </c>
      <c r="S216" s="61">
        <v>2.41</v>
      </c>
      <c r="T216" s="61"/>
      <c r="U216" s="53">
        <v>0.56200000000000006</v>
      </c>
      <c r="V216" s="61"/>
      <c r="W216" s="61">
        <v>2.19</v>
      </c>
      <c r="X216" s="61">
        <v>2.1800000000000002</v>
      </c>
      <c r="Y216" s="61">
        <v>2.64</v>
      </c>
      <c r="Z216" s="61">
        <v>2.7370504766886503</v>
      </c>
      <c r="AA216" s="37"/>
    </row>
    <row r="217" spans="1:27" ht="15" customHeight="1" x14ac:dyDescent="0.2">
      <c r="A217" s="37">
        <v>212</v>
      </c>
      <c r="B217" s="37" t="s">
        <v>265</v>
      </c>
      <c r="C217" s="55" t="s">
        <v>35</v>
      </c>
      <c r="D217" s="56">
        <v>3</v>
      </c>
      <c r="E217" s="57">
        <v>1930</v>
      </c>
      <c r="F217" s="58">
        <v>1948</v>
      </c>
      <c r="G217" s="59">
        <v>15.21</v>
      </c>
      <c r="H217" s="60">
        <v>1943.71</v>
      </c>
      <c r="I217" s="64" t="s">
        <v>203</v>
      </c>
      <c r="J217" s="52" t="s">
        <v>48</v>
      </c>
      <c r="K217" s="52" t="s">
        <v>38</v>
      </c>
      <c r="L217" s="53">
        <v>0.23100000000000001</v>
      </c>
      <c r="M217" s="63"/>
      <c r="N217" s="53">
        <v>0.25512433601278628</v>
      </c>
      <c r="O217" s="53">
        <v>0.13500000000000001</v>
      </c>
      <c r="P217" s="61">
        <v>154</v>
      </c>
      <c r="Q217" s="62"/>
      <c r="R217" s="61"/>
      <c r="S217" s="61"/>
      <c r="T217" s="61"/>
      <c r="U217" s="53">
        <v>0.45899999999999996</v>
      </c>
      <c r="V217" s="61"/>
      <c r="W217" s="61">
        <v>2.02</v>
      </c>
      <c r="X217" s="61">
        <v>1.98</v>
      </c>
      <c r="Y217" s="61">
        <v>2.63</v>
      </c>
      <c r="Z217" s="61">
        <v>2.6581617519913872</v>
      </c>
      <c r="AA217" s="37"/>
    </row>
    <row r="218" spans="1:27" ht="15" customHeight="1" x14ac:dyDescent="0.2">
      <c r="A218" s="37">
        <v>213</v>
      </c>
      <c r="B218" s="37" t="s">
        <v>266</v>
      </c>
      <c r="C218" s="55" t="s">
        <v>35</v>
      </c>
      <c r="D218" s="56">
        <v>3</v>
      </c>
      <c r="E218" s="57">
        <v>1930</v>
      </c>
      <c r="F218" s="58">
        <v>1948</v>
      </c>
      <c r="G218" s="59">
        <v>15.43</v>
      </c>
      <c r="H218" s="60">
        <v>1943.93</v>
      </c>
      <c r="I218" s="64" t="s">
        <v>203</v>
      </c>
      <c r="J218" s="52" t="s">
        <v>465</v>
      </c>
      <c r="K218" s="52" t="s">
        <v>38</v>
      </c>
      <c r="L218" s="53">
        <v>0.26</v>
      </c>
      <c r="M218" s="63"/>
      <c r="N218" s="53">
        <v>0.28253827470030568</v>
      </c>
      <c r="O218" s="53">
        <v>0.191</v>
      </c>
      <c r="P218" s="61">
        <v>847</v>
      </c>
      <c r="Q218" s="62"/>
      <c r="R218" s="61"/>
      <c r="S218" s="61"/>
      <c r="T218" s="61"/>
      <c r="U218" s="53">
        <v>0.26500000000000001</v>
      </c>
      <c r="V218" s="61"/>
      <c r="W218" s="61">
        <v>1.95</v>
      </c>
      <c r="X218" s="61">
        <v>1.91</v>
      </c>
      <c r="Y218" s="61">
        <v>2.64</v>
      </c>
      <c r="Z218" s="61">
        <v>2.6621629177530894</v>
      </c>
      <c r="AA218" s="37"/>
    </row>
    <row r="219" spans="1:27" ht="15" customHeight="1" x14ac:dyDescent="0.2">
      <c r="A219" s="37">
        <v>214</v>
      </c>
      <c r="B219" s="37" t="s">
        <v>267</v>
      </c>
      <c r="C219" s="55" t="s">
        <v>35</v>
      </c>
      <c r="D219" s="56">
        <v>3</v>
      </c>
      <c r="E219" s="57">
        <v>1930</v>
      </c>
      <c r="F219" s="58">
        <v>1948</v>
      </c>
      <c r="G219" s="59">
        <v>15.64</v>
      </c>
      <c r="H219" s="60">
        <v>1944.14</v>
      </c>
      <c r="I219" s="64" t="s">
        <v>203</v>
      </c>
      <c r="J219" s="52" t="s">
        <v>48</v>
      </c>
      <c r="K219" s="52" t="s">
        <v>38</v>
      </c>
      <c r="L219" s="53">
        <v>0.218</v>
      </c>
      <c r="M219" s="63"/>
      <c r="N219" s="53">
        <v>0.24086536517072429</v>
      </c>
      <c r="O219" s="53"/>
      <c r="P219" s="61">
        <v>110</v>
      </c>
      <c r="Q219" s="62"/>
      <c r="R219" s="61"/>
      <c r="S219" s="61"/>
      <c r="T219" s="61"/>
      <c r="U219" s="53"/>
      <c r="V219" s="61"/>
      <c r="W219" s="61">
        <v>2.06</v>
      </c>
      <c r="X219" s="61">
        <v>2.0299999999999998</v>
      </c>
      <c r="Y219" s="61">
        <v>2.63</v>
      </c>
      <c r="Z219" s="61">
        <v>2.6740974615873419</v>
      </c>
      <c r="AA219" s="37"/>
    </row>
    <row r="220" spans="1:27" ht="15" customHeight="1" x14ac:dyDescent="0.2">
      <c r="A220" s="37">
        <v>215</v>
      </c>
      <c r="B220" s="37" t="s">
        <v>268</v>
      </c>
      <c r="C220" s="55" t="s">
        <v>35</v>
      </c>
      <c r="D220" s="56">
        <v>3</v>
      </c>
      <c r="E220" s="57">
        <v>1930</v>
      </c>
      <c r="F220" s="58">
        <v>1948</v>
      </c>
      <c r="G220" s="59">
        <v>15.91</v>
      </c>
      <c r="H220" s="60">
        <v>1944.41</v>
      </c>
      <c r="I220" s="64" t="s">
        <v>203</v>
      </c>
      <c r="J220" s="52" t="s">
        <v>48</v>
      </c>
      <c r="K220" s="52" t="s">
        <v>38</v>
      </c>
      <c r="L220" s="53">
        <v>0.19399999999999998</v>
      </c>
      <c r="M220" s="63"/>
      <c r="N220" s="53">
        <v>0.22275276611980183</v>
      </c>
      <c r="O220" s="53">
        <v>9.1999999999999998E-2</v>
      </c>
      <c r="P220" s="61">
        <v>12</v>
      </c>
      <c r="Q220" s="62"/>
      <c r="R220" s="61">
        <v>7.2</v>
      </c>
      <c r="S220" s="61"/>
      <c r="T220" s="61"/>
      <c r="U220" s="53">
        <v>0.52400000000000002</v>
      </c>
      <c r="V220" s="61"/>
      <c r="W220" s="61">
        <v>2.14</v>
      </c>
      <c r="X220" s="61">
        <v>2.12</v>
      </c>
      <c r="Y220" s="61">
        <v>2.66</v>
      </c>
      <c r="Z220" s="61">
        <v>2.7275748405259281</v>
      </c>
      <c r="AA220" s="37"/>
    </row>
    <row r="221" spans="1:27" ht="15" customHeight="1" x14ac:dyDescent="0.2">
      <c r="A221" s="37">
        <v>216</v>
      </c>
      <c r="B221" s="37" t="s">
        <v>269</v>
      </c>
      <c r="C221" s="55" t="s">
        <v>35</v>
      </c>
      <c r="D221" s="56">
        <v>3</v>
      </c>
      <c r="E221" s="57">
        <v>1930</v>
      </c>
      <c r="F221" s="58">
        <v>1948</v>
      </c>
      <c r="G221" s="59">
        <v>16.170000000000002</v>
      </c>
      <c r="H221" s="60">
        <v>1944.67</v>
      </c>
      <c r="I221" s="64" t="s">
        <v>203</v>
      </c>
      <c r="J221" s="52" t="s">
        <v>48</v>
      </c>
      <c r="K221" s="52" t="s">
        <v>38</v>
      </c>
      <c r="L221" s="53"/>
      <c r="M221" s="63"/>
      <c r="N221" s="53">
        <v>0.23483000000000001</v>
      </c>
      <c r="O221" s="53"/>
      <c r="P221" s="61">
        <v>25</v>
      </c>
      <c r="Q221" s="62"/>
      <c r="R221" s="61"/>
      <c r="S221" s="61"/>
      <c r="T221" s="61"/>
      <c r="U221" s="53"/>
      <c r="V221" s="61"/>
      <c r="W221" s="61" t="s">
        <v>41</v>
      </c>
      <c r="X221" s="61">
        <v>2.1</v>
      </c>
      <c r="Y221" s="61" t="s">
        <v>41</v>
      </c>
      <c r="Z221" s="61">
        <v>2.7444881529594731</v>
      </c>
      <c r="AA221" s="37"/>
    </row>
    <row r="222" spans="1:27" ht="15" customHeight="1" x14ac:dyDescent="0.2">
      <c r="A222" s="37">
        <v>217</v>
      </c>
      <c r="B222" s="37" t="s">
        <v>270</v>
      </c>
      <c r="C222" s="55" t="s">
        <v>35</v>
      </c>
      <c r="D222" s="56">
        <v>3</v>
      </c>
      <c r="E222" s="57">
        <v>1930</v>
      </c>
      <c r="F222" s="58">
        <v>1948</v>
      </c>
      <c r="G222" s="59">
        <v>16.41</v>
      </c>
      <c r="H222" s="60">
        <v>1944.91</v>
      </c>
      <c r="I222" s="64" t="s">
        <v>203</v>
      </c>
      <c r="J222" s="52" t="s">
        <v>48</v>
      </c>
      <c r="K222" s="52" t="s">
        <v>38</v>
      </c>
      <c r="L222" s="53"/>
      <c r="M222" s="63"/>
      <c r="N222" s="53">
        <v>0.24786999999999998</v>
      </c>
      <c r="O222" s="53"/>
      <c r="P222" s="61">
        <v>18</v>
      </c>
      <c r="Q222" s="62"/>
      <c r="R222" s="61"/>
      <c r="S222" s="61"/>
      <c r="T222" s="61"/>
      <c r="U222" s="53"/>
      <c r="V222" s="61"/>
      <c r="W222" s="61" t="s">
        <v>41</v>
      </c>
      <c r="X222" s="61">
        <v>2.09</v>
      </c>
      <c r="Y222" s="61" t="s">
        <v>41</v>
      </c>
      <c r="Z222" s="61">
        <v>2.7787749458205364</v>
      </c>
      <c r="AA222" s="37"/>
    </row>
    <row r="223" spans="1:27" ht="15" customHeight="1" x14ac:dyDescent="0.2">
      <c r="A223" s="37">
        <v>218</v>
      </c>
      <c r="B223" s="37" t="s">
        <v>271</v>
      </c>
      <c r="C223" s="55" t="s">
        <v>35</v>
      </c>
      <c r="D223" s="56">
        <v>3</v>
      </c>
      <c r="E223" s="57">
        <v>1930</v>
      </c>
      <c r="F223" s="58">
        <v>1948</v>
      </c>
      <c r="G223" s="59">
        <v>16.62</v>
      </c>
      <c r="H223" s="60">
        <v>1945.12</v>
      </c>
      <c r="I223" s="64" t="s">
        <v>203</v>
      </c>
      <c r="J223" s="52" t="s">
        <v>48</v>
      </c>
      <c r="K223" s="52" t="s">
        <v>38</v>
      </c>
      <c r="L223" s="53"/>
      <c r="M223" s="63"/>
      <c r="N223" s="53">
        <v>0.26395000000000002</v>
      </c>
      <c r="O223" s="53"/>
      <c r="P223" s="61">
        <v>8.3000000000000007</v>
      </c>
      <c r="Q223" s="62"/>
      <c r="R223" s="61"/>
      <c r="S223" s="61"/>
      <c r="T223" s="61"/>
      <c r="U223" s="53"/>
      <c r="V223" s="61"/>
      <c r="W223" s="61" t="s">
        <v>41</v>
      </c>
      <c r="X223" s="61">
        <v>2.1</v>
      </c>
      <c r="Y223" s="61" t="s">
        <v>41</v>
      </c>
      <c r="Z223" s="61">
        <v>2.8530670470756063</v>
      </c>
      <c r="AA223" s="37"/>
    </row>
    <row r="224" spans="1:27" ht="15" customHeight="1" x14ac:dyDescent="0.2">
      <c r="A224" s="37">
        <v>219</v>
      </c>
      <c r="B224" s="37" t="s">
        <v>272</v>
      </c>
      <c r="C224" s="55" t="s">
        <v>35</v>
      </c>
      <c r="D224" s="56">
        <v>3</v>
      </c>
      <c r="E224" s="57">
        <v>1930</v>
      </c>
      <c r="F224" s="58">
        <v>1948</v>
      </c>
      <c r="G224" s="59">
        <v>16.920000000000002</v>
      </c>
      <c r="H224" s="60">
        <v>1945.42</v>
      </c>
      <c r="I224" s="64" t="s">
        <v>203</v>
      </c>
      <c r="J224" s="52" t="s">
        <v>141</v>
      </c>
      <c r="K224" s="52" t="s">
        <v>86</v>
      </c>
      <c r="L224" s="53"/>
      <c r="M224" s="63"/>
      <c r="N224" s="53">
        <v>0.19261</v>
      </c>
      <c r="O224" s="53"/>
      <c r="P224" s="61">
        <v>1.4</v>
      </c>
      <c r="Q224" s="62"/>
      <c r="R224" s="61"/>
      <c r="S224" s="61">
        <v>0.71</v>
      </c>
      <c r="T224" s="61"/>
      <c r="U224" s="53"/>
      <c r="V224" s="61"/>
      <c r="W224" s="61" t="s">
        <v>41</v>
      </c>
      <c r="X224" s="61">
        <v>2.34</v>
      </c>
      <c r="Y224" s="61" t="s">
        <v>41</v>
      </c>
      <c r="Z224" s="61">
        <v>2.8982276223386463</v>
      </c>
      <c r="AA224" s="37"/>
    </row>
    <row r="225" spans="1:27" ht="15" customHeight="1" x14ac:dyDescent="0.2">
      <c r="A225" s="37">
        <v>220</v>
      </c>
      <c r="B225" s="37" t="s">
        <v>273</v>
      </c>
      <c r="C225" s="55" t="s">
        <v>35</v>
      </c>
      <c r="D225" s="56">
        <v>3</v>
      </c>
      <c r="E225" s="57">
        <v>1930</v>
      </c>
      <c r="F225" s="58">
        <v>1948</v>
      </c>
      <c r="G225" s="59">
        <v>17.239999999999998</v>
      </c>
      <c r="H225" s="60">
        <v>1945.74</v>
      </c>
      <c r="I225" s="64" t="s">
        <v>203</v>
      </c>
      <c r="J225" s="52" t="s">
        <v>141</v>
      </c>
      <c r="K225" s="52" t="s">
        <v>86</v>
      </c>
      <c r="L225" s="53"/>
      <c r="M225" s="63"/>
      <c r="N225" s="53">
        <v>0.19302</v>
      </c>
      <c r="O225" s="53"/>
      <c r="P225" s="61">
        <v>5.5</v>
      </c>
      <c r="Q225" s="62"/>
      <c r="R225" s="61"/>
      <c r="S225" s="61"/>
      <c r="T225" s="61"/>
      <c r="U225" s="53"/>
      <c r="V225" s="61"/>
      <c r="W225" s="61" t="s">
        <v>41</v>
      </c>
      <c r="X225" s="61">
        <v>2.31</v>
      </c>
      <c r="Y225" s="61" t="s">
        <v>41</v>
      </c>
      <c r="Z225" s="61">
        <v>2.8625244739646583</v>
      </c>
      <c r="AA225" s="37"/>
    </row>
    <row r="226" spans="1:27" ht="15" customHeight="1" x14ac:dyDescent="0.2">
      <c r="A226" s="37">
        <v>221</v>
      </c>
      <c r="B226" s="37" t="s">
        <v>274</v>
      </c>
      <c r="C226" s="55" t="s">
        <v>35</v>
      </c>
      <c r="D226" s="56">
        <v>3</v>
      </c>
      <c r="E226" s="57">
        <v>1930</v>
      </c>
      <c r="F226" s="58">
        <v>1948</v>
      </c>
      <c r="G226" s="59">
        <v>17.41</v>
      </c>
      <c r="H226" s="60">
        <v>1945.91</v>
      </c>
      <c r="I226" s="64" t="s">
        <v>203</v>
      </c>
      <c r="J226" s="52" t="s">
        <v>470</v>
      </c>
      <c r="K226" s="52" t="s">
        <v>86</v>
      </c>
      <c r="L226" s="53"/>
      <c r="M226" s="63"/>
      <c r="N226" s="53">
        <v>0.21340000000000001</v>
      </c>
      <c r="O226" s="53"/>
      <c r="P226" s="61">
        <v>6.7</v>
      </c>
      <c r="Q226" s="62"/>
      <c r="R226" s="61"/>
      <c r="S226" s="61"/>
      <c r="T226" s="61"/>
      <c r="U226" s="53"/>
      <c r="V226" s="61"/>
      <c r="W226" s="61" t="s">
        <v>41</v>
      </c>
      <c r="X226" s="61">
        <v>2.29</v>
      </c>
      <c r="Y226" s="61" t="s">
        <v>41</v>
      </c>
      <c r="Z226" s="61">
        <v>2.9112636664124079</v>
      </c>
      <c r="AA226" s="37"/>
    </row>
    <row r="227" spans="1:27" ht="15" customHeight="1" x14ac:dyDescent="0.2">
      <c r="A227" s="37">
        <v>222</v>
      </c>
      <c r="B227" s="37" t="s">
        <v>275</v>
      </c>
      <c r="C227" s="55" t="s">
        <v>35</v>
      </c>
      <c r="D227" s="56">
        <v>3</v>
      </c>
      <c r="E227" s="57">
        <v>1930</v>
      </c>
      <c r="F227" s="58">
        <v>1948</v>
      </c>
      <c r="G227" s="59">
        <v>17.670000000000002</v>
      </c>
      <c r="H227" s="60">
        <v>1946.17</v>
      </c>
      <c r="I227" s="64" t="s">
        <v>203</v>
      </c>
      <c r="J227" s="52" t="s">
        <v>141</v>
      </c>
      <c r="K227" s="52" t="s">
        <v>86</v>
      </c>
      <c r="L227" s="53"/>
      <c r="M227" s="63"/>
      <c r="N227" s="53">
        <v>0.22321000000000002</v>
      </c>
      <c r="O227" s="53"/>
      <c r="P227" s="61">
        <v>4.8</v>
      </c>
      <c r="Q227" s="62"/>
      <c r="R227" s="61"/>
      <c r="S227" s="61">
        <v>2.8</v>
      </c>
      <c r="T227" s="61"/>
      <c r="U227" s="53"/>
      <c r="V227" s="61"/>
      <c r="W227" s="61" t="s">
        <v>41</v>
      </c>
      <c r="X227" s="61">
        <v>2.2400000000000002</v>
      </c>
      <c r="Y227" s="61" t="s">
        <v>41</v>
      </c>
      <c r="Z227" s="61">
        <v>2.883662251058845</v>
      </c>
      <c r="AA227" s="37"/>
    </row>
    <row r="228" spans="1:27" ht="15" customHeight="1" x14ac:dyDescent="0.2">
      <c r="A228" s="37">
        <v>223</v>
      </c>
      <c r="B228" s="37" t="s">
        <v>276</v>
      </c>
      <c r="C228" s="55" t="s">
        <v>35</v>
      </c>
      <c r="D228" s="56">
        <v>3</v>
      </c>
      <c r="E228" s="57">
        <v>1930</v>
      </c>
      <c r="F228" s="58">
        <v>1948</v>
      </c>
      <c r="G228" s="59">
        <v>17.93</v>
      </c>
      <c r="H228" s="60">
        <v>1946.43</v>
      </c>
      <c r="I228" s="64" t="s">
        <v>203</v>
      </c>
      <c r="J228" s="52" t="s">
        <v>145</v>
      </c>
      <c r="K228" s="52" t="s">
        <v>86</v>
      </c>
      <c r="L228" s="53"/>
      <c r="M228" s="63"/>
      <c r="N228" s="53">
        <v>0.20652000000000001</v>
      </c>
      <c r="O228" s="53"/>
      <c r="P228" s="61">
        <v>26.5</v>
      </c>
      <c r="Q228" s="62"/>
      <c r="R228" s="61"/>
      <c r="S228" s="61"/>
      <c r="T228" s="61"/>
      <c r="U228" s="53"/>
      <c r="V228" s="61"/>
      <c r="W228" s="61" t="s">
        <v>41</v>
      </c>
      <c r="X228" s="61">
        <v>2.34</v>
      </c>
      <c r="Y228" s="61" t="s">
        <v>41</v>
      </c>
      <c r="Z228" s="61">
        <v>2.9490346322528609</v>
      </c>
      <c r="AA228" s="37"/>
    </row>
    <row r="229" spans="1:27" ht="15" customHeight="1" x14ac:dyDescent="0.2">
      <c r="A229" s="37">
        <v>224</v>
      </c>
      <c r="B229" s="37" t="s">
        <v>277</v>
      </c>
      <c r="C229" s="55" t="s">
        <v>35</v>
      </c>
      <c r="D229" s="56">
        <v>4</v>
      </c>
      <c r="E229" s="57">
        <v>1948</v>
      </c>
      <c r="F229" s="58">
        <v>1966</v>
      </c>
      <c r="G229" s="59">
        <v>0.2</v>
      </c>
      <c r="H229" s="60">
        <v>1946.7</v>
      </c>
      <c r="I229" s="64" t="s">
        <v>203</v>
      </c>
      <c r="J229" s="52" t="s">
        <v>145</v>
      </c>
      <c r="K229" s="52" t="s">
        <v>86</v>
      </c>
      <c r="L229" s="53"/>
      <c r="M229" s="63"/>
      <c r="N229" s="53">
        <v>0.21010000000000001</v>
      </c>
      <c r="O229" s="53"/>
      <c r="P229" s="61">
        <v>21</v>
      </c>
      <c r="Q229" s="62"/>
      <c r="R229" s="61"/>
      <c r="S229" s="61"/>
      <c r="T229" s="61"/>
      <c r="U229" s="53"/>
      <c r="V229" s="61"/>
      <c r="W229" s="61" t="s">
        <v>41</v>
      </c>
      <c r="X229" s="61">
        <v>2.2999999999999998</v>
      </c>
      <c r="Y229" s="61" t="s">
        <v>41</v>
      </c>
      <c r="Z229" s="61">
        <v>2.9117609824028352</v>
      </c>
      <c r="AA229" s="37"/>
    </row>
    <row r="230" spans="1:27" ht="15" customHeight="1" x14ac:dyDescent="0.2">
      <c r="A230" s="37">
        <v>225</v>
      </c>
      <c r="B230" s="37" t="s">
        <v>278</v>
      </c>
      <c r="C230" s="55" t="s">
        <v>35</v>
      </c>
      <c r="D230" s="56">
        <v>4</v>
      </c>
      <c r="E230" s="57">
        <v>1948</v>
      </c>
      <c r="F230" s="58">
        <v>1966</v>
      </c>
      <c r="G230" s="59">
        <v>0.49</v>
      </c>
      <c r="H230" s="60">
        <v>1946.99</v>
      </c>
      <c r="I230" s="64" t="s">
        <v>203</v>
      </c>
      <c r="J230" s="52" t="s">
        <v>479</v>
      </c>
      <c r="K230" s="52" t="s">
        <v>38</v>
      </c>
      <c r="L230" s="53"/>
      <c r="M230" s="63"/>
      <c r="N230" s="53">
        <v>0.21703</v>
      </c>
      <c r="O230" s="53"/>
      <c r="P230" s="61">
        <v>3.8</v>
      </c>
      <c r="Q230" s="62"/>
      <c r="R230" s="61"/>
      <c r="S230" s="61">
        <v>2.48</v>
      </c>
      <c r="T230" s="61"/>
      <c r="U230" s="53"/>
      <c r="V230" s="61"/>
      <c r="W230" s="61" t="s">
        <v>41</v>
      </c>
      <c r="X230" s="61">
        <v>2.2200000000000002</v>
      </c>
      <c r="Y230" s="61" t="s">
        <v>41</v>
      </c>
      <c r="Z230" s="61">
        <v>2.8353576765393314</v>
      </c>
      <c r="AA230" s="37"/>
    </row>
    <row r="231" spans="1:27" ht="15" customHeight="1" x14ac:dyDescent="0.2">
      <c r="A231" s="37">
        <v>226</v>
      </c>
      <c r="B231" s="37" t="s">
        <v>279</v>
      </c>
      <c r="C231" s="55" t="s">
        <v>35</v>
      </c>
      <c r="D231" s="56">
        <v>4</v>
      </c>
      <c r="E231" s="57">
        <v>1948</v>
      </c>
      <c r="F231" s="58">
        <v>1966</v>
      </c>
      <c r="G231" s="59">
        <v>0.74</v>
      </c>
      <c r="H231" s="60">
        <v>1947.24</v>
      </c>
      <c r="I231" s="64" t="s">
        <v>203</v>
      </c>
      <c r="J231" s="52" t="s">
        <v>141</v>
      </c>
      <c r="K231" s="52" t="s">
        <v>86</v>
      </c>
      <c r="L231" s="53"/>
      <c r="M231" s="63"/>
      <c r="N231" s="53">
        <v>0.21059999999999998</v>
      </c>
      <c r="O231" s="53"/>
      <c r="P231" s="61">
        <v>4.2</v>
      </c>
      <c r="Q231" s="62"/>
      <c r="R231" s="61"/>
      <c r="S231" s="61">
        <v>2.86</v>
      </c>
      <c r="T231" s="61"/>
      <c r="U231" s="53"/>
      <c r="V231" s="61"/>
      <c r="W231" s="61" t="s">
        <v>41</v>
      </c>
      <c r="X231" s="61">
        <v>2.29</v>
      </c>
      <c r="Y231" s="61" t="s">
        <v>41</v>
      </c>
      <c r="Z231" s="61">
        <v>2.9009374208259437</v>
      </c>
      <c r="AA231" s="37"/>
    </row>
    <row r="232" spans="1:27" ht="15" customHeight="1" x14ac:dyDescent="0.2">
      <c r="A232" s="37">
        <v>227</v>
      </c>
      <c r="B232" s="37" t="s">
        <v>280</v>
      </c>
      <c r="C232" s="55" t="s">
        <v>35</v>
      </c>
      <c r="D232" s="56">
        <v>4</v>
      </c>
      <c r="E232" s="57">
        <v>1948</v>
      </c>
      <c r="F232" s="58">
        <v>1966</v>
      </c>
      <c r="G232" s="59">
        <v>0.94</v>
      </c>
      <c r="H232" s="60">
        <v>1947.44</v>
      </c>
      <c r="I232" s="64" t="s">
        <v>203</v>
      </c>
      <c r="J232" s="52" t="s">
        <v>141</v>
      </c>
      <c r="K232" s="52" t="s">
        <v>86</v>
      </c>
      <c r="L232" s="53"/>
      <c r="M232" s="63"/>
      <c r="N232" s="53">
        <v>0.10049</v>
      </c>
      <c r="O232" s="53"/>
      <c r="P232" s="61">
        <v>0.2</v>
      </c>
      <c r="Q232" s="62"/>
      <c r="R232" s="61"/>
      <c r="S232" s="61"/>
      <c r="T232" s="61"/>
      <c r="U232" s="53"/>
      <c r="V232" s="61"/>
      <c r="W232" s="61" t="s">
        <v>41</v>
      </c>
      <c r="X232" s="61">
        <v>2.94</v>
      </c>
      <c r="Y232" s="61" t="s">
        <v>41</v>
      </c>
      <c r="Z232" s="61">
        <v>3.268446154017187</v>
      </c>
      <c r="AA232" s="37"/>
    </row>
    <row r="233" spans="1:27" ht="15" customHeight="1" x14ac:dyDescent="0.2">
      <c r="A233" s="37">
        <v>228</v>
      </c>
      <c r="B233" s="37" t="s">
        <v>281</v>
      </c>
      <c r="C233" s="55" t="s">
        <v>35</v>
      </c>
      <c r="D233" s="56">
        <v>4</v>
      </c>
      <c r="E233" s="57">
        <v>1948</v>
      </c>
      <c r="F233" s="58">
        <v>1966</v>
      </c>
      <c r="G233" s="59">
        <v>1.2</v>
      </c>
      <c r="H233" s="60">
        <v>1947.7</v>
      </c>
      <c r="I233" s="64" t="s">
        <v>203</v>
      </c>
      <c r="J233" s="52" t="s">
        <v>145</v>
      </c>
      <c r="K233" s="52" t="s">
        <v>86</v>
      </c>
      <c r="L233" s="53"/>
      <c r="M233" s="63"/>
      <c r="N233" s="53">
        <v>0.23896000000000001</v>
      </c>
      <c r="O233" s="53"/>
      <c r="P233" s="61">
        <v>3.7</v>
      </c>
      <c r="Q233" s="62"/>
      <c r="R233" s="61"/>
      <c r="S233" s="61">
        <v>2.23</v>
      </c>
      <c r="T233" s="61"/>
      <c r="U233" s="53"/>
      <c r="V233" s="61"/>
      <c r="W233" s="61" t="s">
        <v>41</v>
      </c>
      <c r="X233" s="61">
        <v>2.19</v>
      </c>
      <c r="Y233" s="61" t="s">
        <v>41</v>
      </c>
      <c r="Z233" s="61">
        <v>2.8776411226742353</v>
      </c>
      <c r="AA233" s="37"/>
    </row>
    <row r="234" spans="1:27" ht="15" customHeight="1" x14ac:dyDescent="0.2">
      <c r="A234" s="37">
        <v>229</v>
      </c>
      <c r="B234" s="37" t="s">
        <v>282</v>
      </c>
      <c r="C234" s="55" t="s">
        <v>35</v>
      </c>
      <c r="D234" s="56">
        <v>4</v>
      </c>
      <c r="E234" s="57">
        <v>1948</v>
      </c>
      <c r="F234" s="58">
        <v>1966</v>
      </c>
      <c r="G234" s="59">
        <v>1.47</v>
      </c>
      <c r="H234" s="60">
        <v>1947.97</v>
      </c>
      <c r="I234" s="64" t="s">
        <v>203</v>
      </c>
      <c r="J234" s="52" t="s">
        <v>479</v>
      </c>
      <c r="K234" s="52" t="s">
        <v>38</v>
      </c>
      <c r="L234" s="53"/>
      <c r="M234" s="63"/>
      <c r="N234" s="53">
        <v>0.24384</v>
      </c>
      <c r="O234" s="53"/>
      <c r="P234" s="61">
        <v>3.1</v>
      </c>
      <c r="Q234" s="62"/>
      <c r="R234" s="61"/>
      <c r="S234" s="61">
        <v>2.0299999999999998</v>
      </c>
      <c r="T234" s="61"/>
      <c r="U234" s="53"/>
      <c r="V234" s="61"/>
      <c r="W234" s="61" t="s">
        <v>41</v>
      </c>
      <c r="X234" s="61">
        <v>2.1800000000000002</v>
      </c>
      <c r="Y234" s="61" t="s">
        <v>41</v>
      </c>
      <c r="Z234" s="61">
        <v>2.8829877274650872</v>
      </c>
      <c r="AA234" s="37"/>
    </row>
    <row r="235" spans="1:27" ht="15" customHeight="1" x14ac:dyDescent="0.2">
      <c r="A235" s="37">
        <v>230</v>
      </c>
      <c r="B235" s="37" t="s">
        <v>283</v>
      </c>
      <c r="C235" s="55" t="s">
        <v>35</v>
      </c>
      <c r="D235" s="56">
        <v>4</v>
      </c>
      <c r="E235" s="57">
        <v>1948</v>
      </c>
      <c r="F235" s="58">
        <v>1966</v>
      </c>
      <c r="G235" s="59">
        <v>1.69</v>
      </c>
      <c r="H235" s="60">
        <v>1948.19</v>
      </c>
      <c r="I235" s="64" t="s">
        <v>203</v>
      </c>
      <c r="J235" s="52" t="s">
        <v>145</v>
      </c>
      <c r="K235" s="52" t="s">
        <v>92</v>
      </c>
      <c r="L235" s="53">
        <v>0.191</v>
      </c>
      <c r="M235" s="63"/>
      <c r="N235" s="53">
        <v>0.25426679099775712</v>
      </c>
      <c r="O235" s="53"/>
      <c r="P235" s="61">
        <v>4.9000000000000004</v>
      </c>
      <c r="Q235" s="62"/>
      <c r="R235" s="61"/>
      <c r="S235" s="61">
        <v>3.12</v>
      </c>
      <c r="T235" s="61"/>
      <c r="U235" s="53"/>
      <c r="V235" s="61"/>
      <c r="W235" s="61">
        <v>2.2000000000000002</v>
      </c>
      <c r="X235" s="61">
        <v>2.23</v>
      </c>
      <c r="Y235" s="61">
        <v>2.72</v>
      </c>
      <c r="Z235" s="61">
        <v>2.9903455727600474</v>
      </c>
      <c r="AA235" s="37"/>
    </row>
    <row r="236" spans="1:27" ht="15" customHeight="1" x14ac:dyDescent="0.2">
      <c r="A236" s="37">
        <v>231</v>
      </c>
      <c r="B236" s="37" t="s">
        <v>284</v>
      </c>
      <c r="C236" s="55" t="s">
        <v>35</v>
      </c>
      <c r="D236" s="56">
        <v>4</v>
      </c>
      <c r="E236" s="57">
        <v>1948</v>
      </c>
      <c r="F236" s="58">
        <v>1966</v>
      </c>
      <c r="G236" s="59">
        <v>2.1800000000000002</v>
      </c>
      <c r="H236" s="60">
        <v>1948.68</v>
      </c>
      <c r="I236" s="64" t="s">
        <v>203</v>
      </c>
      <c r="J236" s="52" t="s">
        <v>96</v>
      </c>
      <c r="K236" s="52" t="s">
        <v>92</v>
      </c>
      <c r="L236" s="53">
        <v>0.17600000000000002</v>
      </c>
      <c r="M236" s="63"/>
      <c r="N236" s="53">
        <v>0.26418055373310584</v>
      </c>
      <c r="O236" s="53"/>
      <c r="P236" s="61">
        <v>6.1</v>
      </c>
      <c r="Q236" s="62"/>
      <c r="R236" s="61"/>
      <c r="S236" s="61"/>
      <c r="T236" s="61"/>
      <c r="U236" s="53"/>
      <c r="V236" s="61"/>
      <c r="W236" s="61">
        <v>2.2000000000000002</v>
      </c>
      <c r="X236" s="61">
        <v>2.31</v>
      </c>
      <c r="Y236" s="61">
        <v>2.67</v>
      </c>
      <c r="Z236" s="61">
        <v>3.1393570959826524</v>
      </c>
      <c r="AA236" s="37"/>
    </row>
    <row r="237" spans="1:27" ht="15" customHeight="1" x14ac:dyDescent="0.2">
      <c r="A237" s="37">
        <v>232</v>
      </c>
      <c r="B237" s="37" t="s">
        <v>285</v>
      </c>
      <c r="C237" s="55" t="s">
        <v>35</v>
      </c>
      <c r="D237" s="56">
        <v>4</v>
      </c>
      <c r="E237" s="57">
        <v>1948</v>
      </c>
      <c r="F237" s="58">
        <v>1966</v>
      </c>
      <c r="G237" s="59">
        <v>2.38</v>
      </c>
      <c r="H237" s="60">
        <v>1948.88</v>
      </c>
      <c r="I237" s="64" t="s">
        <v>203</v>
      </c>
      <c r="J237" s="52" t="s">
        <v>479</v>
      </c>
      <c r="K237" s="52" t="s">
        <v>38</v>
      </c>
      <c r="L237" s="53">
        <v>0.19</v>
      </c>
      <c r="M237" s="63"/>
      <c r="N237" s="53">
        <v>0.25805192940057853</v>
      </c>
      <c r="O237" s="53"/>
      <c r="P237" s="61">
        <v>3.8</v>
      </c>
      <c r="Q237" s="62"/>
      <c r="R237" s="61"/>
      <c r="S237" s="61">
        <v>2.21</v>
      </c>
      <c r="T237" s="61"/>
      <c r="U237" s="53"/>
      <c r="V237" s="61"/>
      <c r="W237" s="61">
        <v>2.2400000000000002</v>
      </c>
      <c r="X237" s="61">
        <v>2.31</v>
      </c>
      <c r="Y237" s="61">
        <v>2.77</v>
      </c>
      <c r="Z237" s="61">
        <v>3.1134254424757057</v>
      </c>
      <c r="AA237" s="37"/>
    </row>
    <row r="238" spans="1:27" ht="15" customHeight="1" x14ac:dyDescent="0.2">
      <c r="A238" s="37">
        <v>233</v>
      </c>
      <c r="B238" s="37" t="s">
        <v>286</v>
      </c>
      <c r="C238" s="55" t="s">
        <v>35</v>
      </c>
      <c r="D238" s="56">
        <v>4</v>
      </c>
      <c r="E238" s="57">
        <v>1948</v>
      </c>
      <c r="F238" s="58">
        <v>1966</v>
      </c>
      <c r="G238" s="59">
        <v>2.63</v>
      </c>
      <c r="H238" s="60">
        <v>1949.13</v>
      </c>
      <c r="I238" s="64" t="s">
        <v>203</v>
      </c>
      <c r="J238" s="52" t="s">
        <v>91</v>
      </c>
      <c r="K238" s="52" t="s">
        <v>92</v>
      </c>
      <c r="L238" s="53"/>
      <c r="M238" s="63"/>
      <c r="N238" s="53">
        <v>0.19030999999999998</v>
      </c>
      <c r="O238" s="53"/>
      <c r="P238" s="61">
        <v>11.7</v>
      </c>
      <c r="Q238" s="62"/>
      <c r="R238" s="61"/>
      <c r="S238" s="61"/>
      <c r="T238" s="61"/>
      <c r="U238" s="53"/>
      <c r="V238" s="61"/>
      <c r="W238" s="61" t="s">
        <v>41</v>
      </c>
      <c r="X238" s="61">
        <v>2.33</v>
      </c>
      <c r="Y238" s="61" t="s">
        <v>41</v>
      </c>
      <c r="Z238" s="61">
        <v>2.8776445306228311</v>
      </c>
      <c r="AA238" s="37"/>
    </row>
    <row r="239" spans="1:27" ht="15" customHeight="1" x14ac:dyDescent="0.2">
      <c r="A239" s="37">
        <v>234</v>
      </c>
      <c r="B239" s="37" t="s">
        <v>287</v>
      </c>
      <c r="C239" s="55" t="s">
        <v>35</v>
      </c>
      <c r="D239" s="56">
        <v>4</v>
      </c>
      <c r="E239" s="57">
        <v>1948</v>
      </c>
      <c r="F239" s="58">
        <v>1966</v>
      </c>
      <c r="G239" s="59">
        <v>2.95</v>
      </c>
      <c r="H239" s="60">
        <v>1949.45</v>
      </c>
      <c r="I239" s="64" t="s">
        <v>203</v>
      </c>
      <c r="J239" s="52" t="s">
        <v>91</v>
      </c>
      <c r="K239" s="52" t="s">
        <v>92</v>
      </c>
      <c r="L239" s="53"/>
      <c r="M239" s="63"/>
      <c r="N239" s="53">
        <v>0.19027000000000002</v>
      </c>
      <c r="O239" s="53"/>
      <c r="P239" s="61">
        <v>1.3</v>
      </c>
      <c r="Q239" s="62"/>
      <c r="R239" s="61"/>
      <c r="S239" s="61">
        <v>0.73</v>
      </c>
      <c r="T239" s="61"/>
      <c r="U239" s="53"/>
      <c r="V239" s="61"/>
      <c r="W239" s="61" t="s">
        <v>41</v>
      </c>
      <c r="X239" s="61">
        <v>2.41</v>
      </c>
      <c r="Y239" s="61" t="s">
        <v>41</v>
      </c>
      <c r="Z239" s="61">
        <v>2.9763007422227168</v>
      </c>
      <c r="AA239" s="37"/>
    </row>
    <row r="240" spans="1:27" ht="15" customHeight="1" x14ac:dyDescent="0.2">
      <c r="A240" s="37">
        <v>235</v>
      </c>
      <c r="B240" s="37" t="s">
        <v>288</v>
      </c>
      <c r="C240" s="55" t="s">
        <v>35</v>
      </c>
      <c r="D240" s="56">
        <v>4</v>
      </c>
      <c r="E240" s="57">
        <v>1948</v>
      </c>
      <c r="F240" s="58">
        <v>1966</v>
      </c>
      <c r="G240" s="59">
        <v>3.21</v>
      </c>
      <c r="H240" s="60">
        <v>1949.71</v>
      </c>
      <c r="I240" s="64" t="s">
        <v>203</v>
      </c>
      <c r="J240" s="52" t="s">
        <v>480</v>
      </c>
      <c r="K240" s="52" t="s">
        <v>38</v>
      </c>
      <c r="L240" s="53">
        <v>9.0999999999999998E-2</v>
      </c>
      <c r="M240" s="63"/>
      <c r="N240" s="53">
        <v>0.14505624856508786</v>
      </c>
      <c r="O240" s="53">
        <v>3.6000000000000004E-2</v>
      </c>
      <c r="P240" s="61">
        <v>0.5</v>
      </c>
      <c r="Q240" s="62"/>
      <c r="R240" s="61"/>
      <c r="S240" s="61"/>
      <c r="T240" s="61"/>
      <c r="U240" s="53">
        <v>0.75099999999999989</v>
      </c>
      <c r="V240" s="61"/>
      <c r="W240" s="61">
        <v>2.65</v>
      </c>
      <c r="X240" s="61">
        <v>2.65</v>
      </c>
      <c r="Y240" s="61">
        <v>2.92</v>
      </c>
      <c r="Z240" s="61">
        <v>3.0996191217870406</v>
      </c>
      <c r="AA240" s="37"/>
    </row>
    <row r="241" spans="1:27" ht="15" customHeight="1" x14ac:dyDescent="0.2">
      <c r="A241" s="37">
        <v>236</v>
      </c>
      <c r="B241" s="37" t="s">
        <v>289</v>
      </c>
      <c r="C241" s="55" t="s">
        <v>35</v>
      </c>
      <c r="D241" s="56">
        <v>4</v>
      </c>
      <c r="E241" s="57">
        <v>1948</v>
      </c>
      <c r="F241" s="58">
        <v>1966</v>
      </c>
      <c r="G241" s="59">
        <v>3.37</v>
      </c>
      <c r="H241" s="60">
        <v>1949.87</v>
      </c>
      <c r="I241" s="64" t="s">
        <v>203</v>
      </c>
      <c r="J241" s="52" t="s">
        <v>141</v>
      </c>
      <c r="K241" s="52" t="s">
        <v>86</v>
      </c>
      <c r="L241" s="53"/>
      <c r="M241" s="63"/>
      <c r="N241" s="53">
        <v>0.23277</v>
      </c>
      <c r="O241" s="53"/>
      <c r="P241" s="61">
        <v>13.7</v>
      </c>
      <c r="Q241" s="62"/>
      <c r="R241" s="61"/>
      <c r="S241" s="61"/>
      <c r="T241" s="61"/>
      <c r="U241" s="53"/>
      <c r="V241" s="61"/>
      <c r="W241" s="61" t="s">
        <v>41</v>
      </c>
      <c r="X241" s="61">
        <v>2.3199999999999998</v>
      </c>
      <c r="Y241" s="61" t="s">
        <v>41</v>
      </c>
      <c r="Z241" s="61">
        <v>3.0238650730550161</v>
      </c>
      <c r="AA241" s="37"/>
    </row>
    <row r="242" spans="1:27" ht="15" customHeight="1" x14ac:dyDescent="0.2">
      <c r="A242" s="37">
        <v>237</v>
      </c>
      <c r="B242" s="37" t="s">
        <v>290</v>
      </c>
      <c r="C242" s="55" t="s">
        <v>35</v>
      </c>
      <c r="D242" s="56">
        <v>4</v>
      </c>
      <c r="E242" s="57">
        <v>1948</v>
      </c>
      <c r="F242" s="58">
        <v>1966</v>
      </c>
      <c r="G242" s="59">
        <v>3.59</v>
      </c>
      <c r="H242" s="60">
        <v>1950.09</v>
      </c>
      <c r="I242" s="64" t="s">
        <v>203</v>
      </c>
      <c r="J242" s="52" t="s">
        <v>291</v>
      </c>
      <c r="K242" s="52" t="s">
        <v>38</v>
      </c>
      <c r="L242" s="53">
        <v>0.16899999999999998</v>
      </c>
      <c r="M242" s="63"/>
      <c r="N242" s="53">
        <v>0.23703239644445365</v>
      </c>
      <c r="O242" s="53">
        <v>0.105</v>
      </c>
      <c r="P242" s="61">
        <v>2.2000000000000002</v>
      </c>
      <c r="Q242" s="62"/>
      <c r="R242" s="61"/>
      <c r="S242" s="61"/>
      <c r="T242" s="61"/>
      <c r="U242" s="53">
        <v>0.61299999999999999</v>
      </c>
      <c r="V242" s="61"/>
      <c r="W242" s="61">
        <v>2.2999999999999998</v>
      </c>
      <c r="X242" s="61">
        <v>2.3199999999999998</v>
      </c>
      <c r="Y242" s="61">
        <v>2.77</v>
      </c>
      <c r="Z242" s="61">
        <v>3.0407582041340198</v>
      </c>
      <c r="AA242" s="37"/>
    </row>
    <row r="243" spans="1:27" ht="15" customHeight="1" x14ac:dyDescent="0.2">
      <c r="A243" s="37">
        <v>238</v>
      </c>
      <c r="B243" s="37" t="s">
        <v>292</v>
      </c>
      <c r="C243" s="55" t="s">
        <v>35</v>
      </c>
      <c r="D243" s="56">
        <v>4</v>
      </c>
      <c r="E243" s="57">
        <v>1948</v>
      </c>
      <c r="F243" s="58">
        <v>1966</v>
      </c>
      <c r="G243" s="59">
        <v>4.8</v>
      </c>
      <c r="H243" s="60">
        <v>1951.3</v>
      </c>
      <c r="I243" s="64" t="s">
        <v>203</v>
      </c>
      <c r="J243" s="52" t="s">
        <v>481</v>
      </c>
      <c r="K243" s="52" t="s">
        <v>86</v>
      </c>
      <c r="L243" s="53"/>
      <c r="M243" s="63"/>
      <c r="N243" s="53">
        <v>0.19902</v>
      </c>
      <c r="O243" s="53"/>
      <c r="P243" s="61">
        <v>3.7</v>
      </c>
      <c r="Q243" s="62"/>
      <c r="R243" s="61"/>
      <c r="S243" s="61">
        <v>2.42</v>
      </c>
      <c r="T243" s="61"/>
      <c r="U243" s="53"/>
      <c r="V243" s="61"/>
      <c r="W243" s="61" t="s">
        <v>41</v>
      </c>
      <c r="X243" s="61">
        <v>2.31</v>
      </c>
      <c r="Y243" s="61" t="s">
        <v>41</v>
      </c>
      <c r="Z243" s="61">
        <v>2.8839671402531897</v>
      </c>
      <c r="AA243" s="37"/>
    </row>
    <row r="244" spans="1:27" ht="15" customHeight="1" x14ac:dyDescent="0.2">
      <c r="A244" s="37">
        <v>239</v>
      </c>
      <c r="B244" s="37" t="s">
        <v>293</v>
      </c>
      <c r="C244" s="55" t="s">
        <v>35</v>
      </c>
      <c r="D244" s="56">
        <v>4</v>
      </c>
      <c r="E244" s="57">
        <v>1948</v>
      </c>
      <c r="F244" s="58">
        <v>1966</v>
      </c>
      <c r="G244" s="59">
        <v>5.21</v>
      </c>
      <c r="H244" s="60">
        <v>1951.71</v>
      </c>
      <c r="I244" s="64" t="s">
        <v>203</v>
      </c>
      <c r="J244" s="52" t="s">
        <v>141</v>
      </c>
      <c r="K244" s="52" t="s">
        <v>86</v>
      </c>
      <c r="L244" s="53"/>
      <c r="M244" s="63"/>
      <c r="N244" s="53">
        <v>0.20018</v>
      </c>
      <c r="O244" s="53"/>
      <c r="P244" s="61">
        <v>5.0999999999999996</v>
      </c>
      <c r="Q244" s="62"/>
      <c r="R244" s="61"/>
      <c r="S244" s="61"/>
      <c r="T244" s="61"/>
      <c r="U244" s="53"/>
      <c r="V244" s="61"/>
      <c r="W244" s="61" t="s">
        <v>41</v>
      </c>
      <c r="X244" s="61">
        <v>2.29</v>
      </c>
      <c r="Y244" s="61" t="s">
        <v>41</v>
      </c>
      <c r="Z244" s="61">
        <v>2.8631442074466755</v>
      </c>
      <c r="AA244" s="37"/>
    </row>
    <row r="245" spans="1:27" ht="15" customHeight="1" x14ac:dyDescent="0.2">
      <c r="A245" s="37">
        <v>240</v>
      </c>
      <c r="B245" s="37" t="s">
        <v>294</v>
      </c>
      <c r="C245" s="55" t="s">
        <v>35</v>
      </c>
      <c r="D245" s="56">
        <v>4</v>
      </c>
      <c r="E245" s="57">
        <v>1948</v>
      </c>
      <c r="F245" s="58">
        <v>1966</v>
      </c>
      <c r="G245" s="59">
        <v>5.39</v>
      </c>
      <c r="H245" s="60">
        <v>1951.89</v>
      </c>
      <c r="I245" s="64" t="s">
        <v>203</v>
      </c>
      <c r="J245" s="52" t="s">
        <v>482</v>
      </c>
      <c r="K245" s="52" t="s">
        <v>86</v>
      </c>
      <c r="L245" s="53"/>
      <c r="M245" s="63"/>
      <c r="N245" s="53">
        <v>0.20219999999999999</v>
      </c>
      <c r="O245" s="53"/>
      <c r="P245" s="61">
        <v>11.8</v>
      </c>
      <c r="Q245" s="62"/>
      <c r="R245" s="61"/>
      <c r="S245" s="61"/>
      <c r="T245" s="61"/>
      <c r="U245" s="53"/>
      <c r="V245" s="61"/>
      <c r="W245" s="61" t="s">
        <v>41</v>
      </c>
      <c r="X245" s="61">
        <v>2.2400000000000002</v>
      </c>
      <c r="Y245" s="61" t="s">
        <v>41</v>
      </c>
      <c r="Z245" s="61">
        <v>2.8077212333918276</v>
      </c>
      <c r="AA245" s="37"/>
    </row>
    <row r="246" spans="1:27" ht="15" customHeight="1" x14ac:dyDescent="0.2">
      <c r="A246" s="37">
        <v>241</v>
      </c>
      <c r="B246" s="37" t="s">
        <v>295</v>
      </c>
      <c r="C246" s="55" t="s">
        <v>35</v>
      </c>
      <c r="D246" s="56">
        <v>4</v>
      </c>
      <c r="E246" s="57">
        <v>1948</v>
      </c>
      <c r="F246" s="58">
        <v>1966</v>
      </c>
      <c r="G246" s="59">
        <v>5.73</v>
      </c>
      <c r="H246" s="60">
        <v>1952.23</v>
      </c>
      <c r="I246" s="64" t="s">
        <v>203</v>
      </c>
      <c r="J246" s="52" t="s">
        <v>141</v>
      </c>
      <c r="K246" s="52" t="s">
        <v>86</v>
      </c>
      <c r="L246" s="53"/>
      <c r="M246" s="63"/>
      <c r="N246" s="53">
        <v>0.20602000000000001</v>
      </c>
      <c r="O246" s="53"/>
      <c r="P246" s="61">
        <v>7.5</v>
      </c>
      <c r="Q246" s="62"/>
      <c r="R246" s="61"/>
      <c r="S246" s="61"/>
      <c r="T246" s="61"/>
      <c r="U246" s="53"/>
      <c r="V246" s="61"/>
      <c r="W246" s="61" t="s">
        <v>41</v>
      </c>
      <c r="X246" s="61">
        <v>2.23</v>
      </c>
      <c r="Y246" s="61" t="s">
        <v>41</v>
      </c>
      <c r="Z246" s="61">
        <v>2.808634978211038</v>
      </c>
      <c r="AA246" s="37"/>
    </row>
    <row r="247" spans="1:27" ht="15" customHeight="1" x14ac:dyDescent="0.2">
      <c r="A247" s="37">
        <v>242</v>
      </c>
      <c r="B247" s="37" t="s">
        <v>296</v>
      </c>
      <c r="C247" s="55" t="s">
        <v>35</v>
      </c>
      <c r="D247" s="56">
        <v>4</v>
      </c>
      <c r="E247" s="57">
        <v>1948</v>
      </c>
      <c r="F247" s="58">
        <v>1966</v>
      </c>
      <c r="G247" s="59">
        <v>5.95</v>
      </c>
      <c r="H247" s="60">
        <v>1952.45</v>
      </c>
      <c r="I247" s="64" t="s">
        <v>203</v>
      </c>
      <c r="J247" s="52" t="s">
        <v>141</v>
      </c>
      <c r="K247" s="52" t="s">
        <v>86</v>
      </c>
      <c r="L247" s="53">
        <v>0.16399999999999998</v>
      </c>
      <c r="M247" s="63"/>
      <c r="N247" s="53">
        <v>0.20529609607764826</v>
      </c>
      <c r="O247" s="53">
        <v>7.0000000000000007E-2</v>
      </c>
      <c r="P247" s="61">
        <v>7</v>
      </c>
      <c r="Q247" s="62"/>
      <c r="R247" s="61">
        <v>2.407</v>
      </c>
      <c r="S247" s="61"/>
      <c r="T247" s="61"/>
      <c r="U247" s="53">
        <v>0.57600000000000007</v>
      </c>
      <c r="V247" s="61"/>
      <c r="W247" s="61">
        <v>2.21</v>
      </c>
      <c r="X247" s="61">
        <v>2.21</v>
      </c>
      <c r="Y247" s="61">
        <v>2.64</v>
      </c>
      <c r="Z247" s="61">
        <v>2.7809099579004113</v>
      </c>
      <c r="AA247" s="37"/>
    </row>
    <row r="248" spans="1:27" ht="15" customHeight="1" x14ac:dyDescent="0.2">
      <c r="A248" s="37">
        <v>243</v>
      </c>
      <c r="B248" s="37" t="s">
        <v>297</v>
      </c>
      <c r="C248" s="55" t="s">
        <v>35</v>
      </c>
      <c r="D248" s="56">
        <v>4</v>
      </c>
      <c r="E248" s="57">
        <v>1948</v>
      </c>
      <c r="F248" s="58">
        <v>1966</v>
      </c>
      <c r="G248" s="59">
        <v>6.05</v>
      </c>
      <c r="H248" s="60">
        <v>1952.55</v>
      </c>
      <c r="I248" s="64" t="s">
        <v>203</v>
      </c>
      <c r="J248" s="52" t="s">
        <v>141</v>
      </c>
      <c r="K248" s="52" t="s">
        <v>86</v>
      </c>
      <c r="L248" s="53"/>
      <c r="M248" s="63"/>
      <c r="N248" s="53">
        <v>0.20387</v>
      </c>
      <c r="O248" s="53"/>
      <c r="P248" s="61">
        <v>11.3</v>
      </c>
      <c r="Q248" s="62"/>
      <c r="R248" s="61"/>
      <c r="S248" s="61"/>
      <c r="T248" s="61"/>
      <c r="U248" s="53"/>
      <c r="V248" s="61"/>
      <c r="W248" s="61" t="s">
        <v>41</v>
      </c>
      <c r="X248" s="61">
        <v>2.19</v>
      </c>
      <c r="Y248" s="61" t="s">
        <v>41</v>
      </c>
      <c r="Z248" s="61">
        <v>2.7508070290028011</v>
      </c>
      <c r="AA248" s="37"/>
    </row>
    <row r="249" spans="1:27" ht="15" customHeight="1" x14ac:dyDescent="0.2">
      <c r="A249" s="37">
        <v>244</v>
      </c>
      <c r="B249" s="37" t="s">
        <v>298</v>
      </c>
      <c r="C249" s="55" t="s">
        <v>35</v>
      </c>
      <c r="D249" s="56">
        <v>4</v>
      </c>
      <c r="E249" s="57">
        <v>1948</v>
      </c>
      <c r="F249" s="58">
        <v>1966</v>
      </c>
      <c r="G249" s="59">
        <v>6.46</v>
      </c>
      <c r="H249" s="60">
        <v>1952.96</v>
      </c>
      <c r="I249" s="64" t="s">
        <v>203</v>
      </c>
      <c r="J249" s="52" t="s">
        <v>141</v>
      </c>
      <c r="K249" s="52" t="s">
        <v>86</v>
      </c>
      <c r="L249" s="53"/>
      <c r="M249" s="63"/>
      <c r="N249" s="53">
        <v>0.18479999999999999</v>
      </c>
      <c r="O249" s="53"/>
      <c r="P249" s="61">
        <v>4.2</v>
      </c>
      <c r="Q249" s="62"/>
      <c r="R249" s="61"/>
      <c r="S249" s="61">
        <v>2.64</v>
      </c>
      <c r="T249" s="61"/>
      <c r="U249" s="53"/>
      <c r="V249" s="61"/>
      <c r="W249" s="61" t="s">
        <v>41</v>
      </c>
      <c r="X249" s="61">
        <v>2.2200000000000002</v>
      </c>
      <c r="Y249" s="61" t="s">
        <v>41</v>
      </c>
      <c r="Z249" s="61">
        <v>2.7232580961727186</v>
      </c>
      <c r="AA249" s="37"/>
    </row>
    <row r="250" spans="1:27" ht="15" customHeight="1" x14ac:dyDescent="0.2">
      <c r="A250" s="37">
        <v>245</v>
      </c>
      <c r="B250" s="37" t="s">
        <v>299</v>
      </c>
      <c r="C250" s="55" t="s">
        <v>35</v>
      </c>
      <c r="D250" s="56">
        <v>4</v>
      </c>
      <c r="E250" s="57">
        <v>1948</v>
      </c>
      <c r="F250" s="58">
        <v>1966</v>
      </c>
      <c r="G250" s="59">
        <v>6.79</v>
      </c>
      <c r="H250" s="60">
        <v>1953.29</v>
      </c>
      <c r="I250" s="64" t="s">
        <v>203</v>
      </c>
      <c r="J250" s="52" t="s">
        <v>141</v>
      </c>
      <c r="K250" s="52" t="s">
        <v>86</v>
      </c>
      <c r="L250" s="53">
        <v>0.14800000000000002</v>
      </c>
      <c r="M250" s="63"/>
      <c r="N250" s="53">
        <v>0.18924221010489323</v>
      </c>
      <c r="O250" s="53">
        <v>8.900000000000001E-2</v>
      </c>
      <c r="P250" s="61">
        <v>1.7</v>
      </c>
      <c r="Q250" s="62"/>
      <c r="R250" s="61"/>
      <c r="S250" s="61"/>
      <c r="T250" s="61"/>
      <c r="U250" s="53">
        <v>0.68700000000000006</v>
      </c>
      <c r="V250" s="61"/>
      <c r="W250" s="61">
        <v>2.29</v>
      </c>
      <c r="X250" s="61">
        <v>2.27</v>
      </c>
      <c r="Y250" s="61">
        <v>2.69</v>
      </c>
      <c r="Z250" s="61">
        <v>2.7998497557373887</v>
      </c>
      <c r="AA250" s="37"/>
    </row>
    <row r="251" spans="1:27" ht="15" customHeight="1" x14ac:dyDescent="0.2">
      <c r="A251" s="37">
        <v>246</v>
      </c>
      <c r="B251" s="37" t="s">
        <v>300</v>
      </c>
      <c r="C251" s="55" t="s">
        <v>35</v>
      </c>
      <c r="D251" s="56">
        <v>4</v>
      </c>
      <c r="E251" s="57">
        <v>1948</v>
      </c>
      <c r="F251" s="58">
        <v>1966</v>
      </c>
      <c r="G251" s="59">
        <v>6.97</v>
      </c>
      <c r="H251" s="60">
        <v>1953.47</v>
      </c>
      <c r="I251" s="64" t="s">
        <v>203</v>
      </c>
      <c r="J251" s="52" t="s">
        <v>141</v>
      </c>
      <c r="K251" s="52" t="s">
        <v>86</v>
      </c>
      <c r="L251" s="53"/>
      <c r="M251" s="63"/>
      <c r="N251" s="53">
        <v>0.12875</v>
      </c>
      <c r="O251" s="53"/>
      <c r="P251" s="61">
        <v>0.7</v>
      </c>
      <c r="Q251" s="62"/>
      <c r="R251" s="61"/>
      <c r="S251" s="61"/>
      <c r="T251" s="61"/>
      <c r="U251" s="53"/>
      <c r="V251" s="61"/>
      <c r="W251" s="61" t="s">
        <v>41</v>
      </c>
      <c r="X251" s="61">
        <v>2.82</v>
      </c>
      <c r="Y251" s="61" t="s">
        <v>41</v>
      </c>
      <c r="Z251" s="61">
        <v>3.2367288378766141</v>
      </c>
      <c r="AA251" s="37"/>
    </row>
    <row r="252" spans="1:27" ht="15" customHeight="1" x14ac:dyDescent="0.2">
      <c r="A252" s="37">
        <v>247</v>
      </c>
      <c r="B252" s="37" t="s">
        <v>301</v>
      </c>
      <c r="C252" s="55" t="s">
        <v>35</v>
      </c>
      <c r="D252" s="56">
        <v>4</v>
      </c>
      <c r="E252" s="57">
        <v>1948</v>
      </c>
      <c r="F252" s="58">
        <v>1966</v>
      </c>
      <c r="G252" s="59">
        <v>7.18</v>
      </c>
      <c r="H252" s="60">
        <v>1953.68</v>
      </c>
      <c r="I252" s="64" t="s">
        <v>203</v>
      </c>
      <c r="J252" s="52" t="s">
        <v>483</v>
      </c>
      <c r="K252" s="52" t="s">
        <v>86</v>
      </c>
      <c r="L252" s="53"/>
      <c r="M252" s="63"/>
      <c r="N252" s="53">
        <v>0.22495000000000001</v>
      </c>
      <c r="O252" s="53"/>
      <c r="P252" s="61">
        <v>0.3</v>
      </c>
      <c r="Q252" s="62"/>
      <c r="R252" s="61"/>
      <c r="S252" s="61"/>
      <c r="T252" s="61"/>
      <c r="U252" s="53"/>
      <c r="V252" s="61"/>
      <c r="W252" s="61" t="s">
        <v>41</v>
      </c>
      <c r="X252" s="61">
        <v>2.27</v>
      </c>
      <c r="Y252" s="61" t="s">
        <v>41</v>
      </c>
      <c r="Z252" s="61">
        <v>2.9288433004322303</v>
      </c>
      <c r="AA252" s="37"/>
    </row>
    <row r="253" spans="1:27" ht="15" customHeight="1" x14ac:dyDescent="0.2">
      <c r="A253" s="37">
        <v>248</v>
      </c>
      <c r="B253" s="37" t="s">
        <v>302</v>
      </c>
      <c r="C253" s="55" t="s">
        <v>35</v>
      </c>
      <c r="D253" s="56">
        <v>4</v>
      </c>
      <c r="E253" s="57">
        <v>1948</v>
      </c>
      <c r="F253" s="58">
        <v>1966</v>
      </c>
      <c r="G253" s="59">
        <v>7.48</v>
      </c>
      <c r="H253" s="60">
        <v>1953.98</v>
      </c>
      <c r="I253" s="64" t="s">
        <v>203</v>
      </c>
      <c r="J253" s="52" t="s">
        <v>484</v>
      </c>
      <c r="K253" s="52" t="s">
        <v>92</v>
      </c>
      <c r="L253" s="53"/>
      <c r="M253" s="63"/>
      <c r="N253" s="53">
        <v>0.21440999999999999</v>
      </c>
      <c r="O253" s="53"/>
      <c r="P253" s="61">
        <v>2</v>
      </c>
      <c r="Q253" s="62"/>
      <c r="R253" s="61"/>
      <c r="S253" s="61"/>
      <c r="T253" s="61"/>
      <c r="U253" s="53"/>
      <c r="V253" s="61"/>
      <c r="W253" s="61" t="s">
        <v>41</v>
      </c>
      <c r="X253" s="61">
        <v>2.2799999999999998</v>
      </c>
      <c r="Y253" s="61" t="s">
        <v>41</v>
      </c>
      <c r="Z253" s="61">
        <v>2.9022772693135095</v>
      </c>
      <c r="AA253" s="37"/>
    </row>
    <row r="254" spans="1:27" ht="15" customHeight="1" x14ac:dyDescent="0.2">
      <c r="A254" s="37">
        <v>249</v>
      </c>
      <c r="B254" s="37" t="s">
        <v>303</v>
      </c>
      <c r="C254" s="55" t="s">
        <v>35</v>
      </c>
      <c r="D254" s="56">
        <v>4</v>
      </c>
      <c r="E254" s="57">
        <v>1948</v>
      </c>
      <c r="F254" s="58">
        <v>1966</v>
      </c>
      <c r="G254" s="59">
        <v>7.67</v>
      </c>
      <c r="H254" s="60">
        <v>1954.17</v>
      </c>
      <c r="I254" s="64"/>
      <c r="J254" s="52" t="s">
        <v>291</v>
      </c>
      <c r="K254" s="52" t="s">
        <v>38</v>
      </c>
      <c r="L254" s="53"/>
      <c r="M254" s="63"/>
      <c r="N254" s="53">
        <v>0.20705999999999999</v>
      </c>
      <c r="O254" s="53"/>
      <c r="P254" s="61">
        <v>2</v>
      </c>
      <c r="Q254" s="62"/>
      <c r="R254" s="61"/>
      <c r="S254" s="61">
        <v>1.19</v>
      </c>
      <c r="T254" s="61"/>
      <c r="U254" s="53"/>
      <c r="V254" s="61"/>
      <c r="W254" s="61" t="s">
        <v>41</v>
      </c>
      <c r="X254" s="61">
        <v>2.2799999999999998</v>
      </c>
      <c r="Y254" s="61" t="s">
        <v>41</v>
      </c>
      <c r="Z254" s="61">
        <v>2.8753751860165964</v>
      </c>
      <c r="AA254" s="37"/>
    </row>
    <row r="255" spans="1:27" ht="15" customHeight="1" x14ac:dyDescent="0.2">
      <c r="A255" s="37">
        <v>250</v>
      </c>
      <c r="B255" s="37" t="s">
        <v>304</v>
      </c>
      <c r="C255" s="55" t="s">
        <v>35</v>
      </c>
      <c r="D255" s="56">
        <v>4</v>
      </c>
      <c r="E255" s="57">
        <v>1948</v>
      </c>
      <c r="F255" s="58">
        <v>1966</v>
      </c>
      <c r="G255" s="59">
        <v>7.95</v>
      </c>
      <c r="H255" s="60">
        <v>1954.45</v>
      </c>
      <c r="I255" s="64"/>
      <c r="J255" s="52" t="s">
        <v>141</v>
      </c>
      <c r="K255" s="52" t="s">
        <v>86</v>
      </c>
      <c r="L255" s="53"/>
      <c r="M255" s="63"/>
      <c r="N255" s="53">
        <v>0.20233000000000001</v>
      </c>
      <c r="O255" s="53"/>
      <c r="P255" s="61">
        <v>6.8</v>
      </c>
      <c r="Q255" s="62"/>
      <c r="R255" s="61"/>
      <c r="S255" s="61"/>
      <c r="T255" s="61"/>
      <c r="U255" s="53"/>
      <c r="V255" s="61"/>
      <c r="W255" s="61" t="s">
        <v>41</v>
      </c>
      <c r="X255" s="61">
        <v>2.29</v>
      </c>
      <c r="Y255" s="61" t="s">
        <v>41</v>
      </c>
      <c r="Z255" s="61">
        <v>2.8708613837802601</v>
      </c>
      <c r="AA255" s="37"/>
    </row>
    <row r="256" spans="1:27" ht="15" customHeight="1" x14ac:dyDescent="0.2">
      <c r="A256" s="37">
        <v>251</v>
      </c>
      <c r="B256" s="37" t="s">
        <v>305</v>
      </c>
      <c r="C256" s="55" t="s">
        <v>35</v>
      </c>
      <c r="D256" s="56">
        <v>4</v>
      </c>
      <c r="E256" s="57">
        <v>1948</v>
      </c>
      <c r="F256" s="58">
        <v>1966</v>
      </c>
      <c r="G256" s="59">
        <v>9.0299999999999994</v>
      </c>
      <c r="H256" s="60">
        <v>1955.53</v>
      </c>
      <c r="I256" s="64"/>
      <c r="J256" s="52" t="s">
        <v>141</v>
      </c>
      <c r="K256" s="52" t="s">
        <v>86</v>
      </c>
      <c r="L256" s="53"/>
      <c r="M256" s="63"/>
      <c r="N256" s="53">
        <v>0.19042999999999999</v>
      </c>
      <c r="O256" s="53"/>
      <c r="P256" s="61">
        <v>3.5</v>
      </c>
      <c r="Q256" s="62"/>
      <c r="R256" s="61"/>
      <c r="S256" s="61">
        <v>2.36</v>
      </c>
      <c r="T256" s="61"/>
      <c r="U256" s="53"/>
      <c r="V256" s="61"/>
      <c r="W256" s="61" t="s">
        <v>41</v>
      </c>
      <c r="X256" s="61">
        <v>2.34</v>
      </c>
      <c r="Y256" s="61" t="s">
        <v>41</v>
      </c>
      <c r="Z256" s="61">
        <v>2.8904233111404816</v>
      </c>
      <c r="AA256" s="37"/>
    </row>
    <row r="257" spans="1:27" ht="15" customHeight="1" x14ac:dyDescent="0.2">
      <c r="A257" s="37">
        <v>252</v>
      </c>
      <c r="B257" s="37" t="s">
        <v>306</v>
      </c>
      <c r="C257" s="55" t="s">
        <v>35</v>
      </c>
      <c r="D257" s="56">
        <v>4</v>
      </c>
      <c r="E257" s="57">
        <v>1948</v>
      </c>
      <c r="F257" s="58">
        <v>1966</v>
      </c>
      <c r="G257" s="59">
        <v>9.4700000000000006</v>
      </c>
      <c r="H257" s="60">
        <v>1955.97</v>
      </c>
      <c r="I257" s="64"/>
      <c r="J257" s="52" t="s">
        <v>145</v>
      </c>
      <c r="K257" s="52" t="s">
        <v>86</v>
      </c>
      <c r="L257" s="53"/>
      <c r="M257" s="63"/>
      <c r="N257" s="53">
        <v>0.18583</v>
      </c>
      <c r="O257" s="53"/>
      <c r="P257" s="61">
        <v>1.7</v>
      </c>
      <c r="Q257" s="62"/>
      <c r="R257" s="61"/>
      <c r="S257" s="61"/>
      <c r="T257" s="61"/>
      <c r="U257" s="53"/>
      <c r="V257" s="61"/>
      <c r="W257" s="61" t="s">
        <v>41</v>
      </c>
      <c r="X257" s="61">
        <v>2.35</v>
      </c>
      <c r="Y257" s="61" t="s">
        <v>41</v>
      </c>
      <c r="Z257" s="61">
        <v>2.8863750813712121</v>
      </c>
      <c r="AA257" s="37"/>
    </row>
    <row r="258" spans="1:27" ht="15" customHeight="1" x14ac:dyDescent="0.2">
      <c r="A258" s="37">
        <v>253</v>
      </c>
      <c r="B258" s="37" t="s">
        <v>307</v>
      </c>
      <c r="C258" s="55" t="s">
        <v>35</v>
      </c>
      <c r="D258" s="56">
        <v>4</v>
      </c>
      <c r="E258" s="57">
        <v>1948</v>
      </c>
      <c r="F258" s="58">
        <v>1966</v>
      </c>
      <c r="G258" s="59">
        <v>9.64</v>
      </c>
      <c r="H258" s="60">
        <v>1956.14</v>
      </c>
      <c r="I258" s="64"/>
      <c r="J258" s="52" t="s">
        <v>141</v>
      </c>
      <c r="K258" s="52" t="s">
        <v>86</v>
      </c>
      <c r="L258" s="53"/>
      <c r="M258" s="63"/>
      <c r="N258" s="53">
        <v>0.23079999999999998</v>
      </c>
      <c r="O258" s="53"/>
      <c r="P258" s="61">
        <v>11.2</v>
      </c>
      <c r="Q258" s="62"/>
      <c r="R258" s="61"/>
      <c r="S258" s="61"/>
      <c r="T258" s="61"/>
      <c r="U258" s="53"/>
      <c r="V258" s="61"/>
      <c r="W258" s="61" t="s">
        <v>41</v>
      </c>
      <c r="X258" s="61">
        <v>2.2400000000000002</v>
      </c>
      <c r="Y258" s="61" t="s">
        <v>41</v>
      </c>
      <c r="Z258" s="61">
        <v>2.9121164846593866</v>
      </c>
      <c r="AA258" s="37"/>
    </row>
    <row r="259" spans="1:27" ht="15" customHeight="1" x14ac:dyDescent="0.2">
      <c r="A259" s="37">
        <v>254</v>
      </c>
      <c r="B259" s="37" t="s">
        <v>308</v>
      </c>
      <c r="C259" s="55" t="s">
        <v>35</v>
      </c>
      <c r="D259" s="56">
        <v>4</v>
      </c>
      <c r="E259" s="57">
        <v>1948</v>
      </c>
      <c r="F259" s="58">
        <v>1966</v>
      </c>
      <c r="G259" s="59">
        <v>9.75</v>
      </c>
      <c r="H259" s="60">
        <v>1956.25</v>
      </c>
      <c r="I259" s="64"/>
      <c r="J259" s="52" t="s">
        <v>141</v>
      </c>
      <c r="K259" s="52" t="s">
        <v>86</v>
      </c>
      <c r="L259" s="53"/>
      <c r="M259" s="63"/>
      <c r="N259" s="53">
        <v>0.20452000000000001</v>
      </c>
      <c r="O259" s="53"/>
      <c r="P259" s="61">
        <v>9.1999999999999993</v>
      </c>
      <c r="Q259" s="62"/>
      <c r="R259" s="61"/>
      <c r="S259" s="61"/>
      <c r="T259" s="61"/>
      <c r="U259" s="53"/>
      <c r="V259" s="61"/>
      <c r="W259" s="61" t="s">
        <v>41</v>
      </c>
      <c r="X259" s="61">
        <v>2.33</v>
      </c>
      <c r="Y259" s="61" t="s">
        <v>41</v>
      </c>
      <c r="Z259" s="61">
        <v>2.9290491275707753</v>
      </c>
      <c r="AA259" s="37"/>
    </row>
    <row r="260" spans="1:27" ht="15" customHeight="1" x14ac:dyDescent="0.2">
      <c r="A260" s="37">
        <v>255</v>
      </c>
      <c r="B260" s="37" t="s">
        <v>309</v>
      </c>
      <c r="C260" s="55" t="s">
        <v>35</v>
      </c>
      <c r="D260" s="56">
        <v>4</v>
      </c>
      <c r="E260" s="57">
        <v>1948</v>
      </c>
      <c r="F260" s="58">
        <v>1966</v>
      </c>
      <c r="G260" s="59">
        <v>9.91</v>
      </c>
      <c r="H260" s="60">
        <v>1956.41</v>
      </c>
      <c r="I260" s="64"/>
      <c r="J260" s="52" t="s">
        <v>141</v>
      </c>
      <c r="K260" s="52" t="s">
        <v>86</v>
      </c>
      <c r="L260" s="53"/>
      <c r="M260" s="63"/>
      <c r="N260" s="53">
        <v>0.19702000000000003</v>
      </c>
      <c r="O260" s="53"/>
      <c r="P260" s="61">
        <v>2</v>
      </c>
      <c r="Q260" s="62"/>
      <c r="R260" s="61"/>
      <c r="S260" s="61"/>
      <c r="T260" s="61"/>
      <c r="U260" s="53"/>
      <c r="V260" s="61"/>
      <c r="W260" s="61" t="s">
        <v>41</v>
      </c>
      <c r="X260" s="61">
        <v>2.38</v>
      </c>
      <c r="Y260" s="61" t="s">
        <v>41</v>
      </c>
      <c r="Z260" s="61">
        <v>2.963959251787093</v>
      </c>
      <c r="AA260" s="37"/>
    </row>
    <row r="261" spans="1:27" ht="15" customHeight="1" x14ac:dyDescent="0.2">
      <c r="A261" s="37">
        <v>256</v>
      </c>
      <c r="B261" s="37" t="s">
        <v>310</v>
      </c>
      <c r="C261" s="55" t="s">
        <v>35</v>
      </c>
      <c r="D261" s="56">
        <v>4</v>
      </c>
      <c r="E261" s="57">
        <v>1948</v>
      </c>
      <c r="F261" s="58">
        <v>1966</v>
      </c>
      <c r="G261" s="59">
        <v>10.42</v>
      </c>
      <c r="H261" s="60">
        <v>1956.92</v>
      </c>
      <c r="I261" s="64"/>
      <c r="J261" s="52" t="s">
        <v>145</v>
      </c>
      <c r="K261" s="52" t="s">
        <v>86</v>
      </c>
      <c r="L261" s="53"/>
      <c r="M261" s="63"/>
      <c r="N261" s="53">
        <v>0.17687999999999998</v>
      </c>
      <c r="O261" s="53"/>
      <c r="P261" s="61">
        <v>2.1</v>
      </c>
      <c r="Q261" s="62"/>
      <c r="R261" s="61"/>
      <c r="S261" s="61"/>
      <c r="T261" s="61"/>
      <c r="U261" s="53"/>
      <c r="V261" s="61"/>
      <c r="W261" s="61" t="s">
        <v>41</v>
      </c>
      <c r="X261" s="61">
        <v>2.36</v>
      </c>
      <c r="Y261" s="61" t="s">
        <v>41</v>
      </c>
      <c r="Z261" s="61">
        <v>2.8671396637185338</v>
      </c>
      <c r="AA261" s="37"/>
    </row>
    <row r="262" spans="1:27" ht="15" customHeight="1" x14ac:dyDescent="0.2">
      <c r="A262" s="37">
        <v>257</v>
      </c>
      <c r="B262" s="37" t="s">
        <v>311</v>
      </c>
      <c r="C262" s="55" t="s">
        <v>35</v>
      </c>
      <c r="D262" s="56">
        <v>4</v>
      </c>
      <c r="E262" s="57">
        <v>1948</v>
      </c>
      <c r="F262" s="58">
        <v>1966</v>
      </c>
      <c r="G262" s="59">
        <v>10.67</v>
      </c>
      <c r="H262" s="60">
        <v>1957.17</v>
      </c>
      <c r="I262" s="64"/>
      <c r="J262" s="52" t="s">
        <v>141</v>
      </c>
      <c r="K262" s="52" t="s">
        <v>86</v>
      </c>
      <c r="L262" s="53"/>
      <c r="M262" s="63"/>
      <c r="N262" s="53">
        <v>0.19033</v>
      </c>
      <c r="O262" s="53"/>
      <c r="P262" s="61">
        <v>2.1</v>
      </c>
      <c r="Q262" s="62"/>
      <c r="R262" s="61"/>
      <c r="S262" s="61"/>
      <c r="T262" s="61"/>
      <c r="U262" s="53"/>
      <c r="V262" s="61"/>
      <c r="W262" s="61" t="s">
        <v>41</v>
      </c>
      <c r="X262" s="61">
        <v>2.33</v>
      </c>
      <c r="Y262" s="61" t="s">
        <v>41</v>
      </c>
      <c r="Z262" s="61">
        <v>2.8777156125335015</v>
      </c>
      <c r="AA262" s="37"/>
    </row>
    <row r="263" spans="1:27" ht="15" customHeight="1" x14ac:dyDescent="0.2">
      <c r="A263" s="37">
        <v>258</v>
      </c>
      <c r="B263" s="37" t="s">
        <v>312</v>
      </c>
      <c r="C263" s="55" t="s">
        <v>35</v>
      </c>
      <c r="D263" s="56">
        <v>4</v>
      </c>
      <c r="E263" s="57">
        <v>1948</v>
      </c>
      <c r="F263" s="58">
        <v>1966</v>
      </c>
      <c r="G263" s="59">
        <v>10.8</v>
      </c>
      <c r="H263" s="60">
        <v>1957.3</v>
      </c>
      <c r="I263" s="64"/>
      <c r="J263" s="52" t="s">
        <v>141</v>
      </c>
      <c r="K263" s="52" t="s">
        <v>86</v>
      </c>
      <c r="L263" s="53"/>
      <c r="M263" s="63"/>
      <c r="N263" s="53">
        <v>0.19314000000000001</v>
      </c>
      <c r="O263" s="53"/>
      <c r="P263" s="61">
        <v>3</v>
      </c>
      <c r="Q263" s="62"/>
      <c r="R263" s="61"/>
      <c r="S263" s="61"/>
      <c r="T263" s="61"/>
      <c r="U263" s="53"/>
      <c r="V263" s="61"/>
      <c r="W263" s="61" t="s">
        <v>41</v>
      </c>
      <c r="X263" s="61">
        <v>2.34</v>
      </c>
      <c r="Y263" s="61" t="s">
        <v>41</v>
      </c>
      <c r="Z263" s="61">
        <v>2.9001313734724734</v>
      </c>
      <c r="AA263" s="37"/>
    </row>
    <row r="264" spans="1:27" ht="15" customHeight="1" x14ac:dyDescent="0.2">
      <c r="A264" s="37">
        <v>259</v>
      </c>
      <c r="B264" s="37" t="s">
        <v>313</v>
      </c>
      <c r="C264" s="55" t="s">
        <v>35</v>
      </c>
      <c r="D264" s="56">
        <v>4</v>
      </c>
      <c r="E264" s="57">
        <v>1948</v>
      </c>
      <c r="F264" s="58">
        <v>1966</v>
      </c>
      <c r="G264" s="59">
        <v>10.92</v>
      </c>
      <c r="H264" s="60">
        <v>1957.42</v>
      </c>
      <c r="I264" s="64"/>
      <c r="J264" s="52" t="s">
        <v>141</v>
      </c>
      <c r="K264" s="52" t="s">
        <v>86</v>
      </c>
      <c r="L264" s="53"/>
      <c r="M264" s="63"/>
      <c r="N264" s="53">
        <v>0.19749</v>
      </c>
      <c r="O264" s="53"/>
      <c r="P264" s="61">
        <v>2.5</v>
      </c>
      <c r="Q264" s="62"/>
      <c r="R264" s="61"/>
      <c r="S264" s="61"/>
      <c r="T264" s="61"/>
      <c r="U264" s="53"/>
      <c r="V264" s="61"/>
      <c r="W264" s="61" t="s">
        <v>41</v>
      </c>
      <c r="X264" s="61">
        <v>2.34</v>
      </c>
      <c r="Y264" s="61" t="s">
        <v>41</v>
      </c>
      <c r="Z264" s="61">
        <v>2.9158515158689609</v>
      </c>
      <c r="AA264" s="37"/>
    </row>
    <row r="265" spans="1:27" ht="15" customHeight="1" x14ac:dyDescent="0.2">
      <c r="A265" s="37">
        <v>260</v>
      </c>
      <c r="B265" s="37" t="s">
        <v>314</v>
      </c>
      <c r="C265" s="55" t="s">
        <v>35</v>
      </c>
      <c r="D265" s="56">
        <v>4</v>
      </c>
      <c r="E265" s="57">
        <v>1948</v>
      </c>
      <c r="F265" s="58">
        <v>1966</v>
      </c>
      <c r="G265" s="59">
        <v>11.19</v>
      </c>
      <c r="H265" s="60">
        <v>1957.69</v>
      </c>
      <c r="I265" s="64"/>
      <c r="J265" s="52" t="s">
        <v>141</v>
      </c>
      <c r="K265" s="52" t="s">
        <v>86</v>
      </c>
      <c r="L265" s="53"/>
      <c r="M265" s="63"/>
      <c r="N265" s="53">
        <v>0.19504000000000002</v>
      </c>
      <c r="O265" s="53"/>
      <c r="P265" s="61">
        <v>8.1999999999999993</v>
      </c>
      <c r="Q265" s="62"/>
      <c r="R265" s="61"/>
      <c r="S265" s="61"/>
      <c r="T265" s="61"/>
      <c r="U265" s="53"/>
      <c r="V265" s="61"/>
      <c r="W265" s="61" t="s">
        <v>41</v>
      </c>
      <c r="X265" s="61">
        <v>2.3199999999999998</v>
      </c>
      <c r="Y265" s="61" t="s">
        <v>41</v>
      </c>
      <c r="Z265" s="61">
        <v>2.8821307891075332</v>
      </c>
      <c r="AA265" s="37"/>
    </row>
    <row r="266" spans="1:27" ht="15" customHeight="1" x14ac:dyDescent="0.2">
      <c r="A266" s="37">
        <v>261</v>
      </c>
      <c r="B266" s="37" t="s">
        <v>315</v>
      </c>
      <c r="C266" s="55" t="s">
        <v>35</v>
      </c>
      <c r="D266" s="56">
        <v>4</v>
      </c>
      <c r="E266" s="57">
        <v>1948</v>
      </c>
      <c r="F266" s="58">
        <v>1966</v>
      </c>
      <c r="G266" s="59">
        <v>11.65</v>
      </c>
      <c r="H266" s="60">
        <v>1958.15</v>
      </c>
      <c r="I266" s="64"/>
      <c r="J266" s="52" t="s">
        <v>48</v>
      </c>
      <c r="K266" s="52" t="s">
        <v>38</v>
      </c>
      <c r="L266" s="53"/>
      <c r="M266" s="63"/>
      <c r="N266" s="53">
        <v>0.14823</v>
      </c>
      <c r="O266" s="53"/>
      <c r="P266" s="61">
        <v>0.5</v>
      </c>
      <c r="Q266" s="62"/>
      <c r="R266" s="61"/>
      <c r="S266" s="61"/>
      <c r="T266" s="61"/>
      <c r="U266" s="53"/>
      <c r="V266" s="61"/>
      <c r="W266" s="61" t="s">
        <v>41</v>
      </c>
      <c r="X266" s="61">
        <v>2.56</v>
      </c>
      <c r="Y266" s="61" t="s">
        <v>41</v>
      </c>
      <c r="Z266" s="61">
        <v>3.005506181246111</v>
      </c>
      <c r="AA266" s="37"/>
    </row>
    <row r="267" spans="1:27" ht="15" customHeight="1" x14ac:dyDescent="0.2">
      <c r="A267" s="37">
        <v>262</v>
      </c>
      <c r="B267" s="37" t="s">
        <v>316</v>
      </c>
      <c r="C267" s="55" t="s">
        <v>35</v>
      </c>
      <c r="D267" s="56">
        <v>4</v>
      </c>
      <c r="E267" s="57">
        <v>1948</v>
      </c>
      <c r="F267" s="58">
        <v>1966</v>
      </c>
      <c r="G267" s="59">
        <v>11.81</v>
      </c>
      <c r="H267" s="60">
        <v>1958.31</v>
      </c>
      <c r="I267" s="64"/>
      <c r="J267" s="52" t="s">
        <v>48</v>
      </c>
      <c r="K267" s="52" t="s">
        <v>38</v>
      </c>
      <c r="L267" s="53"/>
      <c r="M267" s="63"/>
      <c r="N267" s="53">
        <v>8.8160000000000002E-2</v>
      </c>
      <c r="O267" s="53"/>
      <c r="P267" s="61">
        <v>0.2</v>
      </c>
      <c r="Q267" s="62"/>
      <c r="R267" s="61"/>
      <c r="S267" s="61"/>
      <c r="T267" s="61"/>
      <c r="U267" s="53"/>
      <c r="V267" s="61"/>
      <c r="W267" s="61" t="s">
        <v>41</v>
      </c>
      <c r="X267" s="61">
        <v>2.9</v>
      </c>
      <c r="Y267" s="61" t="s">
        <v>41</v>
      </c>
      <c r="Z267" s="61">
        <v>3.1803825232496927</v>
      </c>
      <c r="AA267" s="37"/>
    </row>
    <row r="268" spans="1:27" ht="15" customHeight="1" x14ac:dyDescent="0.2">
      <c r="A268" s="37">
        <v>263</v>
      </c>
      <c r="B268" s="37" t="s">
        <v>317</v>
      </c>
      <c r="C268" s="55" t="s">
        <v>35</v>
      </c>
      <c r="D268" s="56">
        <v>4</v>
      </c>
      <c r="E268" s="57">
        <v>1948</v>
      </c>
      <c r="F268" s="58">
        <v>1966</v>
      </c>
      <c r="G268" s="59">
        <v>11.95</v>
      </c>
      <c r="H268" s="60">
        <v>1958.45</v>
      </c>
      <c r="I268" s="64"/>
      <c r="J268" s="52" t="s">
        <v>48</v>
      </c>
      <c r="K268" s="52" t="s">
        <v>38</v>
      </c>
      <c r="L268" s="53"/>
      <c r="M268" s="63"/>
      <c r="N268" s="53">
        <v>0.11251</v>
      </c>
      <c r="O268" s="53"/>
      <c r="P268" s="61">
        <v>0.3</v>
      </c>
      <c r="Q268" s="62"/>
      <c r="R268" s="61"/>
      <c r="S268" s="61"/>
      <c r="T268" s="61"/>
      <c r="U268" s="53"/>
      <c r="V268" s="61"/>
      <c r="W268" s="61" t="s">
        <v>41</v>
      </c>
      <c r="X268" s="61">
        <v>2.64</v>
      </c>
      <c r="Y268" s="61" t="s">
        <v>41</v>
      </c>
      <c r="Z268" s="61">
        <v>2.9746814048608998</v>
      </c>
      <c r="AA268" s="37"/>
    </row>
    <row r="269" spans="1:27" ht="15" customHeight="1" x14ac:dyDescent="0.2">
      <c r="A269" s="37">
        <v>264</v>
      </c>
      <c r="B269" s="37" t="s">
        <v>318</v>
      </c>
      <c r="C269" s="55" t="s">
        <v>35</v>
      </c>
      <c r="D269" s="56">
        <v>4</v>
      </c>
      <c r="E269" s="57">
        <v>1948</v>
      </c>
      <c r="F269" s="58">
        <v>1966</v>
      </c>
      <c r="G269" s="59">
        <v>12.15</v>
      </c>
      <c r="H269" s="60">
        <v>1958.65</v>
      </c>
      <c r="I269" s="64"/>
      <c r="J269" s="52" t="s">
        <v>319</v>
      </c>
      <c r="K269" s="52" t="s">
        <v>86</v>
      </c>
      <c r="L269" s="53"/>
      <c r="M269" s="63"/>
      <c r="N269" s="53">
        <v>0.19885999999999998</v>
      </c>
      <c r="O269" s="53"/>
      <c r="P269" s="61">
        <v>10</v>
      </c>
      <c r="Q269" s="62"/>
      <c r="R269" s="61"/>
      <c r="S269" s="61"/>
      <c r="T269" s="61"/>
      <c r="U269" s="53"/>
      <c r="V269" s="61"/>
      <c r="W269" s="61" t="s">
        <v>41</v>
      </c>
      <c r="X269" s="61">
        <v>2.3199999999999998</v>
      </c>
      <c r="Y269" s="61" t="s">
        <v>41</v>
      </c>
      <c r="Z269" s="61">
        <v>2.8958733804328829</v>
      </c>
      <c r="AA269" s="37"/>
    </row>
    <row r="270" spans="1:27" ht="15" customHeight="1" x14ac:dyDescent="0.2">
      <c r="A270" s="37">
        <v>265</v>
      </c>
      <c r="B270" s="37" t="s">
        <v>320</v>
      </c>
      <c r="C270" s="55" t="s">
        <v>35</v>
      </c>
      <c r="D270" s="56">
        <v>4</v>
      </c>
      <c r="E270" s="57">
        <v>1948</v>
      </c>
      <c r="F270" s="58">
        <v>1966</v>
      </c>
      <c r="G270" s="59">
        <v>12.37</v>
      </c>
      <c r="H270" s="60">
        <v>1958.87</v>
      </c>
      <c r="I270" s="64"/>
      <c r="J270" s="52" t="s">
        <v>468</v>
      </c>
      <c r="K270" s="52" t="s">
        <v>38</v>
      </c>
      <c r="L270" s="53"/>
      <c r="M270" s="63"/>
      <c r="N270" s="53">
        <v>0.18753</v>
      </c>
      <c r="O270" s="53"/>
      <c r="P270" s="61">
        <v>4.7</v>
      </c>
      <c r="Q270" s="62"/>
      <c r="R270" s="61"/>
      <c r="S270" s="61"/>
      <c r="T270" s="61"/>
      <c r="U270" s="53"/>
      <c r="V270" s="61"/>
      <c r="W270" s="61" t="s">
        <v>41</v>
      </c>
      <c r="X270" s="61">
        <v>2.3199999999999998</v>
      </c>
      <c r="Y270" s="61" t="s">
        <v>41</v>
      </c>
      <c r="Z270" s="61">
        <v>2.8554900488633423</v>
      </c>
      <c r="AA270" s="37"/>
    </row>
    <row r="271" spans="1:27" ht="15" customHeight="1" x14ac:dyDescent="0.2">
      <c r="A271" s="37">
        <v>266</v>
      </c>
      <c r="B271" s="37" t="s">
        <v>321</v>
      </c>
      <c r="C271" s="55" t="s">
        <v>35</v>
      </c>
      <c r="D271" s="56">
        <v>4</v>
      </c>
      <c r="E271" s="57">
        <v>1948</v>
      </c>
      <c r="F271" s="58">
        <v>1966</v>
      </c>
      <c r="G271" s="59">
        <v>12.59</v>
      </c>
      <c r="H271" s="60">
        <v>1959.09</v>
      </c>
      <c r="I271" s="64"/>
      <c r="J271" s="52" t="s">
        <v>141</v>
      </c>
      <c r="K271" s="52" t="s">
        <v>86</v>
      </c>
      <c r="L271" s="53"/>
      <c r="M271" s="63"/>
      <c r="N271" s="53">
        <v>0.20879</v>
      </c>
      <c r="O271" s="53"/>
      <c r="P271" s="61">
        <v>7.8</v>
      </c>
      <c r="Q271" s="62"/>
      <c r="R271" s="61"/>
      <c r="S271" s="61"/>
      <c r="T271" s="61"/>
      <c r="U271" s="53"/>
      <c r="V271" s="61"/>
      <c r="W271" s="61" t="s">
        <v>41</v>
      </c>
      <c r="X271" s="61">
        <v>2.25</v>
      </c>
      <c r="Y271" s="61" t="s">
        <v>41</v>
      </c>
      <c r="Z271" s="61">
        <v>2.8437456553885823</v>
      </c>
      <c r="AA271" s="37"/>
    </row>
    <row r="272" spans="1:27" ht="15" customHeight="1" x14ac:dyDescent="0.2">
      <c r="A272" s="37">
        <v>267</v>
      </c>
      <c r="B272" s="37" t="s">
        <v>322</v>
      </c>
      <c r="C272" s="55" t="s">
        <v>35</v>
      </c>
      <c r="D272" s="56">
        <v>4</v>
      </c>
      <c r="E272" s="57">
        <v>1948</v>
      </c>
      <c r="F272" s="58">
        <v>1966</v>
      </c>
      <c r="G272" s="59">
        <v>12.82</v>
      </c>
      <c r="H272" s="60">
        <v>1959.32</v>
      </c>
      <c r="I272" s="64"/>
      <c r="J272" s="52" t="s">
        <v>141</v>
      </c>
      <c r="K272" s="52" t="s">
        <v>86</v>
      </c>
      <c r="L272" s="53"/>
      <c r="M272" s="63"/>
      <c r="N272" s="53">
        <v>0.22565000000000002</v>
      </c>
      <c r="O272" s="53"/>
      <c r="P272" s="61">
        <v>6.3</v>
      </c>
      <c r="Q272" s="62"/>
      <c r="R272" s="61"/>
      <c r="S272" s="61"/>
      <c r="T272" s="61"/>
      <c r="U272" s="53"/>
      <c r="V272" s="61"/>
      <c r="W272" s="61" t="s">
        <v>41</v>
      </c>
      <c r="X272" s="61">
        <v>2.1800000000000002</v>
      </c>
      <c r="Y272" s="61" t="s">
        <v>41</v>
      </c>
      <c r="Z272" s="61">
        <v>2.8152644153160717</v>
      </c>
      <c r="AA272" s="37"/>
    </row>
    <row r="273" spans="1:27" ht="15" customHeight="1" x14ac:dyDescent="0.2">
      <c r="A273" s="37">
        <v>268</v>
      </c>
      <c r="B273" s="37" t="s">
        <v>323</v>
      </c>
      <c r="C273" s="55" t="s">
        <v>35</v>
      </c>
      <c r="D273" s="56">
        <v>4</v>
      </c>
      <c r="E273" s="57">
        <v>1948</v>
      </c>
      <c r="F273" s="58">
        <v>1966</v>
      </c>
      <c r="G273" s="59">
        <v>13.06</v>
      </c>
      <c r="H273" s="60">
        <v>1959.56</v>
      </c>
      <c r="I273" s="64"/>
      <c r="J273" s="52" t="s">
        <v>141</v>
      </c>
      <c r="K273" s="52" t="s">
        <v>86</v>
      </c>
      <c r="L273" s="53"/>
      <c r="M273" s="63"/>
      <c r="N273" s="53">
        <v>0.20341000000000001</v>
      </c>
      <c r="O273" s="53"/>
      <c r="P273" s="61">
        <v>6.7</v>
      </c>
      <c r="Q273" s="62"/>
      <c r="R273" s="61"/>
      <c r="S273" s="61"/>
      <c r="T273" s="61"/>
      <c r="U273" s="53"/>
      <c r="V273" s="61"/>
      <c r="W273" s="61" t="s">
        <v>41</v>
      </c>
      <c r="X273" s="61">
        <v>2.2599999999999998</v>
      </c>
      <c r="Y273" s="61" t="s">
        <v>41</v>
      </c>
      <c r="Z273" s="61">
        <v>2.8370931093787264</v>
      </c>
      <c r="AA273" s="37"/>
    </row>
    <row r="274" spans="1:27" ht="15" customHeight="1" x14ac:dyDescent="0.2">
      <c r="A274" s="37">
        <v>269</v>
      </c>
      <c r="B274" s="37" t="s">
        <v>324</v>
      </c>
      <c r="C274" s="55" t="s">
        <v>35</v>
      </c>
      <c r="D274" s="56">
        <v>4</v>
      </c>
      <c r="E274" s="57">
        <v>1948</v>
      </c>
      <c r="F274" s="58">
        <v>1966</v>
      </c>
      <c r="G274" s="59">
        <v>13.36</v>
      </c>
      <c r="H274" s="60">
        <v>1959.86</v>
      </c>
      <c r="I274" s="64"/>
      <c r="J274" s="52" t="s">
        <v>141</v>
      </c>
      <c r="K274" s="52" t="s">
        <v>86</v>
      </c>
      <c r="L274" s="53"/>
      <c r="M274" s="63"/>
      <c r="N274" s="53">
        <v>0.19711999999999999</v>
      </c>
      <c r="O274" s="53"/>
      <c r="P274" s="61">
        <v>5.0999999999999996</v>
      </c>
      <c r="Q274" s="62"/>
      <c r="R274" s="61"/>
      <c r="S274" s="61"/>
      <c r="T274" s="61"/>
      <c r="U274" s="53"/>
      <c r="V274" s="61"/>
      <c r="W274" s="61" t="s">
        <v>41</v>
      </c>
      <c r="X274" s="61">
        <v>2.2799999999999998</v>
      </c>
      <c r="Y274" s="61" t="s">
        <v>41</v>
      </c>
      <c r="Z274" s="61">
        <v>2.8397768035073732</v>
      </c>
      <c r="AA274" s="37"/>
    </row>
    <row r="275" spans="1:27" ht="15" customHeight="1" x14ac:dyDescent="0.2">
      <c r="A275" s="37">
        <v>270</v>
      </c>
      <c r="B275" s="37" t="s">
        <v>325</v>
      </c>
      <c r="C275" s="55" t="s">
        <v>35</v>
      </c>
      <c r="D275" s="56">
        <v>4</v>
      </c>
      <c r="E275" s="57">
        <v>1948</v>
      </c>
      <c r="F275" s="58">
        <v>1966</v>
      </c>
      <c r="G275" s="59">
        <v>13.63</v>
      </c>
      <c r="H275" s="60">
        <v>1960.13</v>
      </c>
      <c r="I275" s="64"/>
      <c r="J275" s="52" t="s">
        <v>141</v>
      </c>
      <c r="K275" s="52" t="s">
        <v>86</v>
      </c>
      <c r="L275" s="53"/>
      <c r="M275" s="63"/>
      <c r="N275" s="53">
        <v>0.20062000000000002</v>
      </c>
      <c r="O275" s="53"/>
      <c r="P275" s="61">
        <v>5</v>
      </c>
      <c r="Q275" s="62"/>
      <c r="R275" s="61"/>
      <c r="S275" s="61"/>
      <c r="T275" s="61"/>
      <c r="U275" s="53"/>
      <c r="V275" s="61"/>
      <c r="W275" s="61" t="s">
        <v>41</v>
      </c>
      <c r="X275" s="61">
        <v>2.2599999999999998</v>
      </c>
      <c r="Y275" s="61" t="s">
        <v>41</v>
      </c>
      <c r="Z275" s="61">
        <v>2.8271910730816381</v>
      </c>
      <c r="AA275" s="37"/>
    </row>
    <row r="276" spans="1:27" ht="15" customHeight="1" x14ac:dyDescent="0.2">
      <c r="A276" s="37">
        <v>271</v>
      </c>
      <c r="B276" s="37" t="s">
        <v>326</v>
      </c>
      <c r="C276" s="55" t="s">
        <v>35</v>
      </c>
      <c r="D276" s="56">
        <v>4</v>
      </c>
      <c r="E276" s="57">
        <v>1948</v>
      </c>
      <c r="F276" s="58">
        <v>1966</v>
      </c>
      <c r="G276" s="59">
        <v>13.93</v>
      </c>
      <c r="H276" s="60">
        <v>1960.43</v>
      </c>
      <c r="I276" s="64"/>
      <c r="J276" s="52" t="s">
        <v>484</v>
      </c>
      <c r="K276" s="52" t="s">
        <v>92</v>
      </c>
      <c r="L276" s="53"/>
      <c r="M276" s="63"/>
      <c r="N276" s="53">
        <v>0.24310999999999999</v>
      </c>
      <c r="O276" s="53"/>
      <c r="P276" s="61">
        <v>7.8</v>
      </c>
      <c r="Q276" s="62"/>
      <c r="R276" s="61"/>
      <c r="S276" s="61"/>
      <c r="T276" s="61"/>
      <c r="U276" s="53"/>
      <c r="V276" s="61"/>
      <c r="W276" s="61" t="s">
        <v>41</v>
      </c>
      <c r="X276" s="61">
        <v>2.1800000000000002</v>
      </c>
      <c r="Y276" s="61" t="s">
        <v>41</v>
      </c>
      <c r="Z276" s="61">
        <v>2.8802071635244224</v>
      </c>
      <c r="AA276" s="37"/>
    </row>
    <row r="277" spans="1:27" ht="15" customHeight="1" x14ac:dyDescent="0.2">
      <c r="A277" s="37">
        <v>272</v>
      </c>
      <c r="B277" s="37" t="s">
        <v>327</v>
      </c>
      <c r="C277" s="55" t="s">
        <v>35</v>
      </c>
      <c r="D277" s="56">
        <v>4</v>
      </c>
      <c r="E277" s="57">
        <v>1948</v>
      </c>
      <c r="F277" s="58">
        <v>1966</v>
      </c>
      <c r="G277" s="59">
        <v>14.16</v>
      </c>
      <c r="H277" s="60">
        <v>1960.66</v>
      </c>
      <c r="I277" s="64"/>
      <c r="J277" s="52" t="s">
        <v>484</v>
      </c>
      <c r="K277" s="52" t="s">
        <v>92</v>
      </c>
      <c r="L277" s="53"/>
      <c r="M277" s="63"/>
      <c r="N277" s="53">
        <v>0.20091999999999999</v>
      </c>
      <c r="O277" s="53"/>
      <c r="P277" s="61">
        <v>4.7</v>
      </c>
      <c r="Q277" s="62"/>
      <c r="R277" s="61"/>
      <c r="S277" s="61"/>
      <c r="T277" s="61"/>
      <c r="U277" s="53"/>
      <c r="V277" s="61"/>
      <c r="W277" s="61" t="s">
        <v>41</v>
      </c>
      <c r="X277" s="61">
        <v>2.2799999999999998</v>
      </c>
      <c r="Y277" s="61" t="s">
        <v>41</v>
      </c>
      <c r="Z277" s="61">
        <v>2.8532812734644839</v>
      </c>
      <c r="AA277" s="37"/>
    </row>
    <row r="278" spans="1:27" ht="15" customHeight="1" x14ac:dyDescent="0.2">
      <c r="A278" s="37">
        <v>273</v>
      </c>
      <c r="B278" s="37" t="s">
        <v>328</v>
      </c>
      <c r="C278" s="55" t="s">
        <v>35</v>
      </c>
      <c r="D278" s="56">
        <v>4</v>
      </c>
      <c r="E278" s="57">
        <v>1948</v>
      </c>
      <c r="F278" s="58">
        <v>1966</v>
      </c>
      <c r="G278" s="59">
        <v>14.33</v>
      </c>
      <c r="H278" s="60">
        <v>1960.83</v>
      </c>
      <c r="I278" s="64"/>
      <c r="J278" s="52" t="s">
        <v>141</v>
      </c>
      <c r="K278" s="52" t="s">
        <v>86</v>
      </c>
      <c r="L278" s="53"/>
      <c r="M278" s="63"/>
      <c r="N278" s="53">
        <v>0.19913</v>
      </c>
      <c r="O278" s="53"/>
      <c r="P278" s="61">
        <v>12.6</v>
      </c>
      <c r="Q278" s="62"/>
      <c r="R278" s="61"/>
      <c r="S278" s="61"/>
      <c r="T278" s="61"/>
      <c r="U278" s="53"/>
      <c r="V278" s="61"/>
      <c r="W278" s="61" t="s">
        <v>41</v>
      </c>
      <c r="X278" s="61">
        <v>2.29</v>
      </c>
      <c r="Y278" s="61" t="s">
        <v>41</v>
      </c>
      <c r="Z278" s="61">
        <v>2.8593904129259431</v>
      </c>
      <c r="AA278" s="37"/>
    </row>
    <row r="279" spans="1:27" ht="15" customHeight="1" x14ac:dyDescent="0.2">
      <c r="A279" s="37">
        <v>274</v>
      </c>
      <c r="B279" s="37" t="s">
        <v>329</v>
      </c>
      <c r="C279" s="55" t="s">
        <v>35</v>
      </c>
      <c r="D279" s="56">
        <v>4</v>
      </c>
      <c r="E279" s="57">
        <v>1948</v>
      </c>
      <c r="F279" s="58">
        <v>1966</v>
      </c>
      <c r="G279" s="59">
        <v>14.56</v>
      </c>
      <c r="H279" s="60">
        <v>1961.06</v>
      </c>
      <c r="I279" s="64"/>
      <c r="J279" s="52" t="s">
        <v>141</v>
      </c>
      <c r="K279" s="52" t="s">
        <v>86</v>
      </c>
      <c r="L279" s="53"/>
      <c r="M279" s="63"/>
      <c r="N279" s="53">
        <v>0.20684999999999998</v>
      </c>
      <c r="O279" s="53"/>
      <c r="P279" s="61">
        <v>3.2</v>
      </c>
      <c r="Q279" s="62"/>
      <c r="R279" s="61"/>
      <c r="S279" s="61"/>
      <c r="T279" s="61"/>
      <c r="U279" s="53"/>
      <c r="V279" s="61"/>
      <c r="W279" s="61" t="s">
        <v>41</v>
      </c>
      <c r="X279" s="61">
        <v>2.25</v>
      </c>
      <c r="Y279" s="61" t="s">
        <v>41</v>
      </c>
      <c r="Z279" s="61">
        <v>2.8367900144991487</v>
      </c>
      <c r="AA279" s="37"/>
    </row>
    <row r="280" spans="1:27" ht="15" customHeight="1" x14ac:dyDescent="0.2">
      <c r="A280" s="37">
        <v>275</v>
      </c>
      <c r="B280" s="37" t="s">
        <v>330</v>
      </c>
      <c r="C280" s="55" t="s">
        <v>35</v>
      </c>
      <c r="D280" s="56">
        <v>4</v>
      </c>
      <c r="E280" s="57">
        <v>1948</v>
      </c>
      <c r="F280" s="58">
        <v>1966</v>
      </c>
      <c r="G280" s="59">
        <v>14.89</v>
      </c>
      <c r="H280" s="60">
        <v>1961.39</v>
      </c>
      <c r="I280" s="64"/>
      <c r="J280" s="52" t="s">
        <v>141</v>
      </c>
      <c r="K280" s="52" t="s">
        <v>86</v>
      </c>
      <c r="L280" s="53"/>
      <c r="M280" s="63"/>
      <c r="N280" s="53">
        <v>0.218</v>
      </c>
      <c r="O280" s="53"/>
      <c r="P280" s="61">
        <v>3.4</v>
      </c>
      <c r="Q280" s="62"/>
      <c r="R280" s="61"/>
      <c r="S280" s="61"/>
      <c r="T280" s="61"/>
      <c r="U280" s="53"/>
      <c r="V280" s="61"/>
      <c r="W280" s="61" t="s">
        <v>41</v>
      </c>
      <c r="X280" s="61">
        <v>2.23</v>
      </c>
      <c r="Y280" s="61" t="s">
        <v>41</v>
      </c>
      <c r="Z280" s="61">
        <v>2.8516624040920715</v>
      </c>
      <c r="AA280" s="37"/>
    </row>
    <row r="281" spans="1:27" ht="15" customHeight="1" x14ac:dyDescent="0.2">
      <c r="A281" s="37">
        <v>276</v>
      </c>
      <c r="B281" s="37" t="s">
        <v>331</v>
      </c>
      <c r="C281" s="55" t="s">
        <v>35</v>
      </c>
      <c r="D281" s="56">
        <v>4</v>
      </c>
      <c r="E281" s="57">
        <v>1948</v>
      </c>
      <c r="F281" s="58">
        <v>1966</v>
      </c>
      <c r="G281" s="59">
        <v>15.22</v>
      </c>
      <c r="H281" s="60">
        <v>1961.72</v>
      </c>
      <c r="I281" s="64"/>
      <c r="J281" s="52" t="s">
        <v>141</v>
      </c>
      <c r="K281" s="52" t="s">
        <v>86</v>
      </c>
      <c r="L281" s="53"/>
      <c r="M281" s="63"/>
      <c r="N281" s="53">
        <v>0.2228</v>
      </c>
      <c r="O281" s="53"/>
      <c r="P281" s="61">
        <v>3.7</v>
      </c>
      <c r="Q281" s="62"/>
      <c r="R281" s="61"/>
      <c r="S281" s="61"/>
      <c r="T281" s="61"/>
      <c r="U281" s="53"/>
      <c r="V281" s="61"/>
      <c r="W281" s="61" t="s">
        <v>41</v>
      </c>
      <c r="X281" s="61">
        <v>2.2599999999999998</v>
      </c>
      <c r="Y281" s="61" t="s">
        <v>41</v>
      </c>
      <c r="Z281" s="61">
        <v>2.9078744209984557</v>
      </c>
      <c r="AA281" s="37"/>
    </row>
    <row r="282" spans="1:27" ht="15" customHeight="1" x14ac:dyDescent="0.2">
      <c r="A282" s="37">
        <v>277</v>
      </c>
      <c r="B282" s="37" t="s">
        <v>332</v>
      </c>
      <c r="C282" s="55" t="s">
        <v>35</v>
      </c>
      <c r="D282" s="56">
        <v>4</v>
      </c>
      <c r="E282" s="57">
        <v>1948</v>
      </c>
      <c r="F282" s="58">
        <v>1966</v>
      </c>
      <c r="G282" s="59">
        <v>15.37</v>
      </c>
      <c r="H282" s="60">
        <v>1961.87</v>
      </c>
      <c r="I282" s="64"/>
      <c r="J282" s="52" t="s">
        <v>468</v>
      </c>
      <c r="K282" s="52" t="s">
        <v>38</v>
      </c>
      <c r="L282" s="53"/>
      <c r="M282" s="63"/>
      <c r="N282" s="53">
        <v>0.21052999999999999</v>
      </c>
      <c r="O282" s="53"/>
      <c r="P282" s="61">
        <v>3.2</v>
      </c>
      <c r="Q282" s="62"/>
      <c r="R282" s="61"/>
      <c r="S282" s="61"/>
      <c r="T282" s="61"/>
      <c r="U282" s="53"/>
      <c r="V282" s="61"/>
      <c r="W282" s="61" t="s">
        <v>41</v>
      </c>
      <c r="X282" s="61">
        <v>2.2599999999999998</v>
      </c>
      <c r="Y282" s="61" t="s">
        <v>41</v>
      </c>
      <c r="Z282" s="61">
        <v>2.8626800258401204</v>
      </c>
      <c r="AA282" s="37"/>
    </row>
    <row r="283" spans="1:27" ht="15" customHeight="1" x14ac:dyDescent="0.2">
      <c r="A283" s="37">
        <v>278</v>
      </c>
      <c r="B283" s="37" t="s">
        <v>333</v>
      </c>
      <c r="C283" s="55" t="s">
        <v>35</v>
      </c>
      <c r="D283" s="56">
        <v>4</v>
      </c>
      <c r="E283" s="57">
        <v>1948</v>
      </c>
      <c r="F283" s="58">
        <v>1966</v>
      </c>
      <c r="G283" s="59">
        <v>15.67</v>
      </c>
      <c r="H283" s="60">
        <v>1962.17</v>
      </c>
      <c r="I283" s="64"/>
      <c r="J283" s="52" t="s">
        <v>141</v>
      </c>
      <c r="K283" s="52" t="s">
        <v>86</v>
      </c>
      <c r="L283" s="53"/>
      <c r="M283" s="63"/>
      <c r="N283" s="53">
        <v>0.21905000000000002</v>
      </c>
      <c r="O283" s="53"/>
      <c r="P283" s="61">
        <v>4.3</v>
      </c>
      <c r="Q283" s="62"/>
      <c r="R283" s="61"/>
      <c r="S283" s="61"/>
      <c r="T283" s="61"/>
      <c r="U283" s="53"/>
      <c r="V283" s="61"/>
      <c r="W283" s="61" t="s">
        <v>41</v>
      </c>
      <c r="X283" s="61">
        <v>2.23</v>
      </c>
      <c r="Y283" s="61" t="s">
        <v>41</v>
      </c>
      <c r="Z283" s="61">
        <v>2.8554965106600934</v>
      </c>
      <c r="AA283" s="37"/>
    </row>
    <row r="284" spans="1:27" ht="15" customHeight="1" x14ac:dyDescent="0.2">
      <c r="A284" s="37">
        <v>279</v>
      </c>
      <c r="B284" s="37" t="s">
        <v>334</v>
      </c>
      <c r="C284" s="55" t="s">
        <v>35</v>
      </c>
      <c r="D284" s="56">
        <v>4</v>
      </c>
      <c r="E284" s="57">
        <v>1948</v>
      </c>
      <c r="F284" s="58">
        <v>1966</v>
      </c>
      <c r="G284" s="59">
        <v>15.93</v>
      </c>
      <c r="H284" s="60">
        <v>1962.43</v>
      </c>
      <c r="I284" s="64"/>
      <c r="J284" s="52" t="s">
        <v>141</v>
      </c>
      <c r="K284" s="52" t="s">
        <v>86</v>
      </c>
      <c r="L284" s="53"/>
      <c r="M284" s="63"/>
      <c r="N284" s="53">
        <v>0.20553999999999997</v>
      </c>
      <c r="O284" s="53"/>
      <c r="P284" s="61">
        <v>4.3</v>
      </c>
      <c r="Q284" s="62"/>
      <c r="R284" s="61"/>
      <c r="S284" s="61"/>
      <c r="T284" s="61"/>
      <c r="U284" s="53"/>
      <c r="V284" s="61"/>
      <c r="W284" s="61" t="s">
        <v>41</v>
      </c>
      <c r="X284" s="61">
        <v>2.2999999999999998</v>
      </c>
      <c r="Y284" s="61" t="s">
        <v>41</v>
      </c>
      <c r="Z284" s="61">
        <v>2.8950482088462599</v>
      </c>
      <c r="AA284" s="37"/>
    </row>
    <row r="285" spans="1:27" ht="15" customHeight="1" x14ac:dyDescent="0.2">
      <c r="A285" s="37">
        <v>280</v>
      </c>
      <c r="B285" s="37" t="s">
        <v>335</v>
      </c>
      <c r="C285" s="55" t="s">
        <v>35</v>
      </c>
      <c r="D285" s="56">
        <v>4</v>
      </c>
      <c r="E285" s="57">
        <v>1948</v>
      </c>
      <c r="F285" s="58">
        <v>1966</v>
      </c>
      <c r="G285" s="59">
        <v>16.149999999999999</v>
      </c>
      <c r="H285" s="60">
        <v>1962.65</v>
      </c>
      <c r="I285" s="64"/>
      <c r="J285" s="52" t="s">
        <v>484</v>
      </c>
      <c r="K285" s="52" t="s">
        <v>92</v>
      </c>
      <c r="L285" s="53"/>
      <c r="M285" s="63"/>
      <c r="N285" s="53">
        <v>0.20211999999999999</v>
      </c>
      <c r="O285" s="53"/>
      <c r="P285" s="61">
        <v>6.8</v>
      </c>
      <c r="Q285" s="62"/>
      <c r="R285" s="61"/>
      <c r="S285" s="61"/>
      <c r="T285" s="61"/>
      <c r="U285" s="53"/>
      <c r="V285" s="61"/>
      <c r="W285" s="61" t="s">
        <v>41</v>
      </c>
      <c r="X285" s="61">
        <v>2.3199999999999998</v>
      </c>
      <c r="Y285" s="61" t="s">
        <v>41</v>
      </c>
      <c r="Z285" s="61">
        <v>2.907705419361307</v>
      </c>
      <c r="AA285" s="37"/>
    </row>
    <row r="286" spans="1:27" ht="15" customHeight="1" x14ac:dyDescent="0.2">
      <c r="A286" s="37">
        <v>281</v>
      </c>
      <c r="B286" s="37" t="s">
        <v>336</v>
      </c>
      <c r="C286" s="55" t="s">
        <v>35</v>
      </c>
      <c r="D286" s="56">
        <v>4</v>
      </c>
      <c r="E286" s="57">
        <v>1948</v>
      </c>
      <c r="F286" s="58">
        <v>1966</v>
      </c>
      <c r="G286" s="59">
        <v>16.37</v>
      </c>
      <c r="H286" s="60">
        <v>1962.87</v>
      </c>
      <c r="I286" s="64"/>
      <c r="J286" s="52" t="s">
        <v>141</v>
      </c>
      <c r="K286" s="52" t="s">
        <v>86</v>
      </c>
      <c r="L286" s="53"/>
      <c r="M286" s="63"/>
      <c r="N286" s="53">
        <v>0.19832</v>
      </c>
      <c r="O286" s="53"/>
      <c r="P286" s="61">
        <v>3.6</v>
      </c>
      <c r="Q286" s="62"/>
      <c r="R286" s="61"/>
      <c r="S286" s="61"/>
      <c r="T286" s="61"/>
      <c r="U286" s="53"/>
      <c r="V286" s="61"/>
      <c r="W286" s="61" t="s">
        <v>41</v>
      </c>
      <c r="X286" s="61">
        <v>2.2999999999999998</v>
      </c>
      <c r="Y286" s="61" t="s">
        <v>41</v>
      </c>
      <c r="Z286" s="61">
        <v>2.868975152180421</v>
      </c>
      <c r="AA286" s="37"/>
    </row>
    <row r="287" spans="1:27" ht="15" customHeight="1" x14ac:dyDescent="0.2">
      <c r="A287" s="37">
        <v>282</v>
      </c>
      <c r="B287" s="37" t="s">
        <v>337</v>
      </c>
      <c r="C287" s="55" t="s">
        <v>35</v>
      </c>
      <c r="D287" s="56">
        <v>4</v>
      </c>
      <c r="E287" s="57">
        <v>1948</v>
      </c>
      <c r="F287" s="58">
        <v>1966</v>
      </c>
      <c r="G287" s="59">
        <v>16.559999999999999</v>
      </c>
      <c r="H287" s="60">
        <v>1963.06</v>
      </c>
      <c r="I287" s="64"/>
      <c r="J287" s="52" t="s">
        <v>141</v>
      </c>
      <c r="K287" s="52" t="s">
        <v>86</v>
      </c>
      <c r="L287" s="53"/>
      <c r="M287" s="63"/>
      <c r="N287" s="53">
        <v>0.20391999999999999</v>
      </c>
      <c r="O287" s="53"/>
      <c r="P287" s="61">
        <v>6.2</v>
      </c>
      <c r="Q287" s="62"/>
      <c r="R287" s="61"/>
      <c r="S287" s="61"/>
      <c r="T287" s="61"/>
      <c r="U287" s="53"/>
      <c r="V287" s="61"/>
      <c r="W287" s="61" t="s">
        <v>41</v>
      </c>
      <c r="X287" s="61">
        <v>2.29</v>
      </c>
      <c r="Y287" s="61" t="s">
        <v>41</v>
      </c>
      <c r="Z287" s="61">
        <v>2.8765953170535625</v>
      </c>
      <c r="AA287" s="37"/>
    </row>
    <row r="288" spans="1:27" ht="15" customHeight="1" x14ac:dyDescent="0.2">
      <c r="A288" s="37">
        <v>283</v>
      </c>
      <c r="B288" s="37" t="s">
        <v>338</v>
      </c>
      <c r="C288" s="55" t="s">
        <v>35</v>
      </c>
      <c r="D288" s="56">
        <v>4</v>
      </c>
      <c r="E288" s="57">
        <v>1948</v>
      </c>
      <c r="F288" s="58">
        <v>1966</v>
      </c>
      <c r="G288" s="59">
        <v>16.940000000000001</v>
      </c>
      <c r="H288" s="60">
        <v>1963.44</v>
      </c>
      <c r="I288" s="64"/>
      <c r="J288" s="52" t="s">
        <v>141</v>
      </c>
      <c r="K288" s="52" t="s">
        <v>86</v>
      </c>
      <c r="L288" s="53"/>
      <c r="M288" s="63"/>
      <c r="N288" s="53">
        <v>0.20553999999999997</v>
      </c>
      <c r="O288" s="53"/>
      <c r="P288" s="61">
        <v>4.3</v>
      </c>
      <c r="Q288" s="62"/>
      <c r="R288" s="61"/>
      <c r="S288" s="61"/>
      <c r="T288" s="61"/>
      <c r="U288" s="53"/>
      <c r="V288" s="61"/>
      <c r="W288" s="61" t="s">
        <v>41</v>
      </c>
      <c r="X288" s="61">
        <v>2.3199999999999998</v>
      </c>
      <c r="Y288" s="61" t="s">
        <v>41</v>
      </c>
      <c r="Z288" s="61">
        <v>2.9202225410970968</v>
      </c>
      <c r="AA288" s="37"/>
    </row>
    <row r="289" spans="1:27" ht="15" customHeight="1" x14ac:dyDescent="0.2">
      <c r="A289" s="37">
        <v>284</v>
      </c>
      <c r="B289" s="37" t="s">
        <v>339</v>
      </c>
      <c r="C289" s="55" t="s">
        <v>35</v>
      </c>
      <c r="D289" s="56">
        <v>4</v>
      </c>
      <c r="E289" s="57">
        <v>1948</v>
      </c>
      <c r="F289" s="58">
        <v>1966</v>
      </c>
      <c r="G289" s="59">
        <v>17.170000000000002</v>
      </c>
      <c r="H289" s="60">
        <v>1963.67</v>
      </c>
      <c r="I289" s="64"/>
      <c r="J289" s="52" t="s">
        <v>141</v>
      </c>
      <c r="K289" s="52" t="s">
        <v>86</v>
      </c>
      <c r="L289" s="53"/>
      <c r="M289" s="63"/>
      <c r="N289" s="53">
        <v>0.20435999999999999</v>
      </c>
      <c r="O289" s="53"/>
      <c r="P289" s="61">
        <v>5.0999999999999996</v>
      </c>
      <c r="Q289" s="62"/>
      <c r="R289" s="61"/>
      <c r="S289" s="61"/>
      <c r="T289" s="61"/>
      <c r="U289" s="53"/>
      <c r="V289" s="61"/>
      <c r="W289" s="61" t="s">
        <v>41</v>
      </c>
      <c r="X289" s="61">
        <v>2.2999999999999998</v>
      </c>
      <c r="Y289" s="61" t="s">
        <v>41</v>
      </c>
      <c r="Z289" s="61">
        <v>2.8907546126388817</v>
      </c>
      <c r="AA289" s="37"/>
    </row>
    <row r="290" spans="1:27" ht="15" customHeight="1" x14ac:dyDescent="0.2">
      <c r="A290" s="37">
        <v>285</v>
      </c>
      <c r="B290" s="37" t="s">
        <v>340</v>
      </c>
      <c r="C290" s="55" t="s">
        <v>35</v>
      </c>
      <c r="D290" s="56">
        <v>4</v>
      </c>
      <c r="E290" s="57">
        <v>1948</v>
      </c>
      <c r="F290" s="58">
        <v>1966</v>
      </c>
      <c r="G290" s="59">
        <v>17.329999999999998</v>
      </c>
      <c r="H290" s="60">
        <v>1963.83</v>
      </c>
      <c r="I290" s="64"/>
      <c r="J290" s="52" t="s">
        <v>141</v>
      </c>
      <c r="K290" s="52" t="s">
        <v>86</v>
      </c>
      <c r="L290" s="53"/>
      <c r="M290" s="63"/>
      <c r="N290" s="53">
        <v>0.19921</v>
      </c>
      <c r="O290" s="53"/>
      <c r="P290" s="61">
        <v>7.7</v>
      </c>
      <c r="Q290" s="62"/>
      <c r="R290" s="61"/>
      <c r="S290" s="61"/>
      <c r="T290" s="61"/>
      <c r="U290" s="53"/>
      <c r="V290" s="61"/>
      <c r="W290" s="61" t="s">
        <v>41</v>
      </c>
      <c r="X290" s="61">
        <v>2.3199999999999998</v>
      </c>
      <c r="Y290" s="61" t="s">
        <v>41</v>
      </c>
      <c r="Z290" s="61">
        <v>2.8971390751632762</v>
      </c>
      <c r="AA290" s="37"/>
    </row>
    <row r="291" spans="1:27" ht="15" customHeight="1" x14ac:dyDescent="0.2">
      <c r="A291" s="37">
        <v>286</v>
      </c>
      <c r="B291" s="37" t="s">
        <v>341</v>
      </c>
      <c r="C291" s="55" t="s">
        <v>35</v>
      </c>
      <c r="D291" s="56">
        <v>4</v>
      </c>
      <c r="E291" s="57">
        <v>1948</v>
      </c>
      <c r="F291" s="58">
        <v>1966</v>
      </c>
      <c r="G291" s="59">
        <v>17.64</v>
      </c>
      <c r="H291" s="60">
        <v>1964.14</v>
      </c>
      <c r="I291" s="64"/>
      <c r="J291" s="52" t="s">
        <v>141</v>
      </c>
      <c r="K291" s="52" t="s">
        <v>86</v>
      </c>
      <c r="L291" s="53"/>
      <c r="M291" s="63"/>
      <c r="N291" s="53">
        <v>0.20349</v>
      </c>
      <c r="O291" s="53"/>
      <c r="P291" s="61">
        <v>10.4</v>
      </c>
      <c r="Q291" s="62"/>
      <c r="R291" s="61"/>
      <c r="S291" s="61"/>
      <c r="T291" s="61"/>
      <c r="U291" s="53"/>
      <c r="V291" s="61"/>
      <c r="W291" s="61" t="s">
        <v>41</v>
      </c>
      <c r="X291" s="61">
        <v>2.31</v>
      </c>
      <c r="Y291" s="61" t="s">
        <v>41</v>
      </c>
      <c r="Z291" s="61">
        <v>2.9001519127192377</v>
      </c>
      <c r="AA291" s="37"/>
    </row>
    <row r="292" spans="1:27" ht="15" customHeight="1" x14ac:dyDescent="0.2">
      <c r="A292" s="37" t="s">
        <v>342</v>
      </c>
      <c r="B292" s="37"/>
      <c r="C292" s="55"/>
      <c r="D292" s="56"/>
      <c r="E292" s="57"/>
      <c r="F292" s="58"/>
      <c r="G292" s="59"/>
      <c r="H292" s="60"/>
      <c r="I292" s="54"/>
      <c r="J292" s="52"/>
      <c r="K292" s="52"/>
      <c r="L292" s="53"/>
      <c r="M292" s="63"/>
      <c r="N292" s="53"/>
      <c r="O292" s="53"/>
      <c r="P292" s="61"/>
      <c r="Q292" s="62"/>
      <c r="R292" s="61"/>
      <c r="S292" s="61"/>
      <c r="T292" s="61"/>
      <c r="U292" s="53"/>
      <c r="V292" s="61"/>
      <c r="W292" s="61"/>
      <c r="X292" s="61"/>
      <c r="Y292" s="61"/>
      <c r="Z292" s="61"/>
      <c r="AA292" s="37"/>
    </row>
    <row r="293" spans="1:27" ht="15" customHeight="1" x14ac:dyDescent="0.2">
      <c r="A293" s="37">
        <v>1</v>
      </c>
      <c r="B293" s="37" t="s">
        <v>343</v>
      </c>
      <c r="C293" s="55" t="s">
        <v>344</v>
      </c>
      <c r="D293" s="56">
        <v>1</v>
      </c>
      <c r="E293" s="57">
        <v>1726</v>
      </c>
      <c r="F293" s="58">
        <v>1744</v>
      </c>
      <c r="G293" s="59">
        <v>0.79</v>
      </c>
      <c r="H293" s="60">
        <v>1726.29</v>
      </c>
      <c r="I293" s="52" t="s">
        <v>36</v>
      </c>
      <c r="J293" s="52" t="s">
        <v>37</v>
      </c>
      <c r="K293" s="52" t="s">
        <v>38</v>
      </c>
      <c r="L293" s="53">
        <v>0.27800000000000002</v>
      </c>
      <c r="M293" s="63"/>
      <c r="N293" s="53">
        <v>0.30428987669809071</v>
      </c>
      <c r="O293" s="53">
        <v>0.23</v>
      </c>
      <c r="P293" s="61">
        <v>1110</v>
      </c>
      <c r="Q293" s="62"/>
      <c r="R293" s="61"/>
      <c r="S293" s="61"/>
      <c r="T293" s="61"/>
      <c r="U293" s="53">
        <v>0.17599999999999999</v>
      </c>
      <c r="V293" s="61"/>
      <c r="W293" s="61">
        <v>1.85</v>
      </c>
      <c r="X293" s="61">
        <v>1.83</v>
      </c>
      <c r="Y293" s="61">
        <v>2.56</v>
      </c>
      <c r="Z293" s="61">
        <v>2.6304058812808968</v>
      </c>
      <c r="AA293" s="37"/>
    </row>
    <row r="294" spans="1:27" ht="15" customHeight="1" x14ac:dyDescent="0.2">
      <c r="A294" s="37">
        <v>2</v>
      </c>
      <c r="B294" s="37" t="s">
        <v>345</v>
      </c>
      <c r="C294" s="55" t="s">
        <v>344</v>
      </c>
      <c r="D294" s="56">
        <v>1</v>
      </c>
      <c r="E294" s="57">
        <v>1726</v>
      </c>
      <c r="F294" s="58">
        <v>1744</v>
      </c>
      <c r="G294" s="59">
        <v>1.71</v>
      </c>
      <c r="H294" s="60">
        <v>1727.21</v>
      </c>
      <c r="I294" s="52" t="s">
        <v>36</v>
      </c>
      <c r="J294" s="52" t="s">
        <v>37</v>
      </c>
      <c r="K294" s="52" t="s">
        <v>38</v>
      </c>
      <c r="L294" s="53">
        <v>0.28600000000000003</v>
      </c>
      <c r="M294" s="63"/>
      <c r="N294" s="53">
        <v>0.30462401622890384</v>
      </c>
      <c r="O294" s="53">
        <v>0.24199999999999999</v>
      </c>
      <c r="P294" s="61">
        <v>769</v>
      </c>
      <c r="Q294" s="62"/>
      <c r="R294" s="61">
        <v>766.5</v>
      </c>
      <c r="S294" s="61"/>
      <c r="T294" s="61"/>
      <c r="U294" s="53">
        <v>0.154</v>
      </c>
      <c r="V294" s="61"/>
      <c r="W294" s="61">
        <v>1.89</v>
      </c>
      <c r="X294" s="61">
        <v>1.86</v>
      </c>
      <c r="Y294" s="61">
        <v>2.65</v>
      </c>
      <c r="Z294" s="61">
        <v>2.6748119627500317</v>
      </c>
      <c r="AA294" s="37"/>
    </row>
    <row r="295" spans="1:27" ht="15" customHeight="1" x14ac:dyDescent="0.2">
      <c r="A295" s="37">
        <v>3</v>
      </c>
      <c r="B295" s="37" t="s">
        <v>346</v>
      </c>
      <c r="C295" s="55" t="s">
        <v>344</v>
      </c>
      <c r="D295" s="56">
        <v>1</v>
      </c>
      <c r="E295" s="57">
        <v>1726</v>
      </c>
      <c r="F295" s="58">
        <v>1744</v>
      </c>
      <c r="G295" s="59">
        <v>2.64</v>
      </c>
      <c r="H295" s="60">
        <v>1728.14</v>
      </c>
      <c r="I295" s="52" t="s">
        <v>36</v>
      </c>
      <c r="J295" s="52" t="s">
        <v>465</v>
      </c>
      <c r="K295" s="52" t="s">
        <v>38</v>
      </c>
      <c r="L295" s="53">
        <v>0.28199999999999997</v>
      </c>
      <c r="M295" s="63"/>
      <c r="N295" s="53">
        <v>0.30307894498323223</v>
      </c>
      <c r="O295" s="53">
        <v>0.24100000000000002</v>
      </c>
      <c r="P295" s="61">
        <v>1278</v>
      </c>
      <c r="Q295" s="62"/>
      <c r="R295" s="61">
        <v>1055</v>
      </c>
      <c r="S295" s="61"/>
      <c r="T295" s="61"/>
      <c r="U295" s="53">
        <v>0.14599999999999999</v>
      </c>
      <c r="V295" s="61"/>
      <c r="W295" s="61">
        <v>1.86</v>
      </c>
      <c r="X295" s="61">
        <v>1.83</v>
      </c>
      <c r="Y295" s="61">
        <v>2.59</v>
      </c>
      <c r="Z295" s="61">
        <v>2.6258354326172149</v>
      </c>
      <c r="AA295" s="37"/>
    </row>
    <row r="296" spans="1:27" ht="15" customHeight="1" x14ac:dyDescent="0.2">
      <c r="A296" s="37">
        <v>4</v>
      </c>
      <c r="B296" s="37" t="s">
        <v>347</v>
      </c>
      <c r="C296" s="55" t="s">
        <v>344</v>
      </c>
      <c r="D296" s="56">
        <v>1</v>
      </c>
      <c r="E296" s="57">
        <v>1726</v>
      </c>
      <c r="F296" s="58">
        <v>1744</v>
      </c>
      <c r="G296" s="59">
        <v>3.59</v>
      </c>
      <c r="H296" s="60">
        <v>1729.09</v>
      </c>
      <c r="I296" s="52" t="s">
        <v>36</v>
      </c>
      <c r="J296" s="52" t="s">
        <v>48</v>
      </c>
      <c r="K296" s="52" t="s">
        <v>38</v>
      </c>
      <c r="L296" s="53">
        <v>0.27899999999999997</v>
      </c>
      <c r="M296" s="63"/>
      <c r="N296" s="53">
        <v>0.2996325941757948</v>
      </c>
      <c r="O296" s="53">
        <v>0.24399999999999999</v>
      </c>
      <c r="P296" s="61">
        <v>1037</v>
      </c>
      <c r="Q296" s="62"/>
      <c r="R296" s="61">
        <v>925.6</v>
      </c>
      <c r="S296" s="61"/>
      <c r="T296" s="61"/>
      <c r="U296" s="53">
        <v>0.124</v>
      </c>
      <c r="V296" s="61"/>
      <c r="W296" s="61">
        <v>1.87</v>
      </c>
      <c r="X296" s="61">
        <v>1.83</v>
      </c>
      <c r="Y296" s="61">
        <v>2.59</v>
      </c>
      <c r="Z296" s="61">
        <v>2.612914285818916</v>
      </c>
      <c r="AA296" s="37"/>
    </row>
    <row r="297" spans="1:27" ht="15" customHeight="1" x14ac:dyDescent="0.2">
      <c r="A297" s="37">
        <v>5</v>
      </c>
      <c r="B297" s="37" t="s">
        <v>348</v>
      </c>
      <c r="C297" s="55" t="s">
        <v>344</v>
      </c>
      <c r="D297" s="56">
        <v>1</v>
      </c>
      <c r="E297" s="57">
        <v>1726</v>
      </c>
      <c r="F297" s="58">
        <v>1744</v>
      </c>
      <c r="G297" s="59">
        <v>4.97</v>
      </c>
      <c r="H297" s="60">
        <v>1730.47</v>
      </c>
      <c r="I297" s="52" t="s">
        <v>36</v>
      </c>
      <c r="J297" s="52" t="s">
        <v>37</v>
      </c>
      <c r="K297" s="52" t="s">
        <v>38</v>
      </c>
      <c r="L297" s="53">
        <v>0.30099999999999999</v>
      </c>
      <c r="M297" s="63"/>
      <c r="N297" s="53">
        <v>0.31888509079969085</v>
      </c>
      <c r="O297" s="53">
        <v>0.251</v>
      </c>
      <c r="P297" s="61">
        <v>1034</v>
      </c>
      <c r="Q297" s="62"/>
      <c r="R297" s="61"/>
      <c r="S297" s="61"/>
      <c r="T297" s="61"/>
      <c r="U297" s="53">
        <v>0.25700000000000001</v>
      </c>
      <c r="V297" s="61"/>
      <c r="W297" s="61">
        <v>1.82</v>
      </c>
      <c r="X297" s="61">
        <v>1.84</v>
      </c>
      <c r="Y297" s="61">
        <v>2.6</v>
      </c>
      <c r="Z297" s="61">
        <v>2.7014531250832952</v>
      </c>
      <c r="AA297" s="37"/>
    </row>
    <row r="298" spans="1:27" ht="15" customHeight="1" x14ac:dyDescent="0.2">
      <c r="A298" s="37">
        <v>6</v>
      </c>
      <c r="B298" s="37" t="s">
        <v>349</v>
      </c>
      <c r="C298" s="55" t="s">
        <v>344</v>
      </c>
      <c r="D298" s="56">
        <v>1</v>
      </c>
      <c r="E298" s="57">
        <v>1726</v>
      </c>
      <c r="F298" s="58">
        <v>1744</v>
      </c>
      <c r="G298" s="59">
        <v>5.4</v>
      </c>
      <c r="H298" s="60">
        <v>1730.9</v>
      </c>
      <c r="I298" s="52" t="s">
        <v>36</v>
      </c>
      <c r="J298" s="52" t="s">
        <v>37</v>
      </c>
      <c r="K298" s="52" t="s">
        <v>38</v>
      </c>
      <c r="L298" s="53">
        <v>0.26200000000000001</v>
      </c>
      <c r="M298" s="63"/>
      <c r="N298" s="53">
        <v>0.28936317528463484</v>
      </c>
      <c r="O298" s="53">
        <v>0.21600000000000003</v>
      </c>
      <c r="P298" s="61">
        <v>231</v>
      </c>
      <c r="Q298" s="62"/>
      <c r="R298" s="61">
        <v>219.4</v>
      </c>
      <c r="S298" s="61"/>
      <c r="T298" s="61"/>
      <c r="U298" s="53">
        <v>0.17399999999999999</v>
      </c>
      <c r="V298" s="61"/>
      <c r="W298" s="61">
        <v>1.91</v>
      </c>
      <c r="X298" s="61">
        <v>1.89</v>
      </c>
      <c r="Y298" s="61">
        <v>2.59</v>
      </c>
      <c r="Z298" s="61">
        <v>2.6595863516600211</v>
      </c>
      <c r="AA298" s="37"/>
    </row>
    <row r="299" spans="1:27" ht="15" customHeight="1" x14ac:dyDescent="0.2">
      <c r="A299" s="37">
        <v>7</v>
      </c>
      <c r="B299" s="37" t="s">
        <v>350</v>
      </c>
      <c r="C299" s="55" t="s">
        <v>344</v>
      </c>
      <c r="D299" s="56">
        <v>1</v>
      </c>
      <c r="E299" s="57">
        <v>1726</v>
      </c>
      <c r="F299" s="58">
        <v>1744</v>
      </c>
      <c r="G299" s="59">
        <v>6.4</v>
      </c>
      <c r="H299" s="60">
        <v>1731.9</v>
      </c>
      <c r="I299" s="52" t="s">
        <v>36</v>
      </c>
      <c r="J299" s="52" t="s">
        <v>465</v>
      </c>
      <c r="K299" s="52" t="s">
        <v>38</v>
      </c>
      <c r="L299" s="53">
        <v>0.29399999999999998</v>
      </c>
      <c r="M299" s="63"/>
      <c r="N299" s="53">
        <v>0.31030979216542015</v>
      </c>
      <c r="O299" s="53">
        <v>0.253</v>
      </c>
      <c r="P299" s="61">
        <v>1189</v>
      </c>
      <c r="Q299" s="62"/>
      <c r="R299" s="61">
        <v>1021</v>
      </c>
      <c r="S299" s="61"/>
      <c r="T299" s="61"/>
      <c r="U299" s="53">
        <v>0.14000000000000001</v>
      </c>
      <c r="V299" s="61"/>
      <c r="W299" s="61">
        <v>1.84</v>
      </c>
      <c r="X299" s="61">
        <v>1.81</v>
      </c>
      <c r="Y299" s="61">
        <v>2.61</v>
      </c>
      <c r="Z299" s="61">
        <v>2.6243666786032187</v>
      </c>
      <c r="AA299" s="37"/>
    </row>
    <row r="300" spans="1:27" ht="15" customHeight="1" x14ac:dyDescent="0.2">
      <c r="A300" s="37">
        <v>8</v>
      </c>
      <c r="B300" s="37" t="s">
        <v>351</v>
      </c>
      <c r="C300" s="55" t="s">
        <v>344</v>
      </c>
      <c r="D300" s="56">
        <v>1</v>
      </c>
      <c r="E300" s="57">
        <v>1726</v>
      </c>
      <c r="F300" s="58">
        <v>1744</v>
      </c>
      <c r="G300" s="59">
        <v>7.72</v>
      </c>
      <c r="H300" s="60">
        <v>1733.22</v>
      </c>
      <c r="I300" s="52" t="s">
        <v>36</v>
      </c>
      <c r="J300" s="52" t="s">
        <v>466</v>
      </c>
      <c r="K300" s="52" t="s">
        <v>38</v>
      </c>
      <c r="L300" s="53"/>
      <c r="M300" s="63"/>
      <c r="N300" s="53">
        <v>0.2828</v>
      </c>
      <c r="O300" s="53"/>
      <c r="P300" s="61">
        <v>78</v>
      </c>
      <c r="Q300" s="62"/>
      <c r="R300" s="61"/>
      <c r="S300" s="61"/>
      <c r="T300" s="61"/>
      <c r="U300" s="53"/>
      <c r="V300" s="61"/>
      <c r="W300" s="61" t="s">
        <v>41</v>
      </c>
      <c r="X300" s="61">
        <v>1.96</v>
      </c>
      <c r="Y300" s="61" t="s">
        <v>41</v>
      </c>
      <c r="Z300" s="61">
        <v>2.7328499721137756</v>
      </c>
      <c r="AA300" s="37"/>
    </row>
    <row r="301" spans="1:27" ht="15" customHeight="1" x14ac:dyDescent="0.2">
      <c r="A301" s="37">
        <v>9</v>
      </c>
      <c r="B301" s="37" t="s">
        <v>352</v>
      </c>
      <c r="C301" s="55" t="s">
        <v>344</v>
      </c>
      <c r="D301" s="56">
        <v>1</v>
      </c>
      <c r="E301" s="57">
        <v>1726</v>
      </c>
      <c r="F301" s="58">
        <v>1744</v>
      </c>
      <c r="G301" s="59">
        <v>8.6199999999999992</v>
      </c>
      <c r="H301" s="60">
        <v>1734.12</v>
      </c>
      <c r="I301" s="52" t="s">
        <v>36</v>
      </c>
      <c r="J301" s="52" t="s">
        <v>466</v>
      </c>
      <c r="K301" s="52" t="s">
        <v>38</v>
      </c>
      <c r="L301" s="53">
        <v>0.249</v>
      </c>
      <c r="M301" s="63"/>
      <c r="N301" s="53">
        <v>0.2765469164135565</v>
      </c>
      <c r="O301" s="53">
        <v>0.16500000000000001</v>
      </c>
      <c r="P301" s="61">
        <v>62</v>
      </c>
      <c r="Q301" s="62"/>
      <c r="R301" s="61">
        <v>53.5</v>
      </c>
      <c r="S301" s="61"/>
      <c r="T301" s="61"/>
      <c r="U301" s="53">
        <v>0.33899999999999997</v>
      </c>
      <c r="V301" s="61"/>
      <c r="W301" s="61">
        <v>1.98</v>
      </c>
      <c r="X301" s="61">
        <v>1.96</v>
      </c>
      <c r="Y301" s="61">
        <v>2.64</v>
      </c>
      <c r="Z301" s="61">
        <v>2.7092288974476459</v>
      </c>
      <c r="AA301" s="37"/>
    </row>
    <row r="302" spans="1:27" ht="15" customHeight="1" x14ac:dyDescent="0.2">
      <c r="A302" s="37">
        <v>10</v>
      </c>
      <c r="B302" s="37" t="s">
        <v>353</v>
      </c>
      <c r="C302" s="55" t="s">
        <v>344</v>
      </c>
      <c r="D302" s="56">
        <v>1</v>
      </c>
      <c r="E302" s="57">
        <v>1726</v>
      </c>
      <c r="F302" s="58">
        <v>1744</v>
      </c>
      <c r="G302" s="59">
        <v>9.68</v>
      </c>
      <c r="H302" s="60">
        <v>1735.18</v>
      </c>
      <c r="I302" s="52" t="s">
        <v>36</v>
      </c>
      <c r="J302" s="52" t="s">
        <v>466</v>
      </c>
      <c r="K302" s="52" t="s">
        <v>38</v>
      </c>
      <c r="L302" s="53"/>
      <c r="M302" s="63"/>
      <c r="N302" s="53">
        <v>0.26960000000000001</v>
      </c>
      <c r="O302" s="53"/>
      <c r="P302" s="61">
        <v>42</v>
      </c>
      <c r="Q302" s="62"/>
      <c r="R302" s="61"/>
      <c r="S302" s="61"/>
      <c r="T302" s="61"/>
      <c r="U302" s="53"/>
      <c r="V302" s="61"/>
      <c r="W302" s="61" t="s">
        <v>41</v>
      </c>
      <c r="X302" s="61">
        <v>2.06</v>
      </c>
      <c r="Y302" s="61" t="s">
        <v>41</v>
      </c>
      <c r="Z302" s="61">
        <v>2.8203723986856519</v>
      </c>
      <c r="AA302" s="37"/>
    </row>
    <row r="303" spans="1:27" ht="15" customHeight="1" x14ac:dyDescent="0.2">
      <c r="A303" s="37">
        <v>11</v>
      </c>
      <c r="B303" s="37" t="s">
        <v>354</v>
      </c>
      <c r="C303" s="55" t="s">
        <v>344</v>
      </c>
      <c r="D303" s="56">
        <v>1</v>
      </c>
      <c r="E303" s="57">
        <v>1726</v>
      </c>
      <c r="F303" s="58">
        <v>1744</v>
      </c>
      <c r="G303" s="59">
        <v>10.64</v>
      </c>
      <c r="H303" s="60">
        <v>1736.14</v>
      </c>
      <c r="I303" s="52" t="s">
        <v>36</v>
      </c>
      <c r="J303" s="52" t="s">
        <v>88</v>
      </c>
      <c r="K303" s="52" t="s">
        <v>86</v>
      </c>
      <c r="L303" s="53"/>
      <c r="M303" s="63"/>
      <c r="N303" s="53">
        <v>0.30909999999999999</v>
      </c>
      <c r="O303" s="53"/>
      <c r="P303" s="61">
        <v>63</v>
      </c>
      <c r="Q303" s="62"/>
      <c r="R303" s="61"/>
      <c r="S303" s="61"/>
      <c r="T303" s="61"/>
      <c r="U303" s="53"/>
      <c r="V303" s="61"/>
      <c r="W303" s="61" t="s">
        <v>41</v>
      </c>
      <c r="X303" s="61">
        <v>1.91</v>
      </c>
      <c r="Y303" s="61" t="s">
        <v>41</v>
      </c>
      <c r="Z303" s="61">
        <v>2.7645100593428857</v>
      </c>
      <c r="AA303" s="37"/>
    </row>
    <row r="304" spans="1:27" ht="15" customHeight="1" x14ac:dyDescent="0.2">
      <c r="A304" s="37">
        <v>12</v>
      </c>
      <c r="B304" s="37" t="s">
        <v>355</v>
      </c>
      <c r="C304" s="55" t="s">
        <v>344</v>
      </c>
      <c r="D304" s="56">
        <v>1</v>
      </c>
      <c r="E304" s="57">
        <v>1726</v>
      </c>
      <c r="F304" s="58">
        <v>1744</v>
      </c>
      <c r="G304" s="59">
        <v>11.69</v>
      </c>
      <c r="H304" s="60">
        <v>1737.19</v>
      </c>
      <c r="I304" s="52" t="s">
        <v>36</v>
      </c>
      <c r="J304" s="52" t="s">
        <v>141</v>
      </c>
      <c r="K304" s="52" t="s">
        <v>86</v>
      </c>
      <c r="L304" s="53"/>
      <c r="M304" s="63"/>
      <c r="N304" s="53">
        <v>0.22889999999999999</v>
      </c>
      <c r="O304" s="53"/>
      <c r="P304" s="61">
        <v>0.8</v>
      </c>
      <c r="Q304" s="62"/>
      <c r="R304" s="61"/>
      <c r="S304" s="61"/>
      <c r="T304" s="61"/>
      <c r="U304" s="53"/>
      <c r="V304" s="61"/>
      <c r="W304" s="61" t="s">
        <v>41</v>
      </c>
      <c r="X304" s="61">
        <v>2.2799999999999998</v>
      </c>
      <c r="Y304" s="61" t="s">
        <v>41</v>
      </c>
      <c r="Z304" s="61">
        <v>2.9568149396965371</v>
      </c>
      <c r="AA304" s="37"/>
    </row>
    <row r="305" spans="1:27" ht="15" customHeight="1" x14ac:dyDescent="0.2">
      <c r="A305" s="37">
        <v>13</v>
      </c>
      <c r="B305" s="37" t="s">
        <v>356</v>
      </c>
      <c r="C305" s="55" t="s">
        <v>344</v>
      </c>
      <c r="D305" s="56">
        <v>1</v>
      </c>
      <c r="E305" s="57">
        <v>1726</v>
      </c>
      <c r="F305" s="58">
        <v>1744</v>
      </c>
      <c r="G305" s="59">
        <v>12.94</v>
      </c>
      <c r="H305" s="60">
        <v>1738.44</v>
      </c>
      <c r="I305" s="52" t="s">
        <v>36</v>
      </c>
      <c r="J305" s="52" t="s">
        <v>37</v>
      </c>
      <c r="K305" s="52" t="s">
        <v>38</v>
      </c>
      <c r="L305" s="53">
        <v>0.23899999999999999</v>
      </c>
      <c r="M305" s="63"/>
      <c r="N305" s="53">
        <v>0.26480234378350559</v>
      </c>
      <c r="O305" s="53"/>
      <c r="P305" s="61">
        <v>1813</v>
      </c>
      <c r="Q305" s="62"/>
      <c r="R305" s="61"/>
      <c r="S305" s="61"/>
      <c r="T305" s="61"/>
      <c r="U305" s="53">
        <v>0.18899999999999997</v>
      </c>
      <c r="V305" s="61"/>
      <c r="W305" s="61">
        <v>1.94</v>
      </c>
      <c r="X305" s="61">
        <v>1.89</v>
      </c>
      <c r="Y305" s="61">
        <v>2.5499999999999998</v>
      </c>
      <c r="Z305" s="61">
        <v>2.5707372487099573</v>
      </c>
      <c r="AA305" s="37"/>
    </row>
    <row r="306" spans="1:27" ht="15" customHeight="1" x14ac:dyDescent="0.2">
      <c r="A306" s="37">
        <v>14</v>
      </c>
      <c r="B306" s="37" t="s">
        <v>357</v>
      </c>
      <c r="C306" s="55" t="s">
        <v>344</v>
      </c>
      <c r="D306" s="56">
        <v>1</v>
      </c>
      <c r="E306" s="57">
        <v>1726</v>
      </c>
      <c r="F306" s="58">
        <v>1744</v>
      </c>
      <c r="G306" s="59">
        <v>13.69</v>
      </c>
      <c r="H306" s="60">
        <v>1739.19</v>
      </c>
      <c r="I306" s="52" t="s">
        <v>36</v>
      </c>
      <c r="J306" s="52" t="s">
        <v>37</v>
      </c>
      <c r="K306" s="52" t="s">
        <v>38</v>
      </c>
      <c r="L306" s="53">
        <v>0.247</v>
      </c>
      <c r="M306" s="63"/>
      <c r="N306" s="53">
        <v>0.2705418102439317</v>
      </c>
      <c r="O306" s="53">
        <v>0.214</v>
      </c>
      <c r="P306" s="61">
        <v>2074</v>
      </c>
      <c r="Q306" s="62"/>
      <c r="R306" s="61">
        <v>1961</v>
      </c>
      <c r="S306" s="61"/>
      <c r="T306" s="61"/>
      <c r="U306" s="53">
        <v>0.13500000000000001</v>
      </c>
      <c r="V306" s="61"/>
      <c r="W306" s="61">
        <v>1.93</v>
      </c>
      <c r="X306" s="61">
        <v>1.87</v>
      </c>
      <c r="Y306" s="61">
        <v>2.56</v>
      </c>
      <c r="Z306" s="61">
        <v>2.5635465147431278</v>
      </c>
      <c r="AA306" s="37"/>
    </row>
    <row r="307" spans="1:27" ht="15" customHeight="1" x14ac:dyDescent="0.2">
      <c r="A307" s="37">
        <v>15</v>
      </c>
      <c r="B307" s="37" t="s">
        <v>358</v>
      </c>
      <c r="C307" s="55" t="s">
        <v>344</v>
      </c>
      <c r="D307" s="56">
        <v>1</v>
      </c>
      <c r="E307" s="57">
        <v>1726</v>
      </c>
      <c r="F307" s="58">
        <v>1744</v>
      </c>
      <c r="G307" s="59">
        <v>14.92</v>
      </c>
      <c r="H307" s="60">
        <v>1740.42</v>
      </c>
      <c r="I307" s="52" t="s">
        <v>36</v>
      </c>
      <c r="J307" s="52" t="s">
        <v>37</v>
      </c>
      <c r="K307" s="52" t="s">
        <v>38</v>
      </c>
      <c r="L307" s="53">
        <v>0.247</v>
      </c>
      <c r="M307" s="63"/>
      <c r="N307" s="53">
        <v>0.27032019784936862</v>
      </c>
      <c r="O307" s="53">
        <v>0.217</v>
      </c>
      <c r="P307" s="61">
        <v>1880</v>
      </c>
      <c r="Q307" s="62"/>
      <c r="R307" s="61">
        <v>1868</v>
      </c>
      <c r="S307" s="61"/>
      <c r="T307" s="61"/>
      <c r="U307" s="53">
        <v>0.12300000000000001</v>
      </c>
      <c r="V307" s="61"/>
      <c r="W307" s="61">
        <v>1.93</v>
      </c>
      <c r="X307" s="61">
        <v>1.87</v>
      </c>
      <c r="Y307" s="61">
        <v>2.56</v>
      </c>
      <c r="Z307" s="61">
        <v>2.5627679353168755</v>
      </c>
      <c r="AA307" s="37"/>
    </row>
    <row r="308" spans="1:27" ht="15" customHeight="1" x14ac:dyDescent="0.2">
      <c r="A308" s="37">
        <v>16</v>
      </c>
      <c r="B308" s="37" t="s">
        <v>359</v>
      </c>
      <c r="C308" s="55" t="s">
        <v>344</v>
      </c>
      <c r="D308" s="56">
        <v>1</v>
      </c>
      <c r="E308" s="57">
        <v>1726</v>
      </c>
      <c r="F308" s="58">
        <v>1744</v>
      </c>
      <c r="G308" s="59">
        <v>15.5</v>
      </c>
      <c r="H308" s="60">
        <v>1741</v>
      </c>
      <c r="I308" s="52" t="s">
        <v>36</v>
      </c>
      <c r="J308" s="52" t="s">
        <v>37</v>
      </c>
      <c r="K308" s="52" t="s">
        <v>38</v>
      </c>
      <c r="L308" s="53">
        <v>0.247</v>
      </c>
      <c r="M308" s="63"/>
      <c r="N308" s="53">
        <v>0.26775445214445631</v>
      </c>
      <c r="O308" s="53">
        <v>0.21299999999999999</v>
      </c>
      <c r="P308" s="61">
        <v>1599</v>
      </c>
      <c r="Q308" s="62"/>
      <c r="R308" s="61">
        <v>1520</v>
      </c>
      <c r="S308" s="61"/>
      <c r="T308" s="61"/>
      <c r="U308" s="53">
        <v>0.13900000000000001</v>
      </c>
      <c r="V308" s="61"/>
      <c r="W308" s="61">
        <v>1.95</v>
      </c>
      <c r="X308" s="61">
        <v>1.91</v>
      </c>
      <c r="Y308" s="61">
        <v>2.59</v>
      </c>
      <c r="Z308" s="61">
        <v>2.6084146303021321</v>
      </c>
      <c r="AA308" s="37"/>
    </row>
    <row r="309" spans="1:27" ht="15" customHeight="1" x14ac:dyDescent="0.2">
      <c r="A309" s="37">
        <v>17</v>
      </c>
      <c r="B309" s="37" t="s">
        <v>360</v>
      </c>
      <c r="C309" s="55" t="s">
        <v>344</v>
      </c>
      <c r="D309" s="56">
        <v>1</v>
      </c>
      <c r="E309" s="57">
        <v>1726</v>
      </c>
      <c r="F309" s="58">
        <v>1744</v>
      </c>
      <c r="G309" s="59">
        <v>16.59</v>
      </c>
      <c r="H309" s="60">
        <v>1742.09</v>
      </c>
      <c r="I309" s="52" t="s">
        <v>36</v>
      </c>
      <c r="J309" s="52" t="s">
        <v>37</v>
      </c>
      <c r="K309" s="52" t="s">
        <v>38</v>
      </c>
      <c r="L309" s="53">
        <v>0.23699999999999999</v>
      </c>
      <c r="M309" s="63"/>
      <c r="N309" s="53">
        <v>0.26350747481312975</v>
      </c>
      <c r="O309" s="53">
        <v>0.20399999999999999</v>
      </c>
      <c r="P309" s="61">
        <v>1584</v>
      </c>
      <c r="Q309" s="62"/>
      <c r="R309" s="61">
        <v>1552</v>
      </c>
      <c r="S309" s="61"/>
      <c r="T309" s="61"/>
      <c r="U309" s="53">
        <v>0.13900000000000001</v>
      </c>
      <c r="V309" s="61"/>
      <c r="W309" s="61">
        <v>1.94</v>
      </c>
      <c r="X309" s="61">
        <v>1.88</v>
      </c>
      <c r="Y309" s="61">
        <v>2.54</v>
      </c>
      <c r="Z309" s="61">
        <v>2.5526396205080117</v>
      </c>
      <c r="AA309" s="37"/>
    </row>
    <row r="310" spans="1:27" ht="15" customHeight="1" x14ac:dyDescent="0.2">
      <c r="A310" s="37">
        <v>18</v>
      </c>
      <c r="B310" s="37" t="s">
        <v>361</v>
      </c>
      <c r="C310" s="55" t="s">
        <v>344</v>
      </c>
      <c r="D310" s="56">
        <v>1</v>
      </c>
      <c r="E310" s="57">
        <v>1726</v>
      </c>
      <c r="F310" s="58">
        <v>1744</v>
      </c>
      <c r="G310" s="59">
        <v>17.559999999999999</v>
      </c>
      <c r="H310" s="60">
        <v>1743.06</v>
      </c>
      <c r="I310" s="52" t="s">
        <v>36</v>
      </c>
      <c r="J310" s="52" t="s">
        <v>37</v>
      </c>
      <c r="K310" s="52" t="s">
        <v>38</v>
      </c>
      <c r="L310" s="53">
        <v>0.248</v>
      </c>
      <c r="M310" s="63"/>
      <c r="N310" s="53">
        <v>0.26922681726695197</v>
      </c>
      <c r="O310" s="53">
        <v>0.215</v>
      </c>
      <c r="P310" s="61">
        <v>1917</v>
      </c>
      <c r="Q310" s="62"/>
      <c r="R310" s="61">
        <v>1910</v>
      </c>
      <c r="S310" s="61"/>
      <c r="T310" s="61"/>
      <c r="U310" s="53">
        <v>0.13500000000000001</v>
      </c>
      <c r="V310" s="61"/>
      <c r="W310" s="61">
        <v>1.93</v>
      </c>
      <c r="X310" s="61">
        <v>1.88</v>
      </c>
      <c r="Y310" s="61">
        <v>2.57</v>
      </c>
      <c r="Z310" s="61">
        <v>2.5726176663584073</v>
      </c>
      <c r="AA310" s="37"/>
    </row>
    <row r="311" spans="1:27" ht="15" customHeight="1" x14ac:dyDescent="0.2">
      <c r="A311" s="37">
        <v>19</v>
      </c>
      <c r="B311" s="37" t="s">
        <v>362</v>
      </c>
      <c r="C311" s="55" t="s">
        <v>344</v>
      </c>
      <c r="D311" s="56">
        <v>2</v>
      </c>
      <c r="E311" s="57">
        <v>1744</v>
      </c>
      <c r="F311" s="58">
        <v>1762</v>
      </c>
      <c r="G311" s="59">
        <v>0.65</v>
      </c>
      <c r="H311" s="60">
        <v>1744.15</v>
      </c>
      <c r="I311" s="52" t="s">
        <v>36</v>
      </c>
      <c r="J311" s="52" t="s">
        <v>37</v>
      </c>
      <c r="K311" s="52" t="s">
        <v>38</v>
      </c>
      <c r="L311" s="53">
        <v>0.24199999999999999</v>
      </c>
      <c r="M311" s="63"/>
      <c r="N311" s="53">
        <v>0.26961147555883475</v>
      </c>
      <c r="O311" s="53">
        <v>0.2</v>
      </c>
      <c r="P311" s="61">
        <v>1169</v>
      </c>
      <c r="Q311" s="62"/>
      <c r="R311" s="61">
        <v>1069</v>
      </c>
      <c r="S311" s="61"/>
      <c r="T311" s="61"/>
      <c r="U311" s="53">
        <v>0.17300000000000001</v>
      </c>
      <c r="V311" s="61"/>
      <c r="W311" s="61">
        <v>1.93</v>
      </c>
      <c r="X311" s="61">
        <v>1.89</v>
      </c>
      <c r="Y311" s="61">
        <v>2.5499999999999998</v>
      </c>
      <c r="Z311" s="61">
        <v>2.5876638758064781</v>
      </c>
      <c r="AA311" s="37"/>
    </row>
    <row r="312" spans="1:27" ht="15" customHeight="1" x14ac:dyDescent="0.2">
      <c r="A312" s="37">
        <v>20</v>
      </c>
      <c r="B312" s="37" t="s">
        <v>363</v>
      </c>
      <c r="C312" s="55" t="s">
        <v>344</v>
      </c>
      <c r="D312" s="56">
        <v>2</v>
      </c>
      <c r="E312" s="57">
        <v>1744</v>
      </c>
      <c r="F312" s="58">
        <v>1762</v>
      </c>
      <c r="G312" s="59">
        <v>1.7</v>
      </c>
      <c r="H312" s="60">
        <v>1745.2</v>
      </c>
      <c r="I312" s="52" t="s">
        <v>36</v>
      </c>
      <c r="J312" s="52" t="s">
        <v>37</v>
      </c>
      <c r="K312" s="52" t="s">
        <v>38</v>
      </c>
      <c r="L312" s="53"/>
      <c r="M312" s="63"/>
      <c r="N312" s="53">
        <v>0.29969999999999997</v>
      </c>
      <c r="O312" s="53"/>
      <c r="P312" s="61">
        <v>426.2</v>
      </c>
      <c r="Q312" s="62"/>
      <c r="R312" s="61"/>
      <c r="S312" s="61"/>
      <c r="T312" s="61"/>
      <c r="U312" s="53"/>
      <c r="V312" s="61"/>
      <c r="W312" s="61" t="s">
        <v>41</v>
      </c>
      <c r="X312" s="61">
        <v>1.88</v>
      </c>
      <c r="Y312" s="61" t="s">
        <v>41</v>
      </c>
      <c r="Z312" s="61">
        <v>2.6845637583892614</v>
      </c>
      <c r="AA312" s="37"/>
    </row>
    <row r="313" spans="1:27" ht="15" customHeight="1" x14ac:dyDescent="0.2">
      <c r="A313" s="37">
        <v>21</v>
      </c>
      <c r="B313" s="37" t="s">
        <v>364</v>
      </c>
      <c r="C313" s="55" t="s">
        <v>344</v>
      </c>
      <c r="D313" s="56">
        <v>2</v>
      </c>
      <c r="E313" s="57">
        <v>1744</v>
      </c>
      <c r="F313" s="58">
        <v>1762</v>
      </c>
      <c r="G313" s="59">
        <v>2.75</v>
      </c>
      <c r="H313" s="60">
        <v>1746.25</v>
      </c>
      <c r="I313" s="52" t="s">
        <v>36</v>
      </c>
      <c r="J313" s="52" t="s">
        <v>37</v>
      </c>
      <c r="K313" s="52" t="s">
        <v>38</v>
      </c>
      <c r="L313" s="53"/>
      <c r="M313" s="63"/>
      <c r="N313" s="53">
        <v>0.29920000000000002</v>
      </c>
      <c r="O313" s="53"/>
      <c r="P313" s="61">
        <v>843</v>
      </c>
      <c r="Q313" s="62"/>
      <c r="R313" s="61"/>
      <c r="S313" s="61"/>
      <c r="T313" s="61"/>
      <c r="U313" s="53"/>
      <c r="V313" s="61"/>
      <c r="W313" s="61" t="s">
        <v>41</v>
      </c>
      <c r="X313" s="61">
        <v>1.88</v>
      </c>
      <c r="Y313" s="61" t="s">
        <v>41</v>
      </c>
      <c r="Z313" s="61">
        <v>2.682648401826484</v>
      </c>
      <c r="AA313" s="37"/>
    </row>
    <row r="314" spans="1:27" ht="15" customHeight="1" x14ac:dyDescent="0.2">
      <c r="A314" s="37">
        <v>22</v>
      </c>
      <c r="B314" s="37" t="s">
        <v>365</v>
      </c>
      <c r="C314" s="55" t="s">
        <v>344</v>
      </c>
      <c r="D314" s="56">
        <v>2</v>
      </c>
      <c r="E314" s="57">
        <v>1744</v>
      </c>
      <c r="F314" s="58">
        <v>1762</v>
      </c>
      <c r="G314" s="59">
        <v>3.91</v>
      </c>
      <c r="H314" s="60">
        <v>1747.41</v>
      </c>
      <c r="I314" s="52" t="s">
        <v>36</v>
      </c>
      <c r="J314" s="52" t="s">
        <v>37</v>
      </c>
      <c r="K314" s="52" t="s">
        <v>38</v>
      </c>
      <c r="L314" s="53">
        <v>0.28399999999999997</v>
      </c>
      <c r="M314" s="63"/>
      <c r="N314" s="53">
        <v>0.30304087392849682</v>
      </c>
      <c r="O314" s="53">
        <v>0.24</v>
      </c>
      <c r="P314" s="61">
        <v>977.2</v>
      </c>
      <c r="Q314" s="62"/>
      <c r="R314" s="61">
        <v>887.9</v>
      </c>
      <c r="S314" s="61"/>
      <c r="T314" s="61"/>
      <c r="U314" s="53">
        <v>0.154</v>
      </c>
      <c r="V314" s="61"/>
      <c r="W314" s="61">
        <v>1.87</v>
      </c>
      <c r="X314" s="61">
        <v>1.84</v>
      </c>
      <c r="Y314" s="61">
        <v>2.61</v>
      </c>
      <c r="Z314" s="61">
        <v>2.6400400413312459</v>
      </c>
      <c r="AA314" s="37"/>
    </row>
    <row r="315" spans="1:27" ht="15" customHeight="1" x14ac:dyDescent="0.2">
      <c r="A315" s="37">
        <v>23</v>
      </c>
      <c r="B315" s="37" t="s">
        <v>366</v>
      </c>
      <c r="C315" s="55" t="s">
        <v>344</v>
      </c>
      <c r="D315" s="56">
        <v>2</v>
      </c>
      <c r="E315" s="57">
        <v>1744</v>
      </c>
      <c r="F315" s="58">
        <v>1762</v>
      </c>
      <c r="G315" s="59">
        <v>4.29</v>
      </c>
      <c r="H315" s="60">
        <v>1747.79</v>
      </c>
      <c r="I315" s="52" t="s">
        <v>36</v>
      </c>
      <c r="J315" s="52" t="s">
        <v>85</v>
      </c>
      <c r="K315" s="52" t="s">
        <v>86</v>
      </c>
      <c r="L315" s="53">
        <v>0.247</v>
      </c>
      <c r="M315" s="63"/>
      <c r="N315" s="53">
        <v>0.27346433143744625</v>
      </c>
      <c r="O315" s="53">
        <v>0.16899999999999998</v>
      </c>
      <c r="P315" s="61">
        <v>59.1</v>
      </c>
      <c r="Q315" s="62"/>
      <c r="R315" s="61">
        <v>53.17</v>
      </c>
      <c r="S315" s="61"/>
      <c r="T315" s="61"/>
      <c r="U315" s="53">
        <v>0.316</v>
      </c>
      <c r="V315" s="61"/>
      <c r="W315" s="61">
        <v>1.99</v>
      </c>
      <c r="X315" s="61">
        <v>1.96</v>
      </c>
      <c r="Y315" s="61">
        <v>2.64</v>
      </c>
      <c r="Z315" s="61">
        <v>2.6977340340053062</v>
      </c>
      <c r="AA315" s="37"/>
    </row>
    <row r="316" spans="1:27" ht="15" customHeight="1" x14ac:dyDescent="0.2">
      <c r="A316" s="37">
        <v>24</v>
      </c>
      <c r="B316" s="37" t="s">
        <v>367</v>
      </c>
      <c r="C316" s="55" t="s">
        <v>344</v>
      </c>
      <c r="D316" s="56">
        <v>2</v>
      </c>
      <c r="E316" s="57">
        <v>1744</v>
      </c>
      <c r="F316" s="58">
        <v>1762</v>
      </c>
      <c r="G316" s="59">
        <v>5.75</v>
      </c>
      <c r="H316" s="60">
        <v>1749.25</v>
      </c>
      <c r="I316" s="52" t="s">
        <v>36</v>
      </c>
      <c r="J316" s="52" t="s">
        <v>91</v>
      </c>
      <c r="K316" s="52" t="s">
        <v>92</v>
      </c>
      <c r="L316" s="53"/>
      <c r="M316" s="63"/>
      <c r="N316" s="53">
        <v>0.20920000000000002</v>
      </c>
      <c r="O316" s="53"/>
      <c r="P316" s="61">
        <v>0.2</v>
      </c>
      <c r="Q316" s="62"/>
      <c r="R316" s="61"/>
      <c r="S316" s="61"/>
      <c r="T316" s="61"/>
      <c r="U316" s="53"/>
      <c r="V316" s="61"/>
      <c r="W316" s="61" t="s">
        <v>41</v>
      </c>
      <c r="X316" s="61">
        <v>2.2999999999999998</v>
      </c>
      <c r="Y316" s="61" t="s">
        <v>41</v>
      </c>
      <c r="Z316" s="61">
        <v>2.9084471421345475</v>
      </c>
      <c r="AA316" s="37"/>
    </row>
    <row r="317" spans="1:27" ht="15" customHeight="1" x14ac:dyDescent="0.2">
      <c r="A317" s="37">
        <v>25</v>
      </c>
      <c r="B317" s="37" t="s">
        <v>368</v>
      </c>
      <c r="C317" s="55" t="s">
        <v>344</v>
      </c>
      <c r="D317" s="56">
        <v>2</v>
      </c>
      <c r="E317" s="57">
        <v>1744</v>
      </c>
      <c r="F317" s="58">
        <v>1762</v>
      </c>
      <c r="G317" s="59">
        <v>6.4</v>
      </c>
      <c r="H317" s="60">
        <v>1749.9</v>
      </c>
      <c r="I317" s="52" t="s">
        <v>36</v>
      </c>
      <c r="J317" s="52" t="s">
        <v>48</v>
      </c>
      <c r="K317" s="52" t="s">
        <v>38</v>
      </c>
      <c r="L317" s="53">
        <v>0.252</v>
      </c>
      <c r="M317" s="63"/>
      <c r="N317" s="53">
        <v>0.26634108835282538</v>
      </c>
      <c r="O317" s="53">
        <v>0.223</v>
      </c>
      <c r="P317" s="61">
        <v>1648</v>
      </c>
      <c r="Q317" s="62"/>
      <c r="R317" s="61">
        <v>1113.28</v>
      </c>
      <c r="S317" s="61"/>
      <c r="T317" s="61"/>
      <c r="U317" s="53">
        <v>0.11699999999999999</v>
      </c>
      <c r="V317" s="61"/>
      <c r="W317" s="61">
        <v>1.96</v>
      </c>
      <c r="X317" s="61">
        <v>1.93</v>
      </c>
      <c r="Y317" s="61">
        <v>2.62</v>
      </c>
      <c r="Z317" s="61">
        <v>2.6306502509004623</v>
      </c>
      <c r="AA317" s="37"/>
    </row>
    <row r="318" spans="1:27" ht="15" customHeight="1" x14ac:dyDescent="0.2">
      <c r="A318" s="37">
        <v>26</v>
      </c>
      <c r="B318" s="37" t="s">
        <v>369</v>
      </c>
      <c r="C318" s="55" t="s">
        <v>344</v>
      </c>
      <c r="D318" s="56">
        <v>2</v>
      </c>
      <c r="E318" s="57">
        <v>1744</v>
      </c>
      <c r="F318" s="58">
        <v>1762</v>
      </c>
      <c r="G318" s="59">
        <v>7.92</v>
      </c>
      <c r="H318" s="60">
        <v>1751.42</v>
      </c>
      <c r="I318" s="52" t="s">
        <v>36</v>
      </c>
      <c r="J318" s="52" t="s">
        <v>48</v>
      </c>
      <c r="K318" s="52" t="s">
        <v>38</v>
      </c>
      <c r="L318" s="53"/>
      <c r="M318" s="63"/>
      <c r="N318" s="53">
        <v>0.29609999999999997</v>
      </c>
      <c r="O318" s="53"/>
      <c r="P318" s="61">
        <v>103</v>
      </c>
      <c r="Q318" s="62"/>
      <c r="R318" s="61"/>
      <c r="S318" s="61"/>
      <c r="T318" s="61"/>
      <c r="U318" s="53"/>
      <c r="V318" s="61"/>
      <c r="W318" s="61" t="s">
        <v>41</v>
      </c>
      <c r="X318" s="61">
        <v>1.93</v>
      </c>
      <c r="Y318" s="61" t="s">
        <v>41</v>
      </c>
      <c r="Z318" s="61">
        <v>2.7418667424350049</v>
      </c>
      <c r="AA318" s="37"/>
    </row>
    <row r="319" spans="1:27" ht="15" customHeight="1" x14ac:dyDescent="0.2">
      <c r="A319" s="37">
        <v>27</v>
      </c>
      <c r="B319" s="37" t="s">
        <v>370</v>
      </c>
      <c r="C319" s="55" t="s">
        <v>344</v>
      </c>
      <c r="D319" s="56">
        <v>2</v>
      </c>
      <c r="E319" s="57">
        <v>1744</v>
      </c>
      <c r="F319" s="58">
        <v>1762</v>
      </c>
      <c r="G319" s="59">
        <v>8.2799999999999994</v>
      </c>
      <c r="H319" s="60">
        <v>1751.78</v>
      </c>
      <c r="I319" s="52" t="s">
        <v>36</v>
      </c>
      <c r="J319" s="52" t="s">
        <v>48</v>
      </c>
      <c r="K319" s="52" t="s">
        <v>38</v>
      </c>
      <c r="L319" s="53">
        <v>0.27100000000000002</v>
      </c>
      <c r="M319" s="63"/>
      <c r="N319" s="53">
        <v>0.3016548167744868</v>
      </c>
      <c r="O319" s="53">
        <v>0.185</v>
      </c>
      <c r="P319" s="61">
        <v>227</v>
      </c>
      <c r="Q319" s="62"/>
      <c r="R319" s="61">
        <v>207.1</v>
      </c>
      <c r="S319" s="61"/>
      <c r="T319" s="61"/>
      <c r="U319" s="53">
        <v>0.31900000000000001</v>
      </c>
      <c r="V319" s="61"/>
      <c r="W319" s="61">
        <v>1.92</v>
      </c>
      <c r="X319" s="61">
        <v>1.91</v>
      </c>
      <c r="Y319" s="61">
        <v>2.63</v>
      </c>
      <c r="Z319" s="61">
        <v>2.7350371218687322</v>
      </c>
      <c r="AA319" s="37"/>
    </row>
    <row r="320" spans="1:27" ht="15" customHeight="1" x14ac:dyDescent="0.2">
      <c r="A320" s="37">
        <v>28</v>
      </c>
      <c r="B320" s="37" t="s">
        <v>371</v>
      </c>
      <c r="C320" s="55" t="s">
        <v>344</v>
      </c>
      <c r="D320" s="56">
        <v>2</v>
      </c>
      <c r="E320" s="57">
        <v>1744</v>
      </c>
      <c r="F320" s="58">
        <v>1762</v>
      </c>
      <c r="G320" s="59">
        <v>9.1999999999999993</v>
      </c>
      <c r="H320" s="60">
        <v>1752.7</v>
      </c>
      <c r="I320" s="52" t="s">
        <v>36</v>
      </c>
      <c r="J320" s="52" t="s">
        <v>91</v>
      </c>
      <c r="K320" s="52" t="s">
        <v>92</v>
      </c>
      <c r="L320" s="53"/>
      <c r="M320" s="63"/>
      <c r="N320" s="53">
        <v>0.2235</v>
      </c>
      <c r="O320" s="53"/>
      <c r="P320" s="61">
        <v>0.5</v>
      </c>
      <c r="Q320" s="62"/>
      <c r="R320" s="61"/>
      <c r="S320" s="61"/>
      <c r="T320" s="61"/>
      <c r="U320" s="53"/>
      <c r="V320" s="61"/>
      <c r="W320" s="61" t="s">
        <v>41</v>
      </c>
      <c r="X320" s="61">
        <v>2.29</v>
      </c>
      <c r="Y320" s="61" t="s">
        <v>41</v>
      </c>
      <c r="Z320" s="61">
        <v>2.9491307147456536</v>
      </c>
      <c r="AA320" s="37"/>
    </row>
    <row r="321" spans="1:27" ht="15" customHeight="1" x14ac:dyDescent="0.2">
      <c r="A321" s="37">
        <v>29</v>
      </c>
      <c r="B321" s="37" t="s">
        <v>372</v>
      </c>
      <c r="C321" s="55" t="s">
        <v>344</v>
      </c>
      <c r="D321" s="56">
        <v>2</v>
      </c>
      <c r="E321" s="57">
        <v>1744</v>
      </c>
      <c r="F321" s="58">
        <v>1762</v>
      </c>
      <c r="G321" s="59">
        <v>1.96</v>
      </c>
      <c r="H321" s="60">
        <v>1745.46</v>
      </c>
      <c r="I321" s="52" t="s">
        <v>36</v>
      </c>
      <c r="J321" s="52" t="s">
        <v>37</v>
      </c>
      <c r="K321" s="52" t="s">
        <v>38</v>
      </c>
      <c r="L321" s="53">
        <v>0.29199999999999998</v>
      </c>
      <c r="M321" s="63"/>
      <c r="N321" s="53">
        <v>0.30672907092594437</v>
      </c>
      <c r="O321" s="53">
        <v>0.23499999999999999</v>
      </c>
      <c r="P321" s="61">
        <v>915</v>
      </c>
      <c r="Q321" s="62"/>
      <c r="R321" s="61">
        <v>900</v>
      </c>
      <c r="S321" s="61"/>
      <c r="T321" s="61"/>
      <c r="U321" s="53">
        <v>0.19399999999999998</v>
      </c>
      <c r="V321" s="61"/>
      <c r="W321" s="61">
        <v>1.86</v>
      </c>
      <c r="X321" s="61">
        <v>1.84</v>
      </c>
      <c r="Y321" s="61">
        <v>2.63</v>
      </c>
      <c r="Z321" s="61">
        <v>2.6540850378041023</v>
      </c>
      <c r="AA321" s="37"/>
    </row>
    <row r="322" spans="1:27" ht="15" customHeight="1" x14ac:dyDescent="0.2">
      <c r="A322" s="37">
        <v>30</v>
      </c>
      <c r="B322" s="37" t="s">
        <v>373</v>
      </c>
      <c r="C322" s="55" t="s">
        <v>344</v>
      </c>
      <c r="D322" s="56">
        <v>2</v>
      </c>
      <c r="E322" s="57">
        <v>1744</v>
      </c>
      <c r="F322" s="58">
        <v>1762</v>
      </c>
      <c r="G322" s="59">
        <v>11.69</v>
      </c>
      <c r="H322" s="60">
        <v>1755.19</v>
      </c>
      <c r="I322" s="52" t="s">
        <v>36</v>
      </c>
      <c r="J322" s="52" t="s">
        <v>85</v>
      </c>
      <c r="K322" s="52" t="s">
        <v>86</v>
      </c>
      <c r="L322" s="53">
        <v>0.23800000000000002</v>
      </c>
      <c r="M322" s="63"/>
      <c r="N322" s="53">
        <v>0.25760990511750276</v>
      </c>
      <c r="O322" s="53">
        <v>0.16</v>
      </c>
      <c r="P322" s="61">
        <v>37</v>
      </c>
      <c r="Q322" s="62"/>
      <c r="R322" s="61">
        <v>33.78</v>
      </c>
      <c r="S322" s="61"/>
      <c r="T322" s="61"/>
      <c r="U322" s="53">
        <v>0.32700000000000001</v>
      </c>
      <c r="V322" s="61"/>
      <c r="W322" s="61">
        <v>2.02</v>
      </c>
      <c r="X322" s="61">
        <v>1.96</v>
      </c>
      <c r="Y322" s="61">
        <v>2.65</v>
      </c>
      <c r="Z322" s="61">
        <v>2.6401214314560884</v>
      </c>
      <c r="AA322" s="37"/>
    </row>
    <row r="323" spans="1:27" ht="15" customHeight="1" x14ac:dyDescent="0.2">
      <c r="A323" s="37">
        <v>31</v>
      </c>
      <c r="B323" s="37" t="s">
        <v>374</v>
      </c>
      <c r="C323" s="55" t="s">
        <v>344</v>
      </c>
      <c r="D323" s="56">
        <v>2</v>
      </c>
      <c r="E323" s="57">
        <v>1744</v>
      </c>
      <c r="F323" s="58">
        <v>1762</v>
      </c>
      <c r="G323" s="59">
        <v>12.68</v>
      </c>
      <c r="H323" s="60">
        <v>1756.18</v>
      </c>
      <c r="I323" s="52" t="s">
        <v>36</v>
      </c>
      <c r="J323" s="52" t="s">
        <v>37</v>
      </c>
      <c r="K323" s="52" t="s">
        <v>38</v>
      </c>
      <c r="L323" s="53">
        <v>0.27600000000000002</v>
      </c>
      <c r="M323" s="63"/>
      <c r="N323" s="53">
        <v>0.2982991962125745</v>
      </c>
      <c r="O323" s="53"/>
      <c r="P323" s="61">
        <v>241</v>
      </c>
      <c r="Q323" s="62"/>
      <c r="R323" s="61">
        <v>225.2</v>
      </c>
      <c r="S323" s="61"/>
      <c r="T323" s="61"/>
      <c r="U323" s="53"/>
      <c r="V323" s="61"/>
      <c r="W323" s="61">
        <v>1.89</v>
      </c>
      <c r="X323" s="61">
        <v>1.87</v>
      </c>
      <c r="Y323" s="61">
        <v>2.61</v>
      </c>
      <c r="Z323" s="61">
        <v>2.6649534814648743</v>
      </c>
      <c r="AA323" s="37"/>
    </row>
    <row r="324" spans="1:27" ht="15" customHeight="1" x14ac:dyDescent="0.2">
      <c r="A324" s="37">
        <v>32</v>
      </c>
      <c r="B324" s="37" t="s">
        <v>375</v>
      </c>
      <c r="C324" s="55" t="s">
        <v>344</v>
      </c>
      <c r="D324" s="56">
        <v>2</v>
      </c>
      <c r="E324" s="57">
        <v>1744</v>
      </c>
      <c r="F324" s="58">
        <v>1762</v>
      </c>
      <c r="G324" s="59">
        <v>13.21</v>
      </c>
      <c r="H324" s="60">
        <v>1756.71</v>
      </c>
      <c r="I324" s="52" t="s">
        <v>36</v>
      </c>
      <c r="J324" s="52" t="s">
        <v>48</v>
      </c>
      <c r="K324" s="52" t="s">
        <v>38</v>
      </c>
      <c r="L324" s="53">
        <v>0.25</v>
      </c>
      <c r="M324" s="63"/>
      <c r="N324" s="53">
        <v>0.27715213990819804</v>
      </c>
      <c r="O324" s="53">
        <v>0.16300000000000001</v>
      </c>
      <c r="P324" s="61">
        <v>7</v>
      </c>
      <c r="Q324" s="62"/>
      <c r="R324" s="61">
        <v>5.3710000000000004</v>
      </c>
      <c r="S324" s="61"/>
      <c r="T324" s="61"/>
      <c r="U324" s="53">
        <v>0.34899999999999998</v>
      </c>
      <c r="V324" s="61"/>
      <c r="W324" s="61">
        <v>1.99</v>
      </c>
      <c r="X324" s="61">
        <v>1.99</v>
      </c>
      <c r="Y324" s="61">
        <v>2.65</v>
      </c>
      <c r="Z324" s="61">
        <v>2.7529997802681039</v>
      </c>
      <c r="AA324" s="37"/>
    </row>
    <row r="325" spans="1:27" ht="15" customHeight="1" x14ac:dyDescent="0.2">
      <c r="A325" s="37">
        <v>33</v>
      </c>
      <c r="B325" s="37" t="s">
        <v>376</v>
      </c>
      <c r="C325" s="55" t="s">
        <v>344</v>
      </c>
      <c r="D325" s="56">
        <v>2</v>
      </c>
      <c r="E325" s="57">
        <v>1744</v>
      </c>
      <c r="F325" s="58">
        <v>1762</v>
      </c>
      <c r="G325" s="59">
        <v>14.26</v>
      </c>
      <c r="H325" s="60">
        <v>1757.76</v>
      </c>
      <c r="I325" s="52" t="s">
        <v>36</v>
      </c>
      <c r="J325" s="52" t="s">
        <v>468</v>
      </c>
      <c r="K325" s="52" t="s">
        <v>38</v>
      </c>
      <c r="L325" s="53">
        <v>0.25800000000000001</v>
      </c>
      <c r="M325" s="63"/>
      <c r="N325" s="53">
        <v>0.2819290778663972</v>
      </c>
      <c r="O325" s="53">
        <v>0.14199999999999999</v>
      </c>
      <c r="P325" s="61">
        <v>12.2</v>
      </c>
      <c r="Q325" s="62"/>
      <c r="R325" s="61">
        <v>10.08</v>
      </c>
      <c r="S325" s="61"/>
      <c r="T325" s="61"/>
      <c r="U325" s="53">
        <v>0.44799999999999995</v>
      </c>
      <c r="V325" s="61"/>
      <c r="W325" s="61">
        <v>1.98</v>
      </c>
      <c r="X325" s="61">
        <v>1.96</v>
      </c>
      <c r="Y325" s="61">
        <v>2.67</v>
      </c>
      <c r="Z325" s="61">
        <v>2.729535397668319</v>
      </c>
      <c r="AA325" s="37"/>
    </row>
    <row r="326" spans="1:27" ht="15" customHeight="1" x14ac:dyDescent="0.2">
      <c r="A326" s="37">
        <v>34</v>
      </c>
      <c r="B326" s="37" t="s">
        <v>377</v>
      </c>
      <c r="C326" s="55" t="s">
        <v>344</v>
      </c>
      <c r="D326" s="56">
        <v>2</v>
      </c>
      <c r="E326" s="57">
        <v>1744</v>
      </c>
      <c r="F326" s="58">
        <v>1762</v>
      </c>
      <c r="G326" s="59">
        <v>15.9</v>
      </c>
      <c r="H326" s="60">
        <v>1759.4</v>
      </c>
      <c r="I326" s="52" t="s">
        <v>36</v>
      </c>
      <c r="J326" s="52" t="s">
        <v>85</v>
      </c>
      <c r="K326" s="52" t="s">
        <v>86</v>
      </c>
      <c r="L326" s="53">
        <v>0.26800000000000002</v>
      </c>
      <c r="M326" s="63"/>
      <c r="N326" s="53">
        <v>0.2893404990846094</v>
      </c>
      <c r="O326" s="53">
        <v>0.17300000000000001</v>
      </c>
      <c r="P326" s="61">
        <v>103</v>
      </c>
      <c r="Q326" s="62"/>
      <c r="R326" s="61">
        <v>95.5</v>
      </c>
      <c r="S326" s="61"/>
      <c r="T326" s="61"/>
      <c r="U326" s="53">
        <v>0.35499999999999998</v>
      </c>
      <c r="V326" s="61"/>
      <c r="W326" s="61">
        <v>1.92</v>
      </c>
      <c r="X326" s="61">
        <v>1.89</v>
      </c>
      <c r="Y326" s="61">
        <v>2.62</v>
      </c>
      <c r="Z326" s="61">
        <v>2.6595014877948118</v>
      </c>
      <c r="AA326" s="37"/>
    </row>
    <row r="327" spans="1:27" ht="15" customHeight="1" x14ac:dyDescent="0.2">
      <c r="A327" s="37">
        <v>35</v>
      </c>
      <c r="B327" s="37" t="s">
        <v>378</v>
      </c>
      <c r="C327" s="55" t="s">
        <v>344</v>
      </c>
      <c r="D327" s="56">
        <v>2</v>
      </c>
      <c r="E327" s="57">
        <v>1744</v>
      </c>
      <c r="F327" s="58">
        <v>1762</v>
      </c>
      <c r="G327" s="59">
        <v>16.600000000000001</v>
      </c>
      <c r="H327" s="60">
        <v>1760.1</v>
      </c>
      <c r="I327" s="52" t="s">
        <v>36</v>
      </c>
      <c r="J327" s="52" t="s">
        <v>85</v>
      </c>
      <c r="K327" s="52" t="s">
        <v>86</v>
      </c>
      <c r="L327" s="53">
        <v>0.25600000000000001</v>
      </c>
      <c r="M327" s="63"/>
      <c r="N327" s="53">
        <v>0.28469653532573364</v>
      </c>
      <c r="O327" s="53">
        <v>0.183</v>
      </c>
      <c r="P327" s="61">
        <v>109</v>
      </c>
      <c r="Q327" s="62"/>
      <c r="R327" s="61">
        <v>101</v>
      </c>
      <c r="S327" s="61"/>
      <c r="T327" s="61"/>
      <c r="U327" s="53">
        <v>0.28699999999999998</v>
      </c>
      <c r="V327" s="61"/>
      <c r="W327" s="61">
        <v>1.93</v>
      </c>
      <c r="X327" s="61">
        <v>1.91</v>
      </c>
      <c r="Y327" s="61">
        <v>2.59</v>
      </c>
      <c r="Z327" s="61">
        <v>2.6701953706735813</v>
      </c>
      <c r="AA327" s="37"/>
    </row>
    <row r="328" spans="1:27" ht="15" customHeight="1" x14ac:dyDescent="0.2">
      <c r="A328" s="37">
        <v>36</v>
      </c>
      <c r="B328" s="37" t="s">
        <v>379</v>
      </c>
      <c r="C328" s="55" t="s">
        <v>344</v>
      </c>
      <c r="D328" s="56">
        <v>2</v>
      </c>
      <c r="E328" s="57">
        <v>1744</v>
      </c>
      <c r="F328" s="58">
        <v>1762</v>
      </c>
      <c r="G328" s="59">
        <v>17.64</v>
      </c>
      <c r="H328" s="60">
        <v>1761.14</v>
      </c>
      <c r="I328" s="52" t="s">
        <v>36</v>
      </c>
      <c r="J328" s="52" t="s">
        <v>48</v>
      </c>
      <c r="K328" s="52" t="s">
        <v>38</v>
      </c>
      <c r="L328" s="53">
        <v>0.26899999999999996</v>
      </c>
      <c r="M328" s="63"/>
      <c r="N328" s="53">
        <v>0.29271242946627324</v>
      </c>
      <c r="O328" s="53">
        <v>0.19500000000000001</v>
      </c>
      <c r="P328" s="61">
        <v>120</v>
      </c>
      <c r="Q328" s="62"/>
      <c r="R328" s="61">
        <v>118.2</v>
      </c>
      <c r="S328" s="61"/>
      <c r="T328" s="61"/>
      <c r="U328" s="53">
        <v>0.27600000000000002</v>
      </c>
      <c r="V328" s="61"/>
      <c r="W328" s="61">
        <v>1.91</v>
      </c>
      <c r="X328" s="61">
        <v>1.9</v>
      </c>
      <c r="Y328" s="61">
        <v>2.61</v>
      </c>
      <c r="Z328" s="61">
        <v>2.6863189445931304</v>
      </c>
      <c r="AA328" s="37"/>
    </row>
    <row r="329" spans="1:27" ht="15" customHeight="1" x14ac:dyDescent="0.2">
      <c r="A329" s="37">
        <v>37</v>
      </c>
      <c r="B329" s="37" t="s">
        <v>380</v>
      </c>
      <c r="C329" s="55" t="s">
        <v>344</v>
      </c>
      <c r="D329" s="56">
        <v>3</v>
      </c>
      <c r="E329" s="57">
        <v>1930</v>
      </c>
      <c r="F329" s="58">
        <v>1948</v>
      </c>
      <c r="G329" s="59">
        <v>0.56000000000000005</v>
      </c>
      <c r="H329" s="60">
        <v>1929.06</v>
      </c>
      <c r="I329" s="64"/>
      <c r="J329" s="52" t="s">
        <v>141</v>
      </c>
      <c r="K329" s="52" t="s">
        <v>86</v>
      </c>
      <c r="L329" s="53"/>
      <c r="M329" s="63"/>
      <c r="N329" s="53">
        <v>0.1797</v>
      </c>
      <c r="O329" s="53"/>
      <c r="P329" s="61">
        <v>5.3</v>
      </c>
      <c r="Q329" s="62"/>
      <c r="R329" s="61"/>
      <c r="S329" s="61">
        <v>3.33</v>
      </c>
      <c r="T329" s="61"/>
      <c r="U329" s="53"/>
      <c r="V329" s="61"/>
      <c r="W329" s="61" t="s">
        <v>41</v>
      </c>
      <c r="X329" s="61">
        <v>2.2799999999999998</v>
      </c>
      <c r="Y329" s="61" t="s">
        <v>41</v>
      </c>
      <c r="Z329" s="61">
        <v>2.7794709252712417</v>
      </c>
      <c r="AA329" s="37"/>
    </row>
    <row r="330" spans="1:27" ht="15" customHeight="1" x14ac:dyDescent="0.2">
      <c r="A330" s="37">
        <v>38</v>
      </c>
      <c r="B330" s="37" t="s">
        <v>381</v>
      </c>
      <c r="C330" s="55" t="s">
        <v>344</v>
      </c>
      <c r="D330" s="56">
        <v>3</v>
      </c>
      <c r="E330" s="57">
        <v>1930</v>
      </c>
      <c r="F330" s="58">
        <v>1948</v>
      </c>
      <c r="G330" s="59">
        <v>1.94</v>
      </c>
      <c r="H330" s="60">
        <v>1930.44</v>
      </c>
      <c r="I330" s="64"/>
      <c r="J330" s="52" t="s">
        <v>48</v>
      </c>
      <c r="K330" s="52" t="s">
        <v>38</v>
      </c>
      <c r="L330" s="53"/>
      <c r="M330" s="63"/>
      <c r="N330" s="53">
        <v>0.23980000000000001</v>
      </c>
      <c r="O330" s="53"/>
      <c r="P330" s="61">
        <v>44</v>
      </c>
      <c r="Q330" s="62"/>
      <c r="R330" s="61"/>
      <c r="S330" s="61"/>
      <c r="T330" s="61"/>
      <c r="U330" s="53"/>
      <c r="V330" s="61"/>
      <c r="W330" s="61" t="s">
        <v>41</v>
      </c>
      <c r="X330" s="61">
        <v>2.06</v>
      </c>
      <c r="Y330" s="61" t="s">
        <v>41</v>
      </c>
      <c r="Z330" s="61">
        <v>2.7098132070507761</v>
      </c>
      <c r="AA330" s="37"/>
    </row>
    <row r="331" spans="1:27" ht="15" customHeight="1" x14ac:dyDescent="0.2">
      <c r="A331" s="37">
        <v>39</v>
      </c>
      <c r="B331" s="37" t="s">
        <v>382</v>
      </c>
      <c r="C331" s="55" t="s">
        <v>344</v>
      </c>
      <c r="D331" s="56">
        <v>3</v>
      </c>
      <c r="E331" s="57">
        <v>1930</v>
      </c>
      <c r="F331" s="58">
        <v>1948</v>
      </c>
      <c r="G331" s="59">
        <v>2.59</v>
      </c>
      <c r="H331" s="60">
        <v>1931.09</v>
      </c>
      <c r="I331" s="64" t="s">
        <v>203</v>
      </c>
      <c r="J331" s="52" t="s">
        <v>467</v>
      </c>
      <c r="K331" s="52" t="s">
        <v>38</v>
      </c>
      <c r="L331" s="53">
        <v>0.24600000000000002</v>
      </c>
      <c r="M331" s="63"/>
      <c r="N331" s="53">
        <v>0.24379266236528291</v>
      </c>
      <c r="O331" s="53">
        <v>0.17300000000000001</v>
      </c>
      <c r="P331" s="61">
        <v>49</v>
      </c>
      <c r="Q331" s="62"/>
      <c r="R331" s="61"/>
      <c r="S331" s="61"/>
      <c r="T331" s="61"/>
      <c r="U331" s="53">
        <v>0.32500000000000001</v>
      </c>
      <c r="V331" s="61"/>
      <c r="W331" s="61">
        <v>2.04</v>
      </c>
      <c r="X331" s="61">
        <v>1.95</v>
      </c>
      <c r="Y331" s="61">
        <v>2.71</v>
      </c>
      <c r="Z331" s="61">
        <v>2.5786578666364903</v>
      </c>
      <c r="AA331" s="37"/>
    </row>
    <row r="332" spans="1:27" ht="15" customHeight="1" x14ac:dyDescent="0.2">
      <c r="A332" s="37">
        <v>40</v>
      </c>
      <c r="B332" s="37" t="s">
        <v>383</v>
      </c>
      <c r="C332" s="55" t="s">
        <v>344</v>
      </c>
      <c r="D332" s="56">
        <v>3</v>
      </c>
      <c r="E332" s="57">
        <v>1930</v>
      </c>
      <c r="F332" s="58">
        <v>1948</v>
      </c>
      <c r="G332" s="59">
        <v>3.6</v>
      </c>
      <c r="H332" s="60">
        <v>1932.1</v>
      </c>
      <c r="I332" s="64" t="s">
        <v>203</v>
      </c>
      <c r="J332" s="52" t="s">
        <v>48</v>
      </c>
      <c r="K332" s="52" t="s">
        <v>38</v>
      </c>
      <c r="L332" s="53">
        <v>0.14199999999999999</v>
      </c>
      <c r="M332" s="63"/>
      <c r="N332" s="53">
        <v>0.16969956683168308</v>
      </c>
      <c r="O332" s="53">
        <v>6.7000000000000004E-2</v>
      </c>
      <c r="P332" s="61">
        <v>4.7</v>
      </c>
      <c r="Q332" s="62"/>
      <c r="R332" s="61">
        <v>0.52839999999999998</v>
      </c>
      <c r="S332" s="61">
        <v>2.89</v>
      </c>
      <c r="T332" s="61"/>
      <c r="U332" s="53">
        <v>0.53</v>
      </c>
      <c r="V332" s="61"/>
      <c r="W332" s="61">
        <v>2.27</v>
      </c>
      <c r="X332" s="61">
        <v>2.25</v>
      </c>
      <c r="Y332" s="61">
        <v>2.65</v>
      </c>
      <c r="Z332" s="61">
        <v>2.7098624908748956</v>
      </c>
      <c r="AA332" s="37"/>
    </row>
    <row r="333" spans="1:27" ht="15" customHeight="1" x14ac:dyDescent="0.2">
      <c r="A333" s="37">
        <v>41</v>
      </c>
      <c r="B333" s="37" t="s">
        <v>384</v>
      </c>
      <c r="C333" s="55" t="s">
        <v>344</v>
      </c>
      <c r="D333" s="56">
        <v>3</v>
      </c>
      <c r="E333" s="57">
        <v>1930</v>
      </c>
      <c r="F333" s="58">
        <v>1948</v>
      </c>
      <c r="G333" s="59">
        <v>4.5999999999999996</v>
      </c>
      <c r="H333" s="60">
        <v>1933.1</v>
      </c>
      <c r="I333" s="64" t="s">
        <v>203</v>
      </c>
      <c r="J333" s="52" t="s">
        <v>37</v>
      </c>
      <c r="K333" s="52" t="s">
        <v>38</v>
      </c>
      <c r="L333" s="53">
        <v>0.24399999999999999</v>
      </c>
      <c r="M333" s="63"/>
      <c r="N333" s="53">
        <v>0.2600533366436531</v>
      </c>
      <c r="O333" s="53">
        <v>0.19800000000000001</v>
      </c>
      <c r="P333" s="61">
        <v>689</v>
      </c>
      <c r="Q333" s="62"/>
      <c r="R333" s="61"/>
      <c r="S333" s="61"/>
      <c r="T333" s="61"/>
      <c r="U333" s="53">
        <v>0.23400000000000001</v>
      </c>
      <c r="V333" s="61"/>
      <c r="W333" s="61">
        <v>1.99</v>
      </c>
      <c r="X333" s="61">
        <v>1.94</v>
      </c>
      <c r="Y333" s="61">
        <v>2.63</v>
      </c>
      <c r="Z333" s="61">
        <v>2.6218105926720368</v>
      </c>
      <c r="AA333" s="37"/>
    </row>
    <row r="334" spans="1:27" ht="15" customHeight="1" x14ac:dyDescent="0.2">
      <c r="A334" s="37">
        <v>42</v>
      </c>
      <c r="B334" s="37" t="s">
        <v>385</v>
      </c>
      <c r="C334" s="55" t="s">
        <v>344</v>
      </c>
      <c r="D334" s="56">
        <v>3</v>
      </c>
      <c r="E334" s="57">
        <v>1930</v>
      </c>
      <c r="F334" s="58">
        <v>1948</v>
      </c>
      <c r="G334" s="59">
        <v>5.43</v>
      </c>
      <c r="H334" s="60">
        <v>1933.93</v>
      </c>
      <c r="I334" s="64" t="s">
        <v>203</v>
      </c>
      <c r="J334" s="52" t="s">
        <v>48</v>
      </c>
      <c r="K334" s="52" t="s">
        <v>38</v>
      </c>
      <c r="L334" s="53"/>
      <c r="M334" s="63"/>
      <c r="N334" s="53">
        <v>0.27410000000000001</v>
      </c>
      <c r="O334" s="53"/>
      <c r="P334" s="61">
        <v>383</v>
      </c>
      <c r="Q334" s="62"/>
      <c r="R334" s="61"/>
      <c r="S334" s="61"/>
      <c r="T334" s="61"/>
      <c r="U334" s="53"/>
      <c r="V334" s="61"/>
      <c r="W334" s="61" t="s">
        <v>41</v>
      </c>
      <c r="X334" s="61">
        <v>1.96</v>
      </c>
      <c r="Y334" s="61" t="s">
        <v>41</v>
      </c>
      <c r="Z334" s="61">
        <v>2.700096432015429</v>
      </c>
      <c r="AA334" s="37"/>
    </row>
    <row r="335" spans="1:27" ht="15" customHeight="1" x14ac:dyDescent="0.2">
      <c r="A335" s="37">
        <v>43</v>
      </c>
      <c r="B335" s="37" t="s">
        <v>386</v>
      </c>
      <c r="C335" s="55" t="s">
        <v>344</v>
      </c>
      <c r="D335" s="56">
        <v>3</v>
      </c>
      <c r="E335" s="57">
        <v>1930</v>
      </c>
      <c r="F335" s="58">
        <v>1948</v>
      </c>
      <c r="G335" s="59">
        <v>6.07</v>
      </c>
      <c r="H335" s="60">
        <v>1934.57</v>
      </c>
      <c r="I335" s="64" t="s">
        <v>203</v>
      </c>
      <c r="J335" s="52" t="s">
        <v>48</v>
      </c>
      <c r="K335" s="52" t="s">
        <v>38</v>
      </c>
      <c r="L335" s="53">
        <v>0.26300000000000001</v>
      </c>
      <c r="M335" s="63"/>
      <c r="N335" s="53">
        <v>0.28165845819876106</v>
      </c>
      <c r="O335" s="53">
        <v>0.222</v>
      </c>
      <c r="P335" s="61">
        <v>1197</v>
      </c>
      <c r="Q335" s="62"/>
      <c r="R335" s="61"/>
      <c r="S335" s="61"/>
      <c r="T335" s="61"/>
      <c r="U335" s="53">
        <v>0.23100000000000001</v>
      </c>
      <c r="V335" s="61"/>
      <c r="W335" s="61">
        <v>1.93</v>
      </c>
      <c r="X335" s="61">
        <v>1.87</v>
      </c>
      <c r="Y335" s="61">
        <v>2.62</v>
      </c>
      <c r="Z335" s="61">
        <v>2.6032185126186378</v>
      </c>
      <c r="AA335" s="37"/>
    </row>
    <row r="336" spans="1:27" ht="15" customHeight="1" x14ac:dyDescent="0.2">
      <c r="A336" s="37">
        <v>44</v>
      </c>
      <c r="B336" s="37" t="s">
        <v>387</v>
      </c>
      <c r="C336" s="55" t="s">
        <v>344</v>
      </c>
      <c r="D336" s="56">
        <v>3</v>
      </c>
      <c r="E336" s="57">
        <v>1930</v>
      </c>
      <c r="F336" s="58">
        <v>1948</v>
      </c>
      <c r="G336" s="59">
        <v>7.62</v>
      </c>
      <c r="H336" s="60">
        <v>1936.12</v>
      </c>
      <c r="I336" s="64" t="s">
        <v>203</v>
      </c>
      <c r="J336" s="52" t="s">
        <v>48</v>
      </c>
      <c r="K336" s="52" t="s">
        <v>38</v>
      </c>
      <c r="L336" s="53">
        <v>0.27800000000000002</v>
      </c>
      <c r="M336" s="63"/>
      <c r="N336" s="53">
        <v>0.28248697386308946</v>
      </c>
      <c r="O336" s="53">
        <v>0.21299999999999999</v>
      </c>
      <c r="P336" s="61">
        <v>733</v>
      </c>
      <c r="Q336" s="62"/>
      <c r="R336" s="61"/>
      <c r="S336" s="61"/>
      <c r="T336" s="61"/>
      <c r="U336" s="53">
        <v>0.28999999999999998</v>
      </c>
      <c r="V336" s="61"/>
      <c r="W336" s="61">
        <v>1.93</v>
      </c>
      <c r="X336" s="61">
        <v>1.88</v>
      </c>
      <c r="Y336" s="61">
        <v>2.67</v>
      </c>
      <c r="Z336" s="61">
        <v>2.6201614904776269</v>
      </c>
      <c r="AA336" s="37"/>
    </row>
    <row r="337" spans="1:27" ht="15" customHeight="1" x14ac:dyDescent="0.2">
      <c r="A337" s="37">
        <v>45</v>
      </c>
      <c r="B337" s="37" t="s">
        <v>388</v>
      </c>
      <c r="C337" s="55" t="s">
        <v>344</v>
      </c>
      <c r="D337" s="56">
        <v>3</v>
      </c>
      <c r="E337" s="57">
        <v>1930</v>
      </c>
      <c r="F337" s="58">
        <v>1948</v>
      </c>
      <c r="G337" s="59">
        <v>8.58</v>
      </c>
      <c r="H337" s="60">
        <v>1937.08</v>
      </c>
      <c r="I337" s="64" t="s">
        <v>203</v>
      </c>
      <c r="J337" s="52" t="s">
        <v>48</v>
      </c>
      <c r="K337" s="52" t="s">
        <v>38</v>
      </c>
      <c r="L337" s="53">
        <v>0.20600000000000002</v>
      </c>
      <c r="M337" s="63"/>
      <c r="N337" s="53">
        <v>0.22335085632977797</v>
      </c>
      <c r="O337" s="53">
        <v>0.159</v>
      </c>
      <c r="P337" s="61">
        <v>40.200000000000003</v>
      </c>
      <c r="Q337" s="62"/>
      <c r="R337" s="61">
        <v>18.55</v>
      </c>
      <c r="S337" s="61"/>
      <c r="T337" s="61"/>
      <c r="U337" s="53">
        <v>0.22899999999999998</v>
      </c>
      <c r="V337" s="61"/>
      <c r="W337" s="61">
        <v>2.09</v>
      </c>
      <c r="X337" s="61">
        <v>2.06</v>
      </c>
      <c r="Y337" s="61">
        <v>2.63</v>
      </c>
      <c r="Z337" s="61">
        <v>2.6524203583937895</v>
      </c>
      <c r="AA337" s="37" t="s">
        <v>206</v>
      </c>
    </row>
    <row r="338" spans="1:27" ht="15" customHeight="1" x14ac:dyDescent="0.2">
      <c r="A338" s="37">
        <v>46</v>
      </c>
      <c r="B338" s="37" t="s">
        <v>389</v>
      </c>
      <c r="C338" s="55" t="s">
        <v>344</v>
      </c>
      <c r="D338" s="56">
        <v>3</v>
      </c>
      <c r="E338" s="57">
        <v>1930</v>
      </c>
      <c r="F338" s="58">
        <v>1948</v>
      </c>
      <c r="G338" s="59">
        <v>9.5299999999999994</v>
      </c>
      <c r="H338" s="60">
        <v>1938.03</v>
      </c>
      <c r="I338" s="64" t="s">
        <v>203</v>
      </c>
      <c r="J338" s="52" t="s">
        <v>478</v>
      </c>
      <c r="K338" s="52" t="s">
        <v>38</v>
      </c>
      <c r="L338" s="53">
        <v>0.14800000000000002</v>
      </c>
      <c r="M338" s="63"/>
      <c r="N338" s="53">
        <v>0.16267700773181348</v>
      </c>
      <c r="O338" s="53">
        <v>0.11900000000000001</v>
      </c>
      <c r="P338" s="61">
        <v>375</v>
      </c>
      <c r="Q338" s="62"/>
      <c r="R338" s="61">
        <v>280.5</v>
      </c>
      <c r="S338" s="61"/>
      <c r="T338" s="61"/>
      <c r="U338" s="53">
        <v>0.19699999999999998</v>
      </c>
      <c r="V338" s="61"/>
      <c r="W338" s="61">
        <v>2.25</v>
      </c>
      <c r="X338" s="61">
        <v>2.04</v>
      </c>
      <c r="Y338" s="61">
        <v>2.64</v>
      </c>
      <c r="Z338" s="61">
        <v>2.4363358212270465</v>
      </c>
      <c r="AA338" s="37"/>
    </row>
    <row r="339" spans="1:27" ht="15" customHeight="1" x14ac:dyDescent="0.2">
      <c r="A339" s="37">
        <v>47</v>
      </c>
      <c r="B339" s="37" t="s">
        <v>390</v>
      </c>
      <c r="C339" s="55" t="s">
        <v>344</v>
      </c>
      <c r="D339" s="56">
        <v>3</v>
      </c>
      <c r="E339" s="57">
        <v>1930</v>
      </c>
      <c r="F339" s="58">
        <v>1948</v>
      </c>
      <c r="G339" s="59">
        <v>10.6</v>
      </c>
      <c r="H339" s="60">
        <v>1939.1</v>
      </c>
      <c r="I339" s="64" t="s">
        <v>203</v>
      </c>
      <c r="J339" s="52" t="s">
        <v>37</v>
      </c>
      <c r="K339" s="52" t="s">
        <v>38</v>
      </c>
      <c r="L339" s="53">
        <v>0.23699999999999999</v>
      </c>
      <c r="M339" s="63"/>
      <c r="N339" s="53">
        <v>0.25394514268430063</v>
      </c>
      <c r="O339" s="53">
        <v>0.161</v>
      </c>
      <c r="P339" s="61">
        <v>292</v>
      </c>
      <c r="Q339" s="62"/>
      <c r="R339" s="61"/>
      <c r="S339" s="61"/>
      <c r="T339" s="61"/>
      <c r="U339" s="53">
        <v>0.371</v>
      </c>
      <c r="V339" s="61"/>
      <c r="W339" s="61">
        <v>2.0099999999999998</v>
      </c>
      <c r="X339" s="61">
        <v>1.98</v>
      </c>
      <c r="Y339" s="61">
        <v>2.63</v>
      </c>
      <c r="Z339" s="61">
        <v>2.653960336273431</v>
      </c>
      <c r="AA339" s="37"/>
    </row>
    <row r="340" spans="1:27" ht="15" customHeight="1" x14ac:dyDescent="0.2">
      <c r="A340" s="37">
        <v>48</v>
      </c>
      <c r="B340" s="37" t="s">
        <v>391</v>
      </c>
      <c r="C340" s="55" t="s">
        <v>344</v>
      </c>
      <c r="D340" s="56">
        <v>3</v>
      </c>
      <c r="E340" s="57">
        <v>1930</v>
      </c>
      <c r="F340" s="58">
        <v>1948</v>
      </c>
      <c r="G340" s="59">
        <v>11.87</v>
      </c>
      <c r="H340" s="60">
        <v>1940.37</v>
      </c>
      <c r="I340" s="64" t="s">
        <v>203</v>
      </c>
      <c r="J340" s="52" t="s">
        <v>37</v>
      </c>
      <c r="K340" s="52" t="s">
        <v>38</v>
      </c>
      <c r="L340" s="53">
        <v>0.24399999999999999</v>
      </c>
      <c r="M340" s="63"/>
      <c r="N340" s="53">
        <v>0.26146602575483824</v>
      </c>
      <c r="O340" s="53">
        <v>0.17399999999999999</v>
      </c>
      <c r="P340" s="61">
        <v>332</v>
      </c>
      <c r="Q340" s="62"/>
      <c r="R340" s="61"/>
      <c r="S340" s="61"/>
      <c r="T340" s="61"/>
      <c r="U340" s="53">
        <v>0.33800000000000002</v>
      </c>
      <c r="V340" s="61"/>
      <c r="W340" s="61">
        <v>1.99</v>
      </c>
      <c r="X340" s="61">
        <v>1.95</v>
      </c>
      <c r="Y340" s="61">
        <v>2.63</v>
      </c>
      <c r="Z340" s="61">
        <v>2.640366006171956</v>
      </c>
      <c r="AA340" s="37"/>
    </row>
    <row r="341" spans="1:27" ht="15" customHeight="1" x14ac:dyDescent="0.2">
      <c r="A341" s="37">
        <v>49</v>
      </c>
      <c r="B341" s="37" t="s">
        <v>392</v>
      </c>
      <c r="C341" s="55" t="s">
        <v>344</v>
      </c>
      <c r="D341" s="56">
        <v>3</v>
      </c>
      <c r="E341" s="57">
        <v>1930</v>
      </c>
      <c r="F341" s="58">
        <v>1948</v>
      </c>
      <c r="G341" s="59">
        <v>12.61</v>
      </c>
      <c r="H341" s="60">
        <v>1941.11</v>
      </c>
      <c r="I341" s="64" t="s">
        <v>203</v>
      </c>
      <c r="J341" s="52" t="s">
        <v>48</v>
      </c>
      <c r="K341" s="52" t="s">
        <v>38</v>
      </c>
      <c r="L341" s="53"/>
      <c r="M341" s="63"/>
      <c r="N341" s="53">
        <v>0.13419999999999999</v>
      </c>
      <c r="O341" s="53"/>
      <c r="P341" s="61">
        <v>3.3</v>
      </c>
      <c r="Q341" s="62"/>
      <c r="R341" s="61"/>
      <c r="S341" s="61">
        <v>2.21</v>
      </c>
      <c r="T341" s="61"/>
      <c r="U341" s="53"/>
      <c r="V341" s="61"/>
      <c r="W341" s="61" t="s">
        <v>41</v>
      </c>
      <c r="X341" s="61">
        <v>2.38</v>
      </c>
      <c r="Y341" s="61" t="s">
        <v>41</v>
      </c>
      <c r="Z341" s="61">
        <v>2.7489027489027489</v>
      </c>
      <c r="AA341" s="37"/>
    </row>
    <row r="342" spans="1:27" ht="15" customHeight="1" x14ac:dyDescent="0.2">
      <c r="A342" s="37">
        <v>50</v>
      </c>
      <c r="B342" s="37" t="s">
        <v>393</v>
      </c>
      <c r="C342" s="55" t="s">
        <v>344</v>
      </c>
      <c r="D342" s="56">
        <v>3</v>
      </c>
      <c r="E342" s="57">
        <v>1930</v>
      </c>
      <c r="F342" s="58">
        <v>1948</v>
      </c>
      <c r="G342" s="59">
        <v>13.9</v>
      </c>
      <c r="H342" s="60">
        <v>1942.4</v>
      </c>
      <c r="I342" s="64" t="s">
        <v>203</v>
      </c>
      <c r="J342" s="52" t="s">
        <v>48</v>
      </c>
      <c r="K342" s="52" t="s">
        <v>38</v>
      </c>
      <c r="L342" s="53">
        <v>0.217</v>
      </c>
      <c r="M342" s="63"/>
      <c r="N342" s="53">
        <v>0.23662949634692093</v>
      </c>
      <c r="O342" s="53">
        <v>0.11599999999999999</v>
      </c>
      <c r="P342" s="61">
        <v>30.4</v>
      </c>
      <c r="Q342" s="62"/>
      <c r="R342" s="61"/>
      <c r="S342" s="61"/>
      <c r="T342" s="61"/>
      <c r="U342" s="53">
        <v>0.496</v>
      </c>
      <c r="V342" s="61"/>
      <c r="W342" s="61">
        <v>2.0699999999999998</v>
      </c>
      <c r="X342" s="61">
        <v>2.04</v>
      </c>
      <c r="Y342" s="61">
        <v>2.64</v>
      </c>
      <c r="Z342" s="61">
        <v>2.6723589531396108</v>
      </c>
      <c r="AA342" s="37"/>
    </row>
    <row r="343" spans="1:27" ht="15" customHeight="1" x14ac:dyDescent="0.2">
      <c r="A343" s="37">
        <v>51</v>
      </c>
      <c r="B343" s="37" t="s">
        <v>394</v>
      </c>
      <c r="C343" s="55" t="s">
        <v>344</v>
      </c>
      <c r="D343" s="56">
        <v>3</v>
      </c>
      <c r="E343" s="57">
        <v>1930</v>
      </c>
      <c r="F343" s="58">
        <v>1948</v>
      </c>
      <c r="G343" s="59">
        <v>14.65</v>
      </c>
      <c r="H343" s="60">
        <v>1943.15</v>
      </c>
      <c r="I343" s="64" t="s">
        <v>203</v>
      </c>
      <c r="J343" s="52" t="s">
        <v>48</v>
      </c>
      <c r="K343" s="52" t="s">
        <v>38</v>
      </c>
      <c r="L343" s="53">
        <v>0.18</v>
      </c>
      <c r="M343" s="63"/>
      <c r="N343" s="53">
        <v>0.20433822783253114</v>
      </c>
      <c r="O343" s="53">
        <v>9.6000000000000002E-2</v>
      </c>
      <c r="P343" s="61">
        <v>5</v>
      </c>
      <c r="Q343" s="62"/>
      <c r="R343" s="61">
        <v>0.75629999999999997</v>
      </c>
      <c r="S343" s="61"/>
      <c r="T343" s="61"/>
      <c r="U343" s="53">
        <v>0.46799999999999997</v>
      </c>
      <c r="V343" s="61"/>
      <c r="W343" s="61">
        <v>2.17</v>
      </c>
      <c r="X343" s="61">
        <v>2.17</v>
      </c>
      <c r="Y343" s="61">
        <v>2.65</v>
      </c>
      <c r="Z343" s="61">
        <v>2.727289504042258</v>
      </c>
      <c r="AA343" s="37" t="s">
        <v>98</v>
      </c>
    </row>
    <row r="344" spans="1:27" ht="15" customHeight="1" x14ac:dyDescent="0.2">
      <c r="A344" s="37">
        <v>52</v>
      </c>
      <c r="B344" s="37" t="s">
        <v>395</v>
      </c>
      <c r="C344" s="55" t="s">
        <v>344</v>
      </c>
      <c r="D344" s="56">
        <v>3</v>
      </c>
      <c r="E344" s="57">
        <v>1930</v>
      </c>
      <c r="F344" s="58">
        <v>1948</v>
      </c>
      <c r="G344" s="59">
        <v>15.64</v>
      </c>
      <c r="H344" s="60">
        <v>1944.14</v>
      </c>
      <c r="I344" s="64" t="s">
        <v>203</v>
      </c>
      <c r="J344" s="52" t="s">
        <v>48</v>
      </c>
      <c r="K344" s="52" t="s">
        <v>38</v>
      </c>
      <c r="L344" s="53">
        <v>0.20800000000000002</v>
      </c>
      <c r="M344" s="63"/>
      <c r="N344" s="53">
        <v>0.22907488217297839</v>
      </c>
      <c r="O344" s="53">
        <v>0.14199999999999999</v>
      </c>
      <c r="P344" s="61">
        <v>17</v>
      </c>
      <c r="Q344" s="62"/>
      <c r="R344" s="61">
        <v>16.82</v>
      </c>
      <c r="S344" s="61"/>
      <c r="T344" s="61"/>
      <c r="U344" s="53">
        <v>0.317</v>
      </c>
      <c r="V344" s="61"/>
      <c r="W344" s="61">
        <v>2.09</v>
      </c>
      <c r="X344" s="61">
        <v>2.0699999999999998</v>
      </c>
      <c r="Y344" s="61">
        <v>2.64</v>
      </c>
      <c r="Z344" s="61">
        <v>2.6850856874849702</v>
      </c>
      <c r="AA344" s="37"/>
    </row>
    <row r="345" spans="1:27" ht="15" customHeight="1" x14ac:dyDescent="0.2">
      <c r="A345" s="37">
        <v>53</v>
      </c>
      <c r="B345" s="37" t="s">
        <v>396</v>
      </c>
      <c r="C345" s="55" t="s">
        <v>344</v>
      </c>
      <c r="D345" s="56">
        <v>3</v>
      </c>
      <c r="E345" s="57">
        <v>1930</v>
      </c>
      <c r="F345" s="58">
        <v>1948</v>
      </c>
      <c r="G345" s="59">
        <v>16.41</v>
      </c>
      <c r="H345" s="60">
        <v>1944.91</v>
      </c>
      <c r="I345" s="64" t="s">
        <v>203</v>
      </c>
      <c r="J345" s="52" t="s">
        <v>48</v>
      </c>
      <c r="K345" s="52" t="s">
        <v>38</v>
      </c>
      <c r="L345" s="53">
        <v>0.20899999999999999</v>
      </c>
      <c r="M345" s="63"/>
      <c r="N345" s="53">
        <v>0.23071279098563649</v>
      </c>
      <c r="O345" s="53">
        <v>9.6999999999999989E-2</v>
      </c>
      <c r="P345" s="61">
        <v>20</v>
      </c>
      <c r="Q345" s="62"/>
      <c r="R345" s="61"/>
      <c r="S345" s="61"/>
      <c r="T345" s="61"/>
      <c r="U345" s="53">
        <v>0.56299999999999994</v>
      </c>
      <c r="V345" s="61"/>
      <c r="W345" s="61">
        <v>2.1</v>
      </c>
      <c r="X345" s="61">
        <v>2.08</v>
      </c>
      <c r="Y345" s="61">
        <v>2.65</v>
      </c>
      <c r="Z345" s="61">
        <v>2.7038016174283794</v>
      </c>
      <c r="AA345" s="37"/>
    </row>
    <row r="346" spans="1:27" ht="15" customHeight="1" x14ac:dyDescent="0.2">
      <c r="A346" s="37">
        <v>54</v>
      </c>
      <c r="B346" s="37" t="s">
        <v>397</v>
      </c>
      <c r="C346" s="55" t="s">
        <v>344</v>
      </c>
      <c r="D346" s="56">
        <v>3</v>
      </c>
      <c r="E346" s="57">
        <v>1930</v>
      </c>
      <c r="F346" s="58">
        <v>1948</v>
      </c>
      <c r="G346" s="59">
        <v>17.670000000000002</v>
      </c>
      <c r="H346" s="60">
        <v>1946.17</v>
      </c>
      <c r="I346" s="64" t="s">
        <v>203</v>
      </c>
      <c r="J346" s="52" t="s">
        <v>141</v>
      </c>
      <c r="K346" s="52" t="s">
        <v>86</v>
      </c>
      <c r="L346" s="53"/>
      <c r="M346" s="63"/>
      <c r="N346" s="53">
        <v>0.2059</v>
      </c>
      <c r="O346" s="53"/>
      <c r="P346" s="61">
        <v>5.3</v>
      </c>
      <c r="Q346" s="62"/>
      <c r="R346" s="61"/>
      <c r="S346" s="61"/>
      <c r="T346" s="61"/>
      <c r="U346" s="53"/>
      <c r="V346" s="61"/>
      <c r="W346" s="61" t="s">
        <v>41</v>
      </c>
      <c r="X346" s="61">
        <v>2.2400000000000002</v>
      </c>
      <c r="Y346" s="61" t="s">
        <v>41</v>
      </c>
      <c r="Z346" s="61">
        <v>2.8208034252613023</v>
      </c>
      <c r="AA346" s="37"/>
    </row>
    <row r="347" spans="1:27" ht="15" customHeight="1" x14ac:dyDescent="0.2">
      <c r="A347" s="37">
        <v>55</v>
      </c>
      <c r="B347" s="37" t="s">
        <v>398</v>
      </c>
      <c r="C347" s="55" t="s">
        <v>344</v>
      </c>
      <c r="D347" s="56">
        <v>4</v>
      </c>
      <c r="E347" s="57">
        <v>1948</v>
      </c>
      <c r="F347" s="58">
        <v>1966</v>
      </c>
      <c r="G347" s="59">
        <v>0.49</v>
      </c>
      <c r="H347" s="60">
        <v>1946.99</v>
      </c>
      <c r="I347" s="64" t="s">
        <v>203</v>
      </c>
      <c r="J347" s="52" t="s">
        <v>479</v>
      </c>
      <c r="K347" s="52" t="s">
        <v>38</v>
      </c>
      <c r="L347" s="53"/>
      <c r="M347" s="63"/>
      <c r="N347" s="53">
        <v>0.19489999999999999</v>
      </c>
      <c r="O347" s="53"/>
      <c r="P347" s="61">
        <v>2.4</v>
      </c>
      <c r="Q347" s="62"/>
      <c r="R347" s="61"/>
      <c r="S347" s="61"/>
      <c r="T347" s="61"/>
      <c r="U347" s="53"/>
      <c r="V347" s="61"/>
      <c r="W347" s="61" t="s">
        <v>41</v>
      </c>
      <c r="X347" s="61">
        <v>2.23</v>
      </c>
      <c r="Y347" s="61" t="s">
        <v>41</v>
      </c>
      <c r="Z347" s="61">
        <v>2.7698422556204196</v>
      </c>
      <c r="AA347" s="37"/>
    </row>
    <row r="348" spans="1:27" ht="15" customHeight="1" x14ac:dyDescent="0.2">
      <c r="A348" s="37">
        <v>56</v>
      </c>
      <c r="B348" s="37" t="s">
        <v>399</v>
      </c>
      <c r="C348" s="55" t="s">
        <v>344</v>
      </c>
      <c r="D348" s="56">
        <v>4</v>
      </c>
      <c r="E348" s="57">
        <v>1948</v>
      </c>
      <c r="F348" s="58">
        <v>1966</v>
      </c>
      <c r="G348" s="59">
        <v>1.47</v>
      </c>
      <c r="H348" s="60">
        <v>1947.97</v>
      </c>
      <c r="I348" s="64" t="s">
        <v>203</v>
      </c>
      <c r="J348" s="52" t="s">
        <v>479</v>
      </c>
      <c r="K348" s="52" t="s">
        <v>38</v>
      </c>
      <c r="L348" s="53"/>
      <c r="M348" s="63"/>
      <c r="N348" s="53">
        <v>0.2225</v>
      </c>
      <c r="O348" s="53"/>
      <c r="P348" s="61">
        <v>2.4</v>
      </c>
      <c r="Q348" s="62"/>
      <c r="R348" s="61"/>
      <c r="S348" s="61"/>
      <c r="T348" s="61"/>
      <c r="U348" s="53"/>
      <c r="V348" s="61"/>
      <c r="W348" s="61" t="s">
        <v>41</v>
      </c>
      <c r="X348" s="61">
        <v>2.21</v>
      </c>
      <c r="Y348" s="61" t="s">
        <v>41</v>
      </c>
      <c r="Z348" s="61">
        <v>2.842443729903537</v>
      </c>
      <c r="AA348" s="37"/>
    </row>
    <row r="349" spans="1:27" ht="15" customHeight="1" x14ac:dyDescent="0.2">
      <c r="A349" s="37">
        <v>57</v>
      </c>
      <c r="B349" s="37" t="s">
        <v>400</v>
      </c>
      <c r="C349" s="55" t="s">
        <v>344</v>
      </c>
      <c r="D349" s="56">
        <v>4</v>
      </c>
      <c r="E349" s="57">
        <v>1948</v>
      </c>
      <c r="F349" s="58">
        <v>1966</v>
      </c>
      <c r="G349" s="59">
        <v>2.38</v>
      </c>
      <c r="H349" s="60">
        <v>1948.88</v>
      </c>
      <c r="I349" s="64" t="s">
        <v>203</v>
      </c>
      <c r="J349" s="52" t="s">
        <v>479</v>
      </c>
      <c r="K349" s="52" t="s">
        <v>38</v>
      </c>
      <c r="L349" s="53"/>
      <c r="M349" s="63"/>
      <c r="N349" s="53">
        <v>0.20730000000000001</v>
      </c>
      <c r="O349" s="53"/>
      <c r="P349" s="61">
        <v>1.9</v>
      </c>
      <c r="Q349" s="62"/>
      <c r="R349" s="61"/>
      <c r="S349" s="61"/>
      <c r="T349" s="61"/>
      <c r="U349" s="53"/>
      <c r="V349" s="61"/>
      <c r="W349" s="61" t="s">
        <v>41</v>
      </c>
      <c r="X349" s="61">
        <v>2.34</v>
      </c>
      <c r="Y349" s="61" t="s">
        <v>41</v>
      </c>
      <c r="Z349" s="61">
        <v>2.9519364198309574</v>
      </c>
      <c r="AA349" s="37"/>
    </row>
    <row r="350" spans="1:27" ht="15" customHeight="1" x14ac:dyDescent="0.2">
      <c r="A350" s="37">
        <v>58</v>
      </c>
      <c r="B350" s="37" t="s">
        <v>401</v>
      </c>
      <c r="C350" s="55" t="s">
        <v>344</v>
      </c>
      <c r="D350" s="56">
        <v>4</v>
      </c>
      <c r="E350" s="57">
        <v>1948</v>
      </c>
      <c r="F350" s="58">
        <v>1966</v>
      </c>
      <c r="G350" s="59">
        <v>3.59</v>
      </c>
      <c r="H350" s="60">
        <v>1950.09</v>
      </c>
      <c r="I350" s="64" t="s">
        <v>203</v>
      </c>
      <c r="J350" s="52" t="s">
        <v>291</v>
      </c>
      <c r="K350" s="52" t="s">
        <v>38</v>
      </c>
      <c r="L350" s="53"/>
      <c r="M350" s="63"/>
      <c r="N350" s="53">
        <v>0.21230000000000002</v>
      </c>
      <c r="O350" s="53"/>
      <c r="P350" s="61">
        <v>0.4</v>
      </c>
      <c r="Q350" s="62"/>
      <c r="R350" s="61"/>
      <c r="S350" s="61"/>
      <c r="T350" s="61"/>
      <c r="U350" s="53"/>
      <c r="V350" s="61"/>
      <c r="W350" s="61" t="s">
        <v>41</v>
      </c>
      <c r="X350" s="61">
        <v>2.31</v>
      </c>
      <c r="Y350" s="61" t="s">
        <v>41</v>
      </c>
      <c r="Z350" s="61">
        <v>2.9325885489399521</v>
      </c>
      <c r="AA350" s="37"/>
    </row>
    <row r="351" spans="1:27" ht="15" customHeight="1" x14ac:dyDescent="0.2">
      <c r="A351" s="37">
        <v>59</v>
      </c>
      <c r="B351" s="37" t="s">
        <v>402</v>
      </c>
      <c r="C351" s="55" t="s">
        <v>344</v>
      </c>
      <c r="D351" s="56">
        <v>4</v>
      </c>
      <c r="E351" s="57">
        <v>1948</v>
      </c>
      <c r="F351" s="58">
        <v>1966</v>
      </c>
      <c r="G351" s="59">
        <v>5.73</v>
      </c>
      <c r="H351" s="60">
        <v>1952.23</v>
      </c>
      <c r="I351" s="64" t="s">
        <v>203</v>
      </c>
      <c r="J351" s="52" t="s">
        <v>141</v>
      </c>
      <c r="K351" s="52" t="s">
        <v>86</v>
      </c>
      <c r="L351" s="53"/>
      <c r="M351" s="63"/>
      <c r="N351" s="53">
        <v>0.18079999999999999</v>
      </c>
      <c r="O351" s="53"/>
      <c r="P351" s="61">
        <v>8.5</v>
      </c>
      <c r="Q351" s="62"/>
      <c r="R351" s="61"/>
      <c r="S351" s="61"/>
      <c r="T351" s="61"/>
      <c r="U351" s="53"/>
      <c r="V351" s="61"/>
      <c r="W351" s="61" t="s">
        <v>41</v>
      </c>
      <c r="X351" s="61">
        <v>2.2400000000000002</v>
      </c>
      <c r="Y351" s="61" t="s">
        <v>41</v>
      </c>
      <c r="Z351" s="61">
        <v>2.734375</v>
      </c>
      <c r="AA351" s="37"/>
    </row>
    <row r="352" spans="1:27" ht="15" customHeight="1" x14ac:dyDescent="0.2">
      <c r="A352" s="37">
        <v>60</v>
      </c>
      <c r="B352" s="37" t="s">
        <v>403</v>
      </c>
      <c r="C352" s="55" t="s">
        <v>344</v>
      </c>
      <c r="D352" s="56">
        <v>4</v>
      </c>
      <c r="E352" s="57">
        <v>1948</v>
      </c>
      <c r="F352" s="58">
        <v>1966</v>
      </c>
      <c r="G352" s="59">
        <v>6.79</v>
      </c>
      <c r="H352" s="60">
        <v>1953.29</v>
      </c>
      <c r="I352" s="64" t="s">
        <v>203</v>
      </c>
      <c r="J352" s="52" t="s">
        <v>141</v>
      </c>
      <c r="K352" s="52" t="s">
        <v>86</v>
      </c>
      <c r="L352" s="53"/>
      <c r="M352" s="63"/>
      <c r="N352" s="53">
        <v>0.1729</v>
      </c>
      <c r="O352" s="53"/>
      <c r="P352" s="61">
        <v>1.3</v>
      </c>
      <c r="Q352" s="62"/>
      <c r="R352" s="61"/>
      <c r="S352" s="61"/>
      <c r="T352" s="61"/>
      <c r="U352" s="53"/>
      <c r="V352" s="61"/>
      <c r="W352" s="61" t="s">
        <v>41</v>
      </c>
      <c r="X352" s="61">
        <v>2.31</v>
      </c>
      <c r="Y352" s="61" t="s">
        <v>41</v>
      </c>
      <c r="Z352" s="61">
        <v>2.7928908233587233</v>
      </c>
      <c r="AA352" s="37"/>
    </row>
    <row r="353" spans="1:27" ht="15" customHeight="1" x14ac:dyDescent="0.2">
      <c r="A353" s="37">
        <v>61</v>
      </c>
      <c r="B353" s="37" t="s">
        <v>404</v>
      </c>
      <c r="C353" s="55" t="s">
        <v>344</v>
      </c>
      <c r="D353" s="56">
        <v>4</v>
      </c>
      <c r="E353" s="57">
        <v>1948</v>
      </c>
      <c r="F353" s="58">
        <v>1966</v>
      </c>
      <c r="G353" s="59">
        <v>7.67</v>
      </c>
      <c r="H353" s="60">
        <v>1954.17</v>
      </c>
      <c r="I353" s="64"/>
      <c r="J353" s="52" t="s">
        <v>291</v>
      </c>
      <c r="K353" s="52" t="s">
        <v>38</v>
      </c>
      <c r="L353" s="53"/>
      <c r="M353" s="63"/>
      <c r="N353" s="53">
        <v>0.18600000000000003</v>
      </c>
      <c r="O353" s="53"/>
      <c r="P353" s="61">
        <v>1.1000000000000001</v>
      </c>
      <c r="Q353" s="62"/>
      <c r="R353" s="61"/>
      <c r="S353" s="61"/>
      <c r="T353" s="61"/>
      <c r="U353" s="53"/>
      <c r="V353" s="61"/>
      <c r="W353" s="61" t="s">
        <v>41</v>
      </c>
      <c r="X353" s="61">
        <v>2.29</v>
      </c>
      <c r="Y353" s="61" t="s">
        <v>41</v>
      </c>
      <c r="Z353" s="61">
        <v>2.8132678132678133</v>
      </c>
      <c r="AA353" s="37"/>
    </row>
    <row r="354" spans="1:27" ht="15" customHeight="1" x14ac:dyDescent="0.2">
      <c r="A354" s="37">
        <v>62</v>
      </c>
      <c r="B354" s="37" t="s">
        <v>405</v>
      </c>
      <c r="C354" s="55" t="s">
        <v>344</v>
      </c>
      <c r="D354" s="56">
        <v>4</v>
      </c>
      <c r="E354" s="57">
        <v>1948</v>
      </c>
      <c r="F354" s="58">
        <v>1966</v>
      </c>
      <c r="G354" s="59">
        <v>9.91</v>
      </c>
      <c r="H354" s="60">
        <v>1956.41</v>
      </c>
      <c r="I354" s="64"/>
      <c r="J354" s="52" t="s">
        <v>141</v>
      </c>
      <c r="K354" s="52" t="s">
        <v>86</v>
      </c>
      <c r="L354" s="53"/>
      <c r="M354" s="63"/>
      <c r="N354" s="53">
        <v>0.161</v>
      </c>
      <c r="O354" s="53"/>
      <c r="P354" s="61">
        <v>1</v>
      </c>
      <c r="Q354" s="62"/>
      <c r="R354" s="61"/>
      <c r="S354" s="61"/>
      <c r="T354" s="61"/>
      <c r="U354" s="53"/>
      <c r="V354" s="61"/>
      <c r="W354" s="61" t="s">
        <v>41</v>
      </c>
      <c r="X354" s="61">
        <v>2.37</v>
      </c>
      <c r="Y354" s="61" t="s">
        <v>41</v>
      </c>
      <c r="Z354" s="61">
        <v>2.824791418355185</v>
      </c>
      <c r="AA354" s="37"/>
    </row>
    <row r="355" spans="1:27" ht="15" customHeight="1" x14ac:dyDescent="0.2">
      <c r="A355" s="37">
        <v>63</v>
      </c>
      <c r="B355" s="37" t="s">
        <v>406</v>
      </c>
      <c r="C355" s="55" t="s">
        <v>344</v>
      </c>
      <c r="D355" s="56">
        <v>4</v>
      </c>
      <c r="E355" s="57">
        <v>1948</v>
      </c>
      <c r="F355" s="58">
        <v>1966</v>
      </c>
      <c r="G355" s="59">
        <v>10.42</v>
      </c>
      <c r="H355" s="60">
        <v>1956.92</v>
      </c>
      <c r="I355" s="64"/>
      <c r="J355" s="52" t="s">
        <v>145</v>
      </c>
      <c r="K355" s="52" t="s">
        <v>86</v>
      </c>
      <c r="L355" s="53"/>
      <c r="M355" s="63"/>
      <c r="N355" s="53">
        <v>0.11699999999999999</v>
      </c>
      <c r="O355" s="53"/>
      <c r="P355" s="61">
        <v>0.2</v>
      </c>
      <c r="Q355" s="62"/>
      <c r="R355" s="61"/>
      <c r="S355" s="61"/>
      <c r="T355" s="61"/>
      <c r="U355" s="53"/>
      <c r="V355" s="61"/>
      <c r="W355" s="61" t="s">
        <v>41</v>
      </c>
      <c r="X355" s="61">
        <v>2.4300000000000002</v>
      </c>
      <c r="Y355" s="61" t="s">
        <v>41</v>
      </c>
      <c r="Z355" s="61">
        <v>2.7519818799547</v>
      </c>
      <c r="AA355" s="37"/>
    </row>
    <row r="356" spans="1:27" ht="15" customHeight="1" x14ac:dyDescent="0.2">
      <c r="A356" s="37">
        <v>64</v>
      </c>
      <c r="B356" s="37" t="s">
        <v>407</v>
      </c>
      <c r="C356" s="55" t="s">
        <v>344</v>
      </c>
      <c r="D356" s="56">
        <v>4</v>
      </c>
      <c r="E356" s="57">
        <v>1948</v>
      </c>
      <c r="F356" s="58">
        <v>1966</v>
      </c>
      <c r="G356" s="59">
        <v>11.95</v>
      </c>
      <c r="H356" s="60">
        <v>1958.45</v>
      </c>
      <c r="I356" s="64"/>
      <c r="J356" s="52" t="s">
        <v>48</v>
      </c>
      <c r="K356" s="52" t="s">
        <v>38</v>
      </c>
      <c r="L356" s="53"/>
      <c r="M356" s="63"/>
      <c r="N356" s="53">
        <v>6.7000000000000004E-2</v>
      </c>
      <c r="O356" s="53"/>
      <c r="P356" s="61">
        <v>0.13</v>
      </c>
      <c r="Q356" s="62"/>
      <c r="R356" s="61"/>
      <c r="S356" s="61"/>
      <c r="T356" s="61"/>
      <c r="U356" s="53"/>
      <c r="V356" s="61"/>
      <c r="W356" s="61" t="s">
        <v>41</v>
      </c>
      <c r="X356" s="61">
        <v>2.79</v>
      </c>
      <c r="Y356" s="61" t="s">
        <v>41</v>
      </c>
      <c r="Z356" s="61">
        <v>2.990353697749196</v>
      </c>
      <c r="AA356" s="37"/>
    </row>
    <row r="357" spans="1:27" ht="15" customHeight="1" x14ac:dyDescent="0.2">
      <c r="A357" s="37">
        <v>65</v>
      </c>
      <c r="B357" s="37" t="s">
        <v>408</v>
      </c>
      <c r="C357" s="55" t="s">
        <v>344</v>
      </c>
      <c r="D357" s="56">
        <v>4</v>
      </c>
      <c r="E357" s="57">
        <v>1948</v>
      </c>
      <c r="F357" s="58">
        <v>1966</v>
      </c>
      <c r="G357" s="59">
        <v>12.82</v>
      </c>
      <c r="H357" s="60">
        <v>1959.32</v>
      </c>
      <c r="I357" s="64"/>
      <c r="J357" s="52" t="s">
        <v>141</v>
      </c>
      <c r="K357" s="52" t="s">
        <v>86</v>
      </c>
      <c r="L357" s="53"/>
      <c r="M357" s="63"/>
      <c r="N357" s="53">
        <v>0.17920000000000003</v>
      </c>
      <c r="O357" s="53"/>
      <c r="P357" s="61">
        <v>3.8</v>
      </c>
      <c r="Q357" s="62"/>
      <c r="R357" s="61"/>
      <c r="S357" s="61"/>
      <c r="T357" s="61"/>
      <c r="U357" s="53"/>
      <c r="V357" s="61"/>
      <c r="W357" s="61" t="s">
        <v>41</v>
      </c>
      <c r="X357" s="61">
        <v>2.2200000000000002</v>
      </c>
      <c r="Y357" s="61" t="s">
        <v>41</v>
      </c>
      <c r="Z357" s="61">
        <v>2.7046783625730999</v>
      </c>
      <c r="AA357" s="37"/>
    </row>
    <row r="358" spans="1:27" ht="15" customHeight="1" x14ac:dyDescent="0.2">
      <c r="A358" s="37">
        <v>66</v>
      </c>
      <c r="B358" s="37" t="s">
        <v>409</v>
      </c>
      <c r="C358" s="55" t="s">
        <v>344</v>
      </c>
      <c r="D358" s="56">
        <v>4</v>
      </c>
      <c r="E358" s="57">
        <v>1948</v>
      </c>
      <c r="F358" s="58">
        <v>1966</v>
      </c>
      <c r="G358" s="59">
        <v>13.63</v>
      </c>
      <c r="H358" s="60">
        <v>1960.13</v>
      </c>
      <c r="I358" s="64"/>
      <c r="J358" s="52" t="s">
        <v>141</v>
      </c>
      <c r="K358" s="52" t="s">
        <v>86</v>
      </c>
      <c r="L358" s="53"/>
      <c r="M358" s="63"/>
      <c r="N358" s="53">
        <v>0.16469999999999999</v>
      </c>
      <c r="O358" s="53"/>
      <c r="P358" s="61">
        <v>3.4</v>
      </c>
      <c r="Q358" s="62"/>
      <c r="R358" s="61"/>
      <c r="S358" s="61"/>
      <c r="T358" s="61"/>
      <c r="U358" s="53"/>
      <c r="V358" s="61"/>
      <c r="W358" s="61" t="s">
        <v>41</v>
      </c>
      <c r="X358" s="61">
        <v>2.2799999999999998</v>
      </c>
      <c r="Y358" s="61" t="s">
        <v>41</v>
      </c>
      <c r="Z358" s="61">
        <v>2.7295582425475873</v>
      </c>
      <c r="AA358" s="37"/>
    </row>
    <row r="359" spans="1:27" ht="15" customHeight="1" x14ac:dyDescent="0.2">
      <c r="A359" s="37">
        <v>67</v>
      </c>
      <c r="B359" s="37" t="s">
        <v>410</v>
      </c>
      <c r="C359" s="55" t="s">
        <v>344</v>
      </c>
      <c r="D359" s="56">
        <v>4</v>
      </c>
      <c r="E359" s="57">
        <v>1948</v>
      </c>
      <c r="F359" s="58">
        <v>1966</v>
      </c>
      <c r="G359" s="59">
        <v>14.89</v>
      </c>
      <c r="H359" s="60">
        <v>1961.39</v>
      </c>
      <c r="I359" s="64"/>
      <c r="J359" s="52" t="s">
        <v>141</v>
      </c>
      <c r="K359" s="52" t="s">
        <v>86</v>
      </c>
      <c r="L359" s="53"/>
      <c r="M359" s="63"/>
      <c r="N359" s="53">
        <v>0.19949999999999998</v>
      </c>
      <c r="O359" s="53"/>
      <c r="P359" s="61">
        <v>2.2999999999999998</v>
      </c>
      <c r="Q359" s="62"/>
      <c r="R359" s="61"/>
      <c r="S359" s="61"/>
      <c r="T359" s="61"/>
      <c r="U359" s="53"/>
      <c r="V359" s="61"/>
      <c r="W359" s="61" t="s">
        <v>41</v>
      </c>
      <c r="X359" s="61">
        <v>2.19</v>
      </c>
      <c r="Y359" s="61" t="s">
        <v>41</v>
      </c>
      <c r="Z359" s="61">
        <v>2.7357901311680202</v>
      </c>
      <c r="AA359" s="37"/>
    </row>
    <row r="360" spans="1:27" ht="15" customHeight="1" x14ac:dyDescent="0.2">
      <c r="A360" s="37">
        <v>68</v>
      </c>
      <c r="B360" s="37" t="s">
        <v>411</v>
      </c>
      <c r="C360" s="55" t="s">
        <v>344</v>
      </c>
      <c r="D360" s="56">
        <v>4</v>
      </c>
      <c r="E360" s="57">
        <v>1948</v>
      </c>
      <c r="F360" s="58">
        <v>1966</v>
      </c>
      <c r="G360" s="59">
        <v>15.37</v>
      </c>
      <c r="H360" s="60">
        <v>1961.87</v>
      </c>
      <c r="I360" s="64"/>
      <c r="J360" s="52" t="s">
        <v>468</v>
      </c>
      <c r="K360" s="52" t="s">
        <v>38</v>
      </c>
      <c r="L360" s="53"/>
      <c r="M360" s="63"/>
      <c r="N360" s="53">
        <v>0.17679999999999998</v>
      </c>
      <c r="O360" s="53"/>
      <c r="P360" s="61">
        <v>2.5</v>
      </c>
      <c r="Q360" s="62"/>
      <c r="R360" s="61"/>
      <c r="S360" s="61"/>
      <c r="T360" s="61"/>
      <c r="U360" s="53"/>
      <c r="V360" s="61"/>
      <c r="W360" s="61" t="s">
        <v>41</v>
      </c>
      <c r="X360" s="61">
        <v>2.27</v>
      </c>
      <c r="Y360" s="61" t="s">
        <v>41</v>
      </c>
      <c r="Z360" s="61">
        <v>2.7575315840621961</v>
      </c>
      <c r="AA360" s="37"/>
    </row>
    <row r="361" spans="1:27" ht="15" customHeight="1" x14ac:dyDescent="0.2">
      <c r="A361" s="37">
        <v>69</v>
      </c>
      <c r="B361" s="37" t="s">
        <v>412</v>
      </c>
      <c r="C361" s="55" t="s">
        <v>344</v>
      </c>
      <c r="D361" s="56">
        <v>4</v>
      </c>
      <c r="E361" s="57">
        <v>1948</v>
      </c>
      <c r="F361" s="58">
        <v>1966</v>
      </c>
      <c r="G361" s="59">
        <v>16.940000000000001</v>
      </c>
      <c r="H361" s="60">
        <v>1963.44</v>
      </c>
      <c r="I361" s="64"/>
      <c r="J361" s="52" t="s">
        <v>141</v>
      </c>
      <c r="K361" s="52" t="s">
        <v>86</v>
      </c>
      <c r="L361" s="53"/>
      <c r="M361" s="63"/>
      <c r="N361" s="53">
        <v>0.17050000000000001</v>
      </c>
      <c r="O361" s="53"/>
      <c r="P361" s="61">
        <v>3</v>
      </c>
      <c r="Q361" s="62"/>
      <c r="R361" s="61"/>
      <c r="S361" s="61"/>
      <c r="T361" s="61"/>
      <c r="U361" s="53"/>
      <c r="V361" s="61"/>
      <c r="W361" s="61" t="s">
        <v>41</v>
      </c>
      <c r="X361" s="61">
        <v>2.2999999999999998</v>
      </c>
      <c r="Y361" s="61" t="s">
        <v>41</v>
      </c>
      <c r="Z361" s="61">
        <v>2.7727546714888485</v>
      </c>
      <c r="AA361" s="37"/>
    </row>
    <row r="362" spans="1:27" ht="15" customHeight="1" x14ac:dyDescent="0.2">
      <c r="A362" s="37">
        <v>70</v>
      </c>
      <c r="B362" s="37" t="s">
        <v>413</v>
      </c>
      <c r="C362" s="55" t="s">
        <v>344</v>
      </c>
      <c r="D362" s="56">
        <v>4</v>
      </c>
      <c r="E362" s="57">
        <v>1948</v>
      </c>
      <c r="F362" s="58">
        <v>1966</v>
      </c>
      <c r="G362" s="59">
        <v>17.329999999999998</v>
      </c>
      <c r="H362" s="60">
        <v>1963.83</v>
      </c>
      <c r="I362" s="64"/>
      <c r="J362" s="52" t="s">
        <v>141</v>
      </c>
      <c r="K362" s="52" t="s">
        <v>86</v>
      </c>
      <c r="L362" s="53"/>
      <c r="M362" s="63"/>
      <c r="N362" s="53">
        <v>0.16889999999999999</v>
      </c>
      <c r="O362" s="53"/>
      <c r="P362" s="61">
        <v>3.6</v>
      </c>
      <c r="Q362" s="62"/>
      <c r="R362" s="61"/>
      <c r="S362" s="61"/>
      <c r="T362" s="61"/>
      <c r="U362" s="53"/>
      <c r="V362" s="61"/>
      <c r="W362" s="61" t="s">
        <v>41</v>
      </c>
      <c r="X362" s="61">
        <v>2.3199999999999998</v>
      </c>
      <c r="Y362" s="61" t="s">
        <v>41</v>
      </c>
      <c r="Z362" s="61">
        <v>2.791481169534352</v>
      </c>
      <c r="AA362" s="37"/>
    </row>
    <row r="363" spans="1:27" ht="15" customHeight="1" x14ac:dyDescent="0.2">
      <c r="A363" s="37" t="s">
        <v>414</v>
      </c>
      <c r="B363" s="37"/>
      <c r="C363" s="55"/>
      <c r="D363" s="56"/>
      <c r="E363" s="57"/>
      <c r="F363" s="58"/>
      <c r="G363" s="59"/>
      <c r="H363" s="60"/>
      <c r="I363" s="54"/>
      <c r="J363" s="52"/>
      <c r="K363" s="52"/>
      <c r="L363" s="53"/>
      <c r="M363" s="63"/>
      <c r="N363" s="53"/>
      <c r="O363" s="53"/>
      <c r="P363" s="61"/>
      <c r="Q363" s="62"/>
      <c r="R363" s="61"/>
      <c r="S363" s="61"/>
      <c r="T363" s="61"/>
      <c r="U363" s="53"/>
      <c r="V363" s="61"/>
      <c r="W363" s="61"/>
      <c r="X363" s="61"/>
      <c r="Y363" s="61"/>
      <c r="Z363" s="61"/>
      <c r="AA363" s="37"/>
    </row>
    <row r="364" spans="1:27" ht="15" customHeight="1" x14ac:dyDescent="0.2">
      <c r="A364" s="37">
        <v>1</v>
      </c>
      <c r="B364" s="37">
        <v>1</v>
      </c>
      <c r="C364" s="55" t="s">
        <v>35</v>
      </c>
      <c r="D364" s="56" t="s">
        <v>415</v>
      </c>
      <c r="E364" s="57"/>
      <c r="F364" s="58"/>
      <c r="G364" s="59"/>
      <c r="H364" s="60">
        <v>1134.7</v>
      </c>
      <c r="I364" s="54" t="s">
        <v>420</v>
      </c>
      <c r="J364" s="52" t="s">
        <v>48</v>
      </c>
      <c r="K364" s="52" t="s">
        <v>38</v>
      </c>
      <c r="L364" s="53"/>
      <c r="M364" s="63"/>
      <c r="N364" s="53">
        <v>0.36049999999999999</v>
      </c>
      <c r="O364" s="53"/>
      <c r="P364" s="61">
        <v>1261</v>
      </c>
      <c r="Q364" s="62"/>
      <c r="R364" s="61"/>
      <c r="S364" s="61">
        <v>1121</v>
      </c>
      <c r="T364" s="61"/>
      <c r="U364" s="53"/>
      <c r="V364" s="61"/>
      <c r="W364" s="61" t="s">
        <v>41</v>
      </c>
      <c r="X364" s="61">
        <v>1.72</v>
      </c>
      <c r="Y364" s="61" t="s">
        <v>41</v>
      </c>
      <c r="Z364" s="61">
        <v>2.6896012509773262</v>
      </c>
      <c r="AA364" s="37"/>
    </row>
    <row r="365" spans="1:27" ht="15" customHeight="1" x14ac:dyDescent="0.2">
      <c r="A365" s="37">
        <v>2</v>
      </c>
      <c r="B365" s="37">
        <v>2</v>
      </c>
      <c r="C365" s="55" t="s">
        <v>35</v>
      </c>
      <c r="D365" s="56" t="s">
        <v>415</v>
      </c>
      <c r="E365" s="57"/>
      <c r="F365" s="58"/>
      <c r="G365" s="59"/>
      <c r="H365" s="60">
        <v>1138.5</v>
      </c>
      <c r="I365" s="54" t="s">
        <v>420</v>
      </c>
      <c r="J365" s="52" t="s">
        <v>145</v>
      </c>
      <c r="K365" s="52" t="s">
        <v>86</v>
      </c>
      <c r="L365" s="53">
        <v>0.19500000000000001</v>
      </c>
      <c r="M365" s="63"/>
      <c r="N365" s="53">
        <v>0.25331366322121612</v>
      </c>
      <c r="O365" s="53">
        <v>0.19500000000000001</v>
      </c>
      <c r="P365" s="61">
        <v>260</v>
      </c>
      <c r="Q365" s="62"/>
      <c r="R365" s="61">
        <v>249</v>
      </c>
      <c r="S365" s="61">
        <v>241</v>
      </c>
      <c r="T365" s="61"/>
      <c r="U365" s="53"/>
      <c r="V365" s="61"/>
      <c r="W365" s="61">
        <v>2.1</v>
      </c>
      <c r="X365" s="61">
        <v>2.19</v>
      </c>
      <c r="Y365" s="61">
        <v>2.61</v>
      </c>
      <c r="Z365" s="61">
        <v>2.9329584487211764</v>
      </c>
      <c r="AA365" s="37"/>
    </row>
    <row r="366" spans="1:27" ht="15" customHeight="1" x14ac:dyDescent="0.2">
      <c r="A366" s="37">
        <v>3</v>
      </c>
      <c r="B366" s="37">
        <v>3</v>
      </c>
      <c r="C366" s="55" t="s">
        <v>35</v>
      </c>
      <c r="D366" s="56" t="s">
        <v>415</v>
      </c>
      <c r="E366" s="57"/>
      <c r="F366" s="58"/>
      <c r="G366" s="59"/>
      <c r="H366" s="60">
        <v>1145.8</v>
      </c>
      <c r="I366" s="54" t="s">
        <v>420</v>
      </c>
      <c r="J366" s="52" t="s">
        <v>490</v>
      </c>
      <c r="K366" s="52" t="s">
        <v>86</v>
      </c>
      <c r="L366" s="53">
        <v>0.24399999999999999</v>
      </c>
      <c r="M366" s="63"/>
      <c r="N366" s="53">
        <v>0.2716482748089149</v>
      </c>
      <c r="O366" s="53">
        <v>0.17446</v>
      </c>
      <c r="P366" s="61">
        <v>98</v>
      </c>
      <c r="Q366" s="62"/>
      <c r="R366" s="61">
        <v>70.099999999999994</v>
      </c>
      <c r="S366" s="61">
        <v>86.2</v>
      </c>
      <c r="T366" s="61"/>
      <c r="U366" s="53">
        <v>0.28499999999999998</v>
      </c>
      <c r="V366" s="61"/>
      <c r="W366" s="61">
        <v>1.95</v>
      </c>
      <c r="X366" s="61">
        <v>1.91</v>
      </c>
      <c r="Y366" s="61">
        <v>2.58</v>
      </c>
      <c r="Z366" s="61">
        <v>2.6223594095269096</v>
      </c>
      <c r="AA366" s="37"/>
    </row>
    <row r="367" spans="1:27" ht="15" customHeight="1" x14ac:dyDescent="0.2">
      <c r="A367" s="37">
        <v>4</v>
      </c>
      <c r="B367" s="37">
        <v>4</v>
      </c>
      <c r="C367" s="55" t="s">
        <v>35</v>
      </c>
      <c r="D367" s="56" t="s">
        <v>415</v>
      </c>
      <c r="E367" s="57"/>
      <c r="F367" s="58"/>
      <c r="G367" s="59"/>
      <c r="H367" s="60">
        <v>1149.5</v>
      </c>
      <c r="I367" s="54" t="s">
        <v>420</v>
      </c>
      <c r="J367" s="52" t="s">
        <v>145</v>
      </c>
      <c r="K367" s="52" t="s">
        <v>86</v>
      </c>
      <c r="L367" s="53">
        <v>0.20100000000000001</v>
      </c>
      <c r="M367" s="63"/>
      <c r="N367" s="53">
        <v>0.2390004476093591</v>
      </c>
      <c r="O367" s="53">
        <v>8.4621000000000016E-2</v>
      </c>
      <c r="P367" s="61">
        <v>14.3</v>
      </c>
      <c r="Q367" s="62"/>
      <c r="R367" s="61">
        <v>9.5</v>
      </c>
      <c r="S367" s="61">
        <v>12.6</v>
      </c>
      <c r="T367" s="61"/>
      <c r="U367" s="53">
        <v>0.57899999999999996</v>
      </c>
      <c r="V367" s="61"/>
      <c r="W367" s="61">
        <v>2.0499999999999998</v>
      </c>
      <c r="X367" s="61">
        <v>2</v>
      </c>
      <c r="Y367" s="61">
        <v>2.57</v>
      </c>
      <c r="Z367" s="61">
        <v>2.6281224393852836</v>
      </c>
      <c r="AA367" s="37"/>
    </row>
    <row r="368" spans="1:27" ht="15" customHeight="1" x14ac:dyDescent="0.2">
      <c r="A368" s="37">
        <v>5</v>
      </c>
      <c r="B368" s="37">
        <v>5</v>
      </c>
      <c r="C368" s="55" t="s">
        <v>35</v>
      </c>
      <c r="D368" s="56" t="s">
        <v>415</v>
      </c>
      <c r="E368" s="57"/>
      <c r="F368" s="58"/>
      <c r="G368" s="59"/>
      <c r="H368" s="60">
        <v>1157.5999999999999</v>
      </c>
      <c r="I368" s="54" t="s">
        <v>420</v>
      </c>
      <c r="J368" s="52" t="s">
        <v>471</v>
      </c>
      <c r="K368" s="52" t="s">
        <v>86</v>
      </c>
      <c r="L368" s="53">
        <v>0.29799999999999999</v>
      </c>
      <c r="M368" s="63"/>
      <c r="N368" s="53">
        <v>0.32053628495339531</v>
      </c>
      <c r="O368" s="53">
        <v>0.25478999999999996</v>
      </c>
      <c r="P368" s="61">
        <v>1380</v>
      </c>
      <c r="Q368" s="62"/>
      <c r="R368" s="61">
        <v>1198</v>
      </c>
      <c r="S368" s="61">
        <v>1251</v>
      </c>
      <c r="T368" s="61"/>
      <c r="U368" s="53">
        <v>0.14499999999999999</v>
      </c>
      <c r="V368" s="61"/>
      <c r="W368" s="61">
        <v>1.8</v>
      </c>
      <c r="X368" s="61">
        <v>1.74</v>
      </c>
      <c r="Y368" s="61">
        <v>2.56</v>
      </c>
      <c r="Z368" s="61">
        <v>2.5608431494839317</v>
      </c>
      <c r="AA368" s="37"/>
    </row>
    <row r="369" spans="1:27" ht="15" customHeight="1" x14ac:dyDescent="0.2">
      <c r="A369" s="37">
        <v>6</v>
      </c>
      <c r="B369" s="37">
        <v>6</v>
      </c>
      <c r="C369" s="55" t="s">
        <v>35</v>
      </c>
      <c r="D369" s="56" t="s">
        <v>415</v>
      </c>
      <c r="E369" s="57"/>
      <c r="F369" s="58"/>
      <c r="G369" s="59"/>
      <c r="H369" s="60">
        <v>1166</v>
      </c>
      <c r="I369" s="54" t="s">
        <v>420</v>
      </c>
      <c r="J369" s="52" t="s">
        <v>465</v>
      </c>
      <c r="K369" s="52" t="s">
        <v>38</v>
      </c>
      <c r="L369" s="53"/>
      <c r="M369" s="63"/>
      <c r="N369" s="53">
        <v>0.36280000000000001</v>
      </c>
      <c r="O369" s="53"/>
      <c r="P369" s="61">
        <v>2810</v>
      </c>
      <c r="Q369" s="62"/>
      <c r="R369" s="61"/>
      <c r="S369" s="61">
        <v>2522</v>
      </c>
      <c r="T369" s="61"/>
      <c r="U369" s="53"/>
      <c r="V369" s="61"/>
      <c r="W369" s="61" t="s">
        <v>41</v>
      </c>
      <c r="X369" s="61">
        <v>1.7</v>
      </c>
      <c r="Y369" s="61" t="s">
        <v>41</v>
      </c>
      <c r="Z369" s="61">
        <v>2.667922159447583</v>
      </c>
      <c r="AA369" s="37"/>
    </row>
    <row r="370" spans="1:27" ht="15" customHeight="1" x14ac:dyDescent="0.2">
      <c r="A370" s="37">
        <v>7</v>
      </c>
      <c r="B370" s="37">
        <v>7</v>
      </c>
      <c r="C370" s="55" t="s">
        <v>35</v>
      </c>
      <c r="D370" s="56" t="s">
        <v>415</v>
      </c>
      <c r="E370" s="57"/>
      <c r="F370" s="58"/>
      <c r="G370" s="59"/>
      <c r="H370" s="60">
        <v>1172.5999999999999</v>
      </c>
      <c r="I370" s="54" t="s">
        <v>420</v>
      </c>
      <c r="J370" s="52" t="s">
        <v>48</v>
      </c>
      <c r="K370" s="52" t="s">
        <v>38</v>
      </c>
      <c r="L370" s="53">
        <v>0.25900000000000001</v>
      </c>
      <c r="M370" s="63"/>
      <c r="N370" s="53">
        <v>0.29893660079310452</v>
      </c>
      <c r="O370" s="53">
        <v>0.209013</v>
      </c>
      <c r="P370" s="61">
        <v>1058</v>
      </c>
      <c r="Q370" s="62"/>
      <c r="R370" s="61">
        <v>968</v>
      </c>
      <c r="S370" s="61">
        <v>974</v>
      </c>
      <c r="T370" s="61"/>
      <c r="U370" s="53">
        <v>0.193</v>
      </c>
      <c r="V370" s="61"/>
      <c r="W370" s="61">
        <v>1.86</v>
      </c>
      <c r="X370" s="61">
        <v>1.78</v>
      </c>
      <c r="Y370" s="61">
        <v>2.5099999999999998</v>
      </c>
      <c r="Z370" s="61">
        <v>2.5390000419558234</v>
      </c>
      <c r="AA370" s="37"/>
    </row>
    <row r="371" spans="1:27" ht="15" customHeight="1" x14ac:dyDescent="0.2">
      <c r="A371" s="37">
        <v>8</v>
      </c>
      <c r="B371" s="37">
        <v>8</v>
      </c>
      <c r="C371" s="55" t="s">
        <v>35</v>
      </c>
      <c r="D371" s="56" t="s">
        <v>415</v>
      </c>
      <c r="E371" s="57"/>
      <c r="F371" s="58"/>
      <c r="G371" s="59"/>
      <c r="H371" s="60">
        <v>1181</v>
      </c>
      <c r="I371" s="54" t="s">
        <v>420</v>
      </c>
      <c r="J371" s="52" t="s">
        <v>491</v>
      </c>
      <c r="K371" s="52" t="s">
        <v>38</v>
      </c>
      <c r="L371" s="53">
        <v>0.26</v>
      </c>
      <c r="M371" s="63"/>
      <c r="N371" s="53">
        <v>0.28971328200426738</v>
      </c>
      <c r="O371" s="53">
        <v>0.19916</v>
      </c>
      <c r="P371" s="61">
        <v>499</v>
      </c>
      <c r="Q371" s="62"/>
      <c r="R371" s="61">
        <v>404</v>
      </c>
      <c r="S371" s="61">
        <v>450</v>
      </c>
      <c r="T371" s="61"/>
      <c r="U371" s="53">
        <v>0.23400000000000001</v>
      </c>
      <c r="V371" s="61"/>
      <c r="W371" s="61">
        <v>1.88</v>
      </c>
      <c r="X371" s="61">
        <v>1.81</v>
      </c>
      <c r="Y371" s="61">
        <v>2.54</v>
      </c>
      <c r="Z371" s="61">
        <v>2.548266712782421</v>
      </c>
      <c r="AA371" s="37"/>
    </row>
    <row r="372" spans="1:27" ht="15" customHeight="1" x14ac:dyDescent="0.2">
      <c r="A372" s="37">
        <v>9</v>
      </c>
      <c r="B372" s="37">
        <v>9</v>
      </c>
      <c r="C372" s="55" t="s">
        <v>35</v>
      </c>
      <c r="D372" s="56" t="s">
        <v>415</v>
      </c>
      <c r="E372" s="57"/>
      <c r="F372" s="58"/>
      <c r="G372" s="59"/>
      <c r="H372" s="60">
        <v>1184.3</v>
      </c>
      <c r="I372" s="54" t="s">
        <v>420</v>
      </c>
      <c r="J372" s="52" t="s">
        <v>465</v>
      </c>
      <c r="K372" s="52" t="s">
        <v>38</v>
      </c>
      <c r="L372" s="53"/>
      <c r="M372" s="63"/>
      <c r="N372" s="53">
        <v>0.34700000000000003</v>
      </c>
      <c r="O372" s="53"/>
      <c r="P372" s="61">
        <v>2121</v>
      </c>
      <c r="Q372" s="62"/>
      <c r="R372" s="61"/>
      <c r="S372" s="61">
        <v>1953</v>
      </c>
      <c r="T372" s="61"/>
      <c r="U372" s="53"/>
      <c r="V372" s="61"/>
      <c r="W372" s="61" t="s">
        <v>41</v>
      </c>
      <c r="X372" s="61">
        <v>1.74</v>
      </c>
      <c r="Y372" s="61" t="s">
        <v>41</v>
      </c>
      <c r="Z372" s="61">
        <v>2.664624808575804</v>
      </c>
      <c r="AA372" s="37"/>
    </row>
    <row r="373" spans="1:27" ht="15" customHeight="1" x14ac:dyDescent="0.2">
      <c r="A373" s="37">
        <v>10</v>
      </c>
      <c r="B373" s="37">
        <v>10</v>
      </c>
      <c r="C373" s="55" t="s">
        <v>35</v>
      </c>
      <c r="D373" s="56" t="s">
        <v>415</v>
      </c>
      <c r="E373" s="57"/>
      <c r="F373" s="58"/>
      <c r="G373" s="59"/>
      <c r="H373" s="60">
        <v>1208.2</v>
      </c>
      <c r="I373" s="54" t="s">
        <v>420</v>
      </c>
      <c r="J373" s="52" t="s">
        <v>471</v>
      </c>
      <c r="K373" s="52" t="s">
        <v>86</v>
      </c>
      <c r="L373" s="53">
        <v>0.23699999999999999</v>
      </c>
      <c r="M373" s="63"/>
      <c r="N373" s="53">
        <v>0.2792828328103989</v>
      </c>
      <c r="O373" s="53">
        <v>0.17846099999999998</v>
      </c>
      <c r="P373" s="61">
        <v>432</v>
      </c>
      <c r="Q373" s="62"/>
      <c r="R373" s="61">
        <v>337</v>
      </c>
      <c r="S373" s="61">
        <v>394</v>
      </c>
      <c r="T373" s="61"/>
      <c r="U373" s="53">
        <v>0.247</v>
      </c>
      <c r="V373" s="61"/>
      <c r="W373" s="61">
        <v>1.9</v>
      </c>
      <c r="X373" s="61">
        <v>1.79</v>
      </c>
      <c r="Y373" s="61">
        <v>2.4900000000000002</v>
      </c>
      <c r="Z373" s="61">
        <v>2.4836372456341111</v>
      </c>
      <c r="AA373" s="37"/>
    </row>
    <row r="374" spans="1:27" ht="15" customHeight="1" x14ac:dyDescent="0.2">
      <c r="A374" s="37">
        <v>11</v>
      </c>
      <c r="B374" s="37">
        <v>11</v>
      </c>
      <c r="C374" s="55" t="s">
        <v>35</v>
      </c>
      <c r="D374" s="56" t="s">
        <v>415</v>
      </c>
      <c r="E374" s="57"/>
      <c r="F374" s="58"/>
      <c r="G374" s="59"/>
      <c r="H374" s="60">
        <v>1680.2</v>
      </c>
      <c r="I374" s="54" t="s">
        <v>421</v>
      </c>
      <c r="J374" s="52" t="s">
        <v>468</v>
      </c>
      <c r="K374" s="52" t="s">
        <v>38</v>
      </c>
      <c r="L374" s="53">
        <v>0.223</v>
      </c>
      <c r="M374" s="63"/>
      <c r="N374" s="53">
        <v>0.2430863535177207</v>
      </c>
      <c r="O374" s="53">
        <v>0.157884</v>
      </c>
      <c r="P374" s="61">
        <v>155</v>
      </c>
      <c r="Q374" s="62"/>
      <c r="R374" s="61">
        <v>135</v>
      </c>
      <c r="S374" s="61">
        <v>139</v>
      </c>
      <c r="T374" s="61"/>
      <c r="U374" s="53">
        <v>0.29199999999999998</v>
      </c>
      <c r="V374" s="61"/>
      <c r="W374" s="61">
        <v>2.02</v>
      </c>
      <c r="X374" s="61">
        <v>1.98</v>
      </c>
      <c r="Y374" s="61">
        <v>2.6</v>
      </c>
      <c r="Z374" s="61">
        <v>2.6158862496428186</v>
      </c>
      <c r="AA374" s="37"/>
    </row>
    <row r="375" spans="1:27" ht="15" customHeight="1" x14ac:dyDescent="0.2">
      <c r="A375" s="37">
        <v>12</v>
      </c>
      <c r="B375" s="37">
        <v>12</v>
      </c>
      <c r="C375" s="55" t="s">
        <v>35</v>
      </c>
      <c r="D375" s="56" t="s">
        <v>415</v>
      </c>
      <c r="E375" s="57"/>
      <c r="F375" s="58"/>
      <c r="G375" s="59"/>
      <c r="H375" s="60">
        <v>1683.1</v>
      </c>
      <c r="I375" s="54" t="s">
        <v>421</v>
      </c>
      <c r="J375" s="52" t="s">
        <v>478</v>
      </c>
      <c r="K375" s="52" t="s">
        <v>38</v>
      </c>
      <c r="L375" s="53">
        <v>0.155</v>
      </c>
      <c r="M375" s="63"/>
      <c r="N375" s="53">
        <v>0.17088244656300255</v>
      </c>
      <c r="O375" s="53">
        <v>7.6725000000000002E-2</v>
      </c>
      <c r="P375" s="61">
        <v>36.700000000000003</v>
      </c>
      <c r="Q375" s="62"/>
      <c r="R375" s="61">
        <v>21.8</v>
      </c>
      <c r="S375" s="61">
        <v>33.200000000000003</v>
      </c>
      <c r="T375" s="61"/>
      <c r="U375" s="53">
        <v>0.505</v>
      </c>
      <c r="V375" s="61"/>
      <c r="W375" s="61">
        <v>2.21</v>
      </c>
      <c r="X375" s="61">
        <v>2.17</v>
      </c>
      <c r="Y375" s="61">
        <v>2.62</v>
      </c>
      <c r="Z375" s="61">
        <v>2.6172404516157584</v>
      </c>
      <c r="AA375" s="37"/>
    </row>
    <row r="376" spans="1:27" ht="15" customHeight="1" x14ac:dyDescent="0.2">
      <c r="A376" s="37">
        <v>13</v>
      </c>
      <c r="B376" s="37">
        <v>13</v>
      </c>
      <c r="C376" s="55" t="s">
        <v>35</v>
      </c>
      <c r="D376" s="56" t="s">
        <v>415</v>
      </c>
      <c r="E376" s="57"/>
      <c r="F376" s="58"/>
      <c r="G376" s="59"/>
      <c r="H376" s="60">
        <v>1686.5</v>
      </c>
      <c r="I376" s="54" t="s">
        <v>421</v>
      </c>
      <c r="J376" s="52" t="s">
        <v>145</v>
      </c>
      <c r="K376" s="52" t="s">
        <v>86</v>
      </c>
      <c r="L376" s="53">
        <v>0.2</v>
      </c>
      <c r="M376" s="63"/>
      <c r="N376" s="53">
        <v>0.24341448362106768</v>
      </c>
      <c r="O376" s="53">
        <v>9.8400000000000001E-2</v>
      </c>
      <c r="P376" s="61">
        <v>24.5</v>
      </c>
      <c r="Q376" s="62"/>
      <c r="R376" s="61">
        <v>13.6</v>
      </c>
      <c r="S376" s="61">
        <v>19.8</v>
      </c>
      <c r="T376" s="61"/>
      <c r="U376" s="53">
        <v>0.50800000000000001</v>
      </c>
      <c r="V376" s="61"/>
      <c r="W376" s="61">
        <v>2.0499999999999998</v>
      </c>
      <c r="X376" s="61">
        <v>2.02</v>
      </c>
      <c r="Y376" s="61">
        <v>2.56</v>
      </c>
      <c r="Z376" s="61">
        <v>2.6698898621108316</v>
      </c>
      <c r="AA376" s="37"/>
    </row>
    <row r="377" spans="1:27" ht="15" customHeight="1" x14ac:dyDescent="0.2">
      <c r="A377" s="37">
        <v>14</v>
      </c>
      <c r="B377" s="37">
        <v>14</v>
      </c>
      <c r="C377" s="55" t="s">
        <v>35</v>
      </c>
      <c r="D377" s="56" t="s">
        <v>415</v>
      </c>
      <c r="E377" s="57"/>
      <c r="F377" s="58"/>
      <c r="G377" s="59"/>
      <c r="H377" s="60">
        <v>1707.6</v>
      </c>
      <c r="I377" s="54" t="s">
        <v>421</v>
      </c>
      <c r="J377" s="52" t="s">
        <v>48</v>
      </c>
      <c r="K377" s="52" t="s">
        <v>38</v>
      </c>
      <c r="L377" s="53">
        <v>0.25700000000000001</v>
      </c>
      <c r="M377" s="63"/>
      <c r="N377" s="53">
        <v>0.28495746412781509</v>
      </c>
      <c r="O377" s="53">
        <v>0.197376</v>
      </c>
      <c r="P377" s="61">
        <v>507</v>
      </c>
      <c r="Q377" s="62"/>
      <c r="R377" s="61">
        <v>452</v>
      </c>
      <c r="S377" s="61">
        <v>471</v>
      </c>
      <c r="T377" s="61"/>
      <c r="U377" s="53">
        <v>0.23200000000000001</v>
      </c>
      <c r="V377" s="61"/>
      <c r="W377" s="61">
        <v>1.92</v>
      </c>
      <c r="X377" s="61">
        <v>1.9</v>
      </c>
      <c r="Y377" s="61">
        <v>2.58</v>
      </c>
      <c r="Z377" s="61">
        <v>2.6571845794914055</v>
      </c>
      <c r="AA377" s="37"/>
    </row>
    <row r="378" spans="1:27" ht="15" customHeight="1" x14ac:dyDescent="0.2">
      <c r="A378" s="37">
        <v>15</v>
      </c>
      <c r="B378" s="37">
        <v>15</v>
      </c>
      <c r="C378" s="55" t="s">
        <v>35</v>
      </c>
      <c r="D378" s="56" t="s">
        <v>415</v>
      </c>
      <c r="E378" s="57"/>
      <c r="F378" s="58"/>
      <c r="G378" s="59"/>
      <c r="H378" s="60">
        <v>1725.6</v>
      </c>
      <c r="I378" s="54" t="s">
        <v>422</v>
      </c>
      <c r="J378" s="52" t="s">
        <v>492</v>
      </c>
      <c r="K378" s="52" t="s">
        <v>38</v>
      </c>
      <c r="L378" s="53">
        <v>0.254</v>
      </c>
      <c r="M378" s="63"/>
      <c r="N378" s="53">
        <v>0.27791764731759899</v>
      </c>
      <c r="O378" s="53">
        <v>0.20066000000000001</v>
      </c>
      <c r="P378" s="61">
        <v>1561</v>
      </c>
      <c r="Q378" s="62"/>
      <c r="R378" s="61">
        <v>1482</v>
      </c>
      <c r="S378" s="61">
        <v>1420</v>
      </c>
      <c r="T378" s="61"/>
      <c r="U378" s="53">
        <v>0.21</v>
      </c>
      <c r="V378" s="61"/>
      <c r="W378" s="61">
        <v>1.91</v>
      </c>
      <c r="X378" s="61">
        <v>1.81</v>
      </c>
      <c r="Y378" s="61">
        <v>2.56</v>
      </c>
      <c r="Z378" s="61">
        <v>2.5066392957481765</v>
      </c>
      <c r="AA378" s="37"/>
    </row>
    <row r="379" spans="1:27" ht="15" customHeight="1" x14ac:dyDescent="0.2">
      <c r="A379" s="37">
        <v>16</v>
      </c>
      <c r="B379" s="37">
        <v>16</v>
      </c>
      <c r="C379" s="55" t="s">
        <v>35</v>
      </c>
      <c r="D379" s="56">
        <v>1</v>
      </c>
      <c r="E379" s="57"/>
      <c r="F379" s="58"/>
      <c r="G379" s="59"/>
      <c r="H379" s="60">
        <v>1731.1</v>
      </c>
      <c r="I379" s="54" t="s">
        <v>422</v>
      </c>
      <c r="J379" s="52" t="s">
        <v>48</v>
      </c>
      <c r="K379" s="52" t="s">
        <v>38</v>
      </c>
      <c r="L379" s="53">
        <v>0.26</v>
      </c>
      <c r="M379" s="63"/>
      <c r="N379" s="53">
        <v>0.28234039101160047</v>
      </c>
      <c r="O379" s="53">
        <v>0.21345999999999998</v>
      </c>
      <c r="P379" s="61">
        <v>731</v>
      </c>
      <c r="Q379" s="62"/>
      <c r="R379" s="61">
        <v>704</v>
      </c>
      <c r="S379" s="61">
        <v>685</v>
      </c>
      <c r="T379" s="61"/>
      <c r="U379" s="53">
        <v>0.17899999999999999</v>
      </c>
      <c r="V379" s="61"/>
      <c r="W379" s="61">
        <v>1.9</v>
      </c>
      <c r="X379" s="61">
        <v>1.84</v>
      </c>
      <c r="Y379" s="61">
        <v>2.57</v>
      </c>
      <c r="Z379" s="61">
        <v>2.5638895890959112</v>
      </c>
      <c r="AA379" s="37"/>
    </row>
    <row r="380" spans="1:27" ht="15" customHeight="1" x14ac:dyDescent="0.2">
      <c r="A380" s="37">
        <v>17</v>
      </c>
      <c r="B380" s="37">
        <v>17</v>
      </c>
      <c r="C380" s="55" t="s">
        <v>35</v>
      </c>
      <c r="D380" s="56">
        <v>1</v>
      </c>
      <c r="E380" s="57"/>
      <c r="F380" s="58"/>
      <c r="G380" s="59"/>
      <c r="H380" s="60">
        <v>1735.2</v>
      </c>
      <c r="I380" s="54" t="s">
        <v>422</v>
      </c>
      <c r="J380" s="52" t="s">
        <v>471</v>
      </c>
      <c r="K380" s="52" t="s">
        <v>86</v>
      </c>
      <c r="L380" s="53">
        <v>0.22500000000000001</v>
      </c>
      <c r="M380" s="63"/>
      <c r="N380" s="53">
        <v>0.25915242210670669</v>
      </c>
      <c r="O380" s="53">
        <v>0.13725000000000001</v>
      </c>
      <c r="P380" s="61">
        <v>94.2</v>
      </c>
      <c r="Q380" s="62"/>
      <c r="R380" s="61">
        <v>85.9</v>
      </c>
      <c r="S380" s="61">
        <v>86</v>
      </c>
      <c r="T380" s="61"/>
      <c r="U380" s="53">
        <v>0.39</v>
      </c>
      <c r="V380" s="61"/>
      <c r="W380" s="61">
        <v>2</v>
      </c>
      <c r="X380" s="61">
        <v>1.97</v>
      </c>
      <c r="Y380" s="61">
        <v>2.58</v>
      </c>
      <c r="Z380" s="61">
        <v>2.6591164752161012</v>
      </c>
      <c r="AA380" s="37"/>
    </row>
    <row r="381" spans="1:27" ht="15" customHeight="1" x14ac:dyDescent="0.2">
      <c r="A381" s="37">
        <v>18</v>
      </c>
      <c r="B381" s="37">
        <v>18</v>
      </c>
      <c r="C381" s="55" t="s">
        <v>35</v>
      </c>
      <c r="D381" s="56">
        <v>1</v>
      </c>
      <c r="E381" s="57"/>
      <c r="F381" s="58"/>
      <c r="G381" s="59"/>
      <c r="H381" s="60">
        <v>1739.5</v>
      </c>
      <c r="I381" s="54" t="s">
        <v>422</v>
      </c>
      <c r="J381" s="52" t="s">
        <v>37</v>
      </c>
      <c r="K381" s="52" t="s">
        <v>38</v>
      </c>
      <c r="L381" s="53">
        <v>0.23199999999999998</v>
      </c>
      <c r="M381" s="63"/>
      <c r="N381" s="53">
        <v>0.25321775082233439</v>
      </c>
      <c r="O381" s="53">
        <v>0.19789599999999999</v>
      </c>
      <c r="P381" s="61">
        <v>1154</v>
      </c>
      <c r="Q381" s="62"/>
      <c r="R381" s="61">
        <v>1083</v>
      </c>
      <c r="S381" s="61">
        <v>1023</v>
      </c>
      <c r="T381" s="61"/>
      <c r="U381" s="53">
        <v>0.14699999999999999</v>
      </c>
      <c r="V381" s="61"/>
      <c r="W381" s="61">
        <v>1.97</v>
      </c>
      <c r="X381" s="61">
        <v>1.9</v>
      </c>
      <c r="Y381" s="61">
        <v>2.57</v>
      </c>
      <c r="Z381" s="61">
        <v>2.5442490124694626</v>
      </c>
      <c r="AA381" s="37"/>
    </row>
    <row r="382" spans="1:27" ht="15" customHeight="1" x14ac:dyDescent="0.2">
      <c r="A382" s="37">
        <v>19</v>
      </c>
      <c r="B382" s="37">
        <v>19</v>
      </c>
      <c r="C382" s="55" t="s">
        <v>35</v>
      </c>
      <c r="D382" s="56">
        <v>2</v>
      </c>
      <c r="E382" s="57"/>
      <c r="F382" s="58"/>
      <c r="G382" s="59"/>
      <c r="H382" s="60">
        <v>1747.6</v>
      </c>
      <c r="I382" s="54" t="s">
        <v>422</v>
      </c>
      <c r="J382" s="52" t="s">
        <v>48</v>
      </c>
      <c r="K382" s="52" t="s">
        <v>38</v>
      </c>
      <c r="L382" s="53">
        <v>0.19500000000000001</v>
      </c>
      <c r="M382" s="63"/>
      <c r="N382" s="53">
        <v>0.22341743269862119</v>
      </c>
      <c r="O382" s="53">
        <v>0.13142999999999999</v>
      </c>
      <c r="P382" s="61">
        <v>117</v>
      </c>
      <c r="Q382" s="62"/>
      <c r="R382" s="61">
        <v>89.1</v>
      </c>
      <c r="S382" s="61">
        <v>106</v>
      </c>
      <c r="T382" s="61"/>
      <c r="U382" s="53">
        <v>0.32600000000000001</v>
      </c>
      <c r="V382" s="61"/>
      <c r="W382" s="61">
        <v>2.08</v>
      </c>
      <c r="X382" s="61">
        <v>2.0299999999999998</v>
      </c>
      <c r="Y382" s="61">
        <v>2.58</v>
      </c>
      <c r="Z382" s="61">
        <v>2.6140169577257462</v>
      </c>
      <c r="AA382" s="37"/>
    </row>
    <row r="383" spans="1:27" ht="15" customHeight="1" x14ac:dyDescent="0.2">
      <c r="A383" s="37">
        <v>20</v>
      </c>
      <c r="B383" s="37">
        <v>20</v>
      </c>
      <c r="C383" s="55" t="s">
        <v>35</v>
      </c>
      <c r="D383" s="56">
        <v>2</v>
      </c>
      <c r="E383" s="57"/>
      <c r="F383" s="58"/>
      <c r="G383" s="59"/>
      <c r="H383" s="60">
        <v>1753.9</v>
      </c>
      <c r="I383" s="54" t="s">
        <v>422</v>
      </c>
      <c r="J383" s="52" t="s">
        <v>96</v>
      </c>
      <c r="K383" s="52" t="s">
        <v>92</v>
      </c>
      <c r="L383" s="53">
        <v>0.13300000000000001</v>
      </c>
      <c r="M383" s="63"/>
      <c r="N383" s="53">
        <v>0.20102117061021182</v>
      </c>
      <c r="O383" s="53">
        <v>8.644999999999993E-3</v>
      </c>
      <c r="P383" s="61">
        <v>5.2</v>
      </c>
      <c r="Q383" s="62"/>
      <c r="R383" s="61">
        <v>2.5</v>
      </c>
      <c r="S383" s="61">
        <v>3.85</v>
      </c>
      <c r="T383" s="61"/>
      <c r="U383" s="53">
        <v>0.93500000000000005</v>
      </c>
      <c r="V383" s="61"/>
      <c r="W383" s="61">
        <v>2.33</v>
      </c>
      <c r="X383" s="61">
        <v>2.34</v>
      </c>
      <c r="Y383" s="61">
        <v>2.69</v>
      </c>
      <c r="Z383" s="61">
        <v>2.9287384270083234</v>
      </c>
      <c r="AA383" s="37"/>
    </row>
    <row r="384" spans="1:27" ht="15" customHeight="1" x14ac:dyDescent="0.2">
      <c r="A384" s="37">
        <v>21</v>
      </c>
      <c r="B384" s="37">
        <v>21</v>
      </c>
      <c r="C384" s="55" t="s">
        <v>35</v>
      </c>
      <c r="D384" s="56" t="s">
        <v>415</v>
      </c>
      <c r="E384" s="57"/>
      <c r="F384" s="58"/>
      <c r="G384" s="59"/>
      <c r="H384" s="60">
        <v>1773.7</v>
      </c>
      <c r="I384" s="54" t="s">
        <v>423</v>
      </c>
      <c r="J384" s="52" t="s">
        <v>96</v>
      </c>
      <c r="K384" s="52" t="s">
        <v>92</v>
      </c>
      <c r="L384" s="53">
        <v>0.156</v>
      </c>
      <c r="M384" s="63"/>
      <c r="N384" s="53">
        <v>0.215697884537496</v>
      </c>
      <c r="O384" s="53">
        <v>1.1699999999999993E-2</v>
      </c>
      <c r="P384" s="61">
        <v>20.8</v>
      </c>
      <c r="Q384" s="62"/>
      <c r="R384" s="61">
        <v>13.3</v>
      </c>
      <c r="S384" s="61">
        <v>17.2</v>
      </c>
      <c r="T384" s="61"/>
      <c r="U384" s="53">
        <v>0.92500000000000004</v>
      </c>
      <c r="V384" s="61"/>
      <c r="W384" s="61">
        <v>2.25</v>
      </c>
      <c r="X384" s="61">
        <v>2.29</v>
      </c>
      <c r="Y384" s="61">
        <v>2.67</v>
      </c>
      <c r="Z384" s="61">
        <v>2.9197932210721933</v>
      </c>
      <c r="AA384" s="37"/>
    </row>
    <row r="385" spans="1:27" ht="15" customHeight="1" x14ac:dyDescent="0.2">
      <c r="A385" s="37">
        <v>22</v>
      </c>
      <c r="B385" s="37">
        <v>22</v>
      </c>
      <c r="C385" s="55" t="s">
        <v>35</v>
      </c>
      <c r="D385" s="56" t="s">
        <v>415</v>
      </c>
      <c r="E385" s="57"/>
      <c r="F385" s="58"/>
      <c r="G385" s="59"/>
      <c r="H385" s="60">
        <v>1775.5</v>
      </c>
      <c r="I385" s="54" t="s">
        <v>423</v>
      </c>
      <c r="J385" s="52" t="s">
        <v>471</v>
      </c>
      <c r="K385" s="52" t="s">
        <v>86</v>
      </c>
      <c r="L385" s="53">
        <v>0.23899999999999999</v>
      </c>
      <c r="M385" s="63"/>
      <c r="N385" s="53">
        <v>0.27085248278361723</v>
      </c>
      <c r="O385" s="53">
        <v>0.120934</v>
      </c>
      <c r="P385" s="61">
        <v>52</v>
      </c>
      <c r="Q385" s="62"/>
      <c r="R385" s="61">
        <v>34</v>
      </c>
      <c r="S385" s="61">
        <v>44.2</v>
      </c>
      <c r="T385" s="61"/>
      <c r="U385" s="53">
        <v>0.49399999999999999</v>
      </c>
      <c r="V385" s="61"/>
      <c r="W385" s="61">
        <v>1.97</v>
      </c>
      <c r="X385" s="61">
        <v>1.94</v>
      </c>
      <c r="Y385" s="61">
        <v>2.59</v>
      </c>
      <c r="Z385" s="61">
        <v>2.6606413026080191</v>
      </c>
      <c r="AA385" s="37"/>
    </row>
    <row r="386" spans="1:27" ht="15" customHeight="1" x14ac:dyDescent="0.2">
      <c r="A386" s="37">
        <v>23</v>
      </c>
      <c r="B386" s="37">
        <v>23</v>
      </c>
      <c r="C386" s="55" t="s">
        <v>35</v>
      </c>
      <c r="D386" s="56" t="s">
        <v>415</v>
      </c>
      <c r="E386" s="57"/>
      <c r="F386" s="58"/>
      <c r="G386" s="59"/>
      <c r="H386" s="60">
        <v>1794.2</v>
      </c>
      <c r="I386" s="54" t="s">
        <v>423</v>
      </c>
      <c r="J386" s="52" t="s">
        <v>465</v>
      </c>
      <c r="K386" s="52" t="s">
        <v>38</v>
      </c>
      <c r="L386" s="53">
        <v>0.26300000000000001</v>
      </c>
      <c r="M386" s="63"/>
      <c r="N386" s="53">
        <v>0.29012625142184101</v>
      </c>
      <c r="O386" s="53">
        <v>0.20198400000000002</v>
      </c>
      <c r="P386" s="61">
        <v>1041</v>
      </c>
      <c r="Q386" s="62"/>
      <c r="R386" s="61">
        <v>976</v>
      </c>
      <c r="S386" s="61">
        <v>985</v>
      </c>
      <c r="T386" s="61"/>
      <c r="U386" s="53">
        <v>0.23200000000000001</v>
      </c>
      <c r="V386" s="61"/>
      <c r="W386" s="61">
        <v>1.9</v>
      </c>
      <c r="X386" s="61">
        <v>1.84</v>
      </c>
      <c r="Y386" s="61">
        <v>2.58</v>
      </c>
      <c r="Z386" s="61">
        <v>2.5920102041883171</v>
      </c>
      <c r="AA386" s="37"/>
    </row>
    <row r="387" spans="1:27" ht="15" customHeight="1" x14ac:dyDescent="0.2">
      <c r="A387" s="37">
        <v>24</v>
      </c>
      <c r="B387" s="37">
        <v>24</v>
      </c>
      <c r="C387" s="55" t="s">
        <v>35</v>
      </c>
      <c r="D387" s="56" t="s">
        <v>415</v>
      </c>
      <c r="E387" s="57"/>
      <c r="F387" s="58"/>
      <c r="G387" s="59"/>
      <c r="H387" s="60">
        <v>1809.3</v>
      </c>
      <c r="I387" s="54" t="s">
        <v>423</v>
      </c>
      <c r="J387" s="52" t="s">
        <v>88</v>
      </c>
      <c r="K387" s="52" t="s">
        <v>86</v>
      </c>
      <c r="L387" s="53">
        <v>0.21899999999999997</v>
      </c>
      <c r="M387" s="63"/>
      <c r="N387" s="53">
        <v>0.24200057539468467</v>
      </c>
      <c r="O387" s="53">
        <v>0.13928399999999999</v>
      </c>
      <c r="P387" s="61">
        <v>70</v>
      </c>
      <c r="Q387" s="62"/>
      <c r="R387" s="61">
        <v>43</v>
      </c>
      <c r="S387" s="61">
        <v>60.3</v>
      </c>
      <c r="T387" s="61"/>
      <c r="U387" s="53">
        <v>0.36399999999999999</v>
      </c>
      <c r="V387" s="61"/>
      <c r="W387" s="61">
        <v>2.0099999999999998</v>
      </c>
      <c r="X387" s="61">
        <v>1.96</v>
      </c>
      <c r="Y387" s="61">
        <v>2.57</v>
      </c>
      <c r="Z387" s="61">
        <v>2.5857539417270106</v>
      </c>
      <c r="AA387" s="37"/>
    </row>
    <row r="388" spans="1:27" ht="15" customHeight="1" x14ac:dyDescent="0.2">
      <c r="A388" s="37">
        <v>25</v>
      </c>
      <c r="B388" s="37">
        <v>25</v>
      </c>
      <c r="C388" s="55" t="s">
        <v>35</v>
      </c>
      <c r="D388" s="56" t="s">
        <v>415</v>
      </c>
      <c r="E388" s="57"/>
      <c r="F388" s="58"/>
      <c r="G388" s="59"/>
      <c r="H388" s="60">
        <v>1817.4</v>
      </c>
      <c r="I388" s="54" t="s">
        <v>423</v>
      </c>
      <c r="J388" s="52" t="s">
        <v>471</v>
      </c>
      <c r="K388" s="52" t="s">
        <v>86</v>
      </c>
      <c r="L388" s="53">
        <v>0.20800000000000002</v>
      </c>
      <c r="M388" s="63"/>
      <c r="N388" s="53">
        <v>0.23355291127910877</v>
      </c>
      <c r="O388" s="53">
        <v>0.14310400000000001</v>
      </c>
      <c r="P388" s="61">
        <v>138</v>
      </c>
      <c r="Q388" s="62"/>
      <c r="R388" s="61">
        <v>97</v>
      </c>
      <c r="S388" s="61">
        <v>121</v>
      </c>
      <c r="T388" s="61"/>
      <c r="U388" s="53">
        <v>0.312</v>
      </c>
      <c r="V388" s="61"/>
      <c r="W388" s="61">
        <v>2.02</v>
      </c>
      <c r="X388" s="61">
        <v>1.97</v>
      </c>
      <c r="Y388" s="61">
        <v>2.5499999999999998</v>
      </c>
      <c r="Z388" s="61">
        <v>2.5703013671663819</v>
      </c>
      <c r="AA388" s="37"/>
    </row>
    <row r="389" spans="1:27" ht="15" customHeight="1" x14ac:dyDescent="0.2">
      <c r="A389" s="37">
        <v>26</v>
      </c>
      <c r="B389" s="37">
        <v>1.1000000000000001</v>
      </c>
      <c r="C389" s="55" t="s">
        <v>35</v>
      </c>
      <c r="D389" s="56">
        <v>3</v>
      </c>
      <c r="E389" s="57"/>
      <c r="F389" s="58"/>
      <c r="G389" s="59"/>
      <c r="H389" s="60">
        <v>1933.5</v>
      </c>
      <c r="I389" s="54" t="s">
        <v>203</v>
      </c>
      <c r="J389" s="52" t="s">
        <v>465</v>
      </c>
      <c r="K389" s="52" t="s">
        <v>38</v>
      </c>
      <c r="L389" s="53">
        <v>0.22</v>
      </c>
      <c r="M389" s="63"/>
      <c r="N389" s="53">
        <v>0.24059753841660306</v>
      </c>
      <c r="O389" s="53">
        <v>0.12737999999999999</v>
      </c>
      <c r="P389" s="61">
        <v>613</v>
      </c>
      <c r="Q389" s="62"/>
      <c r="R389" s="61">
        <v>548</v>
      </c>
      <c r="S389" s="61">
        <v>605</v>
      </c>
      <c r="T389" s="61"/>
      <c r="U389" s="53">
        <v>0.42099999999999999</v>
      </c>
      <c r="V389" s="61"/>
      <c r="W389" s="61">
        <v>2.04</v>
      </c>
      <c r="X389" s="61">
        <v>1.94</v>
      </c>
      <c r="Y389" s="61">
        <v>2.62</v>
      </c>
      <c r="Z389" s="61">
        <v>2.55464012581022</v>
      </c>
      <c r="AA389" s="37"/>
    </row>
    <row r="390" spans="1:27" ht="15" customHeight="1" x14ac:dyDescent="0.2">
      <c r="A390" s="37">
        <v>27</v>
      </c>
      <c r="B390" s="37">
        <v>2.1</v>
      </c>
      <c r="C390" s="55" t="s">
        <v>35</v>
      </c>
      <c r="D390" s="56">
        <v>3</v>
      </c>
      <c r="E390" s="57"/>
      <c r="F390" s="58"/>
      <c r="G390" s="59"/>
      <c r="H390" s="60">
        <v>1935.5</v>
      </c>
      <c r="I390" s="54" t="s">
        <v>203</v>
      </c>
      <c r="J390" s="52" t="s">
        <v>465</v>
      </c>
      <c r="K390" s="52" t="s">
        <v>38</v>
      </c>
      <c r="L390" s="53">
        <v>0.23499999999999999</v>
      </c>
      <c r="M390" s="63"/>
      <c r="N390" s="53">
        <v>0.25684217504486884</v>
      </c>
      <c r="O390" s="53">
        <v>0.17013999999999999</v>
      </c>
      <c r="P390" s="61">
        <v>886</v>
      </c>
      <c r="Q390" s="62"/>
      <c r="R390" s="61">
        <v>805</v>
      </c>
      <c r="S390" s="61">
        <v>845</v>
      </c>
      <c r="T390" s="61"/>
      <c r="U390" s="53">
        <v>0.27600000000000002</v>
      </c>
      <c r="V390" s="61"/>
      <c r="W390" s="61">
        <v>1.98</v>
      </c>
      <c r="X390" s="61">
        <v>1.91</v>
      </c>
      <c r="Y390" s="61">
        <v>2.59</v>
      </c>
      <c r="Z390" s="61">
        <v>2.5701135557784349</v>
      </c>
      <c r="AA390" s="37"/>
    </row>
    <row r="391" spans="1:27" ht="15" customHeight="1" x14ac:dyDescent="0.2">
      <c r="A391" s="37">
        <v>28</v>
      </c>
      <c r="B391" s="37">
        <v>3.1</v>
      </c>
      <c r="C391" s="55" t="s">
        <v>35</v>
      </c>
      <c r="D391" s="56">
        <v>3</v>
      </c>
      <c r="E391" s="57"/>
      <c r="F391" s="58"/>
      <c r="G391" s="59"/>
      <c r="H391" s="60">
        <v>1938.5</v>
      </c>
      <c r="I391" s="54" t="s">
        <v>203</v>
      </c>
      <c r="J391" s="52" t="s">
        <v>465</v>
      </c>
      <c r="K391" s="52" t="s">
        <v>38</v>
      </c>
      <c r="L391" s="53">
        <v>0.22699999999999998</v>
      </c>
      <c r="M391" s="63"/>
      <c r="N391" s="53">
        <v>0.2455529653917955</v>
      </c>
      <c r="O391" s="53">
        <v>0.12189899999999997</v>
      </c>
      <c r="P391" s="61">
        <v>316</v>
      </c>
      <c r="Q391" s="62"/>
      <c r="R391" s="61">
        <v>271</v>
      </c>
      <c r="S391" s="61">
        <v>306.5</v>
      </c>
      <c r="T391" s="61"/>
      <c r="U391" s="53">
        <v>0.46300000000000002</v>
      </c>
      <c r="V391" s="61"/>
      <c r="W391" s="61">
        <v>2.02</v>
      </c>
      <c r="X391" s="61">
        <v>1.96</v>
      </c>
      <c r="Y391" s="61">
        <v>2.61</v>
      </c>
      <c r="Z391" s="61">
        <v>2.5979292251017423</v>
      </c>
      <c r="AA391" s="37"/>
    </row>
    <row r="392" spans="1:27" ht="15" customHeight="1" x14ac:dyDescent="0.2">
      <c r="A392" s="37">
        <v>29</v>
      </c>
      <c r="B392" s="37">
        <v>4.0999999999999996</v>
      </c>
      <c r="C392" s="55" t="s">
        <v>35</v>
      </c>
      <c r="D392" s="56">
        <v>3</v>
      </c>
      <c r="E392" s="57"/>
      <c r="F392" s="58"/>
      <c r="G392" s="59"/>
      <c r="H392" s="60">
        <v>1940</v>
      </c>
      <c r="I392" s="54" t="s">
        <v>203</v>
      </c>
      <c r="J392" s="52" t="s">
        <v>465</v>
      </c>
      <c r="K392" s="52" t="s">
        <v>38</v>
      </c>
      <c r="L392" s="53">
        <v>0.20399999999999999</v>
      </c>
      <c r="M392" s="63"/>
      <c r="N392" s="53">
        <v>0.22635870837280767</v>
      </c>
      <c r="O392" s="53">
        <v>0.14035199999999998</v>
      </c>
      <c r="P392" s="61">
        <v>117</v>
      </c>
      <c r="Q392" s="62"/>
      <c r="R392" s="61">
        <v>85</v>
      </c>
      <c r="S392" s="61">
        <v>114.5</v>
      </c>
      <c r="T392" s="61"/>
      <c r="U392" s="53">
        <v>0.312</v>
      </c>
      <c r="V392" s="61"/>
      <c r="W392" s="61">
        <v>2.08</v>
      </c>
      <c r="X392" s="61">
        <v>2.0299999999999998</v>
      </c>
      <c r="Y392" s="61">
        <v>2.61</v>
      </c>
      <c r="Z392" s="61">
        <v>2.623955083537902</v>
      </c>
      <c r="AA392" s="37"/>
    </row>
    <row r="393" spans="1:27" ht="15" customHeight="1" x14ac:dyDescent="0.2">
      <c r="A393" s="37">
        <v>30</v>
      </c>
      <c r="B393" s="37">
        <v>5.0999999999999996</v>
      </c>
      <c r="C393" s="55" t="s">
        <v>35</v>
      </c>
      <c r="D393" s="56">
        <v>3</v>
      </c>
      <c r="E393" s="57"/>
      <c r="F393" s="58"/>
      <c r="G393" s="59"/>
      <c r="H393" s="60">
        <v>1941.8</v>
      </c>
      <c r="I393" s="54" t="s">
        <v>203</v>
      </c>
      <c r="J393" s="52" t="s">
        <v>478</v>
      </c>
      <c r="K393" s="52" t="s">
        <v>38</v>
      </c>
      <c r="L393" s="53">
        <v>0.155</v>
      </c>
      <c r="M393" s="63"/>
      <c r="N393" s="53">
        <v>0.17751640547322578</v>
      </c>
      <c r="O393" s="53">
        <v>8.9744999999999991E-2</v>
      </c>
      <c r="P393" s="61">
        <v>85</v>
      </c>
      <c r="Q393" s="62"/>
      <c r="R393" s="61">
        <v>62</v>
      </c>
      <c r="S393" s="61">
        <v>82.3</v>
      </c>
      <c r="T393" s="61"/>
      <c r="U393" s="53">
        <v>0.42099999999999999</v>
      </c>
      <c r="V393" s="61"/>
      <c r="W393" s="61">
        <v>2.23</v>
      </c>
      <c r="X393" s="61">
        <v>2.19</v>
      </c>
      <c r="Y393" s="61">
        <v>2.64</v>
      </c>
      <c r="Z393" s="61">
        <v>2.6626670909588692</v>
      </c>
      <c r="AA393" s="37"/>
    </row>
    <row r="394" spans="1:27" ht="15" customHeight="1" x14ac:dyDescent="0.2">
      <c r="A394" s="37">
        <v>31</v>
      </c>
      <c r="B394" s="37">
        <v>6.1</v>
      </c>
      <c r="C394" s="55" t="s">
        <v>35</v>
      </c>
      <c r="D394" s="56" t="s">
        <v>415</v>
      </c>
      <c r="E394" s="57"/>
      <c r="F394" s="58"/>
      <c r="G394" s="59"/>
      <c r="H394" s="60">
        <v>1975.3</v>
      </c>
      <c r="I394" s="54" t="s">
        <v>416</v>
      </c>
      <c r="J394" s="52" t="s">
        <v>472</v>
      </c>
      <c r="K394" s="52" t="s">
        <v>86</v>
      </c>
      <c r="L394" s="53">
        <v>0.10400000000000001</v>
      </c>
      <c r="M394" s="63"/>
      <c r="N394" s="53">
        <v>0.1295126818796217</v>
      </c>
      <c r="O394" s="53">
        <v>2.8704000000000004E-2</v>
      </c>
      <c r="P394" s="61">
        <v>31</v>
      </c>
      <c r="Q394" s="62"/>
      <c r="R394" s="61">
        <v>18.399999999999999</v>
      </c>
      <c r="S394" s="61">
        <v>28.6</v>
      </c>
      <c r="T394" s="61"/>
      <c r="U394" s="53">
        <v>0.72399999999999998</v>
      </c>
      <c r="V394" s="61"/>
      <c r="W394" s="61">
        <v>2.34</v>
      </c>
      <c r="X394" s="61">
        <v>2.2999999999999998</v>
      </c>
      <c r="Y394" s="61">
        <v>2.61</v>
      </c>
      <c r="Z394" s="61">
        <v>2.6421981712109637</v>
      </c>
      <c r="AA394" s="37"/>
    </row>
    <row r="395" spans="1:27" ht="15" customHeight="1" x14ac:dyDescent="0.2">
      <c r="A395" s="37">
        <v>32</v>
      </c>
      <c r="B395" s="37">
        <v>7.1</v>
      </c>
      <c r="C395" s="55" t="s">
        <v>35</v>
      </c>
      <c r="D395" s="56" t="s">
        <v>415</v>
      </c>
      <c r="E395" s="57"/>
      <c r="F395" s="58"/>
      <c r="G395" s="59"/>
      <c r="H395" s="60">
        <v>1975.7</v>
      </c>
      <c r="I395" s="54" t="s">
        <v>416</v>
      </c>
      <c r="J395" s="52" t="s">
        <v>48</v>
      </c>
      <c r="K395" s="52" t="s">
        <v>38</v>
      </c>
      <c r="L395" s="53">
        <v>0.19899999999999998</v>
      </c>
      <c r="M395" s="63"/>
      <c r="N395" s="53">
        <v>0.21377512999295623</v>
      </c>
      <c r="O395" s="53">
        <v>0.11900199999999998</v>
      </c>
      <c r="P395" s="61">
        <v>54</v>
      </c>
      <c r="Q395" s="62"/>
      <c r="R395" s="61">
        <v>41</v>
      </c>
      <c r="S395" s="61">
        <v>51.1</v>
      </c>
      <c r="T395" s="61"/>
      <c r="U395" s="53">
        <v>0.40200000000000002</v>
      </c>
      <c r="V395" s="61"/>
      <c r="W395" s="61">
        <v>2.09</v>
      </c>
      <c r="X395" s="61">
        <v>2.06</v>
      </c>
      <c r="Y395" s="61">
        <v>2.61</v>
      </c>
      <c r="Z395" s="61">
        <v>2.6201155402035865</v>
      </c>
      <c r="AA395" s="37"/>
    </row>
    <row r="396" spans="1:27" ht="15" customHeight="1" x14ac:dyDescent="0.2">
      <c r="A396" s="37">
        <v>33</v>
      </c>
      <c r="B396" s="37">
        <v>8.1</v>
      </c>
      <c r="C396" s="55" t="s">
        <v>35</v>
      </c>
      <c r="D396" s="56" t="s">
        <v>415</v>
      </c>
      <c r="E396" s="57"/>
      <c r="F396" s="58"/>
      <c r="G396" s="59"/>
      <c r="H396" s="60">
        <v>1980</v>
      </c>
      <c r="I396" s="54" t="s">
        <v>416</v>
      </c>
      <c r="J396" s="52" t="s">
        <v>48</v>
      </c>
      <c r="K396" s="52" t="s">
        <v>38</v>
      </c>
      <c r="L396" s="53">
        <v>0.17800000000000002</v>
      </c>
      <c r="M396" s="63"/>
      <c r="N396" s="53">
        <v>0.19432076038889629</v>
      </c>
      <c r="O396" s="53">
        <v>0.10982600000000001</v>
      </c>
      <c r="P396" s="61">
        <v>36.6</v>
      </c>
      <c r="Q396" s="62"/>
      <c r="R396" s="61">
        <v>22.1</v>
      </c>
      <c r="S396" s="61">
        <v>33.6</v>
      </c>
      <c r="T396" s="61"/>
      <c r="U396" s="53">
        <v>0.38300000000000001</v>
      </c>
      <c r="V396" s="61"/>
      <c r="W396" s="61">
        <v>2.15</v>
      </c>
      <c r="X396" s="61">
        <v>2.11</v>
      </c>
      <c r="Y396" s="61">
        <v>2.62</v>
      </c>
      <c r="Z396" s="61">
        <v>2.6189082407267734</v>
      </c>
      <c r="AA396" s="37"/>
    </row>
    <row r="397" spans="1:27" ht="15" customHeight="1" x14ac:dyDescent="0.2">
      <c r="A397" s="37">
        <v>34</v>
      </c>
      <c r="B397" s="37">
        <v>9.1</v>
      </c>
      <c r="C397" s="55" t="s">
        <v>35</v>
      </c>
      <c r="D397" s="56" t="s">
        <v>415</v>
      </c>
      <c r="E397" s="57"/>
      <c r="F397" s="58"/>
      <c r="G397" s="59"/>
      <c r="H397" s="60">
        <v>1990.6</v>
      </c>
      <c r="I397" s="54" t="s">
        <v>416</v>
      </c>
      <c r="J397" s="52" t="s">
        <v>485</v>
      </c>
      <c r="K397" s="52" t="s">
        <v>493</v>
      </c>
      <c r="L397" s="53">
        <v>0.03</v>
      </c>
      <c r="M397" s="63"/>
      <c r="N397" s="53">
        <v>2.0602057321338813E-2</v>
      </c>
      <c r="O397" s="53">
        <v>1.0769999999999998E-2</v>
      </c>
      <c r="P397" s="61">
        <v>1.2</v>
      </c>
      <c r="Q397" s="62"/>
      <c r="R397" s="61">
        <v>0.4</v>
      </c>
      <c r="S397" s="61">
        <v>0.57999999999999996</v>
      </c>
      <c r="T397" s="61"/>
      <c r="U397" s="53">
        <v>0.64100000000000001</v>
      </c>
      <c r="V397" s="61"/>
      <c r="W397" s="61">
        <v>2.95</v>
      </c>
      <c r="X397" s="61">
        <v>2.92</v>
      </c>
      <c r="Y397" s="61">
        <v>3.04</v>
      </c>
      <c r="Z397" s="61">
        <v>2.9814234569594626</v>
      </c>
      <c r="AA397" s="37"/>
    </row>
    <row r="398" spans="1:27" ht="15" customHeight="1" x14ac:dyDescent="0.2">
      <c r="A398" s="37">
        <v>35</v>
      </c>
      <c r="B398" s="37">
        <v>10.1</v>
      </c>
      <c r="C398" s="55" t="s">
        <v>35</v>
      </c>
      <c r="D398" s="56" t="s">
        <v>415</v>
      </c>
      <c r="E398" s="57"/>
      <c r="F398" s="58"/>
      <c r="G398" s="59"/>
      <c r="H398" s="60">
        <v>2021.7</v>
      </c>
      <c r="I398" s="54" t="s">
        <v>417</v>
      </c>
      <c r="J398" s="52" t="s">
        <v>48</v>
      </c>
      <c r="K398" s="52" t="s">
        <v>38</v>
      </c>
      <c r="L398" s="53">
        <v>0.153</v>
      </c>
      <c r="M398" s="63"/>
      <c r="N398" s="53">
        <v>0.17006461246740939</v>
      </c>
      <c r="O398" s="53">
        <v>6.5484000000000001E-2</v>
      </c>
      <c r="P398" s="61">
        <v>15</v>
      </c>
      <c r="Q398" s="62"/>
      <c r="R398" s="61">
        <v>10.199999999999999</v>
      </c>
      <c r="S398" s="61">
        <v>14.1</v>
      </c>
      <c r="T398" s="61"/>
      <c r="U398" s="53">
        <v>0.57199999999999995</v>
      </c>
      <c r="V398" s="61"/>
      <c r="W398" s="61">
        <v>2.21</v>
      </c>
      <c r="X398" s="61">
        <v>2.17</v>
      </c>
      <c r="Y398" s="61">
        <v>2.61</v>
      </c>
      <c r="Z398" s="61">
        <v>2.6146613731599517</v>
      </c>
      <c r="AA398" s="37"/>
    </row>
    <row r="399" spans="1:27" ht="15" customHeight="1" x14ac:dyDescent="0.2">
      <c r="A399" s="37">
        <v>36</v>
      </c>
      <c r="B399" s="37">
        <v>11.1</v>
      </c>
      <c r="C399" s="55" t="s">
        <v>35</v>
      </c>
      <c r="D399" s="56" t="s">
        <v>415</v>
      </c>
      <c r="E399" s="57"/>
      <c r="F399" s="58"/>
      <c r="G399" s="59"/>
      <c r="H399" s="60">
        <v>2022.7</v>
      </c>
      <c r="I399" s="54" t="s">
        <v>417</v>
      </c>
      <c r="J399" s="52" t="s">
        <v>486</v>
      </c>
      <c r="K399" s="52" t="s">
        <v>38</v>
      </c>
      <c r="L399" s="53">
        <v>0.153</v>
      </c>
      <c r="M399" s="63"/>
      <c r="N399" s="53">
        <v>0.17037648264520613</v>
      </c>
      <c r="O399" s="53">
        <v>6.9155999999999995E-2</v>
      </c>
      <c r="P399" s="61">
        <v>20</v>
      </c>
      <c r="Q399" s="62"/>
      <c r="R399" s="61">
        <v>15.5</v>
      </c>
      <c r="S399" s="61">
        <v>18.5</v>
      </c>
      <c r="T399" s="61"/>
      <c r="U399" s="53">
        <v>0.54800000000000004</v>
      </c>
      <c r="V399" s="61"/>
      <c r="W399" s="61">
        <v>2.21</v>
      </c>
      <c r="X399" s="61">
        <v>2.17</v>
      </c>
      <c r="Y399" s="61">
        <v>2.61</v>
      </c>
      <c r="Z399" s="61">
        <v>2.6156442706915035</v>
      </c>
      <c r="AA399" s="37"/>
    </row>
    <row r="400" spans="1:27" ht="15" customHeight="1" x14ac:dyDescent="0.2">
      <c r="A400" s="37">
        <v>37</v>
      </c>
      <c r="B400" s="37">
        <v>12.1</v>
      </c>
      <c r="C400" s="55" t="s">
        <v>35</v>
      </c>
      <c r="D400" s="56" t="s">
        <v>415</v>
      </c>
      <c r="E400" s="57"/>
      <c r="F400" s="58"/>
      <c r="G400" s="59"/>
      <c r="H400" s="60">
        <v>2024.1</v>
      </c>
      <c r="I400" s="54" t="s">
        <v>417</v>
      </c>
      <c r="J400" s="52" t="s">
        <v>468</v>
      </c>
      <c r="K400" s="52" t="s">
        <v>38</v>
      </c>
      <c r="L400" s="53">
        <v>0.16800000000000001</v>
      </c>
      <c r="M400" s="63"/>
      <c r="N400" s="53">
        <v>0.18653137071426854</v>
      </c>
      <c r="O400" s="53">
        <v>6.568800000000001E-2</v>
      </c>
      <c r="P400" s="61">
        <v>18</v>
      </c>
      <c r="Q400" s="62"/>
      <c r="R400" s="61">
        <v>9.6</v>
      </c>
      <c r="S400" s="61">
        <v>15.9</v>
      </c>
      <c r="T400" s="61"/>
      <c r="U400" s="53">
        <v>0.60899999999999999</v>
      </c>
      <c r="V400" s="61"/>
      <c r="W400" s="61">
        <v>2.15</v>
      </c>
      <c r="X400" s="61">
        <v>2.11</v>
      </c>
      <c r="Y400" s="61">
        <v>2.58</v>
      </c>
      <c r="Z400" s="61">
        <v>2.5938308178554981</v>
      </c>
      <c r="AA400" s="37"/>
    </row>
    <row r="401" spans="1:27" ht="15" customHeight="1" x14ac:dyDescent="0.2">
      <c r="A401" s="37">
        <v>38</v>
      </c>
      <c r="B401" s="37">
        <v>13.1</v>
      </c>
      <c r="C401" s="55" t="s">
        <v>35</v>
      </c>
      <c r="D401" s="56" t="s">
        <v>415</v>
      </c>
      <c r="E401" s="57"/>
      <c r="F401" s="58"/>
      <c r="G401" s="59"/>
      <c r="H401" s="60">
        <v>2106.6999999999998</v>
      </c>
      <c r="I401" s="54" t="s">
        <v>418</v>
      </c>
      <c r="J401" s="52" t="s">
        <v>465</v>
      </c>
      <c r="K401" s="52" t="s">
        <v>38</v>
      </c>
      <c r="L401" s="53">
        <v>0.17899999999999999</v>
      </c>
      <c r="M401" s="63"/>
      <c r="N401" s="53">
        <v>0.19541691267498357</v>
      </c>
      <c r="O401" s="53">
        <v>8.0549999999999983E-2</v>
      </c>
      <c r="P401" s="61">
        <v>21</v>
      </c>
      <c r="Q401" s="62"/>
      <c r="R401" s="61">
        <v>13.3</v>
      </c>
      <c r="S401" s="61">
        <v>19.2</v>
      </c>
      <c r="T401" s="61"/>
      <c r="U401" s="53">
        <v>0.55000000000000004</v>
      </c>
      <c r="V401" s="61"/>
      <c r="W401" s="61">
        <v>2.13</v>
      </c>
      <c r="X401" s="61">
        <v>2.09</v>
      </c>
      <c r="Y401" s="61">
        <v>2.59</v>
      </c>
      <c r="Z401" s="61">
        <v>2.5976186088482014</v>
      </c>
      <c r="AA401" s="37"/>
    </row>
    <row r="402" spans="1:27" ht="15" customHeight="1" x14ac:dyDescent="0.2">
      <c r="A402" s="37">
        <v>39</v>
      </c>
      <c r="B402" s="37">
        <v>14.1</v>
      </c>
      <c r="C402" s="55" t="s">
        <v>35</v>
      </c>
      <c r="D402" s="56" t="s">
        <v>415</v>
      </c>
      <c r="E402" s="57"/>
      <c r="F402" s="58"/>
      <c r="G402" s="59"/>
      <c r="H402" s="60">
        <v>2110.8000000000002</v>
      </c>
      <c r="I402" s="54" t="s">
        <v>418</v>
      </c>
      <c r="J402" s="52" t="s">
        <v>48</v>
      </c>
      <c r="K402" s="52" t="s">
        <v>38</v>
      </c>
      <c r="L402" s="53">
        <v>0.151</v>
      </c>
      <c r="M402" s="63"/>
      <c r="N402" s="53">
        <v>0.17096589157349867</v>
      </c>
      <c r="O402" s="53">
        <v>3.6088999999999996E-2</v>
      </c>
      <c r="P402" s="61">
        <v>20</v>
      </c>
      <c r="Q402" s="62"/>
      <c r="R402" s="61">
        <v>15.2</v>
      </c>
      <c r="S402" s="61">
        <v>18.2</v>
      </c>
      <c r="T402" s="61"/>
      <c r="U402" s="53">
        <v>0.76100000000000001</v>
      </c>
      <c r="V402" s="61"/>
      <c r="W402" s="61">
        <v>2.19</v>
      </c>
      <c r="X402" s="61">
        <v>2.13</v>
      </c>
      <c r="Y402" s="61">
        <v>2.58</v>
      </c>
      <c r="Z402" s="61">
        <v>2.5692549659298325</v>
      </c>
      <c r="AA402" s="37"/>
    </row>
    <row r="403" spans="1:27" ht="15" customHeight="1" x14ac:dyDescent="0.2">
      <c r="A403" s="37">
        <v>40</v>
      </c>
      <c r="B403" s="37">
        <v>15.1</v>
      </c>
      <c r="C403" s="55" t="s">
        <v>35</v>
      </c>
      <c r="D403" s="56" t="s">
        <v>415</v>
      </c>
      <c r="E403" s="57"/>
      <c r="F403" s="58"/>
      <c r="G403" s="59"/>
      <c r="H403" s="60">
        <v>2113.5</v>
      </c>
      <c r="I403" s="54" t="s">
        <v>418</v>
      </c>
      <c r="J403" s="52" t="s">
        <v>468</v>
      </c>
      <c r="K403" s="52" t="s">
        <v>38</v>
      </c>
      <c r="L403" s="53">
        <v>0.13500000000000001</v>
      </c>
      <c r="M403" s="63"/>
      <c r="N403" s="53">
        <v>0.15564620572541515</v>
      </c>
      <c r="O403" s="53">
        <v>3.483E-2</v>
      </c>
      <c r="P403" s="61">
        <v>10</v>
      </c>
      <c r="Q403" s="62"/>
      <c r="R403" s="61">
        <v>3.4</v>
      </c>
      <c r="S403" s="61">
        <v>7.1</v>
      </c>
      <c r="T403" s="61"/>
      <c r="U403" s="53">
        <v>0.74199999999999999</v>
      </c>
      <c r="V403" s="61"/>
      <c r="W403" s="61">
        <v>2.2400000000000002</v>
      </c>
      <c r="X403" s="61">
        <v>2.19</v>
      </c>
      <c r="Y403" s="61">
        <v>2.59</v>
      </c>
      <c r="Z403" s="61">
        <v>2.5936994833800786</v>
      </c>
      <c r="AA403" s="37"/>
    </row>
    <row r="404" spans="1:27" ht="15" customHeight="1" x14ac:dyDescent="0.2">
      <c r="A404" s="37">
        <v>41</v>
      </c>
      <c r="B404" s="37">
        <v>16.100000000000001</v>
      </c>
      <c r="C404" s="55" t="s">
        <v>35</v>
      </c>
      <c r="D404" s="56" t="s">
        <v>415</v>
      </c>
      <c r="E404" s="57"/>
      <c r="F404" s="58"/>
      <c r="G404" s="59"/>
      <c r="H404" s="60">
        <v>2117.1</v>
      </c>
      <c r="I404" s="54" t="s">
        <v>418</v>
      </c>
      <c r="J404" s="52" t="s">
        <v>482</v>
      </c>
      <c r="K404" s="52" t="s">
        <v>86</v>
      </c>
      <c r="L404" s="53">
        <v>9.3000000000000013E-2</v>
      </c>
      <c r="M404" s="63"/>
      <c r="N404" s="53">
        <v>0.12254688836781909</v>
      </c>
      <c r="O404" s="53">
        <v>9.0209999999999995E-3</v>
      </c>
      <c r="P404" s="61">
        <v>14.3</v>
      </c>
      <c r="Q404" s="62"/>
      <c r="R404" s="61">
        <v>6.9</v>
      </c>
      <c r="S404" s="61">
        <v>12.1</v>
      </c>
      <c r="T404" s="61"/>
      <c r="U404" s="53">
        <v>0.90300000000000002</v>
      </c>
      <c r="V404" s="61"/>
      <c r="W404" s="61">
        <v>2.34</v>
      </c>
      <c r="X404" s="61">
        <v>2.29</v>
      </c>
      <c r="Y404" s="61">
        <v>2.58</v>
      </c>
      <c r="Z404" s="61">
        <v>2.6098260632300816</v>
      </c>
      <c r="AA404" s="37"/>
    </row>
    <row r="405" spans="1:27" ht="15" customHeight="1" x14ac:dyDescent="0.2">
      <c r="A405" s="37">
        <v>42</v>
      </c>
      <c r="B405" s="37">
        <v>17.100000000000001</v>
      </c>
      <c r="C405" s="55" t="s">
        <v>35</v>
      </c>
      <c r="D405" s="56" t="s">
        <v>415</v>
      </c>
      <c r="E405" s="57"/>
      <c r="F405" s="58"/>
      <c r="G405" s="59"/>
      <c r="H405" s="60">
        <v>2118</v>
      </c>
      <c r="I405" s="54" t="s">
        <v>418</v>
      </c>
      <c r="J405" s="52" t="s">
        <v>482</v>
      </c>
      <c r="K405" s="52" t="s">
        <v>86</v>
      </c>
      <c r="L405" s="53">
        <v>0.13600000000000001</v>
      </c>
      <c r="M405" s="63"/>
      <c r="N405" s="53">
        <v>0.15467918282417484</v>
      </c>
      <c r="O405" s="53">
        <v>2.6247999999999994E-2</v>
      </c>
      <c r="P405" s="61">
        <v>6.7</v>
      </c>
      <c r="Q405" s="62"/>
      <c r="R405" s="61">
        <v>2.9</v>
      </c>
      <c r="S405" s="61">
        <v>4.21</v>
      </c>
      <c r="T405" s="61"/>
      <c r="U405" s="53">
        <v>0.80700000000000005</v>
      </c>
      <c r="V405" s="61"/>
      <c r="W405" s="61">
        <v>2.25</v>
      </c>
      <c r="X405" s="61">
        <v>2.21</v>
      </c>
      <c r="Y405" s="61">
        <v>2.6</v>
      </c>
      <c r="Z405" s="61">
        <v>2.6143920214617453</v>
      </c>
      <c r="AA405" s="37"/>
    </row>
    <row r="406" spans="1:27" ht="15" customHeight="1" x14ac:dyDescent="0.2">
      <c r="A406" s="37">
        <v>43</v>
      </c>
      <c r="B406" s="37">
        <v>18.100000000000001</v>
      </c>
      <c r="C406" s="55" t="s">
        <v>35</v>
      </c>
      <c r="D406" s="56" t="s">
        <v>415</v>
      </c>
      <c r="E406" s="57"/>
      <c r="F406" s="58"/>
      <c r="G406" s="59"/>
      <c r="H406" s="60">
        <v>2119.8000000000002</v>
      </c>
      <c r="I406" s="54" t="s">
        <v>418</v>
      </c>
      <c r="J406" s="52" t="s">
        <v>482</v>
      </c>
      <c r="K406" s="52" t="s">
        <v>86</v>
      </c>
      <c r="L406" s="53">
        <v>0.11900000000000001</v>
      </c>
      <c r="M406" s="63"/>
      <c r="N406" s="53">
        <v>0.14324724072312092</v>
      </c>
      <c r="O406" s="53">
        <v>1.3089999999999999E-2</v>
      </c>
      <c r="P406" s="61">
        <v>11.1</v>
      </c>
      <c r="Q406" s="62"/>
      <c r="R406" s="61">
        <v>4.2</v>
      </c>
      <c r="S406" s="61">
        <v>10.199999999999999</v>
      </c>
      <c r="T406" s="61"/>
      <c r="U406" s="53">
        <v>0.89</v>
      </c>
      <c r="V406" s="61"/>
      <c r="W406" s="61">
        <v>2.2999999999999998</v>
      </c>
      <c r="X406" s="61">
        <v>2.27</v>
      </c>
      <c r="Y406" s="61">
        <v>2.61</v>
      </c>
      <c r="Z406" s="61">
        <v>2.6495391761748595</v>
      </c>
      <c r="AA406" s="37"/>
    </row>
    <row r="407" spans="1:27" ht="15" customHeight="1" x14ac:dyDescent="0.2">
      <c r="A407" s="37">
        <v>44</v>
      </c>
      <c r="B407" s="37">
        <v>19.100000000000001</v>
      </c>
      <c r="C407" s="55" t="s">
        <v>35</v>
      </c>
      <c r="D407" s="56" t="s">
        <v>415</v>
      </c>
      <c r="E407" s="57"/>
      <c r="F407" s="58"/>
      <c r="G407" s="59"/>
      <c r="H407" s="60">
        <v>2121.6</v>
      </c>
      <c r="I407" s="54" t="s">
        <v>418</v>
      </c>
      <c r="J407" s="52" t="s">
        <v>48</v>
      </c>
      <c r="K407" s="52" t="s">
        <v>38</v>
      </c>
      <c r="L407" s="53">
        <v>0.14699999999999999</v>
      </c>
      <c r="M407" s="63"/>
      <c r="N407" s="53">
        <v>0.16561577332323779</v>
      </c>
      <c r="O407" s="53">
        <v>3.5720999999999996E-2</v>
      </c>
      <c r="P407" s="61">
        <v>17.5</v>
      </c>
      <c r="Q407" s="62"/>
      <c r="R407" s="61">
        <v>9.9</v>
      </c>
      <c r="S407" s="61">
        <v>15.9</v>
      </c>
      <c r="T407" s="61"/>
      <c r="U407" s="53">
        <v>0.75700000000000001</v>
      </c>
      <c r="V407" s="61"/>
      <c r="W407" s="61">
        <v>2.2400000000000002</v>
      </c>
      <c r="X407" s="61">
        <v>2.2000000000000002</v>
      </c>
      <c r="Y407" s="61">
        <v>2.63</v>
      </c>
      <c r="Z407" s="61">
        <v>2.6366749629991184</v>
      </c>
      <c r="AA407" s="37"/>
    </row>
    <row r="408" spans="1:27" ht="15" customHeight="1" x14ac:dyDescent="0.2">
      <c r="A408" s="37">
        <v>45</v>
      </c>
      <c r="B408" s="37">
        <v>20.100000000000001</v>
      </c>
      <c r="C408" s="55" t="s">
        <v>35</v>
      </c>
      <c r="D408" s="56" t="s">
        <v>415</v>
      </c>
      <c r="E408" s="57"/>
      <c r="F408" s="58"/>
      <c r="G408" s="59"/>
      <c r="H408" s="60">
        <v>2124.4</v>
      </c>
      <c r="I408" s="54" t="s">
        <v>418</v>
      </c>
      <c r="J408" s="52" t="s">
        <v>487</v>
      </c>
      <c r="K408" s="52" t="s">
        <v>38</v>
      </c>
      <c r="L408" s="53">
        <v>0.155</v>
      </c>
      <c r="M408" s="63"/>
      <c r="N408" s="53">
        <v>0.17323418020731199</v>
      </c>
      <c r="O408" s="53">
        <v>4.5415000000000004E-2</v>
      </c>
      <c r="P408" s="61">
        <v>22.4</v>
      </c>
      <c r="Q408" s="62"/>
      <c r="R408" s="61">
        <v>13.7</v>
      </c>
      <c r="S408" s="61">
        <v>20.56</v>
      </c>
      <c r="T408" s="61"/>
      <c r="U408" s="53">
        <v>0.70699999999999996</v>
      </c>
      <c r="V408" s="61"/>
      <c r="W408" s="61">
        <v>2.23</v>
      </c>
      <c r="X408" s="61">
        <v>2.1800000000000002</v>
      </c>
      <c r="Y408" s="61">
        <v>2.64</v>
      </c>
      <c r="Z408" s="61">
        <v>2.6367805100441095</v>
      </c>
      <c r="AA408" s="37"/>
    </row>
    <row r="409" spans="1:27" ht="15" customHeight="1" x14ac:dyDescent="0.2">
      <c r="A409" s="37">
        <v>46</v>
      </c>
      <c r="B409" s="37">
        <v>21.1</v>
      </c>
      <c r="C409" s="55" t="s">
        <v>35</v>
      </c>
      <c r="D409" s="56" t="s">
        <v>415</v>
      </c>
      <c r="E409" s="57"/>
      <c r="F409" s="58"/>
      <c r="G409" s="59"/>
      <c r="H409" s="60">
        <v>2460.6</v>
      </c>
      <c r="I409" s="54" t="s">
        <v>419</v>
      </c>
      <c r="J409" s="52" t="s">
        <v>488</v>
      </c>
      <c r="K409" s="52" t="s">
        <v>86</v>
      </c>
      <c r="L409" s="53">
        <v>9.3000000000000013E-2</v>
      </c>
      <c r="M409" s="63"/>
      <c r="N409" s="53">
        <v>0.11528475790863224</v>
      </c>
      <c r="O409" s="53">
        <v>1.023E-2</v>
      </c>
      <c r="P409" s="61">
        <v>3.8</v>
      </c>
      <c r="Q409" s="62"/>
      <c r="R409" s="61">
        <v>1.3</v>
      </c>
      <c r="S409" s="61">
        <v>2.1</v>
      </c>
      <c r="T409" s="61"/>
      <c r="U409" s="53">
        <v>0.89</v>
      </c>
      <c r="V409" s="61"/>
      <c r="W409" s="61">
        <v>2.44</v>
      </c>
      <c r="X409" s="61">
        <v>2.4300000000000002</v>
      </c>
      <c r="Y409" s="61">
        <v>2.69</v>
      </c>
      <c r="Z409" s="61">
        <v>2.7466464737916714</v>
      </c>
      <c r="AA409" s="37"/>
    </row>
    <row r="410" spans="1:27" ht="15" customHeight="1" x14ac:dyDescent="0.2">
      <c r="A410" s="37">
        <v>47</v>
      </c>
      <c r="B410" s="37">
        <v>22.1</v>
      </c>
      <c r="C410" s="55" t="s">
        <v>35</v>
      </c>
      <c r="D410" s="56" t="s">
        <v>415</v>
      </c>
      <c r="E410" s="57"/>
      <c r="F410" s="58"/>
      <c r="G410" s="59"/>
      <c r="H410" s="60">
        <v>2461</v>
      </c>
      <c r="I410" s="54" t="s">
        <v>419</v>
      </c>
      <c r="J410" s="52" t="s">
        <v>486</v>
      </c>
      <c r="K410" s="52" t="s">
        <v>38</v>
      </c>
      <c r="L410" s="53">
        <v>0.157</v>
      </c>
      <c r="M410" s="63"/>
      <c r="N410" s="53">
        <v>0.17658391558192973</v>
      </c>
      <c r="O410" s="53">
        <v>6.6411000000000012E-2</v>
      </c>
      <c r="P410" s="61">
        <v>11.9</v>
      </c>
      <c r="Q410" s="62"/>
      <c r="R410" s="61">
        <v>6.3</v>
      </c>
      <c r="S410" s="61">
        <v>10.199999999999999</v>
      </c>
      <c r="T410" s="61"/>
      <c r="U410" s="53">
        <v>0.57699999999999996</v>
      </c>
      <c r="V410" s="61"/>
      <c r="W410" s="61">
        <v>2.19</v>
      </c>
      <c r="X410" s="61">
        <v>2.16</v>
      </c>
      <c r="Y410" s="61">
        <v>2.6</v>
      </c>
      <c r="Z410" s="61">
        <v>2.6232181285680483</v>
      </c>
      <c r="AA410" s="37"/>
    </row>
    <row r="411" spans="1:27" ht="15" customHeight="1" x14ac:dyDescent="0.2">
      <c r="A411" s="37">
        <v>48</v>
      </c>
      <c r="B411" s="37">
        <v>23.1</v>
      </c>
      <c r="C411" s="55" t="s">
        <v>35</v>
      </c>
      <c r="D411" s="56" t="s">
        <v>415</v>
      </c>
      <c r="E411" s="57"/>
      <c r="F411" s="58"/>
      <c r="G411" s="59"/>
      <c r="H411" s="60">
        <v>2461.5</v>
      </c>
      <c r="I411" s="54" t="s">
        <v>419</v>
      </c>
      <c r="J411" s="52" t="s">
        <v>486</v>
      </c>
      <c r="K411" s="52" t="s">
        <v>38</v>
      </c>
      <c r="L411" s="53">
        <v>0.157</v>
      </c>
      <c r="M411" s="63"/>
      <c r="N411" s="53">
        <v>0.17656240560863556</v>
      </c>
      <c r="O411" s="53">
        <v>6.7667000000000005E-2</v>
      </c>
      <c r="P411" s="61">
        <v>10.199999999999999</v>
      </c>
      <c r="Q411" s="62"/>
      <c r="R411" s="61">
        <v>5.5</v>
      </c>
      <c r="S411" s="61">
        <v>8.75</v>
      </c>
      <c r="T411" s="61"/>
      <c r="U411" s="53">
        <v>0.56899999999999995</v>
      </c>
      <c r="V411" s="61"/>
      <c r="W411" s="61">
        <v>2.2000000000000002</v>
      </c>
      <c r="X411" s="61">
        <v>2.17</v>
      </c>
      <c r="Y411" s="61">
        <v>2.61</v>
      </c>
      <c r="Z411" s="61">
        <v>2.6352938155610124</v>
      </c>
      <c r="AA411" s="37"/>
    </row>
    <row r="412" spans="1:27" ht="15" customHeight="1" x14ac:dyDescent="0.2">
      <c r="A412" s="37">
        <v>49</v>
      </c>
      <c r="B412" s="37">
        <v>24.1</v>
      </c>
      <c r="C412" s="55" t="s">
        <v>35</v>
      </c>
      <c r="D412" s="56" t="s">
        <v>415</v>
      </c>
      <c r="E412" s="57"/>
      <c r="F412" s="58"/>
      <c r="G412" s="59"/>
      <c r="H412" s="60">
        <v>2462.1</v>
      </c>
      <c r="I412" s="54" t="s">
        <v>419</v>
      </c>
      <c r="J412" s="52" t="s">
        <v>489</v>
      </c>
      <c r="K412" s="52" t="s">
        <v>86</v>
      </c>
      <c r="L412" s="53">
        <v>0.151</v>
      </c>
      <c r="M412" s="63"/>
      <c r="N412" s="53">
        <v>0.1748470429086767</v>
      </c>
      <c r="O412" s="53">
        <v>4.9678999999999994E-2</v>
      </c>
      <c r="P412" s="61">
        <v>9.8000000000000007</v>
      </c>
      <c r="Q412" s="62"/>
      <c r="R412" s="61">
        <v>5.0999999999999996</v>
      </c>
      <c r="S412" s="61">
        <v>8.1</v>
      </c>
      <c r="T412" s="61"/>
      <c r="U412" s="53">
        <v>0.67100000000000004</v>
      </c>
      <c r="V412" s="61"/>
      <c r="W412" s="61">
        <v>2.2599999999999998</v>
      </c>
      <c r="X412" s="61">
        <v>2.2400000000000002</v>
      </c>
      <c r="Y412" s="61">
        <v>2.66</v>
      </c>
      <c r="Z412" s="61">
        <v>2.7146482124914564</v>
      </c>
      <c r="AA412" s="37"/>
    </row>
    <row r="413" spans="1:27" ht="15" customHeight="1" x14ac:dyDescent="0.2">
      <c r="A413" s="37">
        <v>50</v>
      </c>
      <c r="B413" s="37">
        <v>25.1</v>
      </c>
      <c r="C413" s="55" t="s">
        <v>35</v>
      </c>
      <c r="D413" s="56" t="s">
        <v>415</v>
      </c>
      <c r="E413" s="57"/>
      <c r="F413" s="58"/>
      <c r="G413" s="59"/>
      <c r="H413" s="60">
        <v>2478.6</v>
      </c>
      <c r="I413" s="54" t="s">
        <v>419</v>
      </c>
      <c r="J413" s="52" t="s">
        <v>482</v>
      </c>
      <c r="K413" s="52" t="s">
        <v>86</v>
      </c>
      <c r="L413" s="53">
        <v>0.13</v>
      </c>
      <c r="M413" s="63"/>
      <c r="N413" s="53">
        <v>0.14955505387133006</v>
      </c>
      <c r="O413" s="53">
        <v>4.0430000000000008E-2</v>
      </c>
      <c r="P413" s="61">
        <v>14.1</v>
      </c>
      <c r="Q413" s="62"/>
      <c r="R413" s="61">
        <v>9.6999999999999993</v>
      </c>
      <c r="S413" s="61">
        <v>12.4</v>
      </c>
      <c r="T413" s="61"/>
      <c r="U413" s="53">
        <v>0.68899999999999995</v>
      </c>
      <c r="V413" s="61"/>
      <c r="W413" s="61">
        <v>2.2599999999999998</v>
      </c>
      <c r="X413" s="61">
        <v>2.2200000000000002</v>
      </c>
      <c r="Y413" s="61">
        <v>2.6</v>
      </c>
      <c r="Z413" s="61">
        <v>2.6103982510634149</v>
      </c>
      <c r="AA413" s="37"/>
    </row>
    <row r="414" spans="1:27" ht="15" customHeight="1" x14ac:dyDescent="0.2">
      <c r="A414" s="37" t="s">
        <v>424</v>
      </c>
      <c r="B414" s="37"/>
      <c r="C414" s="55"/>
      <c r="D414" s="56"/>
      <c r="E414" s="57"/>
      <c r="F414" s="58"/>
      <c r="G414" s="59"/>
      <c r="H414" s="60"/>
      <c r="I414" s="54"/>
      <c r="J414" s="52"/>
      <c r="K414" s="52"/>
      <c r="L414" s="53"/>
      <c r="M414" s="63"/>
      <c r="N414" s="53"/>
      <c r="O414" s="53"/>
      <c r="P414" s="61"/>
      <c r="Q414" s="62"/>
      <c r="R414" s="61"/>
      <c r="S414" s="61"/>
      <c r="T414" s="61"/>
      <c r="U414" s="53"/>
      <c r="V414" s="61"/>
      <c r="W414" s="61"/>
      <c r="X414" s="61"/>
      <c r="Y414" s="61"/>
      <c r="Z414" s="61"/>
      <c r="AA414" s="37"/>
    </row>
    <row r="415" spans="1:27" ht="15" customHeight="1" x14ac:dyDescent="0.2">
      <c r="A415" s="37">
        <v>1</v>
      </c>
      <c r="B415" s="37" t="s">
        <v>425</v>
      </c>
      <c r="C415" s="55" t="s">
        <v>35</v>
      </c>
      <c r="D415" s="56">
        <v>1</v>
      </c>
      <c r="E415" s="57">
        <v>1726</v>
      </c>
      <c r="F415" s="58">
        <v>1744</v>
      </c>
      <c r="G415" s="59">
        <v>3</v>
      </c>
      <c r="H415" s="60">
        <v>1728.5</v>
      </c>
      <c r="I415" s="52" t="s">
        <v>36</v>
      </c>
      <c r="J415" s="52" t="s">
        <v>48</v>
      </c>
      <c r="K415" s="52" t="s">
        <v>38</v>
      </c>
      <c r="L415" s="53">
        <v>0.27399999999999997</v>
      </c>
      <c r="M415" s="63"/>
      <c r="N415" s="53">
        <v>0.29946996072603749</v>
      </c>
      <c r="O415" s="53">
        <v>0.23899999999999999</v>
      </c>
      <c r="P415" s="61">
        <v>1163</v>
      </c>
      <c r="Q415" s="62"/>
      <c r="R415" s="61">
        <v>1121</v>
      </c>
      <c r="S415" s="61">
        <v>1054</v>
      </c>
      <c r="T415" s="61"/>
      <c r="U415" s="53">
        <v>0.129</v>
      </c>
      <c r="V415" s="61"/>
      <c r="W415" s="61">
        <v>1.86</v>
      </c>
      <c r="X415" s="61">
        <v>1.83</v>
      </c>
      <c r="Y415" s="61">
        <v>2.56</v>
      </c>
      <c r="Z415" s="61">
        <v>2.6123076776216956</v>
      </c>
      <c r="AA415" s="37"/>
    </row>
    <row r="416" spans="1:27" ht="15" customHeight="1" x14ac:dyDescent="0.2">
      <c r="A416" s="37">
        <v>2</v>
      </c>
      <c r="B416" s="37" t="s">
        <v>426</v>
      </c>
      <c r="C416" s="55" t="s">
        <v>35</v>
      </c>
      <c r="D416" s="56">
        <v>1</v>
      </c>
      <c r="E416" s="57">
        <v>1726</v>
      </c>
      <c r="F416" s="58">
        <v>1744</v>
      </c>
      <c r="G416" s="59">
        <v>7</v>
      </c>
      <c r="H416" s="60">
        <v>1732.5</v>
      </c>
      <c r="I416" s="52" t="s">
        <v>36</v>
      </c>
      <c r="J416" s="52" t="s">
        <v>491</v>
      </c>
      <c r="K416" s="52" t="s">
        <v>38</v>
      </c>
      <c r="L416" s="53">
        <v>0.22600000000000001</v>
      </c>
      <c r="M416" s="63"/>
      <c r="N416" s="53">
        <v>0.25453815781964195</v>
      </c>
      <c r="O416" s="53">
        <v>0.14599999999999999</v>
      </c>
      <c r="P416" s="61">
        <v>76.7</v>
      </c>
      <c r="Q416" s="62"/>
      <c r="R416" s="61">
        <v>53.9</v>
      </c>
      <c r="S416" s="61">
        <v>71</v>
      </c>
      <c r="T416" s="61"/>
      <c r="U416" s="53">
        <v>0.35499999999999998</v>
      </c>
      <c r="V416" s="61"/>
      <c r="W416" s="61">
        <v>2.0299999999999998</v>
      </c>
      <c r="X416" s="61">
        <v>2.02</v>
      </c>
      <c r="Y416" s="61">
        <v>2.62</v>
      </c>
      <c r="Z416" s="61">
        <v>2.7097295739401219</v>
      </c>
      <c r="AA416" s="37"/>
    </row>
    <row r="417" spans="1:27" ht="15" customHeight="1" x14ac:dyDescent="0.2">
      <c r="A417" s="37">
        <v>3</v>
      </c>
      <c r="B417" s="37" t="s">
        <v>427</v>
      </c>
      <c r="C417" s="55" t="s">
        <v>35</v>
      </c>
      <c r="D417" s="56">
        <v>1</v>
      </c>
      <c r="E417" s="57">
        <v>1726</v>
      </c>
      <c r="F417" s="58">
        <v>1744</v>
      </c>
      <c r="G417" s="59">
        <v>10.25</v>
      </c>
      <c r="H417" s="60">
        <v>1735.75</v>
      </c>
      <c r="I417" s="52" t="s">
        <v>36</v>
      </c>
      <c r="J417" s="52" t="s">
        <v>471</v>
      </c>
      <c r="K417" s="52" t="s">
        <v>86</v>
      </c>
      <c r="L417" s="53">
        <v>0.26700000000000002</v>
      </c>
      <c r="M417" s="63"/>
      <c r="N417" s="53">
        <v>0.29122816216973924</v>
      </c>
      <c r="O417" s="53">
        <v>0.20499999999999999</v>
      </c>
      <c r="P417" s="61">
        <v>263</v>
      </c>
      <c r="Q417" s="62"/>
      <c r="R417" s="61">
        <v>243</v>
      </c>
      <c r="S417" s="61">
        <v>235.7</v>
      </c>
      <c r="T417" s="61"/>
      <c r="U417" s="53">
        <v>0.23300000000000001</v>
      </c>
      <c r="V417" s="61"/>
      <c r="W417" s="61">
        <v>1.91</v>
      </c>
      <c r="X417" s="61">
        <v>1.91</v>
      </c>
      <c r="Y417" s="61">
        <v>2.61</v>
      </c>
      <c r="Z417" s="61">
        <v>2.694802329967029</v>
      </c>
      <c r="AA417" s="37"/>
    </row>
    <row r="418" spans="1:27" ht="15" customHeight="1" x14ac:dyDescent="0.2">
      <c r="A418" s="37">
        <v>4</v>
      </c>
      <c r="B418" s="37" t="s">
        <v>428</v>
      </c>
      <c r="C418" s="55" t="s">
        <v>35</v>
      </c>
      <c r="D418" s="56">
        <v>1</v>
      </c>
      <c r="E418" s="57">
        <v>1726</v>
      </c>
      <c r="F418" s="58">
        <v>1744</v>
      </c>
      <c r="G418" s="51">
        <v>17.289999999999964</v>
      </c>
      <c r="H418" s="65">
        <v>1742.79</v>
      </c>
      <c r="I418" s="52" t="s">
        <v>36</v>
      </c>
      <c r="J418" s="52" t="s">
        <v>37</v>
      </c>
      <c r="K418" s="52" t="s">
        <v>38</v>
      </c>
      <c r="L418" s="53">
        <v>0.25</v>
      </c>
      <c r="M418" s="63"/>
      <c r="N418" s="53">
        <v>0.2741286929587764</v>
      </c>
      <c r="O418" s="53">
        <v>0.21100000000000002</v>
      </c>
      <c r="P418" s="61">
        <v>1595</v>
      </c>
      <c r="Q418" s="62"/>
      <c r="R418" s="61">
        <v>1532</v>
      </c>
      <c r="S418" s="61">
        <v>1436</v>
      </c>
      <c r="T418" s="61"/>
      <c r="U418" s="53">
        <v>0.157</v>
      </c>
      <c r="V418" s="61"/>
      <c r="W418" s="61">
        <v>1.92</v>
      </c>
      <c r="X418" s="61">
        <v>1.87</v>
      </c>
      <c r="Y418" s="61">
        <v>2.56</v>
      </c>
      <c r="Z418" s="61">
        <v>2.5762142432967106</v>
      </c>
      <c r="AA418" s="37"/>
    </row>
    <row r="419" spans="1:27" ht="15" customHeight="1" x14ac:dyDescent="0.2">
      <c r="A419" s="37">
        <v>5</v>
      </c>
      <c r="B419" s="37" t="s">
        <v>429</v>
      </c>
      <c r="C419" s="55" t="s">
        <v>35</v>
      </c>
      <c r="D419" s="56">
        <v>2</v>
      </c>
      <c r="E419" s="57">
        <v>1744</v>
      </c>
      <c r="F419" s="58">
        <v>1762</v>
      </c>
      <c r="G419" s="59">
        <v>5.1600000000000819</v>
      </c>
      <c r="H419" s="60">
        <v>1748.66</v>
      </c>
      <c r="I419" s="52" t="s">
        <v>36</v>
      </c>
      <c r="J419" s="52" t="s">
        <v>86</v>
      </c>
      <c r="K419" s="52" t="s">
        <v>86</v>
      </c>
      <c r="L419" s="53">
        <v>0.24399999999999999</v>
      </c>
      <c r="M419" s="63"/>
      <c r="N419" s="53">
        <v>0.27213932526397128</v>
      </c>
      <c r="O419" s="53">
        <v>0.13300000000000001</v>
      </c>
      <c r="P419" s="61">
        <v>20</v>
      </c>
      <c r="Q419" s="62"/>
      <c r="R419" s="61">
        <v>11.8</v>
      </c>
      <c r="S419" s="61">
        <v>17.100000000000001</v>
      </c>
      <c r="T419" s="61"/>
      <c r="U419" s="53">
        <v>0.45299999999999996</v>
      </c>
      <c r="V419" s="61"/>
      <c r="W419" s="61">
        <v>2.04</v>
      </c>
      <c r="X419" s="61">
        <v>2.0499999999999998</v>
      </c>
      <c r="Y419" s="61">
        <v>2.7</v>
      </c>
      <c r="Z419" s="61">
        <v>2.8164730849670749</v>
      </c>
      <c r="AA419" s="37"/>
    </row>
    <row r="420" spans="1:27" ht="15" customHeight="1" x14ac:dyDescent="0.2">
      <c r="A420" s="37">
        <v>6</v>
      </c>
      <c r="B420" s="37" t="s">
        <v>430</v>
      </c>
      <c r="C420" s="55" t="s">
        <v>35</v>
      </c>
      <c r="D420" s="56">
        <v>2</v>
      </c>
      <c r="E420" s="57">
        <v>1744</v>
      </c>
      <c r="F420" s="58">
        <v>1762</v>
      </c>
      <c r="G420" s="59">
        <v>8.0999999999999091</v>
      </c>
      <c r="H420" s="60">
        <v>1751.6</v>
      </c>
      <c r="I420" s="52" t="s">
        <v>36</v>
      </c>
      <c r="J420" s="52" t="s">
        <v>491</v>
      </c>
      <c r="K420" s="52" t="s">
        <v>38</v>
      </c>
      <c r="L420" s="53">
        <v>0.26200000000000001</v>
      </c>
      <c r="M420" s="63"/>
      <c r="N420" s="53">
        <v>0.28540552833426375</v>
      </c>
      <c r="O420" s="53">
        <v>0.17399999999999999</v>
      </c>
      <c r="P420" s="61">
        <v>85.5</v>
      </c>
      <c r="Q420" s="62"/>
      <c r="R420" s="61">
        <v>61.7</v>
      </c>
      <c r="S420" s="61">
        <v>76.099999999999994</v>
      </c>
      <c r="T420" s="61"/>
      <c r="U420" s="53">
        <v>0.33600000000000002</v>
      </c>
      <c r="V420" s="61"/>
      <c r="W420" s="61">
        <v>1.95</v>
      </c>
      <c r="X420" s="61">
        <v>1.95</v>
      </c>
      <c r="Y420" s="61">
        <v>2.64</v>
      </c>
      <c r="Z420" s="61">
        <v>2.7288204391709119</v>
      </c>
      <c r="AA420" s="37"/>
    </row>
    <row r="421" spans="1:27" ht="15" customHeight="1" x14ac:dyDescent="0.2">
      <c r="A421" s="37">
        <v>7</v>
      </c>
      <c r="B421" s="37" t="s">
        <v>431</v>
      </c>
      <c r="C421" s="55" t="s">
        <v>35</v>
      </c>
      <c r="D421" s="56">
        <v>2</v>
      </c>
      <c r="E421" s="57">
        <v>1744</v>
      </c>
      <c r="F421" s="58">
        <v>1762</v>
      </c>
      <c r="G421" s="59">
        <v>11</v>
      </c>
      <c r="H421" s="60">
        <v>1754.5</v>
      </c>
      <c r="I421" s="52" t="s">
        <v>36</v>
      </c>
      <c r="J421" s="52" t="s">
        <v>48</v>
      </c>
      <c r="K421" s="52" t="s">
        <v>38</v>
      </c>
      <c r="L421" s="53">
        <v>0.28899999999999998</v>
      </c>
      <c r="M421" s="63"/>
      <c r="N421" s="53">
        <v>0.3044450194454898</v>
      </c>
      <c r="O421" s="53">
        <v>0.23600000000000002</v>
      </c>
      <c r="P421" s="61">
        <v>865</v>
      </c>
      <c r="Q421" s="62"/>
      <c r="R421" s="61">
        <v>852</v>
      </c>
      <c r="S421" s="61">
        <v>790</v>
      </c>
      <c r="T421" s="61"/>
      <c r="U421" s="53">
        <v>0.184</v>
      </c>
      <c r="V421" s="61"/>
      <c r="W421" s="61">
        <v>1.86</v>
      </c>
      <c r="X421" s="61">
        <v>1.85</v>
      </c>
      <c r="Y421" s="61">
        <v>2.62</v>
      </c>
      <c r="Z421" s="61">
        <v>2.6597466077018717</v>
      </c>
      <c r="AA421" s="37"/>
    </row>
    <row r="422" spans="1:27" ht="15" customHeight="1" x14ac:dyDescent="0.2">
      <c r="A422" s="37">
        <v>8</v>
      </c>
      <c r="B422" s="37" t="s">
        <v>432</v>
      </c>
      <c r="C422" s="55" t="s">
        <v>35</v>
      </c>
      <c r="D422" s="56">
        <v>2</v>
      </c>
      <c r="E422" s="57">
        <v>1744</v>
      </c>
      <c r="F422" s="58">
        <v>1762</v>
      </c>
      <c r="G422" s="59">
        <v>15.279999999999973</v>
      </c>
      <c r="H422" s="60">
        <v>1758.78</v>
      </c>
      <c r="I422" s="52" t="s">
        <v>36</v>
      </c>
      <c r="J422" s="52" t="s">
        <v>465</v>
      </c>
      <c r="K422" s="52" t="s">
        <v>38</v>
      </c>
      <c r="L422" s="53">
        <v>0.27899999999999997</v>
      </c>
      <c r="M422" s="63"/>
      <c r="N422" s="53">
        <v>0.30102257122103027</v>
      </c>
      <c r="O422" s="53">
        <v>0.187</v>
      </c>
      <c r="P422" s="61">
        <v>520</v>
      </c>
      <c r="Q422" s="62"/>
      <c r="R422" s="61">
        <v>467</v>
      </c>
      <c r="S422" s="61">
        <v>481</v>
      </c>
      <c r="T422" s="61"/>
      <c r="U422" s="53">
        <v>0.33100000000000002</v>
      </c>
      <c r="V422" s="61"/>
      <c r="W422" s="61">
        <v>1.89</v>
      </c>
      <c r="X422" s="61">
        <v>1.86</v>
      </c>
      <c r="Y422" s="61">
        <v>2.62</v>
      </c>
      <c r="Z422" s="61">
        <v>2.6610301326170123</v>
      </c>
      <c r="AA422" s="37"/>
    </row>
    <row r="423" spans="1:27" ht="15" customHeight="1" x14ac:dyDescent="0.2">
      <c r="A423" s="37">
        <v>9</v>
      </c>
      <c r="B423" s="37" t="s">
        <v>433</v>
      </c>
      <c r="C423" s="55" t="s">
        <v>35</v>
      </c>
      <c r="D423" s="56">
        <v>3</v>
      </c>
      <c r="E423" s="57">
        <v>1930</v>
      </c>
      <c r="F423" s="58">
        <v>1948</v>
      </c>
      <c r="G423" s="59">
        <v>2</v>
      </c>
      <c r="H423" s="60">
        <v>1930.5</v>
      </c>
      <c r="I423" s="64"/>
      <c r="J423" s="52" t="s">
        <v>467</v>
      </c>
      <c r="K423" s="52" t="s">
        <v>38</v>
      </c>
      <c r="L423" s="53">
        <v>0.18100000000000002</v>
      </c>
      <c r="M423" s="63"/>
      <c r="N423" s="53">
        <v>0.20467867763986716</v>
      </c>
      <c r="O423" s="53">
        <v>9.6000000000000002E-2</v>
      </c>
      <c r="P423" s="61">
        <v>24.2</v>
      </c>
      <c r="Q423" s="62"/>
      <c r="R423" s="61">
        <v>16.63</v>
      </c>
      <c r="S423" s="61">
        <v>20.65</v>
      </c>
      <c r="T423" s="61"/>
      <c r="U423" s="53">
        <v>0.46899999999999997</v>
      </c>
      <c r="V423" s="61"/>
      <c r="W423" s="61">
        <v>2.16</v>
      </c>
      <c r="X423" s="61">
        <v>2.15</v>
      </c>
      <c r="Y423" s="61">
        <v>2.64</v>
      </c>
      <c r="Z423" s="61">
        <v>2.7033098944459697</v>
      </c>
      <c r="AA423" s="37"/>
    </row>
    <row r="424" spans="1:27" ht="15" customHeight="1" x14ac:dyDescent="0.2">
      <c r="A424" s="37">
        <v>10</v>
      </c>
      <c r="B424" s="37" t="s">
        <v>434</v>
      </c>
      <c r="C424" s="55" t="s">
        <v>35</v>
      </c>
      <c r="D424" s="56">
        <v>3</v>
      </c>
      <c r="E424" s="57">
        <v>1930</v>
      </c>
      <c r="F424" s="58">
        <v>1948</v>
      </c>
      <c r="G424" s="59">
        <v>8</v>
      </c>
      <c r="H424" s="60">
        <v>1936.5</v>
      </c>
      <c r="I424" s="64" t="s">
        <v>203</v>
      </c>
      <c r="J424" s="52" t="s">
        <v>494</v>
      </c>
      <c r="K424" s="52" t="s">
        <v>38</v>
      </c>
      <c r="L424" s="53">
        <v>0.249</v>
      </c>
      <c r="M424" s="63"/>
      <c r="N424" s="53">
        <v>0.26616495519341782</v>
      </c>
      <c r="O424" s="53">
        <v>0.21899999999999997</v>
      </c>
      <c r="P424" s="61">
        <v>1110</v>
      </c>
      <c r="Q424" s="62"/>
      <c r="R424" s="61">
        <v>1022</v>
      </c>
      <c r="S424" s="61">
        <v>1010</v>
      </c>
      <c r="T424" s="61"/>
      <c r="U424" s="53">
        <v>0.122</v>
      </c>
      <c r="V424" s="61"/>
      <c r="W424" s="61">
        <v>1.97</v>
      </c>
      <c r="X424" s="61">
        <v>1.91</v>
      </c>
      <c r="Y424" s="61">
        <v>2.62</v>
      </c>
      <c r="Z424" s="61">
        <v>2.6027647678006725</v>
      </c>
      <c r="AA424" s="37"/>
    </row>
    <row r="425" spans="1:27" ht="15" customHeight="1" x14ac:dyDescent="0.2">
      <c r="A425" s="37">
        <v>11</v>
      </c>
      <c r="B425" s="37" t="s">
        <v>435</v>
      </c>
      <c r="C425" s="55" t="s">
        <v>35</v>
      </c>
      <c r="D425" s="56">
        <v>3</v>
      </c>
      <c r="E425" s="57">
        <v>1930</v>
      </c>
      <c r="F425" s="58">
        <v>1948</v>
      </c>
      <c r="G425" s="59">
        <v>16</v>
      </c>
      <c r="H425" s="60">
        <v>1944.5</v>
      </c>
      <c r="I425" s="64" t="s">
        <v>203</v>
      </c>
      <c r="J425" s="52" t="s">
        <v>491</v>
      </c>
      <c r="K425" s="52" t="s">
        <v>38</v>
      </c>
      <c r="L425" s="53">
        <v>0.214</v>
      </c>
      <c r="M425" s="63"/>
      <c r="N425" s="53">
        <v>0.23669903657689256</v>
      </c>
      <c r="O425" s="53">
        <v>0.13500000000000001</v>
      </c>
      <c r="P425" s="61">
        <v>66.400000000000006</v>
      </c>
      <c r="Q425" s="62"/>
      <c r="R425" s="61">
        <v>59.47</v>
      </c>
      <c r="S425" s="61">
        <v>60.6</v>
      </c>
      <c r="T425" s="61"/>
      <c r="U425" s="53">
        <v>0.36799999999999999</v>
      </c>
      <c r="V425" s="61"/>
      <c r="W425" s="61">
        <v>2.08</v>
      </c>
      <c r="X425" s="61">
        <v>2.06</v>
      </c>
      <c r="Y425" s="61">
        <v>2.65</v>
      </c>
      <c r="Z425" s="61">
        <v>2.6988044018203552</v>
      </c>
      <c r="AA425" s="37"/>
    </row>
    <row r="426" spans="1:27" ht="15" customHeight="1" x14ac:dyDescent="0.2">
      <c r="A426" s="37" t="s">
        <v>436</v>
      </c>
      <c r="B426" s="37"/>
      <c r="C426" s="55"/>
      <c r="D426" s="56"/>
      <c r="E426" s="56"/>
      <c r="F426" s="56"/>
      <c r="G426" s="56"/>
      <c r="H426" s="56"/>
      <c r="I426" s="54"/>
      <c r="J426" s="52"/>
      <c r="K426" s="52"/>
      <c r="L426" s="53"/>
      <c r="M426" s="63"/>
      <c r="N426" s="53"/>
      <c r="O426" s="53"/>
      <c r="P426" s="61"/>
      <c r="Q426" s="62"/>
      <c r="R426" s="61"/>
      <c r="S426" s="61"/>
      <c r="T426" s="61"/>
      <c r="U426" s="53"/>
      <c r="V426" s="61"/>
      <c r="W426" s="61"/>
      <c r="X426" s="61"/>
      <c r="Y426" s="61"/>
      <c r="Z426" s="61"/>
      <c r="AA426" s="37"/>
    </row>
    <row r="427" spans="1:27" ht="15" customHeight="1" x14ac:dyDescent="0.2">
      <c r="A427" s="37">
        <v>1</v>
      </c>
      <c r="B427" s="37" t="s">
        <v>437</v>
      </c>
      <c r="C427" s="55" t="s">
        <v>35</v>
      </c>
      <c r="D427" s="56"/>
      <c r="E427" s="57"/>
      <c r="F427" s="58"/>
      <c r="G427" s="59"/>
      <c r="H427" s="60">
        <v>1726.08</v>
      </c>
      <c r="I427" s="66" t="s">
        <v>36</v>
      </c>
      <c r="J427" s="52" t="s">
        <v>37</v>
      </c>
      <c r="K427" s="52" t="s">
        <v>38</v>
      </c>
      <c r="L427" s="53"/>
      <c r="M427" s="63"/>
      <c r="N427" s="53">
        <v>0.29599999999999999</v>
      </c>
      <c r="O427" s="53"/>
      <c r="P427" s="61"/>
      <c r="Q427" s="62"/>
      <c r="R427" s="61"/>
      <c r="S427" s="61"/>
      <c r="T427" s="61"/>
      <c r="U427" s="53"/>
      <c r="V427" s="61"/>
      <c r="W427" s="61"/>
      <c r="X427" s="61">
        <v>1.93</v>
      </c>
      <c r="Y427" s="61"/>
      <c r="Z427" s="61">
        <v>2.74</v>
      </c>
      <c r="AA427" s="37"/>
    </row>
    <row r="428" spans="1:27" ht="15" customHeight="1" x14ac:dyDescent="0.2">
      <c r="A428" s="37">
        <v>2</v>
      </c>
      <c r="B428" s="37" t="s">
        <v>438</v>
      </c>
      <c r="C428" s="55" t="s">
        <v>35</v>
      </c>
      <c r="D428" s="56"/>
      <c r="E428" s="57"/>
      <c r="F428" s="58"/>
      <c r="G428" s="59"/>
      <c r="H428" s="60">
        <v>1728.14</v>
      </c>
      <c r="I428" s="66" t="s">
        <v>36</v>
      </c>
      <c r="J428" s="52" t="s">
        <v>465</v>
      </c>
      <c r="K428" s="52" t="s">
        <v>38</v>
      </c>
      <c r="L428" s="53"/>
      <c r="M428" s="63"/>
      <c r="N428" s="53">
        <v>0.312</v>
      </c>
      <c r="O428" s="53"/>
      <c r="P428" s="61"/>
      <c r="Q428" s="62"/>
      <c r="R428" s="61"/>
      <c r="S428" s="61"/>
      <c r="T428" s="61"/>
      <c r="U428" s="53"/>
      <c r="V428" s="61"/>
      <c r="W428" s="61"/>
      <c r="X428" s="61">
        <v>1.86</v>
      </c>
      <c r="Y428" s="61"/>
      <c r="Z428" s="61">
        <v>2.7</v>
      </c>
      <c r="AA428" s="37"/>
    </row>
    <row r="429" spans="1:27" ht="15" customHeight="1" x14ac:dyDescent="0.2">
      <c r="A429" s="37">
        <v>3</v>
      </c>
      <c r="B429" s="37" t="s">
        <v>439</v>
      </c>
      <c r="C429" s="55" t="s">
        <v>35</v>
      </c>
      <c r="D429" s="56"/>
      <c r="E429" s="57"/>
      <c r="F429" s="58"/>
      <c r="G429" s="59"/>
      <c r="H429" s="60">
        <v>1730.47</v>
      </c>
      <c r="I429" s="66" t="s">
        <v>36</v>
      </c>
      <c r="J429" s="52" t="s">
        <v>37</v>
      </c>
      <c r="K429" s="52" t="s">
        <v>38</v>
      </c>
      <c r="L429" s="53"/>
      <c r="M429" s="63"/>
      <c r="N429" s="53">
        <v>0.29799999999999999</v>
      </c>
      <c r="O429" s="53"/>
      <c r="P429" s="61"/>
      <c r="Q429" s="62"/>
      <c r="R429" s="61"/>
      <c r="S429" s="61"/>
      <c r="T429" s="61"/>
      <c r="U429" s="53"/>
      <c r="V429" s="61"/>
      <c r="W429" s="61"/>
      <c r="X429" s="61">
        <v>1.91</v>
      </c>
      <c r="Y429" s="61"/>
      <c r="Z429" s="61">
        <v>2.72</v>
      </c>
      <c r="AA429" s="37"/>
    </row>
    <row r="430" spans="1:27" ht="15" customHeight="1" x14ac:dyDescent="0.2">
      <c r="A430" s="37">
        <v>4</v>
      </c>
      <c r="B430" s="37" t="s">
        <v>440</v>
      </c>
      <c r="C430" s="55" t="s">
        <v>35</v>
      </c>
      <c r="D430" s="56"/>
      <c r="E430" s="57"/>
      <c r="F430" s="58"/>
      <c r="G430" s="59"/>
      <c r="H430" s="60">
        <v>1732.4</v>
      </c>
      <c r="I430" s="66" t="s">
        <v>36</v>
      </c>
      <c r="J430" s="52" t="s">
        <v>466</v>
      </c>
      <c r="K430" s="52" t="s">
        <v>38</v>
      </c>
      <c r="L430" s="53"/>
      <c r="M430" s="63"/>
      <c r="N430" s="53">
        <v>0.26500000000000001</v>
      </c>
      <c r="O430" s="53"/>
      <c r="P430" s="61"/>
      <c r="Q430" s="62"/>
      <c r="R430" s="61"/>
      <c r="S430" s="61"/>
      <c r="T430" s="61"/>
      <c r="U430" s="53"/>
      <c r="V430" s="61"/>
      <c r="W430" s="61"/>
      <c r="X430" s="61">
        <v>1.96</v>
      </c>
      <c r="Y430" s="61"/>
      <c r="Z430" s="61">
        <v>2.67</v>
      </c>
      <c r="AA430" s="37"/>
    </row>
    <row r="431" spans="1:27" ht="15" customHeight="1" x14ac:dyDescent="0.2">
      <c r="A431" s="37">
        <v>5</v>
      </c>
      <c r="B431" s="37" t="s">
        <v>441</v>
      </c>
      <c r="C431" s="55" t="s">
        <v>35</v>
      </c>
      <c r="D431" s="56"/>
      <c r="E431" s="57"/>
      <c r="F431" s="58"/>
      <c r="G431" s="59"/>
      <c r="H431" s="60">
        <v>1734.33</v>
      </c>
      <c r="I431" s="66" t="s">
        <v>36</v>
      </c>
      <c r="J431" s="52" t="s">
        <v>468</v>
      </c>
      <c r="K431" s="52" t="s">
        <v>38</v>
      </c>
      <c r="L431" s="53"/>
      <c r="M431" s="63"/>
      <c r="N431" s="53">
        <v>0.27300000000000002</v>
      </c>
      <c r="O431" s="53"/>
      <c r="P431" s="61"/>
      <c r="Q431" s="62"/>
      <c r="R431" s="61"/>
      <c r="S431" s="61"/>
      <c r="T431" s="61"/>
      <c r="U431" s="53"/>
      <c r="V431" s="61"/>
      <c r="W431" s="61"/>
      <c r="X431" s="61">
        <v>2.04</v>
      </c>
      <c r="Y431" s="61"/>
      <c r="Z431" s="61">
        <v>2.8</v>
      </c>
      <c r="AA431" s="37"/>
    </row>
    <row r="432" spans="1:27" ht="15" customHeight="1" x14ac:dyDescent="0.2">
      <c r="A432" s="37">
        <v>6</v>
      </c>
      <c r="B432" s="37" t="s">
        <v>442</v>
      </c>
      <c r="C432" s="55" t="s">
        <v>35</v>
      </c>
      <c r="D432" s="56"/>
      <c r="E432" s="57"/>
      <c r="F432" s="58"/>
      <c r="G432" s="59"/>
      <c r="H432" s="60">
        <v>1735.4</v>
      </c>
      <c r="I432" s="66" t="s">
        <v>36</v>
      </c>
      <c r="J432" s="52" t="s">
        <v>466</v>
      </c>
      <c r="K432" s="52" t="s">
        <v>38</v>
      </c>
      <c r="L432" s="53"/>
      <c r="M432" s="63"/>
      <c r="N432" s="53">
        <v>0.25700000000000001</v>
      </c>
      <c r="O432" s="53"/>
      <c r="P432" s="61"/>
      <c r="Q432" s="62"/>
      <c r="R432" s="61"/>
      <c r="S432" s="61"/>
      <c r="T432" s="61"/>
      <c r="U432" s="53"/>
      <c r="V432" s="61"/>
      <c r="W432" s="61"/>
      <c r="X432" s="61">
        <v>2.0099999999999998</v>
      </c>
      <c r="Y432" s="61"/>
      <c r="Z432" s="61">
        <v>2.71</v>
      </c>
      <c r="AA432" s="37"/>
    </row>
    <row r="433" spans="1:27" ht="15" customHeight="1" x14ac:dyDescent="0.2">
      <c r="A433" s="37">
        <v>7</v>
      </c>
      <c r="B433" s="37" t="s">
        <v>443</v>
      </c>
      <c r="C433" s="55" t="s">
        <v>35</v>
      </c>
      <c r="D433" s="56"/>
      <c r="E433" s="57"/>
      <c r="F433" s="58"/>
      <c r="G433" s="59"/>
      <c r="H433" s="60">
        <v>1736.72</v>
      </c>
      <c r="I433" s="66" t="s">
        <v>36</v>
      </c>
      <c r="J433" s="52" t="s">
        <v>88</v>
      </c>
      <c r="K433" s="52" t="s">
        <v>86</v>
      </c>
      <c r="L433" s="53"/>
      <c r="M433" s="63"/>
      <c r="N433" s="53">
        <v>0.28799999999999998</v>
      </c>
      <c r="O433" s="53"/>
      <c r="P433" s="61"/>
      <c r="Q433" s="62"/>
      <c r="R433" s="61"/>
      <c r="S433" s="61"/>
      <c r="T433" s="61"/>
      <c r="U433" s="53"/>
      <c r="V433" s="61"/>
      <c r="W433" s="61"/>
      <c r="X433" s="61">
        <v>1.92</v>
      </c>
      <c r="Y433" s="61"/>
      <c r="Z433" s="61">
        <v>2.69</v>
      </c>
      <c r="AA433" s="37"/>
    </row>
    <row r="434" spans="1:27" ht="15" customHeight="1" x14ac:dyDescent="0.2">
      <c r="A434" s="37">
        <v>8</v>
      </c>
      <c r="B434" s="37" t="s">
        <v>444</v>
      </c>
      <c r="C434" s="55" t="s">
        <v>35</v>
      </c>
      <c r="D434" s="56"/>
      <c r="E434" s="57"/>
      <c r="F434" s="58"/>
      <c r="G434" s="59"/>
      <c r="H434" s="60">
        <v>1739.19</v>
      </c>
      <c r="I434" s="66" t="s">
        <v>36</v>
      </c>
      <c r="J434" s="52" t="s">
        <v>37</v>
      </c>
      <c r="K434" s="52" t="s">
        <v>38</v>
      </c>
      <c r="L434" s="53"/>
      <c r="M434" s="63"/>
      <c r="N434" s="53">
        <v>0.28899999999999998</v>
      </c>
      <c r="O434" s="53"/>
      <c r="P434" s="61"/>
      <c r="Q434" s="62"/>
      <c r="R434" s="61"/>
      <c r="S434" s="61"/>
      <c r="T434" s="61"/>
      <c r="U434" s="53"/>
      <c r="V434" s="61"/>
      <c r="W434" s="61"/>
      <c r="X434" s="61">
        <v>1.93</v>
      </c>
      <c r="Y434" s="61"/>
      <c r="Z434" s="61">
        <v>2.72</v>
      </c>
      <c r="AA434" s="37"/>
    </row>
    <row r="435" spans="1:27" ht="15" customHeight="1" x14ac:dyDescent="0.2">
      <c r="A435" s="37">
        <v>9</v>
      </c>
      <c r="B435" s="37" t="s">
        <v>445</v>
      </c>
      <c r="C435" s="55" t="s">
        <v>35</v>
      </c>
      <c r="D435" s="56"/>
      <c r="E435" s="57"/>
      <c r="F435" s="58"/>
      <c r="G435" s="59"/>
      <c r="H435" s="60">
        <v>1741</v>
      </c>
      <c r="I435" s="66" t="s">
        <v>36</v>
      </c>
      <c r="J435" s="52" t="s">
        <v>37</v>
      </c>
      <c r="K435" s="52" t="s">
        <v>38</v>
      </c>
      <c r="L435" s="53"/>
      <c r="M435" s="63"/>
      <c r="N435" s="53">
        <v>0.27200000000000002</v>
      </c>
      <c r="O435" s="53"/>
      <c r="P435" s="61"/>
      <c r="Q435" s="62"/>
      <c r="R435" s="61"/>
      <c r="S435" s="61"/>
      <c r="T435" s="61"/>
      <c r="U435" s="53"/>
      <c r="V435" s="61"/>
      <c r="W435" s="61"/>
      <c r="X435" s="61">
        <v>1.95</v>
      </c>
      <c r="Y435" s="61"/>
      <c r="Z435" s="61">
        <v>2.68</v>
      </c>
      <c r="AA435" s="37"/>
    </row>
    <row r="436" spans="1:27" ht="15" customHeight="1" x14ac:dyDescent="0.2">
      <c r="A436" s="37">
        <v>10</v>
      </c>
      <c r="B436" s="37" t="s">
        <v>446</v>
      </c>
      <c r="C436" s="55" t="s">
        <v>35</v>
      </c>
      <c r="D436" s="56"/>
      <c r="E436" s="57"/>
      <c r="F436" s="58"/>
      <c r="G436" s="59"/>
      <c r="H436" s="60">
        <v>1742.28</v>
      </c>
      <c r="I436" s="66" t="s">
        <v>36</v>
      </c>
      <c r="J436" s="52" t="s">
        <v>37</v>
      </c>
      <c r="K436" s="52" t="s">
        <v>38</v>
      </c>
      <c r="L436" s="53"/>
      <c r="M436" s="63"/>
      <c r="N436" s="53">
        <v>0.28999999999999998</v>
      </c>
      <c r="O436" s="53"/>
      <c r="P436" s="61"/>
      <c r="Q436" s="62"/>
      <c r="R436" s="61"/>
      <c r="S436" s="61"/>
      <c r="T436" s="61"/>
      <c r="U436" s="53"/>
      <c r="V436" s="61"/>
      <c r="W436" s="61"/>
      <c r="X436" s="61">
        <v>1.94</v>
      </c>
      <c r="Y436" s="61"/>
      <c r="Z436" s="61">
        <v>2.73</v>
      </c>
      <c r="AA436" s="37"/>
    </row>
    <row r="437" spans="1:27" ht="15" customHeight="1" x14ac:dyDescent="0.2">
      <c r="A437" s="37">
        <v>11</v>
      </c>
      <c r="B437" s="37" t="s">
        <v>447</v>
      </c>
      <c r="C437" s="55" t="s">
        <v>35</v>
      </c>
      <c r="D437" s="56"/>
      <c r="E437" s="57"/>
      <c r="F437" s="58"/>
      <c r="G437" s="59"/>
      <c r="H437" s="60">
        <v>1744.44</v>
      </c>
      <c r="I437" s="66" t="s">
        <v>36</v>
      </c>
      <c r="J437" s="52" t="s">
        <v>37</v>
      </c>
      <c r="K437" s="52" t="s">
        <v>38</v>
      </c>
      <c r="L437" s="53"/>
      <c r="M437" s="63"/>
      <c r="N437" s="53">
        <v>0.30399999999999999</v>
      </c>
      <c r="O437" s="53"/>
      <c r="P437" s="61"/>
      <c r="Q437" s="62"/>
      <c r="R437" s="61"/>
      <c r="S437" s="61"/>
      <c r="T437" s="61"/>
      <c r="U437" s="53"/>
      <c r="V437" s="61"/>
      <c r="W437" s="61"/>
      <c r="X437" s="61">
        <v>1.88</v>
      </c>
      <c r="Y437" s="61"/>
      <c r="Z437" s="61">
        <v>2.7</v>
      </c>
      <c r="AA437" s="37"/>
    </row>
    <row r="438" spans="1:27" ht="15" customHeight="1" x14ac:dyDescent="0.2">
      <c r="A438" s="37">
        <v>12</v>
      </c>
      <c r="B438" s="37" t="s">
        <v>448</v>
      </c>
      <c r="C438" s="55" t="s">
        <v>35</v>
      </c>
      <c r="D438" s="56"/>
      <c r="E438" s="57"/>
      <c r="F438" s="58"/>
      <c r="G438" s="59"/>
      <c r="H438" s="60">
        <v>1746.43</v>
      </c>
      <c r="I438" s="66" t="s">
        <v>36</v>
      </c>
      <c r="J438" s="52" t="s">
        <v>465</v>
      </c>
      <c r="K438" s="52" t="s">
        <v>38</v>
      </c>
      <c r="L438" s="53"/>
      <c r="M438" s="63"/>
      <c r="N438" s="53">
        <v>0.30199999999999999</v>
      </c>
      <c r="O438" s="53"/>
      <c r="P438" s="61"/>
      <c r="Q438" s="62"/>
      <c r="R438" s="61"/>
      <c r="S438" s="61"/>
      <c r="T438" s="61"/>
      <c r="U438" s="53"/>
      <c r="V438" s="61"/>
      <c r="W438" s="61"/>
      <c r="X438" s="61">
        <v>1.93</v>
      </c>
      <c r="Y438" s="61"/>
      <c r="Z438" s="61">
        <v>2.76</v>
      </c>
      <c r="AA438" s="37"/>
    </row>
    <row r="439" spans="1:27" ht="15" customHeight="1" x14ac:dyDescent="0.2">
      <c r="A439" s="37">
        <v>13</v>
      </c>
      <c r="B439" s="37" t="s">
        <v>449</v>
      </c>
      <c r="C439" s="55" t="s">
        <v>35</v>
      </c>
      <c r="D439" s="56"/>
      <c r="E439" s="57"/>
      <c r="F439" s="58"/>
      <c r="G439" s="59"/>
      <c r="H439" s="60">
        <v>1747.79</v>
      </c>
      <c r="I439" s="66" t="s">
        <v>36</v>
      </c>
      <c r="J439" s="52" t="s">
        <v>85</v>
      </c>
      <c r="K439" s="52" t="s">
        <v>86</v>
      </c>
      <c r="L439" s="53"/>
      <c r="M439" s="63"/>
      <c r="N439" s="53">
        <v>0.28499999999999998</v>
      </c>
      <c r="O439" s="53"/>
      <c r="P439" s="61"/>
      <c r="Q439" s="62"/>
      <c r="R439" s="61"/>
      <c r="S439" s="61"/>
      <c r="T439" s="61"/>
      <c r="U439" s="53"/>
      <c r="V439" s="61"/>
      <c r="W439" s="61"/>
      <c r="X439" s="61">
        <v>1.94</v>
      </c>
      <c r="Y439" s="61"/>
      <c r="Z439" s="61">
        <v>2.71</v>
      </c>
      <c r="AA439" s="37"/>
    </row>
    <row r="440" spans="1:27" ht="15" customHeight="1" x14ac:dyDescent="0.2">
      <c r="A440" s="37">
        <v>14</v>
      </c>
      <c r="B440" s="37" t="s">
        <v>450</v>
      </c>
      <c r="C440" s="55" t="s">
        <v>35</v>
      </c>
      <c r="D440" s="56"/>
      <c r="E440" s="57"/>
      <c r="F440" s="58"/>
      <c r="G440" s="59"/>
      <c r="H440" s="60">
        <v>1750.09</v>
      </c>
      <c r="I440" s="66" t="s">
        <v>36</v>
      </c>
      <c r="J440" s="52" t="s">
        <v>48</v>
      </c>
      <c r="K440" s="52" t="s">
        <v>38</v>
      </c>
      <c r="L440" s="53"/>
      <c r="M440" s="63"/>
      <c r="N440" s="53">
        <v>0.316</v>
      </c>
      <c r="O440" s="53"/>
      <c r="P440" s="61"/>
      <c r="Q440" s="62"/>
      <c r="R440" s="61"/>
      <c r="S440" s="61"/>
      <c r="T440" s="61"/>
      <c r="U440" s="53"/>
      <c r="V440" s="61"/>
      <c r="W440" s="61"/>
      <c r="X440" s="61">
        <v>1.82</v>
      </c>
      <c r="Y440" s="61"/>
      <c r="Z440" s="61">
        <v>2.66</v>
      </c>
      <c r="AA440" s="37"/>
    </row>
    <row r="441" spans="1:27" ht="15" customHeight="1" x14ac:dyDescent="0.2">
      <c r="A441" s="37">
        <v>15</v>
      </c>
      <c r="B441" s="37" t="s">
        <v>451</v>
      </c>
      <c r="C441" s="55" t="s">
        <v>35</v>
      </c>
      <c r="D441" s="56"/>
      <c r="E441" s="57"/>
      <c r="F441" s="58"/>
      <c r="G441" s="59"/>
      <c r="H441" s="60">
        <v>1752.32</v>
      </c>
      <c r="I441" s="66" t="s">
        <v>36</v>
      </c>
      <c r="J441" s="52" t="s">
        <v>91</v>
      </c>
      <c r="K441" s="52" t="s">
        <v>92</v>
      </c>
      <c r="L441" s="53"/>
      <c r="M441" s="63"/>
      <c r="N441" s="53">
        <v>0.26400000000000001</v>
      </c>
      <c r="O441" s="53"/>
      <c r="P441" s="61"/>
      <c r="Q441" s="62"/>
      <c r="R441" s="61"/>
      <c r="S441" s="61"/>
      <c r="T441" s="61"/>
      <c r="U441" s="53"/>
      <c r="V441" s="61"/>
      <c r="W441" s="61"/>
      <c r="X441" s="61">
        <v>2.06</v>
      </c>
      <c r="Y441" s="61"/>
      <c r="Z441" s="61">
        <v>2.8</v>
      </c>
      <c r="AA441" s="37"/>
    </row>
    <row r="442" spans="1:27" ht="15" customHeight="1" x14ac:dyDescent="0.2">
      <c r="A442" s="37">
        <v>16</v>
      </c>
      <c r="B442" s="37" t="s">
        <v>452</v>
      </c>
      <c r="C442" s="55" t="s">
        <v>35</v>
      </c>
      <c r="D442" s="56"/>
      <c r="E442" s="57"/>
      <c r="F442" s="58"/>
      <c r="G442" s="59"/>
      <c r="H442" s="60">
        <v>1745.46</v>
      </c>
      <c r="I442" s="66" t="s">
        <v>36</v>
      </c>
      <c r="J442" s="52" t="s">
        <v>37</v>
      </c>
      <c r="K442" s="52" t="s">
        <v>38</v>
      </c>
      <c r="L442" s="53"/>
      <c r="M442" s="63"/>
      <c r="N442" s="53">
        <v>0.29499999999999998</v>
      </c>
      <c r="O442" s="53"/>
      <c r="P442" s="61"/>
      <c r="Q442" s="62"/>
      <c r="R442" s="61"/>
      <c r="S442" s="61"/>
      <c r="T442" s="61"/>
      <c r="U442" s="53"/>
      <c r="V442" s="61"/>
      <c r="W442" s="61"/>
      <c r="X442" s="61">
        <v>1.94</v>
      </c>
      <c r="Y442" s="61"/>
      <c r="Z442" s="61">
        <v>2.75</v>
      </c>
      <c r="AA442" s="37"/>
    </row>
    <row r="443" spans="1:27" ht="15" customHeight="1" x14ac:dyDescent="0.2">
      <c r="A443" s="37">
        <v>17</v>
      </c>
      <c r="B443" s="37" t="s">
        <v>453</v>
      </c>
      <c r="C443" s="55" t="s">
        <v>35</v>
      </c>
      <c r="D443" s="56"/>
      <c r="E443" s="57"/>
      <c r="F443" s="58"/>
      <c r="G443" s="59"/>
      <c r="H443" s="60">
        <v>1756.18</v>
      </c>
      <c r="I443" s="66" t="s">
        <v>36</v>
      </c>
      <c r="J443" s="52" t="s">
        <v>37</v>
      </c>
      <c r="K443" s="52" t="s">
        <v>38</v>
      </c>
      <c r="L443" s="53"/>
      <c r="M443" s="63"/>
      <c r="N443" s="53">
        <v>0.307</v>
      </c>
      <c r="O443" s="53"/>
      <c r="P443" s="61"/>
      <c r="Q443" s="62"/>
      <c r="R443" s="61"/>
      <c r="S443" s="61"/>
      <c r="T443" s="61"/>
      <c r="U443" s="53"/>
      <c r="V443" s="61"/>
      <c r="W443" s="61"/>
      <c r="X443" s="61">
        <v>1.95</v>
      </c>
      <c r="Y443" s="61"/>
      <c r="Z443" s="61">
        <v>2.81</v>
      </c>
      <c r="AA443" s="37"/>
    </row>
    <row r="444" spans="1:27" ht="15" customHeight="1" x14ac:dyDescent="0.2">
      <c r="A444" s="37">
        <v>18</v>
      </c>
      <c r="B444" s="37" t="s">
        <v>454</v>
      </c>
      <c r="C444" s="55" t="s">
        <v>35</v>
      </c>
      <c r="D444" s="56"/>
      <c r="E444" s="57"/>
      <c r="F444" s="58"/>
      <c r="G444" s="59"/>
      <c r="H444" s="60">
        <v>1758.22</v>
      </c>
      <c r="I444" s="66" t="s">
        <v>36</v>
      </c>
      <c r="J444" s="52" t="s">
        <v>141</v>
      </c>
      <c r="K444" s="52" t="s">
        <v>86</v>
      </c>
      <c r="L444" s="53"/>
      <c r="M444" s="63"/>
      <c r="N444" s="53">
        <v>0.26800000000000002</v>
      </c>
      <c r="O444" s="53"/>
      <c r="P444" s="61"/>
      <c r="Q444" s="62"/>
      <c r="R444" s="61"/>
      <c r="S444" s="61"/>
      <c r="T444" s="61"/>
      <c r="U444" s="53"/>
      <c r="V444" s="61"/>
      <c r="W444" s="61"/>
      <c r="X444" s="61">
        <v>1.96</v>
      </c>
      <c r="Y444" s="61"/>
      <c r="Z444" s="61">
        <v>2.68</v>
      </c>
      <c r="AA444" s="37"/>
    </row>
    <row r="445" spans="1:27" ht="15" customHeight="1" x14ac:dyDescent="0.2">
      <c r="A445" s="37">
        <v>19</v>
      </c>
      <c r="B445" s="37" t="s">
        <v>455</v>
      </c>
      <c r="C445" s="55" t="s">
        <v>35</v>
      </c>
      <c r="D445" s="56"/>
      <c r="E445" s="57"/>
      <c r="F445" s="58"/>
      <c r="G445" s="59"/>
      <c r="H445" s="60">
        <v>1759.67</v>
      </c>
      <c r="I445" s="66" t="s">
        <v>36</v>
      </c>
      <c r="J445" s="52" t="s">
        <v>85</v>
      </c>
      <c r="K445" s="52" t="s">
        <v>86</v>
      </c>
      <c r="L445" s="53"/>
      <c r="M445" s="63"/>
      <c r="N445" s="53">
        <v>0.31</v>
      </c>
      <c r="O445" s="53"/>
      <c r="P445" s="61"/>
      <c r="Q445" s="62"/>
      <c r="R445" s="61"/>
      <c r="S445" s="61"/>
      <c r="T445" s="61"/>
      <c r="U445" s="53"/>
      <c r="V445" s="61"/>
      <c r="W445" s="61"/>
      <c r="X445" s="61">
        <v>1.93</v>
      </c>
      <c r="Y445" s="61"/>
      <c r="Z445" s="61">
        <v>2.79</v>
      </c>
      <c r="AA445" s="37"/>
    </row>
    <row r="446" spans="1:27" ht="15" customHeight="1" x14ac:dyDescent="0.2">
      <c r="A446" s="37">
        <v>20</v>
      </c>
      <c r="B446" s="37" t="s">
        <v>456</v>
      </c>
      <c r="C446" s="55" t="s">
        <v>35</v>
      </c>
      <c r="D446" s="56"/>
      <c r="E446" s="57"/>
      <c r="F446" s="58"/>
      <c r="G446" s="59"/>
      <c r="H446" s="60">
        <v>1930.44</v>
      </c>
      <c r="I446" s="67"/>
      <c r="J446" s="52" t="s">
        <v>48</v>
      </c>
      <c r="K446" s="52" t="s">
        <v>38</v>
      </c>
      <c r="L446" s="53"/>
      <c r="M446" s="63"/>
      <c r="N446" s="53">
        <v>0.17899999999999999</v>
      </c>
      <c r="O446" s="53"/>
      <c r="P446" s="61"/>
      <c r="Q446" s="62"/>
      <c r="R446" s="61"/>
      <c r="S446" s="61"/>
      <c r="T446" s="61"/>
      <c r="U446" s="53"/>
      <c r="V446" s="61"/>
      <c r="W446" s="61"/>
      <c r="X446" s="61">
        <v>2.2599999999999998</v>
      </c>
      <c r="Y446" s="61"/>
      <c r="Z446" s="61">
        <v>2.75</v>
      </c>
      <c r="AA446" s="37"/>
    </row>
    <row r="447" spans="1:27" ht="15" customHeight="1" x14ac:dyDescent="0.2">
      <c r="A447" s="37">
        <v>21</v>
      </c>
      <c r="B447" s="37" t="s">
        <v>457</v>
      </c>
      <c r="C447" s="55" t="s">
        <v>35</v>
      </c>
      <c r="D447" s="56"/>
      <c r="E447" s="57"/>
      <c r="F447" s="58"/>
      <c r="G447" s="59"/>
      <c r="H447" s="60">
        <v>1932.1</v>
      </c>
      <c r="I447" s="67" t="s">
        <v>203</v>
      </c>
      <c r="J447" s="52" t="s">
        <v>48</v>
      </c>
      <c r="K447" s="52" t="s">
        <v>38</v>
      </c>
      <c r="L447" s="53"/>
      <c r="M447" s="63"/>
      <c r="N447" s="53">
        <v>0.187</v>
      </c>
      <c r="O447" s="53"/>
      <c r="P447" s="61"/>
      <c r="Q447" s="62"/>
      <c r="R447" s="61"/>
      <c r="S447" s="61"/>
      <c r="T447" s="61"/>
      <c r="U447" s="53"/>
      <c r="V447" s="61"/>
      <c r="W447" s="61"/>
      <c r="X447" s="61">
        <v>2.29</v>
      </c>
      <c r="Y447" s="61"/>
      <c r="Z447" s="61">
        <v>2.82</v>
      </c>
      <c r="AA447" s="37"/>
    </row>
    <row r="448" spans="1:27" ht="15" customHeight="1" x14ac:dyDescent="0.2">
      <c r="A448" s="37">
        <v>22</v>
      </c>
      <c r="B448" s="37" t="s">
        <v>458</v>
      </c>
      <c r="C448" s="55" t="s">
        <v>35</v>
      </c>
      <c r="D448" s="56"/>
      <c r="E448" s="57"/>
      <c r="F448" s="58"/>
      <c r="G448" s="59"/>
      <c r="H448" s="60">
        <v>1935.9</v>
      </c>
      <c r="I448" s="67" t="s">
        <v>203</v>
      </c>
      <c r="J448" s="52" t="s">
        <v>48</v>
      </c>
      <c r="K448" s="52" t="s">
        <v>38</v>
      </c>
      <c r="L448" s="53"/>
      <c r="M448" s="63"/>
      <c r="N448" s="53">
        <v>0.28100000000000003</v>
      </c>
      <c r="O448" s="53"/>
      <c r="P448" s="61"/>
      <c r="Q448" s="62"/>
      <c r="R448" s="61"/>
      <c r="S448" s="61"/>
      <c r="T448" s="61"/>
      <c r="U448" s="53"/>
      <c r="V448" s="61"/>
      <c r="W448" s="61"/>
      <c r="X448" s="61">
        <v>1.94</v>
      </c>
      <c r="Y448" s="61"/>
      <c r="Z448" s="61">
        <v>2.7</v>
      </c>
      <c r="AA448" s="37"/>
    </row>
    <row r="449" spans="1:27" ht="15" customHeight="1" x14ac:dyDescent="0.2">
      <c r="A449" s="37">
        <v>23</v>
      </c>
      <c r="B449" s="37" t="s">
        <v>459</v>
      </c>
      <c r="C449" s="55" t="s">
        <v>35</v>
      </c>
      <c r="D449" s="56"/>
      <c r="E449" s="57"/>
      <c r="F449" s="58"/>
      <c r="G449" s="59"/>
      <c r="H449" s="60">
        <v>1938.73</v>
      </c>
      <c r="I449" s="67" t="s">
        <v>203</v>
      </c>
      <c r="J449" s="52" t="s">
        <v>37</v>
      </c>
      <c r="K449" s="52" t="s">
        <v>38</v>
      </c>
      <c r="L449" s="53"/>
      <c r="M449" s="63"/>
      <c r="N449" s="53">
        <v>0.25900000000000001</v>
      </c>
      <c r="O449" s="53"/>
      <c r="P449" s="61"/>
      <c r="Q449" s="62"/>
      <c r="R449" s="61"/>
      <c r="S449" s="61"/>
      <c r="T449" s="61"/>
      <c r="U449" s="53"/>
      <c r="V449" s="61"/>
      <c r="W449" s="61"/>
      <c r="X449" s="61">
        <v>2.0099999999999998</v>
      </c>
      <c r="Y449" s="61"/>
      <c r="Z449" s="61">
        <v>2.71</v>
      </c>
      <c r="AA449" s="37"/>
    </row>
    <row r="450" spans="1:27" ht="15" customHeight="1" x14ac:dyDescent="0.2">
      <c r="A450" s="37">
        <v>24</v>
      </c>
      <c r="B450" s="37" t="s">
        <v>460</v>
      </c>
      <c r="C450" s="55" t="s">
        <v>35</v>
      </c>
      <c r="D450" s="56"/>
      <c r="E450" s="57"/>
      <c r="F450" s="58"/>
      <c r="G450" s="59"/>
      <c r="H450" s="60">
        <v>1941.7</v>
      </c>
      <c r="I450" s="67" t="s">
        <v>203</v>
      </c>
      <c r="J450" s="52" t="s">
        <v>48</v>
      </c>
      <c r="K450" s="52" t="s">
        <v>38</v>
      </c>
      <c r="L450" s="53"/>
      <c r="M450" s="63"/>
      <c r="N450" s="53">
        <v>0.23400000000000001</v>
      </c>
      <c r="O450" s="53"/>
      <c r="P450" s="61"/>
      <c r="Q450" s="62"/>
      <c r="R450" s="61"/>
      <c r="S450" s="61"/>
      <c r="T450" s="61"/>
      <c r="U450" s="53"/>
      <c r="V450" s="61"/>
      <c r="W450" s="61"/>
      <c r="X450" s="61">
        <v>2.16</v>
      </c>
      <c r="Y450" s="61"/>
      <c r="Z450" s="61">
        <v>2.82</v>
      </c>
      <c r="AA450" s="37"/>
    </row>
    <row r="451" spans="1:27" ht="15" customHeight="1" x14ac:dyDescent="0.2">
      <c r="A451" s="37">
        <v>25</v>
      </c>
      <c r="B451" s="37" t="s">
        <v>461</v>
      </c>
      <c r="C451" s="55" t="s">
        <v>35</v>
      </c>
      <c r="D451" s="56"/>
      <c r="E451" s="57"/>
      <c r="F451" s="58"/>
      <c r="G451" s="59"/>
      <c r="H451" s="60">
        <v>1948.19</v>
      </c>
      <c r="I451" s="67" t="s">
        <v>203</v>
      </c>
      <c r="J451" s="52" t="s">
        <v>145</v>
      </c>
      <c r="K451" s="52" t="s">
        <v>86</v>
      </c>
      <c r="L451" s="53"/>
      <c r="M451" s="63"/>
      <c r="N451" s="53">
        <v>0.255</v>
      </c>
      <c r="O451" s="53"/>
      <c r="P451" s="61"/>
      <c r="Q451" s="62"/>
      <c r="R451" s="61"/>
      <c r="S451" s="61"/>
      <c r="T451" s="61"/>
      <c r="U451" s="53"/>
      <c r="V451" s="61"/>
      <c r="W451" s="61"/>
      <c r="X451" s="61">
        <v>2.04</v>
      </c>
      <c r="Y451" s="61"/>
      <c r="Z451" s="61">
        <v>2.74</v>
      </c>
      <c r="AA451" s="37"/>
    </row>
    <row r="452" spans="1:27" ht="15" customHeight="1" x14ac:dyDescent="0.2">
      <c r="A452" s="38"/>
      <c r="B452" s="39"/>
      <c r="C452" s="40"/>
      <c r="D452" s="30"/>
      <c r="E452" s="3"/>
      <c r="F452" s="31"/>
      <c r="G452" s="6"/>
      <c r="H452" s="46"/>
      <c r="J452" s="28"/>
      <c r="K452" s="28"/>
      <c r="L452" s="33"/>
      <c r="M452" s="34"/>
      <c r="N452" s="33"/>
      <c r="O452" s="33"/>
      <c r="P452" s="32"/>
      <c r="U452" s="33"/>
      <c r="W452" s="32"/>
      <c r="X452" s="32"/>
      <c r="Y452" s="32"/>
      <c r="Z452" s="32"/>
      <c r="AA452" s="28"/>
    </row>
    <row r="453" spans="1:27" ht="15" customHeight="1" x14ac:dyDescent="0.2">
      <c r="A453" s="38"/>
      <c r="D453" s="30"/>
      <c r="E453" s="3"/>
      <c r="F453" s="31"/>
      <c r="G453" s="6"/>
      <c r="H453" s="46"/>
      <c r="J453" s="28"/>
      <c r="K453" s="28"/>
      <c r="L453" s="33"/>
      <c r="M453" s="34"/>
      <c r="N453" s="33"/>
      <c r="O453" s="33"/>
      <c r="P453" s="32"/>
      <c r="U453" s="33"/>
      <c r="W453" s="32"/>
      <c r="X453" s="32"/>
      <c r="Y453" s="32"/>
      <c r="Z453" s="32"/>
      <c r="AA453" s="28"/>
    </row>
    <row r="454" spans="1:27" ht="15" customHeight="1" x14ac:dyDescent="0.2">
      <c r="A454" s="38"/>
      <c r="D454" s="30"/>
      <c r="E454" s="3"/>
      <c r="F454" s="31"/>
      <c r="G454" s="6"/>
      <c r="H454" s="46"/>
      <c r="J454" s="28"/>
      <c r="K454" s="28"/>
      <c r="L454" s="33"/>
      <c r="M454" s="34"/>
      <c r="N454" s="33"/>
      <c r="O454" s="33"/>
      <c r="P454" s="32"/>
      <c r="U454" s="33"/>
      <c r="W454" s="32"/>
      <c r="X454" s="32"/>
      <c r="Y454" s="32"/>
      <c r="Z454" s="32"/>
      <c r="AA454" s="28"/>
    </row>
    <row r="455" spans="1:27" ht="15" customHeight="1" x14ac:dyDescent="0.2">
      <c r="A455" s="38"/>
      <c r="D455" s="30"/>
      <c r="E455" s="3"/>
      <c r="F455" s="31"/>
      <c r="G455" s="6"/>
      <c r="H455" s="46"/>
      <c r="J455" s="28"/>
      <c r="K455" s="28"/>
      <c r="L455" s="33"/>
      <c r="M455" s="34"/>
      <c r="N455" s="33"/>
      <c r="O455" s="33"/>
      <c r="P455" s="32"/>
      <c r="U455" s="33"/>
      <c r="W455" s="32"/>
      <c r="X455" s="32"/>
      <c r="Y455" s="32"/>
      <c r="Z455" s="32"/>
      <c r="AA455" s="28"/>
    </row>
    <row r="456" spans="1:27" ht="15" customHeight="1" x14ac:dyDescent="0.2">
      <c r="A456" s="38"/>
      <c r="D456" s="30"/>
      <c r="E456" s="3"/>
      <c r="F456" s="31"/>
      <c r="G456" s="6"/>
      <c r="H456" s="46"/>
      <c r="J456" s="28"/>
      <c r="K456" s="28"/>
      <c r="L456" s="33"/>
      <c r="M456" s="34"/>
      <c r="N456" s="33"/>
      <c r="O456" s="33"/>
      <c r="P456" s="32"/>
      <c r="U456" s="33"/>
      <c r="W456" s="32"/>
      <c r="X456" s="32"/>
      <c r="Y456" s="32"/>
      <c r="Z456" s="32"/>
      <c r="AA456" s="28"/>
    </row>
    <row r="457" spans="1:27" ht="15" customHeight="1" x14ac:dyDescent="0.2">
      <c r="A457" s="38"/>
      <c r="D457" s="30"/>
      <c r="E457" s="3"/>
      <c r="F457" s="31"/>
      <c r="G457" s="6"/>
      <c r="H457" s="46"/>
      <c r="J457" s="28"/>
      <c r="K457" s="28"/>
      <c r="L457" s="33"/>
      <c r="M457" s="34"/>
      <c r="N457" s="33"/>
      <c r="O457" s="33"/>
      <c r="P457" s="32"/>
      <c r="U457" s="33"/>
      <c r="W457" s="32"/>
      <c r="X457" s="32"/>
      <c r="Y457" s="32"/>
      <c r="Z457" s="32"/>
      <c r="AA457" s="28"/>
    </row>
    <row r="458" spans="1:27" ht="15" customHeight="1" x14ac:dyDescent="0.2">
      <c r="A458" s="38"/>
      <c r="D458" s="30"/>
      <c r="E458" s="3"/>
      <c r="F458" s="31"/>
      <c r="G458" s="6"/>
      <c r="H458" s="46"/>
      <c r="J458" s="28"/>
      <c r="K458" s="28"/>
      <c r="L458" s="33"/>
      <c r="M458" s="34"/>
      <c r="N458" s="33"/>
      <c r="O458" s="33"/>
      <c r="P458" s="32"/>
      <c r="U458" s="33"/>
      <c r="W458" s="32"/>
      <c r="X458" s="32"/>
      <c r="Y458" s="32"/>
      <c r="Z458" s="32"/>
      <c r="AA458" s="28"/>
    </row>
    <row r="459" spans="1:27" ht="15" customHeight="1" x14ac:dyDescent="0.2">
      <c r="A459" s="38"/>
      <c r="D459" s="30"/>
      <c r="E459" s="3"/>
      <c r="F459" s="31"/>
      <c r="G459" s="6"/>
      <c r="H459" s="46"/>
      <c r="J459" s="28"/>
      <c r="K459" s="28"/>
      <c r="L459" s="33"/>
      <c r="M459" s="34"/>
      <c r="N459" s="33"/>
      <c r="O459" s="33"/>
      <c r="P459" s="32"/>
      <c r="U459" s="33"/>
      <c r="W459" s="32"/>
      <c r="X459" s="32"/>
      <c r="Y459" s="32"/>
      <c r="Z459" s="32"/>
      <c r="AA459" s="28"/>
    </row>
    <row r="460" spans="1:27" ht="15" customHeight="1" x14ac:dyDescent="0.2">
      <c r="A460" s="38"/>
      <c r="D460" s="30"/>
      <c r="E460" s="3"/>
      <c r="F460" s="31"/>
      <c r="G460" s="6"/>
      <c r="H460" s="46"/>
      <c r="J460" s="28"/>
      <c r="K460" s="28"/>
      <c r="L460" s="33"/>
      <c r="M460" s="34"/>
      <c r="N460" s="33"/>
      <c r="O460" s="33"/>
      <c r="P460" s="32"/>
      <c r="U460" s="33"/>
      <c r="W460" s="32"/>
      <c r="X460" s="32"/>
      <c r="Y460" s="32"/>
      <c r="Z460" s="32"/>
      <c r="AA460" s="28"/>
    </row>
    <row r="461" spans="1:27" ht="15" customHeight="1" x14ac:dyDescent="0.2">
      <c r="A461" s="38"/>
      <c r="D461" s="30"/>
      <c r="E461" s="3"/>
      <c r="F461" s="31"/>
      <c r="G461" s="6"/>
      <c r="H461" s="46"/>
      <c r="J461" s="28"/>
      <c r="K461" s="28"/>
      <c r="L461" s="33"/>
      <c r="M461" s="34"/>
      <c r="N461" s="33"/>
      <c r="O461" s="33"/>
      <c r="P461" s="32"/>
      <c r="U461" s="33"/>
      <c r="W461" s="32"/>
      <c r="X461" s="32"/>
      <c r="Y461" s="32"/>
      <c r="Z461" s="32"/>
      <c r="AA461" s="28"/>
    </row>
    <row r="462" spans="1:27" ht="15" customHeight="1" x14ac:dyDescent="0.2">
      <c r="A462" s="38"/>
      <c r="D462" s="30"/>
      <c r="E462" s="3"/>
      <c r="F462" s="31"/>
      <c r="G462" s="6"/>
      <c r="H462" s="46"/>
      <c r="J462" s="28"/>
      <c r="K462" s="28"/>
      <c r="L462" s="33"/>
      <c r="M462" s="34"/>
      <c r="N462" s="34"/>
      <c r="O462" s="33"/>
      <c r="P462" s="32"/>
      <c r="U462" s="33"/>
      <c r="W462" s="32"/>
      <c r="X462" s="32"/>
      <c r="Y462" s="32"/>
      <c r="Z462" s="32"/>
      <c r="AA462" s="28"/>
    </row>
    <row r="463" spans="1:27" ht="15" customHeight="1" x14ac:dyDescent="0.2">
      <c r="A463" s="38"/>
      <c r="D463" s="30"/>
      <c r="E463" s="3"/>
      <c r="F463" s="31"/>
      <c r="G463" s="6"/>
      <c r="H463" s="46"/>
      <c r="J463" s="28"/>
      <c r="K463" s="28"/>
      <c r="L463" s="33"/>
      <c r="M463" s="34"/>
      <c r="N463" s="34"/>
      <c r="O463" s="33"/>
      <c r="P463" s="32"/>
      <c r="U463" s="33"/>
      <c r="W463" s="32"/>
      <c r="X463" s="32"/>
      <c r="Y463" s="32"/>
      <c r="Z463" s="32"/>
      <c r="AA463" s="28"/>
    </row>
    <row r="464" spans="1:27" ht="15" customHeight="1" x14ac:dyDescent="0.2">
      <c r="A464" s="38"/>
      <c r="B464" s="39"/>
      <c r="C464" s="40"/>
      <c r="D464" s="30"/>
      <c r="E464" s="3"/>
      <c r="F464" s="31"/>
      <c r="G464" s="6"/>
      <c r="H464" s="46"/>
      <c r="J464" s="28"/>
      <c r="K464" s="28"/>
      <c r="L464" s="33"/>
      <c r="M464" s="34"/>
      <c r="N464" s="34"/>
      <c r="O464" s="33"/>
      <c r="P464" s="32"/>
      <c r="U464" s="33"/>
      <c r="W464" s="32"/>
      <c r="X464" s="32"/>
      <c r="Y464" s="32"/>
      <c r="Z464" s="32"/>
      <c r="AA464" s="28"/>
    </row>
    <row r="465" spans="4:27" ht="15" customHeight="1" x14ac:dyDescent="0.2">
      <c r="D465" s="30"/>
      <c r="E465" s="3"/>
      <c r="F465" s="31"/>
      <c r="G465" s="6"/>
      <c r="H465" s="46"/>
      <c r="J465" s="28"/>
      <c r="K465" s="28"/>
      <c r="L465" s="34"/>
      <c r="M465" s="34"/>
      <c r="N465" s="34"/>
      <c r="O465" s="33"/>
      <c r="P465" s="32"/>
      <c r="U465" s="33"/>
      <c r="W465" s="32"/>
      <c r="X465" s="32"/>
      <c r="Y465" s="32"/>
      <c r="Z465" s="32"/>
      <c r="AA465" s="28"/>
    </row>
    <row r="466" spans="4:27" ht="15" customHeight="1" x14ac:dyDescent="0.2">
      <c r="D466" s="30"/>
      <c r="E466" s="3"/>
      <c r="F466" s="31"/>
      <c r="G466" s="6"/>
      <c r="H466" s="46"/>
      <c r="J466" s="28"/>
      <c r="K466" s="28"/>
      <c r="L466" s="34"/>
      <c r="M466" s="34"/>
      <c r="N466" s="34"/>
      <c r="O466" s="34"/>
      <c r="U466" s="34"/>
      <c r="W466" s="32"/>
      <c r="X466" s="32"/>
      <c r="Y466" s="32"/>
      <c r="Z466" s="32"/>
      <c r="AA466" s="28"/>
    </row>
    <row r="467" spans="4:27" ht="15" customHeight="1" x14ac:dyDescent="0.2">
      <c r="D467" s="30"/>
      <c r="E467" s="3"/>
      <c r="F467" s="31"/>
      <c r="G467" s="6"/>
      <c r="H467" s="46"/>
      <c r="J467" s="28"/>
      <c r="K467" s="28"/>
      <c r="L467" s="34"/>
      <c r="M467" s="34"/>
      <c r="N467" s="34"/>
      <c r="O467" s="34"/>
      <c r="U467" s="34"/>
      <c r="W467" s="32"/>
      <c r="X467" s="32"/>
      <c r="Y467" s="32"/>
      <c r="Z467" s="32"/>
      <c r="AA467" s="28"/>
    </row>
    <row r="468" spans="4:27" ht="15" customHeight="1" x14ac:dyDescent="0.2">
      <c r="D468" s="30"/>
      <c r="E468" s="3"/>
      <c r="F468" s="31"/>
      <c r="G468" s="6"/>
      <c r="H468" s="46"/>
      <c r="J468" s="28"/>
      <c r="K468" s="28"/>
      <c r="L468" s="34"/>
      <c r="M468" s="34"/>
      <c r="N468" s="34"/>
      <c r="O468" s="34"/>
      <c r="U468" s="34"/>
      <c r="W468" s="32"/>
      <c r="X468" s="32"/>
      <c r="Y468" s="32"/>
      <c r="Z468" s="32"/>
      <c r="AA468" s="28"/>
    </row>
    <row r="469" spans="4:27" ht="15" customHeight="1" x14ac:dyDescent="0.2">
      <c r="D469" s="30"/>
      <c r="E469" s="3"/>
      <c r="F469" s="31"/>
      <c r="G469" s="6"/>
      <c r="H469" s="46"/>
      <c r="J469" s="28"/>
      <c r="K469" s="28"/>
      <c r="L469" s="34"/>
      <c r="M469" s="34"/>
      <c r="N469" s="34"/>
      <c r="O469" s="34"/>
      <c r="U469" s="34"/>
      <c r="W469" s="32"/>
      <c r="X469" s="32"/>
      <c r="Y469" s="32"/>
      <c r="Z469" s="32"/>
      <c r="AA469" s="28"/>
    </row>
    <row r="470" spans="4:27" ht="15" customHeight="1" x14ac:dyDescent="0.2">
      <c r="D470" s="30"/>
      <c r="E470" s="3"/>
      <c r="F470" s="31"/>
      <c r="G470" s="6"/>
      <c r="H470" s="46"/>
      <c r="J470" s="28"/>
      <c r="K470" s="28"/>
      <c r="L470" s="34"/>
      <c r="M470" s="34"/>
      <c r="N470" s="34"/>
      <c r="O470" s="34"/>
      <c r="U470" s="34"/>
      <c r="W470" s="32"/>
      <c r="X470" s="32"/>
      <c r="Y470" s="32"/>
      <c r="Z470" s="32"/>
      <c r="AA470" s="28"/>
    </row>
    <row r="471" spans="4:27" ht="15" customHeight="1" x14ac:dyDescent="0.2">
      <c r="D471" s="30"/>
      <c r="E471" s="3"/>
      <c r="F471" s="31"/>
      <c r="G471" s="6"/>
      <c r="H471" s="46"/>
      <c r="J471" s="28"/>
      <c r="K471" s="28"/>
      <c r="L471" s="34"/>
      <c r="M471" s="34"/>
      <c r="N471" s="34"/>
      <c r="O471" s="34"/>
      <c r="U471" s="34"/>
      <c r="W471" s="32"/>
      <c r="X471" s="32"/>
      <c r="Y471" s="32"/>
      <c r="Z471" s="32"/>
      <c r="AA471" s="28"/>
    </row>
    <row r="472" spans="4:27" ht="15" customHeight="1" x14ac:dyDescent="0.2">
      <c r="D472" s="30"/>
      <c r="E472" s="3"/>
      <c r="F472" s="31"/>
      <c r="G472" s="6"/>
      <c r="H472" s="46"/>
      <c r="J472" s="28"/>
      <c r="K472" s="28"/>
      <c r="L472" s="34"/>
      <c r="M472" s="34"/>
      <c r="N472" s="34"/>
      <c r="O472" s="34"/>
      <c r="U472" s="34"/>
      <c r="W472" s="32"/>
      <c r="X472" s="32"/>
      <c r="Y472" s="32"/>
      <c r="Z472" s="32"/>
      <c r="AA472" s="28"/>
    </row>
    <row r="473" spans="4:27" ht="15" customHeight="1" x14ac:dyDescent="0.2">
      <c r="D473" s="30"/>
      <c r="E473" s="3"/>
      <c r="F473" s="31"/>
      <c r="G473" s="6"/>
      <c r="H473" s="46"/>
      <c r="J473" s="28"/>
      <c r="K473" s="28"/>
      <c r="L473" s="34"/>
      <c r="M473" s="34"/>
      <c r="N473" s="34"/>
      <c r="O473" s="34"/>
      <c r="U473" s="34"/>
      <c r="W473" s="32"/>
      <c r="X473" s="32"/>
      <c r="Y473" s="32"/>
      <c r="Z473" s="32"/>
      <c r="AA473" s="28"/>
    </row>
    <row r="474" spans="4:27" ht="15" customHeight="1" x14ac:dyDescent="0.2">
      <c r="D474" s="30"/>
      <c r="E474" s="3"/>
      <c r="F474" s="31"/>
      <c r="G474" s="6"/>
      <c r="H474" s="46"/>
      <c r="J474" s="28"/>
      <c r="K474" s="28"/>
      <c r="L474" s="34"/>
      <c r="M474" s="34"/>
      <c r="N474" s="34"/>
      <c r="O474" s="34"/>
      <c r="U474" s="34"/>
      <c r="W474" s="32"/>
      <c r="X474" s="32"/>
      <c r="Y474" s="32"/>
      <c r="Z474" s="32"/>
      <c r="AA474" s="28"/>
    </row>
    <row r="475" spans="4:27" ht="15" customHeight="1" x14ac:dyDescent="0.2">
      <c r="D475" s="30"/>
      <c r="E475" s="3"/>
      <c r="F475" s="31"/>
      <c r="G475" s="6"/>
      <c r="H475" s="46"/>
      <c r="J475" s="28"/>
      <c r="K475" s="28"/>
      <c r="L475" s="34"/>
      <c r="M475" s="34"/>
      <c r="N475" s="34"/>
      <c r="O475" s="34"/>
      <c r="U475" s="34"/>
      <c r="W475" s="32"/>
      <c r="X475" s="32"/>
      <c r="Y475" s="32"/>
      <c r="Z475" s="32"/>
      <c r="AA475" s="28"/>
    </row>
    <row r="476" spans="4:27" ht="15" customHeight="1" x14ac:dyDescent="0.2">
      <c r="D476" s="30"/>
      <c r="E476" s="3"/>
      <c r="F476" s="31"/>
      <c r="G476" s="6"/>
      <c r="H476" s="46"/>
      <c r="J476" s="28"/>
      <c r="K476" s="28"/>
      <c r="L476" s="34"/>
      <c r="M476" s="34"/>
      <c r="N476" s="34"/>
      <c r="O476" s="34"/>
      <c r="U476" s="34"/>
      <c r="W476" s="32"/>
      <c r="X476" s="32"/>
      <c r="Y476" s="32"/>
      <c r="Z476" s="32"/>
      <c r="AA476" s="28"/>
    </row>
    <row r="477" spans="4:27" ht="15" customHeight="1" x14ac:dyDescent="0.2">
      <c r="D477" s="30"/>
      <c r="E477" s="3"/>
      <c r="F477" s="31"/>
      <c r="G477" s="6"/>
      <c r="H477" s="46"/>
      <c r="J477" s="28"/>
      <c r="K477" s="28"/>
      <c r="L477" s="34"/>
      <c r="M477" s="34"/>
      <c r="N477" s="34"/>
      <c r="O477" s="34"/>
      <c r="U477" s="34"/>
      <c r="W477" s="32"/>
      <c r="X477" s="32"/>
      <c r="Y477" s="32"/>
      <c r="Z477" s="32"/>
      <c r="AA477" s="28"/>
    </row>
    <row r="478" spans="4:27" ht="15" customHeight="1" x14ac:dyDescent="0.2">
      <c r="D478" s="30"/>
      <c r="E478" s="3"/>
      <c r="F478" s="31"/>
      <c r="G478" s="6"/>
      <c r="H478" s="46"/>
      <c r="J478" s="28"/>
      <c r="K478" s="28"/>
      <c r="L478" s="34"/>
      <c r="M478" s="34"/>
      <c r="N478" s="34"/>
      <c r="O478" s="34"/>
      <c r="U478" s="34"/>
      <c r="W478" s="32"/>
      <c r="X478" s="32"/>
      <c r="Y478" s="32"/>
      <c r="Z478" s="32"/>
      <c r="AA478" s="28"/>
    </row>
    <row r="479" spans="4:27" ht="15" customHeight="1" x14ac:dyDescent="0.2">
      <c r="D479" s="30"/>
      <c r="E479" s="3"/>
      <c r="F479" s="31"/>
      <c r="G479" s="6"/>
      <c r="H479" s="46"/>
      <c r="J479" s="28"/>
      <c r="K479" s="28"/>
      <c r="L479" s="34"/>
      <c r="M479" s="34"/>
      <c r="N479" s="34"/>
      <c r="O479" s="34"/>
      <c r="U479" s="34"/>
      <c r="W479" s="32"/>
      <c r="X479" s="32"/>
      <c r="Y479" s="32"/>
      <c r="Z479" s="32"/>
      <c r="AA479" s="28"/>
    </row>
    <row r="480" spans="4:27" ht="15" customHeight="1" x14ac:dyDescent="0.2">
      <c r="D480" s="30"/>
      <c r="E480" s="3"/>
      <c r="F480" s="31"/>
      <c r="G480" s="6"/>
      <c r="H480" s="46"/>
      <c r="J480" s="28"/>
      <c r="K480" s="28"/>
      <c r="L480" s="34"/>
      <c r="M480" s="34"/>
      <c r="N480" s="34"/>
      <c r="O480" s="34"/>
      <c r="U480" s="34"/>
      <c r="W480" s="32"/>
      <c r="X480" s="32"/>
      <c r="Y480" s="32"/>
      <c r="Z480" s="32"/>
      <c r="AA480" s="28"/>
    </row>
    <row r="481" spans="4:27" ht="15" customHeight="1" x14ac:dyDescent="0.2">
      <c r="D481" s="30"/>
      <c r="E481" s="3"/>
      <c r="F481" s="31"/>
      <c r="G481" s="6"/>
      <c r="H481" s="46"/>
      <c r="J481" s="28"/>
      <c r="K481" s="28"/>
      <c r="L481" s="34"/>
      <c r="M481" s="34"/>
      <c r="N481" s="34"/>
      <c r="O481" s="34"/>
      <c r="U481" s="34"/>
      <c r="W481" s="32"/>
      <c r="X481" s="32"/>
      <c r="Y481" s="32"/>
      <c r="Z481" s="32"/>
      <c r="AA481" s="28"/>
    </row>
    <row r="482" spans="4:27" ht="15" customHeight="1" x14ac:dyDescent="0.2">
      <c r="D482" s="30"/>
      <c r="E482" s="3"/>
      <c r="F482" s="31"/>
      <c r="G482" s="6"/>
      <c r="H482" s="46"/>
      <c r="J482" s="28"/>
      <c r="K482" s="28"/>
      <c r="L482" s="34"/>
      <c r="M482" s="34"/>
      <c r="N482" s="34"/>
      <c r="O482" s="34"/>
      <c r="U482" s="34"/>
      <c r="W482" s="32"/>
      <c r="X482" s="32"/>
      <c r="Y482" s="32"/>
      <c r="Z482" s="32"/>
      <c r="AA482" s="28"/>
    </row>
    <row r="483" spans="4:27" ht="15" customHeight="1" x14ac:dyDescent="0.2">
      <c r="D483" s="30"/>
      <c r="E483" s="3"/>
      <c r="F483" s="31"/>
      <c r="G483" s="6"/>
      <c r="H483" s="46"/>
      <c r="J483" s="28"/>
      <c r="K483" s="28"/>
      <c r="L483" s="34"/>
      <c r="M483" s="34"/>
      <c r="N483" s="34"/>
      <c r="O483" s="34"/>
      <c r="U483" s="34"/>
      <c r="W483" s="32"/>
      <c r="X483" s="32"/>
      <c r="Y483" s="32"/>
      <c r="Z483" s="32"/>
      <c r="AA483" s="28"/>
    </row>
    <row r="484" spans="4:27" ht="15" customHeight="1" x14ac:dyDescent="0.2">
      <c r="D484" s="30"/>
      <c r="E484" s="3"/>
      <c r="F484" s="31"/>
      <c r="G484" s="6"/>
      <c r="H484" s="46"/>
      <c r="J484" s="28"/>
      <c r="K484" s="28"/>
      <c r="L484" s="34"/>
      <c r="M484" s="34"/>
      <c r="N484" s="34"/>
      <c r="O484" s="34"/>
      <c r="U484" s="34"/>
      <c r="W484" s="32"/>
      <c r="X484" s="32"/>
      <c r="Y484" s="32"/>
      <c r="Z484" s="32"/>
      <c r="AA484" s="28"/>
    </row>
    <row r="485" spans="4:27" ht="15" customHeight="1" x14ac:dyDescent="0.2">
      <c r="D485" s="30"/>
      <c r="E485" s="3"/>
      <c r="F485" s="31"/>
      <c r="G485" s="6"/>
      <c r="H485" s="46"/>
      <c r="J485" s="28"/>
      <c r="K485" s="28"/>
      <c r="L485" s="34"/>
      <c r="M485" s="34"/>
      <c r="N485" s="34"/>
      <c r="O485" s="34"/>
      <c r="U485" s="34"/>
      <c r="W485" s="32"/>
      <c r="X485" s="32"/>
      <c r="Y485" s="32"/>
      <c r="Z485" s="32"/>
      <c r="AA485" s="28"/>
    </row>
    <row r="486" spans="4:27" ht="15" customHeight="1" x14ac:dyDescent="0.2">
      <c r="D486" s="30"/>
      <c r="E486" s="3"/>
      <c r="F486" s="31"/>
      <c r="G486" s="6"/>
      <c r="H486" s="46"/>
      <c r="J486" s="28"/>
      <c r="K486" s="28"/>
      <c r="L486" s="34"/>
      <c r="M486" s="34"/>
      <c r="N486" s="34"/>
      <c r="O486" s="34"/>
      <c r="U486" s="34"/>
      <c r="W486" s="32"/>
      <c r="X486" s="32"/>
      <c r="Y486" s="32"/>
      <c r="Z486" s="32"/>
      <c r="AA486" s="28"/>
    </row>
    <row r="487" spans="4:27" ht="15" customHeight="1" x14ac:dyDescent="0.2">
      <c r="D487" s="30"/>
      <c r="E487" s="3"/>
      <c r="F487" s="31"/>
      <c r="G487" s="6"/>
      <c r="H487" s="46"/>
      <c r="J487" s="28"/>
      <c r="K487" s="28"/>
      <c r="L487" s="34"/>
      <c r="M487" s="34"/>
      <c r="N487" s="34"/>
      <c r="O487" s="34"/>
      <c r="U487" s="34"/>
      <c r="W487" s="32"/>
      <c r="X487" s="32"/>
      <c r="Y487" s="32"/>
      <c r="Z487" s="32"/>
      <c r="AA487" s="28"/>
    </row>
    <row r="488" spans="4:27" ht="15" customHeight="1" x14ac:dyDescent="0.2">
      <c r="D488" s="30"/>
      <c r="E488" s="3"/>
      <c r="F488" s="31"/>
      <c r="G488" s="6"/>
      <c r="H488" s="46"/>
      <c r="J488" s="28"/>
      <c r="K488" s="28"/>
      <c r="L488" s="34"/>
      <c r="M488" s="34"/>
      <c r="N488" s="34"/>
      <c r="O488" s="34"/>
      <c r="U488" s="34"/>
      <c r="W488" s="32"/>
      <c r="X488" s="32"/>
      <c r="Y488" s="32"/>
      <c r="Z488" s="32"/>
      <c r="AA488" s="28"/>
    </row>
    <row r="489" spans="4:27" ht="15" customHeight="1" x14ac:dyDescent="0.2">
      <c r="D489" s="30"/>
      <c r="E489" s="3"/>
      <c r="F489" s="31"/>
      <c r="G489" s="6"/>
      <c r="H489" s="46"/>
      <c r="J489" s="28"/>
      <c r="K489" s="28"/>
      <c r="L489" s="34"/>
      <c r="M489" s="34"/>
      <c r="N489" s="34"/>
      <c r="O489" s="34"/>
      <c r="U489" s="34"/>
      <c r="W489" s="32"/>
      <c r="X489" s="32"/>
      <c r="Y489" s="32"/>
      <c r="Z489" s="32"/>
      <c r="AA489" s="28"/>
    </row>
    <row r="490" spans="4:27" ht="15" customHeight="1" x14ac:dyDescent="0.2">
      <c r="D490" s="30"/>
      <c r="E490" s="3"/>
      <c r="F490" s="31"/>
      <c r="G490" s="6"/>
      <c r="H490" s="46"/>
      <c r="J490" s="28"/>
      <c r="K490" s="28"/>
      <c r="L490" s="34"/>
      <c r="M490" s="34"/>
      <c r="N490" s="34"/>
      <c r="O490" s="34"/>
      <c r="U490" s="34"/>
      <c r="W490" s="32"/>
      <c r="X490" s="32"/>
      <c r="Y490" s="32"/>
      <c r="Z490" s="32"/>
      <c r="AA490" s="28"/>
    </row>
    <row r="491" spans="4:27" ht="15" customHeight="1" x14ac:dyDescent="0.2">
      <c r="D491" s="30"/>
      <c r="E491" s="3"/>
      <c r="F491" s="31"/>
      <c r="G491" s="6"/>
      <c r="H491" s="46"/>
      <c r="J491" s="28"/>
      <c r="K491" s="28"/>
      <c r="L491" s="34"/>
      <c r="M491" s="34"/>
      <c r="N491" s="34"/>
      <c r="O491" s="34"/>
      <c r="U491" s="34"/>
      <c r="W491" s="32"/>
      <c r="X491" s="32"/>
      <c r="Y491" s="32"/>
      <c r="Z491" s="32"/>
      <c r="AA491" s="28"/>
    </row>
    <row r="492" spans="4:27" ht="15" customHeight="1" x14ac:dyDescent="0.2">
      <c r="D492" s="30"/>
      <c r="E492" s="3"/>
      <c r="F492" s="31"/>
      <c r="G492" s="6"/>
      <c r="H492" s="46"/>
      <c r="J492" s="28"/>
      <c r="K492" s="28"/>
      <c r="L492" s="34"/>
      <c r="M492" s="34"/>
      <c r="N492" s="34"/>
      <c r="O492" s="34"/>
      <c r="U492" s="34"/>
      <c r="W492" s="32"/>
      <c r="X492" s="32"/>
      <c r="Y492" s="32"/>
      <c r="Z492" s="32"/>
      <c r="AA492" s="28"/>
    </row>
    <row r="493" spans="4:27" ht="15" customHeight="1" x14ac:dyDescent="0.2">
      <c r="D493" s="30"/>
      <c r="E493" s="3"/>
      <c r="F493" s="31"/>
      <c r="G493" s="6"/>
      <c r="H493" s="46"/>
      <c r="J493" s="28"/>
      <c r="K493" s="28"/>
      <c r="L493" s="34"/>
      <c r="M493" s="34"/>
      <c r="N493" s="34"/>
      <c r="O493" s="34"/>
      <c r="U493" s="34"/>
      <c r="W493" s="32"/>
      <c r="X493" s="32"/>
      <c r="Y493" s="32"/>
      <c r="Z493" s="32"/>
      <c r="AA493" s="28"/>
    </row>
    <row r="494" spans="4:27" ht="15" customHeight="1" x14ac:dyDescent="0.2">
      <c r="D494" s="30"/>
      <c r="E494" s="3"/>
      <c r="F494" s="31"/>
      <c r="G494" s="6"/>
      <c r="H494" s="46"/>
      <c r="J494" s="28"/>
      <c r="K494" s="28"/>
      <c r="L494" s="34"/>
      <c r="M494" s="34"/>
      <c r="N494" s="34"/>
      <c r="O494" s="34"/>
      <c r="U494" s="34"/>
      <c r="W494" s="32"/>
      <c r="X494" s="32"/>
      <c r="Y494" s="32"/>
      <c r="Z494" s="32"/>
      <c r="AA494" s="28"/>
    </row>
    <row r="495" spans="4:27" ht="15" customHeight="1" x14ac:dyDescent="0.2">
      <c r="D495" s="30"/>
      <c r="E495" s="3"/>
      <c r="F495" s="31"/>
      <c r="G495" s="6"/>
      <c r="H495" s="46"/>
      <c r="J495" s="28"/>
      <c r="K495" s="28"/>
      <c r="L495" s="34"/>
      <c r="M495" s="34"/>
      <c r="N495" s="34"/>
      <c r="O495" s="34"/>
      <c r="U495" s="34"/>
      <c r="W495" s="32"/>
      <c r="X495" s="32"/>
      <c r="Y495" s="32"/>
      <c r="Z495" s="32"/>
      <c r="AA495" s="28"/>
    </row>
    <row r="496" spans="4:27" ht="15" customHeight="1" x14ac:dyDescent="0.2">
      <c r="D496" s="30"/>
      <c r="E496" s="3"/>
      <c r="F496" s="31"/>
      <c r="G496" s="6"/>
      <c r="H496" s="46"/>
      <c r="J496" s="28"/>
      <c r="K496" s="28"/>
      <c r="L496" s="34"/>
      <c r="M496" s="34"/>
      <c r="N496" s="34"/>
      <c r="O496" s="34"/>
      <c r="U496" s="34"/>
      <c r="W496" s="32"/>
      <c r="X496" s="32"/>
      <c r="Y496" s="32"/>
      <c r="Z496" s="32"/>
      <c r="AA496" s="28"/>
    </row>
    <row r="497" spans="4:27" ht="15" customHeight="1" x14ac:dyDescent="0.2">
      <c r="D497" s="30"/>
      <c r="E497" s="3"/>
      <c r="F497" s="31"/>
      <c r="G497" s="6"/>
      <c r="H497" s="46"/>
      <c r="J497" s="28"/>
      <c r="K497" s="28"/>
      <c r="L497" s="34"/>
      <c r="M497" s="34"/>
      <c r="N497" s="34"/>
      <c r="O497" s="34"/>
      <c r="U497" s="34"/>
      <c r="W497" s="32"/>
      <c r="X497" s="32"/>
      <c r="Y497" s="32"/>
      <c r="Z497" s="32"/>
      <c r="AA497" s="28"/>
    </row>
    <row r="498" spans="4:27" ht="15" customHeight="1" x14ac:dyDescent="0.2">
      <c r="D498" s="30"/>
      <c r="E498" s="3"/>
      <c r="F498" s="31"/>
      <c r="G498" s="6"/>
      <c r="H498" s="46"/>
      <c r="J498" s="28"/>
      <c r="K498" s="28"/>
      <c r="L498" s="34"/>
      <c r="M498" s="34"/>
      <c r="N498" s="34"/>
      <c r="O498" s="34"/>
      <c r="U498" s="34"/>
      <c r="W498" s="32"/>
      <c r="X498" s="32"/>
      <c r="Y498" s="32"/>
      <c r="Z498" s="32"/>
      <c r="AA498" s="28"/>
    </row>
    <row r="499" spans="4:27" ht="15" customHeight="1" x14ac:dyDescent="0.2">
      <c r="D499" s="30"/>
      <c r="E499" s="3"/>
      <c r="F499" s="31"/>
      <c r="G499" s="6"/>
      <c r="H499" s="46"/>
      <c r="J499" s="28"/>
      <c r="K499" s="28"/>
      <c r="L499" s="34"/>
      <c r="M499" s="34"/>
      <c r="N499" s="34"/>
      <c r="O499" s="34"/>
      <c r="U499" s="34"/>
      <c r="W499" s="32"/>
      <c r="X499" s="32"/>
      <c r="Y499" s="32"/>
      <c r="Z499" s="32"/>
      <c r="AA499" s="28"/>
    </row>
    <row r="500" spans="4:27" ht="15" customHeight="1" x14ac:dyDescent="0.2">
      <c r="D500" s="30"/>
      <c r="E500" s="3"/>
      <c r="F500" s="31"/>
      <c r="G500" s="6"/>
      <c r="H500" s="46"/>
      <c r="J500" s="28"/>
      <c r="K500" s="28"/>
      <c r="L500" s="34"/>
      <c r="M500" s="34"/>
      <c r="N500" s="34"/>
      <c r="O500" s="34"/>
      <c r="U500" s="34"/>
      <c r="W500" s="32"/>
      <c r="X500" s="32"/>
      <c r="Y500" s="32"/>
      <c r="Z500" s="32"/>
      <c r="AA500" s="28"/>
    </row>
    <row r="501" spans="4:27" ht="15" customHeight="1" x14ac:dyDescent="0.2">
      <c r="D501" s="30"/>
      <c r="E501" s="3"/>
      <c r="F501" s="31"/>
      <c r="G501" s="6"/>
      <c r="H501" s="46"/>
      <c r="J501" s="28"/>
      <c r="K501" s="28"/>
      <c r="L501" s="34"/>
      <c r="M501" s="34"/>
      <c r="N501" s="34"/>
      <c r="O501" s="34"/>
      <c r="U501" s="34"/>
      <c r="W501" s="32"/>
      <c r="X501" s="32"/>
      <c r="Y501" s="32"/>
      <c r="Z501" s="32"/>
      <c r="AA501" s="28"/>
    </row>
    <row r="502" spans="4:27" ht="15" customHeight="1" x14ac:dyDescent="0.2">
      <c r="D502" s="30"/>
      <c r="E502" s="3"/>
      <c r="F502" s="31"/>
      <c r="G502" s="6"/>
      <c r="H502" s="46"/>
      <c r="J502" s="28"/>
      <c r="K502" s="28"/>
      <c r="L502" s="34"/>
      <c r="M502" s="34"/>
      <c r="N502" s="34"/>
      <c r="O502" s="34"/>
      <c r="U502" s="34"/>
      <c r="W502" s="32"/>
      <c r="X502" s="32"/>
      <c r="Y502" s="32"/>
      <c r="Z502" s="32"/>
      <c r="AA502" s="28"/>
    </row>
    <row r="503" spans="4:27" ht="15" customHeight="1" x14ac:dyDescent="0.2">
      <c r="D503" s="30"/>
      <c r="E503" s="3"/>
      <c r="F503" s="31"/>
      <c r="G503" s="6"/>
      <c r="H503" s="46"/>
      <c r="J503" s="28"/>
      <c r="K503" s="28"/>
      <c r="L503" s="34"/>
      <c r="M503" s="34"/>
      <c r="N503" s="34"/>
      <c r="O503" s="34"/>
      <c r="U503" s="34"/>
      <c r="W503" s="32"/>
      <c r="X503" s="32"/>
      <c r="Y503" s="32"/>
      <c r="Z503" s="32"/>
      <c r="AA503" s="28"/>
    </row>
    <row r="504" spans="4:27" ht="15" customHeight="1" x14ac:dyDescent="0.2">
      <c r="D504" s="30"/>
      <c r="E504" s="3"/>
      <c r="F504" s="31"/>
      <c r="G504" s="6"/>
      <c r="H504" s="46"/>
      <c r="J504" s="28"/>
      <c r="K504" s="28"/>
      <c r="L504" s="34"/>
      <c r="M504" s="34"/>
      <c r="N504" s="34"/>
      <c r="O504" s="34"/>
      <c r="U504" s="34"/>
      <c r="W504" s="32"/>
      <c r="X504" s="32"/>
      <c r="Y504" s="32"/>
      <c r="Z504" s="32"/>
      <c r="AA504" s="28"/>
    </row>
    <row r="505" spans="4:27" ht="15" customHeight="1" x14ac:dyDescent="0.2">
      <c r="D505" s="30"/>
      <c r="E505" s="3"/>
      <c r="F505" s="31"/>
      <c r="G505" s="6"/>
      <c r="H505" s="46"/>
      <c r="J505" s="28"/>
      <c r="K505" s="28"/>
      <c r="L505" s="34"/>
      <c r="M505" s="34"/>
      <c r="N505" s="34"/>
      <c r="O505" s="34"/>
      <c r="U505" s="34"/>
      <c r="W505" s="32"/>
      <c r="X505" s="32"/>
      <c r="Y505" s="32"/>
      <c r="Z505" s="32"/>
      <c r="AA505" s="28"/>
    </row>
    <row r="506" spans="4:27" ht="15" customHeight="1" x14ac:dyDescent="0.2">
      <c r="D506" s="30"/>
      <c r="E506" s="3"/>
      <c r="F506" s="31"/>
      <c r="G506" s="6"/>
      <c r="H506" s="46"/>
      <c r="J506" s="28"/>
      <c r="K506" s="28"/>
      <c r="L506" s="34"/>
      <c r="M506" s="34"/>
      <c r="N506" s="34"/>
      <c r="O506" s="34"/>
      <c r="U506" s="34"/>
      <c r="W506" s="32"/>
      <c r="X506" s="32"/>
      <c r="Y506" s="32"/>
      <c r="Z506" s="32"/>
      <c r="AA506" s="28"/>
    </row>
    <row r="507" spans="4:27" ht="15" customHeight="1" x14ac:dyDescent="0.2">
      <c r="D507" s="30"/>
      <c r="E507" s="3"/>
      <c r="F507" s="31"/>
      <c r="G507" s="6"/>
      <c r="H507" s="46"/>
      <c r="J507" s="28"/>
      <c r="K507" s="28"/>
      <c r="L507" s="34"/>
      <c r="M507" s="34"/>
      <c r="N507" s="34"/>
      <c r="O507" s="34"/>
      <c r="U507" s="34"/>
      <c r="W507" s="32"/>
      <c r="X507" s="32"/>
      <c r="Y507" s="32"/>
      <c r="Z507" s="32"/>
      <c r="AA507" s="28"/>
    </row>
    <row r="508" spans="4:27" ht="15" customHeight="1" x14ac:dyDescent="0.2">
      <c r="D508" s="30"/>
      <c r="E508" s="3"/>
      <c r="F508" s="31"/>
      <c r="G508" s="6"/>
      <c r="H508" s="46"/>
      <c r="J508" s="28"/>
      <c r="K508" s="28"/>
      <c r="L508" s="34"/>
      <c r="M508" s="34"/>
      <c r="N508" s="34"/>
      <c r="O508" s="34"/>
      <c r="U508" s="34"/>
      <c r="W508" s="32"/>
      <c r="X508" s="32"/>
      <c r="Y508" s="32"/>
      <c r="Z508" s="32"/>
      <c r="AA508" s="28"/>
    </row>
    <row r="509" spans="4:27" ht="15" customHeight="1" x14ac:dyDescent="0.2">
      <c r="D509" s="30"/>
      <c r="E509" s="3"/>
      <c r="F509" s="31"/>
      <c r="G509" s="6"/>
      <c r="H509" s="46"/>
      <c r="J509" s="28"/>
      <c r="K509" s="28"/>
      <c r="L509" s="34"/>
      <c r="M509" s="34"/>
      <c r="N509" s="34"/>
      <c r="O509" s="34"/>
      <c r="U509" s="34"/>
      <c r="W509" s="32"/>
      <c r="X509" s="32"/>
      <c r="Y509" s="32"/>
      <c r="Z509" s="32"/>
      <c r="AA509" s="28"/>
    </row>
    <row r="510" spans="4:27" ht="15" customHeight="1" x14ac:dyDescent="0.2">
      <c r="D510" s="30"/>
      <c r="E510" s="3"/>
      <c r="F510" s="31"/>
      <c r="G510" s="6"/>
      <c r="H510" s="46"/>
      <c r="J510" s="28"/>
      <c r="K510" s="28"/>
      <c r="L510" s="34"/>
      <c r="M510" s="34"/>
      <c r="N510" s="34"/>
      <c r="O510" s="34"/>
      <c r="U510" s="34"/>
      <c r="W510" s="32"/>
      <c r="X510" s="32"/>
      <c r="Y510" s="32"/>
      <c r="Z510" s="32"/>
      <c r="AA510" s="28"/>
    </row>
    <row r="511" spans="4:27" ht="15" customHeight="1" x14ac:dyDescent="0.2">
      <c r="D511" s="30"/>
      <c r="E511" s="3"/>
      <c r="F511" s="31"/>
      <c r="G511" s="6"/>
      <c r="H511" s="46"/>
      <c r="J511" s="28"/>
      <c r="K511" s="28"/>
      <c r="L511" s="34"/>
      <c r="M511" s="34"/>
      <c r="N511" s="34"/>
      <c r="O511" s="34"/>
      <c r="U511" s="34"/>
      <c r="W511" s="32"/>
      <c r="X511" s="32"/>
      <c r="Y511" s="32"/>
      <c r="Z511" s="32"/>
      <c r="AA511" s="28"/>
    </row>
    <row r="512" spans="4:27" ht="15" customHeight="1" x14ac:dyDescent="0.2">
      <c r="D512" s="30"/>
      <c r="E512" s="3"/>
      <c r="F512" s="31"/>
      <c r="G512" s="6"/>
      <c r="H512" s="46"/>
      <c r="J512" s="28"/>
      <c r="K512" s="28"/>
      <c r="L512" s="34"/>
      <c r="M512" s="34"/>
      <c r="N512" s="34"/>
      <c r="O512" s="34"/>
      <c r="U512" s="34"/>
      <c r="W512" s="32"/>
      <c r="X512" s="32"/>
      <c r="Y512" s="32"/>
      <c r="Z512" s="32"/>
      <c r="AA512" s="28"/>
    </row>
    <row r="513" spans="4:27" ht="15" customHeight="1" x14ac:dyDescent="0.2">
      <c r="D513" s="30"/>
      <c r="E513" s="3"/>
      <c r="F513" s="31"/>
      <c r="G513" s="6"/>
      <c r="H513" s="46"/>
      <c r="J513" s="28"/>
      <c r="K513" s="28"/>
      <c r="L513" s="34"/>
      <c r="M513" s="34"/>
      <c r="N513" s="34"/>
      <c r="O513" s="34"/>
      <c r="U513" s="34"/>
      <c r="W513" s="32"/>
      <c r="X513" s="32"/>
      <c r="Y513" s="32"/>
      <c r="Z513" s="32"/>
      <c r="AA513" s="28"/>
    </row>
    <row r="514" spans="4:27" ht="15" customHeight="1" x14ac:dyDescent="0.2">
      <c r="D514" s="30"/>
      <c r="E514" s="3"/>
      <c r="F514" s="31"/>
      <c r="G514" s="6"/>
      <c r="H514" s="46"/>
      <c r="J514" s="28"/>
      <c r="K514" s="28"/>
      <c r="L514" s="34"/>
      <c r="M514" s="34"/>
      <c r="N514" s="34"/>
      <c r="O514" s="34"/>
      <c r="U514" s="34"/>
      <c r="W514" s="32"/>
      <c r="X514" s="32"/>
      <c r="Y514" s="32"/>
      <c r="Z514" s="32"/>
      <c r="AA514" s="28"/>
    </row>
    <row r="515" spans="4:27" ht="15" customHeight="1" x14ac:dyDescent="0.2">
      <c r="D515" s="30"/>
      <c r="E515" s="3"/>
      <c r="F515" s="31"/>
      <c r="G515" s="6"/>
      <c r="H515" s="46"/>
      <c r="J515" s="28"/>
      <c r="K515" s="28"/>
      <c r="L515" s="34"/>
      <c r="M515" s="34"/>
      <c r="N515" s="34"/>
      <c r="O515" s="34"/>
      <c r="U515" s="34"/>
      <c r="W515" s="32"/>
      <c r="X515" s="32"/>
      <c r="Y515" s="32"/>
      <c r="Z515" s="32"/>
      <c r="AA515" s="28"/>
    </row>
    <row r="516" spans="4:27" ht="15" customHeight="1" x14ac:dyDescent="0.2">
      <c r="D516" s="30"/>
      <c r="E516" s="3"/>
      <c r="F516" s="31"/>
      <c r="G516" s="6"/>
      <c r="H516" s="46"/>
      <c r="J516" s="28"/>
      <c r="K516" s="28"/>
      <c r="L516" s="34"/>
      <c r="M516" s="34"/>
      <c r="N516" s="34"/>
      <c r="O516" s="34"/>
      <c r="U516" s="34"/>
      <c r="W516" s="32"/>
      <c r="X516" s="32"/>
      <c r="Y516" s="32"/>
      <c r="Z516" s="32"/>
      <c r="AA516" s="28"/>
    </row>
    <row r="517" spans="4:27" ht="15" customHeight="1" x14ac:dyDescent="0.2">
      <c r="D517" s="30"/>
      <c r="E517" s="3"/>
      <c r="F517" s="31"/>
      <c r="G517" s="6"/>
      <c r="H517" s="46"/>
      <c r="J517" s="28"/>
      <c r="K517" s="28"/>
      <c r="L517" s="34"/>
      <c r="M517" s="34"/>
      <c r="N517" s="34"/>
      <c r="O517" s="34"/>
      <c r="U517" s="34"/>
      <c r="W517" s="32"/>
      <c r="X517" s="32"/>
      <c r="Y517" s="32"/>
      <c r="Z517" s="32"/>
      <c r="AA517" s="28"/>
    </row>
    <row r="518" spans="4:27" ht="15" customHeight="1" x14ac:dyDescent="0.2">
      <c r="D518" s="30"/>
      <c r="E518" s="3"/>
      <c r="F518" s="31"/>
      <c r="G518" s="6"/>
      <c r="H518" s="46"/>
      <c r="J518" s="28"/>
      <c r="K518" s="28"/>
      <c r="L518" s="34"/>
      <c r="M518" s="34"/>
      <c r="N518" s="34"/>
      <c r="O518" s="34"/>
      <c r="U518" s="34"/>
      <c r="W518" s="32"/>
      <c r="X518" s="32"/>
      <c r="Y518" s="32"/>
      <c r="Z518" s="32"/>
      <c r="AA518" s="28"/>
    </row>
    <row r="519" spans="4:27" ht="15" customHeight="1" x14ac:dyDescent="0.2">
      <c r="D519" s="30"/>
      <c r="E519" s="3"/>
      <c r="F519" s="31"/>
      <c r="G519" s="6"/>
      <c r="H519" s="46"/>
      <c r="J519" s="28"/>
      <c r="K519" s="28"/>
      <c r="L519" s="34"/>
      <c r="M519" s="34"/>
      <c r="N519" s="34"/>
      <c r="O519" s="34"/>
      <c r="U519" s="34"/>
      <c r="W519" s="32"/>
      <c r="X519" s="32"/>
      <c r="Y519" s="32"/>
      <c r="Z519" s="32"/>
      <c r="AA519" s="28"/>
    </row>
    <row r="520" spans="4:27" ht="15" customHeight="1" x14ac:dyDescent="0.2">
      <c r="D520" s="30"/>
      <c r="E520" s="3"/>
      <c r="F520" s="31"/>
      <c r="G520" s="6"/>
      <c r="H520" s="46"/>
      <c r="J520" s="28"/>
      <c r="K520" s="28"/>
      <c r="L520" s="34"/>
      <c r="M520" s="34"/>
      <c r="N520" s="34"/>
      <c r="O520" s="34"/>
      <c r="U520" s="34"/>
      <c r="W520" s="32"/>
      <c r="X520" s="32"/>
      <c r="Y520" s="32"/>
      <c r="Z520" s="32"/>
      <c r="AA520" s="28"/>
    </row>
    <row r="521" spans="4:27" ht="15" customHeight="1" x14ac:dyDescent="0.2">
      <c r="D521" s="30"/>
      <c r="E521" s="3"/>
      <c r="F521" s="31"/>
      <c r="G521" s="6"/>
      <c r="H521" s="46"/>
      <c r="J521" s="28"/>
      <c r="K521" s="28"/>
      <c r="L521" s="34"/>
      <c r="M521" s="34"/>
      <c r="N521" s="34"/>
      <c r="O521" s="34"/>
      <c r="U521" s="34"/>
      <c r="W521" s="32"/>
      <c r="X521" s="32"/>
      <c r="Y521" s="32"/>
      <c r="Z521" s="32"/>
      <c r="AA521" s="28"/>
    </row>
    <row r="522" spans="4:27" ht="15" customHeight="1" x14ac:dyDescent="0.2">
      <c r="D522" s="30"/>
      <c r="E522" s="3"/>
      <c r="F522" s="31"/>
      <c r="G522" s="6"/>
      <c r="H522" s="46"/>
      <c r="J522" s="28"/>
      <c r="K522" s="28"/>
      <c r="L522" s="34"/>
      <c r="M522" s="34"/>
      <c r="N522" s="34"/>
      <c r="O522" s="34"/>
      <c r="U522" s="34"/>
      <c r="W522" s="32"/>
      <c r="X522" s="32"/>
      <c r="Y522" s="32"/>
      <c r="Z522" s="32"/>
      <c r="AA522" s="28"/>
    </row>
    <row r="523" spans="4:27" ht="15" customHeight="1" x14ac:dyDescent="0.2">
      <c r="D523" s="30"/>
      <c r="E523" s="3"/>
      <c r="F523" s="31"/>
      <c r="G523" s="6"/>
      <c r="H523" s="46"/>
      <c r="J523" s="28"/>
      <c r="K523" s="28"/>
      <c r="L523" s="34"/>
      <c r="M523" s="34"/>
      <c r="N523" s="34"/>
      <c r="O523" s="34"/>
      <c r="U523" s="34"/>
      <c r="W523" s="32"/>
      <c r="X523" s="32"/>
      <c r="Y523" s="32"/>
      <c r="Z523" s="32"/>
      <c r="AA523" s="28"/>
    </row>
    <row r="524" spans="4:27" ht="15" customHeight="1" x14ac:dyDescent="0.2">
      <c r="D524" s="30"/>
      <c r="E524" s="3"/>
      <c r="F524" s="31"/>
      <c r="G524" s="6"/>
      <c r="H524" s="46"/>
      <c r="J524" s="28"/>
      <c r="K524" s="28"/>
      <c r="L524" s="34"/>
      <c r="M524" s="34"/>
      <c r="N524" s="34"/>
      <c r="O524" s="34"/>
      <c r="U524" s="34"/>
      <c r="W524" s="32"/>
      <c r="X524" s="32"/>
      <c r="Y524" s="32"/>
      <c r="Z524" s="32"/>
      <c r="AA524" s="28"/>
    </row>
    <row r="525" spans="4:27" ht="15" customHeight="1" x14ac:dyDescent="0.2">
      <c r="D525" s="30"/>
      <c r="E525" s="3"/>
      <c r="F525" s="31"/>
      <c r="G525" s="6"/>
      <c r="H525" s="46"/>
      <c r="J525" s="28"/>
      <c r="K525" s="28"/>
      <c r="L525" s="34"/>
      <c r="M525" s="34"/>
      <c r="N525" s="34"/>
      <c r="O525" s="34"/>
      <c r="U525" s="34"/>
      <c r="W525" s="32"/>
      <c r="X525" s="32"/>
      <c r="Y525" s="32"/>
      <c r="Z525" s="32"/>
      <c r="AA525" s="28"/>
    </row>
    <row r="526" spans="4:27" ht="15" customHeight="1" x14ac:dyDescent="0.2">
      <c r="D526" s="30"/>
      <c r="E526" s="3"/>
      <c r="F526" s="31"/>
      <c r="G526" s="6"/>
      <c r="H526" s="46"/>
      <c r="J526" s="28"/>
      <c r="K526" s="28"/>
      <c r="L526" s="34"/>
      <c r="M526" s="34"/>
      <c r="N526" s="34"/>
      <c r="O526" s="34"/>
      <c r="U526" s="34"/>
      <c r="W526" s="32"/>
      <c r="X526" s="32"/>
      <c r="Y526" s="32"/>
      <c r="Z526" s="32"/>
      <c r="AA526" s="28"/>
    </row>
    <row r="527" spans="4:27" ht="15" customHeight="1" x14ac:dyDescent="0.2">
      <c r="D527" s="30"/>
      <c r="E527" s="3"/>
      <c r="F527" s="31"/>
      <c r="G527" s="6"/>
      <c r="H527" s="46"/>
      <c r="J527" s="28"/>
      <c r="K527" s="28"/>
      <c r="L527" s="34"/>
      <c r="M527" s="34"/>
      <c r="N527" s="34"/>
      <c r="O527" s="34"/>
      <c r="U527" s="34"/>
      <c r="W527" s="32"/>
      <c r="X527" s="32"/>
      <c r="Y527" s="32"/>
      <c r="Z527" s="32"/>
      <c r="AA527" s="28"/>
    </row>
    <row r="528" spans="4:27" ht="15" customHeight="1" x14ac:dyDescent="0.2">
      <c r="D528" s="30"/>
      <c r="E528" s="3"/>
      <c r="F528" s="31"/>
      <c r="G528" s="6"/>
      <c r="H528" s="46"/>
      <c r="J528" s="28"/>
      <c r="K528" s="28"/>
      <c r="L528" s="34"/>
      <c r="M528" s="34"/>
      <c r="N528" s="34"/>
      <c r="O528" s="34"/>
      <c r="U528" s="34"/>
      <c r="W528" s="32"/>
      <c r="X528" s="32"/>
      <c r="Y528" s="32"/>
      <c r="Z528" s="32"/>
      <c r="AA528" s="28"/>
    </row>
    <row r="529" spans="4:27" ht="15" customHeight="1" x14ac:dyDescent="0.2">
      <c r="D529" s="30"/>
      <c r="E529" s="3"/>
      <c r="F529" s="31"/>
      <c r="G529" s="6"/>
      <c r="H529" s="46"/>
      <c r="J529" s="28"/>
      <c r="K529" s="28"/>
      <c r="L529" s="34"/>
      <c r="M529" s="34"/>
      <c r="N529" s="34"/>
      <c r="O529" s="34"/>
      <c r="U529" s="34"/>
      <c r="W529" s="32"/>
      <c r="X529" s="32"/>
      <c r="Y529" s="32"/>
      <c r="Z529" s="32"/>
      <c r="AA529" s="28"/>
    </row>
    <row r="530" spans="4:27" ht="15" customHeight="1" x14ac:dyDescent="0.2">
      <c r="D530" s="30"/>
      <c r="E530" s="3"/>
      <c r="F530" s="31"/>
      <c r="G530" s="6"/>
      <c r="H530" s="46"/>
      <c r="J530" s="28"/>
      <c r="K530" s="28"/>
      <c r="L530" s="34"/>
      <c r="M530" s="34"/>
      <c r="N530" s="34"/>
      <c r="O530" s="34"/>
      <c r="U530" s="34"/>
      <c r="W530" s="32"/>
      <c r="X530" s="32"/>
      <c r="Y530" s="32"/>
      <c r="Z530" s="32"/>
      <c r="AA530" s="28"/>
    </row>
    <row r="531" spans="4:27" ht="15" customHeight="1" x14ac:dyDescent="0.2">
      <c r="D531" s="30"/>
      <c r="E531" s="3"/>
      <c r="F531" s="31"/>
      <c r="G531" s="6"/>
      <c r="H531" s="46"/>
      <c r="J531" s="28"/>
      <c r="K531" s="28"/>
      <c r="L531" s="34"/>
      <c r="M531" s="34"/>
      <c r="N531" s="34"/>
      <c r="O531" s="34"/>
      <c r="U531" s="34"/>
      <c r="W531" s="32"/>
      <c r="X531" s="32"/>
      <c r="Y531" s="32"/>
      <c r="Z531" s="32"/>
      <c r="AA531" s="28"/>
    </row>
    <row r="532" spans="4:27" ht="15" customHeight="1" x14ac:dyDescent="0.2">
      <c r="D532" s="30"/>
      <c r="E532" s="3"/>
      <c r="F532" s="31"/>
      <c r="G532" s="6"/>
      <c r="H532" s="46"/>
      <c r="J532" s="28"/>
      <c r="K532" s="28"/>
      <c r="L532" s="34"/>
      <c r="M532" s="34"/>
      <c r="N532" s="34"/>
      <c r="O532" s="34"/>
      <c r="U532" s="34"/>
      <c r="W532" s="32"/>
      <c r="X532" s="32"/>
      <c r="Y532" s="32"/>
      <c r="Z532" s="32"/>
      <c r="AA532" s="28"/>
    </row>
    <row r="533" spans="4:27" ht="15" customHeight="1" x14ac:dyDescent="0.2">
      <c r="D533" s="30"/>
      <c r="E533" s="3"/>
      <c r="F533" s="31"/>
      <c r="G533" s="6"/>
      <c r="H533" s="46"/>
      <c r="J533" s="28"/>
      <c r="K533" s="28"/>
      <c r="L533" s="34"/>
      <c r="M533" s="34"/>
      <c r="N533" s="34"/>
      <c r="O533" s="34"/>
      <c r="U533" s="34"/>
      <c r="W533" s="32"/>
      <c r="X533" s="32"/>
      <c r="Y533" s="32"/>
      <c r="Z533" s="32"/>
      <c r="AA533" s="28"/>
    </row>
    <row r="534" spans="4:27" ht="15" customHeight="1" x14ac:dyDescent="0.2">
      <c r="D534" s="30"/>
      <c r="E534" s="3"/>
      <c r="F534" s="31"/>
      <c r="G534" s="6"/>
      <c r="H534" s="46"/>
      <c r="J534" s="28"/>
      <c r="K534" s="28"/>
      <c r="L534" s="34"/>
      <c r="M534" s="34"/>
      <c r="N534" s="34"/>
      <c r="O534" s="34"/>
      <c r="U534" s="34"/>
      <c r="W534" s="32"/>
      <c r="X534" s="32"/>
      <c r="Y534" s="32"/>
      <c r="Z534" s="32"/>
      <c r="AA534" s="28"/>
    </row>
    <row r="535" spans="4:27" ht="15" customHeight="1" x14ac:dyDescent="0.2">
      <c r="D535" s="30"/>
      <c r="E535" s="3"/>
      <c r="F535" s="31"/>
      <c r="G535" s="6"/>
      <c r="H535" s="46"/>
      <c r="J535" s="28"/>
      <c r="K535" s="28"/>
      <c r="L535" s="34"/>
      <c r="M535" s="34"/>
      <c r="N535" s="34"/>
      <c r="O535" s="34"/>
      <c r="U535" s="34"/>
      <c r="W535" s="32"/>
      <c r="X535" s="32"/>
      <c r="Y535" s="32"/>
      <c r="Z535" s="32"/>
      <c r="AA535" s="28"/>
    </row>
    <row r="536" spans="4:27" ht="15" customHeight="1" x14ac:dyDescent="0.2">
      <c r="D536" s="30"/>
      <c r="E536" s="3"/>
      <c r="F536" s="31"/>
      <c r="G536" s="6"/>
      <c r="H536" s="46"/>
      <c r="J536" s="28"/>
      <c r="K536" s="28"/>
      <c r="L536" s="34"/>
      <c r="M536" s="34"/>
      <c r="N536" s="34"/>
      <c r="O536" s="34"/>
      <c r="U536" s="34"/>
      <c r="W536" s="32"/>
      <c r="X536" s="32"/>
      <c r="Y536" s="32"/>
      <c r="Z536" s="32"/>
      <c r="AA536" s="28"/>
    </row>
    <row r="537" spans="4:27" ht="15" customHeight="1" x14ac:dyDescent="0.2">
      <c r="D537" s="30"/>
      <c r="E537" s="3"/>
      <c r="F537" s="31"/>
      <c r="G537" s="6"/>
      <c r="H537" s="46"/>
      <c r="J537" s="28"/>
      <c r="K537" s="28"/>
      <c r="L537" s="34"/>
      <c r="M537" s="34"/>
      <c r="N537" s="34"/>
      <c r="O537" s="34"/>
      <c r="U537" s="34"/>
      <c r="W537" s="32"/>
      <c r="X537" s="32"/>
      <c r="Y537" s="32"/>
      <c r="Z537" s="32"/>
      <c r="AA537" s="28"/>
    </row>
    <row r="538" spans="4:27" ht="15" customHeight="1" x14ac:dyDescent="0.2">
      <c r="D538" s="30"/>
      <c r="E538" s="3"/>
      <c r="F538" s="31"/>
      <c r="G538" s="6"/>
      <c r="H538" s="46"/>
      <c r="J538" s="28"/>
      <c r="K538" s="28"/>
      <c r="L538" s="34"/>
      <c r="M538" s="34"/>
      <c r="N538" s="34"/>
      <c r="O538" s="34"/>
      <c r="U538" s="34"/>
      <c r="W538" s="32"/>
      <c r="X538" s="32"/>
      <c r="Y538" s="32"/>
      <c r="Z538" s="32"/>
      <c r="AA538" s="28"/>
    </row>
    <row r="539" spans="4:27" ht="15" customHeight="1" x14ac:dyDescent="0.2">
      <c r="D539" s="30"/>
      <c r="E539" s="3"/>
      <c r="F539" s="31"/>
      <c r="G539" s="6"/>
      <c r="H539" s="46"/>
      <c r="J539" s="28"/>
      <c r="K539" s="28"/>
      <c r="L539" s="34"/>
      <c r="M539" s="34"/>
      <c r="N539" s="34"/>
      <c r="O539" s="34"/>
      <c r="U539" s="34"/>
      <c r="W539" s="32"/>
      <c r="X539" s="32"/>
      <c r="Y539" s="32"/>
      <c r="Z539" s="32"/>
      <c r="AA539" s="28"/>
    </row>
    <row r="540" spans="4:27" ht="15" customHeight="1" x14ac:dyDescent="0.2">
      <c r="D540" s="30"/>
      <c r="E540" s="3"/>
      <c r="F540" s="31"/>
      <c r="G540" s="6"/>
      <c r="H540" s="46"/>
      <c r="J540" s="28"/>
      <c r="K540" s="28"/>
      <c r="L540" s="34"/>
      <c r="M540" s="34"/>
      <c r="N540" s="34"/>
      <c r="O540" s="34"/>
      <c r="U540" s="34"/>
      <c r="W540" s="32"/>
      <c r="X540" s="32"/>
      <c r="Y540" s="32"/>
      <c r="Z540" s="32"/>
      <c r="AA540" s="28"/>
    </row>
    <row r="541" spans="4:27" ht="15" customHeight="1" x14ac:dyDescent="0.2">
      <c r="D541" s="30"/>
      <c r="E541" s="3"/>
      <c r="F541" s="31"/>
      <c r="G541" s="6"/>
      <c r="H541" s="46"/>
      <c r="J541" s="28"/>
      <c r="K541" s="28"/>
      <c r="L541" s="34"/>
      <c r="M541" s="34"/>
      <c r="N541" s="34"/>
      <c r="O541" s="34"/>
      <c r="U541" s="34"/>
      <c r="W541" s="32"/>
      <c r="X541" s="32"/>
      <c r="Y541" s="32"/>
      <c r="Z541" s="32"/>
      <c r="AA541" s="28"/>
    </row>
    <row r="542" spans="4:27" ht="15" customHeight="1" x14ac:dyDescent="0.2">
      <c r="D542" s="30"/>
      <c r="E542" s="3"/>
      <c r="F542" s="31"/>
      <c r="G542" s="6"/>
      <c r="H542" s="46"/>
      <c r="J542" s="28"/>
      <c r="K542" s="28"/>
      <c r="L542" s="34"/>
      <c r="M542" s="34"/>
      <c r="N542" s="34"/>
      <c r="O542" s="34"/>
      <c r="U542" s="34"/>
      <c r="W542" s="32"/>
      <c r="X542" s="32"/>
      <c r="Y542" s="32"/>
      <c r="Z542" s="32"/>
      <c r="AA542" s="28"/>
    </row>
    <row r="543" spans="4:27" ht="15" customHeight="1" x14ac:dyDescent="0.2">
      <c r="D543" s="30"/>
      <c r="E543" s="3"/>
      <c r="F543" s="31"/>
      <c r="G543" s="6"/>
      <c r="H543" s="46"/>
      <c r="J543" s="28"/>
      <c r="K543" s="28"/>
      <c r="L543" s="34"/>
      <c r="M543" s="34"/>
      <c r="N543" s="34"/>
      <c r="O543" s="34"/>
      <c r="U543" s="34"/>
      <c r="W543" s="32"/>
      <c r="X543" s="32"/>
      <c r="Y543" s="32"/>
      <c r="Z543" s="32"/>
      <c r="AA543" s="28"/>
    </row>
    <row r="544" spans="4:27" ht="15" customHeight="1" x14ac:dyDescent="0.2">
      <c r="D544" s="30"/>
      <c r="E544" s="3"/>
      <c r="F544" s="31"/>
      <c r="G544" s="6"/>
      <c r="H544" s="46"/>
      <c r="J544" s="28"/>
      <c r="K544" s="28"/>
      <c r="L544" s="34"/>
      <c r="M544" s="34"/>
      <c r="N544" s="34"/>
      <c r="O544" s="34"/>
      <c r="U544" s="34"/>
      <c r="W544" s="32"/>
      <c r="X544" s="32"/>
      <c r="Y544" s="32"/>
      <c r="Z544" s="32"/>
      <c r="AA544" s="28"/>
    </row>
    <row r="545" spans="4:27" ht="15" customHeight="1" x14ac:dyDescent="0.2">
      <c r="D545" s="30"/>
      <c r="E545" s="3"/>
      <c r="F545" s="31"/>
      <c r="G545" s="6"/>
      <c r="H545" s="46"/>
      <c r="J545" s="28"/>
      <c r="K545" s="28"/>
      <c r="L545" s="34"/>
      <c r="M545" s="34"/>
      <c r="N545" s="34"/>
      <c r="O545" s="34"/>
      <c r="U545" s="34"/>
      <c r="W545" s="32"/>
      <c r="X545" s="32"/>
      <c r="Y545" s="32"/>
      <c r="Z545" s="32"/>
      <c r="AA545" s="28"/>
    </row>
    <row r="546" spans="4:27" ht="15" customHeight="1" x14ac:dyDescent="0.2">
      <c r="D546" s="30"/>
      <c r="E546" s="3"/>
      <c r="F546" s="31"/>
      <c r="G546" s="6"/>
      <c r="H546" s="46"/>
      <c r="J546" s="28"/>
      <c r="K546" s="28"/>
      <c r="L546" s="34"/>
      <c r="M546" s="34"/>
      <c r="N546" s="34"/>
      <c r="O546" s="34"/>
      <c r="U546" s="34"/>
      <c r="W546" s="32"/>
      <c r="X546" s="32"/>
      <c r="Y546" s="32"/>
      <c r="Z546" s="32"/>
      <c r="AA546" s="28"/>
    </row>
    <row r="547" spans="4:27" ht="15" customHeight="1" x14ac:dyDescent="0.2">
      <c r="D547" s="30"/>
      <c r="E547" s="3"/>
      <c r="F547" s="31"/>
      <c r="G547" s="6"/>
      <c r="H547" s="46"/>
      <c r="J547" s="28"/>
      <c r="K547" s="28"/>
      <c r="L547" s="34"/>
      <c r="M547" s="34"/>
      <c r="N547" s="34"/>
      <c r="O547" s="34"/>
      <c r="U547" s="34"/>
      <c r="W547" s="32"/>
      <c r="X547" s="32"/>
      <c r="Y547" s="32"/>
      <c r="Z547" s="32"/>
      <c r="AA547" s="28"/>
    </row>
    <row r="548" spans="4:27" ht="15" customHeight="1" x14ac:dyDescent="0.2">
      <c r="D548" s="30"/>
      <c r="E548" s="3"/>
      <c r="F548" s="31"/>
      <c r="G548" s="6"/>
      <c r="H548" s="46"/>
      <c r="J548" s="28"/>
      <c r="K548" s="28"/>
      <c r="L548" s="34"/>
      <c r="M548" s="34"/>
      <c r="N548" s="34"/>
      <c r="O548" s="34"/>
      <c r="U548" s="34"/>
      <c r="W548" s="32"/>
      <c r="X548" s="32"/>
      <c r="Y548" s="32"/>
      <c r="Z548" s="32"/>
      <c r="AA548" s="28"/>
    </row>
    <row r="549" spans="4:27" ht="15" customHeight="1" x14ac:dyDescent="0.2">
      <c r="D549" s="30"/>
      <c r="E549" s="3"/>
      <c r="F549" s="31"/>
      <c r="G549" s="6"/>
      <c r="H549" s="46"/>
      <c r="J549" s="28"/>
      <c r="K549" s="28"/>
      <c r="L549" s="34"/>
      <c r="M549" s="34"/>
      <c r="N549" s="34"/>
      <c r="O549" s="34"/>
      <c r="U549" s="34"/>
      <c r="W549" s="32"/>
      <c r="X549" s="32"/>
      <c r="Y549" s="32"/>
      <c r="Z549" s="32"/>
      <c r="AA549" s="28"/>
    </row>
    <row r="550" spans="4:27" ht="15" customHeight="1" x14ac:dyDescent="0.2">
      <c r="D550" s="30"/>
      <c r="E550" s="3"/>
      <c r="F550" s="31"/>
      <c r="G550" s="6"/>
      <c r="H550" s="46"/>
      <c r="J550" s="28"/>
      <c r="K550" s="28"/>
      <c r="L550" s="34"/>
      <c r="M550" s="34"/>
      <c r="N550" s="34"/>
      <c r="O550" s="34"/>
      <c r="U550" s="34"/>
      <c r="W550" s="32"/>
      <c r="X550" s="32"/>
      <c r="Y550" s="32"/>
      <c r="Z550" s="32"/>
      <c r="AA550" s="28"/>
    </row>
    <row r="551" spans="4:27" ht="15" customHeight="1" x14ac:dyDescent="0.2">
      <c r="D551" s="30"/>
      <c r="E551" s="3"/>
      <c r="F551" s="31"/>
      <c r="G551" s="6"/>
      <c r="H551" s="46"/>
      <c r="J551" s="28"/>
      <c r="K551" s="28"/>
      <c r="L551" s="34"/>
      <c r="M551" s="34"/>
      <c r="N551" s="34"/>
      <c r="O551" s="34"/>
      <c r="U551" s="34"/>
      <c r="W551" s="32"/>
      <c r="X551" s="32"/>
      <c r="Y551" s="32"/>
      <c r="Z551" s="32"/>
      <c r="AA551" s="28"/>
    </row>
    <row r="552" spans="4:27" ht="15" customHeight="1" x14ac:dyDescent="0.2">
      <c r="D552" s="30"/>
      <c r="E552" s="3"/>
      <c r="F552" s="31"/>
      <c r="G552" s="6"/>
      <c r="H552" s="46"/>
      <c r="J552" s="28"/>
      <c r="K552" s="28"/>
      <c r="L552" s="34"/>
      <c r="M552" s="34"/>
      <c r="N552" s="34"/>
      <c r="O552" s="34"/>
      <c r="U552" s="34"/>
      <c r="W552" s="32"/>
      <c r="X552" s="32"/>
      <c r="Y552" s="32"/>
      <c r="Z552" s="32"/>
      <c r="AA552" s="28"/>
    </row>
    <row r="553" spans="4:27" ht="15" customHeight="1" x14ac:dyDescent="0.2">
      <c r="D553" s="30"/>
      <c r="E553" s="3"/>
      <c r="F553" s="31"/>
      <c r="G553" s="6"/>
      <c r="H553" s="46"/>
      <c r="J553" s="28"/>
      <c r="K553" s="28"/>
      <c r="L553" s="34"/>
      <c r="M553" s="34"/>
      <c r="N553" s="34"/>
      <c r="O553" s="34"/>
      <c r="U553" s="34"/>
      <c r="W553" s="32"/>
      <c r="X553" s="32"/>
      <c r="Y553" s="32"/>
      <c r="Z553" s="32"/>
      <c r="AA553" s="28"/>
    </row>
    <row r="554" spans="4:27" ht="15" customHeight="1" x14ac:dyDescent="0.2">
      <c r="D554" s="30"/>
      <c r="E554" s="3"/>
      <c r="F554" s="31"/>
      <c r="G554" s="6"/>
      <c r="H554" s="46"/>
      <c r="J554" s="28"/>
      <c r="K554" s="28"/>
      <c r="L554" s="34"/>
      <c r="M554" s="34"/>
      <c r="N554" s="34"/>
      <c r="O554" s="34"/>
      <c r="U554" s="34"/>
      <c r="W554" s="32"/>
      <c r="X554" s="32"/>
      <c r="Y554" s="32"/>
      <c r="Z554" s="32"/>
      <c r="AA554" s="28"/>
    </row>
    <row r="555" spans="4:27" ht="15" customHeight="1" x14ac:dyDescent="0.2">
      <c r="D555" s="30"/>
      <c r="E555" s="3"/>
      <c r="F555" s="31"/>
      <c r="G555" s="6"/>
      <c r="H555" s="46"/>
      <c r="J555" s="28"/>
      <c r="K555" s="28"/>
      <c r="L555" s="34"/>
      <c r="M555" s="34"/>
      <c r="N555" s="34"/>
      <c r="O555" s="34"/>
      <c r="U555" s="34"/>
      <c r="W555" s="32"/>
      <c r="X555" s="32"/>
      <c r="Y555" s="32"/>
      <c r="Z555" s="32"/>
      <c r="AA555" s="28"/>
    </row>
    <row r="556" spans="4:27" ht="15" customHeight="1" x14ac:dyDescent="0.2">
      <c r="D556" s="30"/>
      <c r="E556" s="3"/>
      <c r="F556" s="31"/>
      <c r="G556" s="6"/>
      <c r="H556" s="46"/>
      <c r="J556" s="28"/>
      <c r="K556" s="28"/>
      <c r="L556" s="34"/>
      <c r="M556" s="34"/>
      <c r="N556" s="34"/>
      <c r="O556" s="34"/>
      <c r="U556" s="34"/>
      <c r="W556" s="32"/>
      <c r="X556" s="32"/>
      <c r="Y556" s="32"/>
      <c r="Z556" s="32"/>
      <c r="AA556" s="28"/>
    </row>
    <row r="557" spans="4:27" ht="15" customHeight="1" x14ac:dyDescent="0.2">
      <c r="D557" s="30"/>
      <c r="E557" s="3"/>
      <c r="F557" s="31"/>
      <c r="G557" s="6"/>
      <c r="H557" s="46"/>
      <c r="J557" s="28"/>
      <c r="K557" s="28"/>
      <c r="L557" s="34"/>
      <c r="M557" s="34"/>
      <c r="N557" s="34"/>
      <c r="O557" s="34"/>
      <c r="U557" s="34"/>
      <c r="W557" s="32"/>
      <c r="X557" s="32"/>
      <c r="Y557" s="32"/>
      <c r="Z557" s="32"/>
      <c r="AA557" s="28"/>
    </row>
    <row r="558" spans="4:27" ht="15" customHeight="1" x14ac:dyDescent="0.2">
      <c r="D558" s="30"/>
      <c r="E558" s="3"/>
      <c r="F558" s="31"/>
      <c r="G558" s="6"/>
      <c r="H558" s="46"/>
      <c r="J558" s="28"/>
      <c r="K558" s="28"/>
      <c r="L558" s="34"/>
      <c r="M558" s="34"/>
      <c r="N558" s="34"/>
      <c r="O558" s="34"/>
      <c r="U558" s="34"/>
      <c r="W558" s="32"/>
      <c r="X558" s="32"/>
      <c r="Y558" s="32"/>
      <c r="Z558" s="32"/>
      <c r="AA558" s="28"/>
    </row>
    <row r="559" spans="4:27" ht="15" customHeight="1" x14ac:dyDescent="0.2">
      <c r="D559" s="30"/>
      <c r="E559" s="3"/>
      <c r="F559" s="31"/>
      <c r="G559" s="6"/>
      <c r="H559" s="46"/>
      <c r="J559" s="28"/>
      <c r="K559" s="28"/>
      <c r="L559" s="34"/>
      <c r="M559" s="34"/>
      <c r="N559" s="34"/>
      <c r="O559" s="34"/>
      <c r="U559" s="34"/>
      <c r="W559" s="32"/>
      <c r="X559" s="32"/>
      <c r="Y559" s="32"/>
      <c r="Z559" s="32"/>
      <c r="AA559" s="28"/>
    </row>
    <row r="560" spans="4:27" ht="15" customHeight="1" x14ac:dyDescent="0.2">
      <c r="D560" s="30"/>
      <c r="E560" s="3"/>
      <c r="F560" s="31"/>
      <c r="G560" s="6"/>
      <c r="H560" s="46"/>
      <c r="J560" s="28"/>
      <c r="K560" s="28"/>
      <c r="L560" s="34"/>
      <c r="M560" s="34"/>
      <c r="N560" s="34"/>
      <c r="O560" s="34"/>
      <c r="U560" s="34"/>
      <c r="W560" s="32"/>
      <c r="X560" s="32"/>
      <c r="Y560" s="32"/>
      <c r="Z560" s="32"/>
      <c r="AA560" s="28"/>
    </row>
    <row r="561" spans="4:27" ht="15" customHeight="1" x14ac:dyDescent="0.2">
      <c r="D561" s="30"/>
      <c r="E561" s="3"/>
      <c r="F561" s="31"/>
      <c r="G561" s="6"/>
      <c r="H561" s="46"/>
      <c r="J561" s="28"/>
      <c r="K561" s="28"/>
      <c r="L561" s="34"/>
      <c r="M561" s="34"/>
      <c r="N561" s="34"/>
      <c r="O561" s="34"/>
      <c r="U561" s="34"/>
      <c r="W561" s="32"/>
      <c r="X561" s="32"/>
      <c r="Y561" s="32"/>
      <c r="Z561" s="32"/>
      <c r="AA561" s="28"/>
    </row>
    <row r="562" spans="4:27" ht="15" customHeight="1" x14ac:dyDescent="0.2">
      <c r="D562" s="30"/>
      <c r="E562" s="3"/>
      <c r="F562" s="31"/>
      <c r="G562" s="6"/>
      <c r="H562" s="46"/>
      <c r="J562" s="28"/>
      <c r="K562" s="28"/>
      <c r="L562" s="34"/>
      <c r="M562" s="34"/>
      <c r="N562" s="34"/>
      <c r="O562" s="34"/>
      <c r="U562" s="34"/>
      <c r="W562" s="32"/>
      <c r="X562" s="32"/>
      <c r="Y562" s="32"/>
      <c r="Z562" s="32"/>
      <c r="AA562" s="28"/>
    </row>
    <row r="563" spans="4:27" ht="15" customHeight="1" x14ac:dyDescent="0.2">
      <c r="D563" s="30"/>
      <c r="E563" s="3"/>
      <c r="F563" s="31"/>
      <c r="G563" s="6"/>
      <c r="H563" s="46"/>
      <c r="J563" s="28"/>
      <c r="K563" s="28"/>
      <c r="L563" s="34"/>
      <c r="M563" s="34"/>
      <c r="N563" s="34"/>
      <c r="O563" s="34"/>
      <c r="U563" s="34"/>
      <c r="W563" s="32"/>
      <c r="X563" s="32"/>
      <c r="Y563" s="32"/>
      <c r="Z563" s="32"/>
      <c r="AA563" s="28"/>
    </row>
    <row r="564" spans="4:27" ht="15" customHeight="1" x14ac:dyDescent="0.2">
      <c r="D564" s="30"/>
      <c r="E564" s="3"/>
      <c r="F564" s="31"/>
      <c r="G564" s="6"/>
      <c r="H564" s="46"/>
      <c r="J564" s="28"/>
      <c r="K564" s="28"/>
      <c r="L564" s="34"/>
      <c r="M564" s="34"/>
      <c r="N564" s="34"/>
      <c r="O564" s="34"/>
      <c r="U564" s="34"/>
      <c r="W564" s="32"/>
      <c r="X564" s="32"/>
      <c r="Y564" s="32"/>
      <c r="Z564" s="32"/>
      <c r="AA564" s="28"/>
    </row>
    <row r="565" spans="4:27" ht="15" customHeight="1" x14ac:dyDescent="0.2">
      <c r="D565" s="30"/>
      <c r="E565" s="3"/>
      <c r="F565" s="31"/>
      <c r="G565" s="6"/>
      <c r="H565" s="46"/>
      <c r="J565" s="28"/>
      <c r="K565" s="28"/>
      <c r="L565" s="34"/>
      <c r="M565" s="34"/>
      <c r="N565" s="34"/>
      <c r="O565" s="34"/>
      <c r="U565" s="34"/>
      <c r="W565" s="32"/>
      <c r="X565" s="32"/>
      <c r="Y565" s="32"/>
      <c r="Z565" s="32"/>
      <c r="AA565" s="28"/>
    </row>
    <row r="566" spans="4:27" ht="15" customHeight="1" x14ac:dyDescent="0.2">
      <c r="D566" s="30"/>
      <c r="E566" s="3"/>
      <c r="F566" s="31"/>
      <c r="G566" s="6"/>
      <c r="H566" s="46"/>
      <c r="J566" s="28"/>
      <c r="K566" s="28"/>
      <c r="L566" s="34"/>
      <c r="M566" s="34"/>
      <c r="N566" s="34"/>
      <c r="O566" s="34"/>
      <c r="U566" s="34"/>
      <c r="W566" s="32"/>
      <c r="X566" s="32"/>
      <c r="Y566" s="32"/>
      <c r="Z566" s="32"/>
      <c r="AA566" s="28"/>
    </row>
    <row r="567" spans="4:27" ht="15" customHeight="1" x14ac:dyDescent="0.2">
      <c r="D567" s="30"/>
      <c r="E567" s="3"/>
      <c r="F567" s="31"/>
      <c r="G567" s="6"/>
      <c r="H567" s="46"/>
      <c r="J567" s="28"/>
      <c r="K567" s="28"/>
      <c r="L567" s="34"/>
      <c r="M567" s="34"/>
      <c r="N567" s="34"/>
      <c r="O567" s="34"/>
      <c r="U567" s="34"/>
      <c r="W567" s="32"/>
      <c r="X567" s="32"/>
      <c r="Y567" s="32"/>
      <c r="Z567" s="32"/>
      <c r="AA567" s="28"/>
    </row>
    <row r="568" spans="4:27" ht="15" customHeight="1" x14ac:dyDescent="0.2">
      <c r="D568" s="30"/>
      <c r="E568" s="3"/>
      <c r="F568" s="31"/>
      <c r="G568" s="6"/>
      <c r="H568" s="46"/>
      <c r="J568" s="28"/>
      <c r="K568" s="28"/>
      <c r="L568" s="34"/>
      <c r="M568" s="34"/>
      <c r="N568" s="34"/>
      <c r="O568" s="34"/>
      <c r="U568" s="34"/>
      <c r="W568" s="32"/>
      <c r="X568" s="32"/>
      <c r="Y568" s="32"/>
      <c r="Z568" s="32"/>
      <c r="AA568" s="28"/>
    </row>
    <row r="569" spans="4:27" ht="15" customHeight="1" x14ac:dyDescent="0.2">
      <c r="D569" s="30"/>
      <c r="E569" s="3"/>
      <c r="F569" s="31"/>
      <c r="G569" s="6"/>
      <c r="H569" s="46"/>
      <c r="J569" s="28"/>
      <c r="K569" s="28"/>
      <c r="L569" s="34"/>
      <c r="M569" s="34"/>
      <c r="N569" s="34"/>
      <c r="O569" s="34"/>
      <c r="U569" s="34"/>
      <c r="W569" s="32"/>
      <c r="X569" s="32"/>
      <c r="Y569" s="32"/>
      <c r="Z569" s="32"/>
      <c r="AA569" s="28"/>
    </row>
    <row r="570" spans="4:27" ht="15" customHeight="1" x14ac:dyDescent="0.2">
      <c r="D570" s="30"/>
      <c r="E570" s="3"/>
      <c r="F570" s="31"/>
      <c r="G570" s="6"/>
      <c r="H570" s="46"/>
      <c r="J570" s="28"/>
      <c r="K570" s="28"/>
      <c r="L570" s="34"/>
      <c r="M570" s="34"/>
      <c r="N570" s="34"/>
      <c r="O570" s="34"/>
      <c r="U570" s="34"/>
      <c r="W570" s="32"/>
      <c r="X570" s="32"/>
      <c r="Y570" s="32"/>
      <c r="Z570" s="32"/>
      <c r="AA570" s="28"/>
    </row>
    <row r="571" spans="4:27" ht="15" customHeight="1" x14ac:dyDescent="0.2">
      <c r="D571" s="30"/>
      <c r="E571" s="3"/>
      <c r="F571" s="31"/>
      <c r="G571" s="6"/>
      <c r="H571" s="46"/>
      <c r="J571" s="28"/>
      <c r="K571" s="28"/>
      <c r="L571" s="34"/>
      <c r="M571" s="34"/>
      <c r="N571" s="34"/>
      <c r="O571" s="34"/>
      <c r="U571" s="34"/>
      <c r="W571" s="32"/>
      <c r="X571" s="32"/>
      <c r="Y571" s="32"/>
      <c r="Z571" s="32"/>
      <c r="AA571" s="28"/>
    </row>
    <row r="572" spans="4:27" ht="15" customHeight="1" x14ac:dyDescent="0.2">
      <c r="D572" s="30"/>
      <c r="E572" s="3"/>
      <c r="F572" s="31"/>
      <c r="G572" s="6"/>
      <c r="H572" s="46"/>
      <c r="J572" s="28"/>
      <c r="K572" s="28"/>
      <c r="L572" s="34"/>
      <c r="M572" s="34"/>
      <c r="N572" s="34"/>
      <c r="O572" s="34"/>
      <c r="U572" s="34"/>
      <c r="W572" s="32"/>
      <c r="X572" s="32"/>
      <c r="Y572" s="32"/>
      <c r="Z572" s="32"/>
      <c r="AA572" s="28"/>
    </row>
    <row r="573" spans="4:27" ht="15" customHeight="1" x14ac:dyDescent="0.2">
      <c r="D573" s="30"/>
      <c r="E573" s="3"/>
      <c r="F573" s="31"/>
      <c r="G573" s="6"/>
      <c r="H573" s="46"/>
      <c r="J573" s="28"/>
      <c r="K573" s="28"/>
      <c r="L573" s="34"/>
      <c r="M573" s="34"/>
      <c r="N573" s="34"/>
      <c r="O573" s="34"/>
      <c r="U573" s="34"/>
      <c r="W573" s="32"/>
      <c r="X573" s="32"/>
      <c r="Y573" s="32"/>
      <c r="Z573" s="32"/>
      <c r="AA573" s="28"/>
    </row>
    <row r="574" spans="4:27" ht="15" customHeight="1" x14ac:dyDescent="0.2">
      <c r="D574" s="30"/>
      <c r="E574" s="3"/>
      <c r="F574" s="31"/>
      <c r="G574" s="6"/>
      <c r="H574" s="46"/>
      <c r="J574" s="28"/>
      <c r="K574" s="28"/>
      <c r="L574" s="34"/>
      <c r="M574" s="34"/>
      <c r="N574" s="34"/>
      <c r="O574" s="34"/>
      <c r="U574" s="34"/>
      <c r="W574" s="32"/>
      <c r="X574" s="32"/>
      <c r="Y574" s="32"/>
      <c r="Z574" s="32"/>
      <c r="AA574" s="28"/>
    </row>
    <row r="575" spans="4:27" ht="15" customHeight="1" x14ac:dyDescent="0.2">
      <c r="D575" s="30"/>
      <c r="E575" s="3"/>
      <c r="F575" s="31"/>
      <c r="G575" s="6"/>
      <c r="H575" s="46"/>
      <c r="J575" s="28"/>
      <c r="K575" s="28"/>
      <c r="L575" s="34"/>
      <c r="M575" s="34"/>
      <c r="N575" s="34"/>
      <c r="O575" s="34"/>
      <c r="U575" s="34"/>
      <c r="W575" s="32"/>
      <c r="X575" s="32"/>
      <c r="Y575" s="32"/>
      <c r="Z575" s="32"/>
      <c r="AA575" s="28"/>
    </row>
    <row r="576" spans="4:27" ht="15" customHeight="1" x14ac:dyDescent="0.2">
      <c r="D576" s="30"/>
      <c r="E576" s="3"/>
      <c r="F576" s="31"/>
      <c r="G576" s="6"/>
      <c r="H576" s="46"/>
      <c r="J576" s="28"/>
      <c r="K576" s="28"/>
      <c r="L576" s="34"/>
      <c r="M576" s="34"/>
      <c r="N576" s="34"/>
      <c r="O576" s="34"/>
      <c r="U576" s="34"/>
      <c r="W576" s="32"/>
      <c r="X576" s="32"/>
      <c r="Y576" s="32"/>
      <c r="Z576" s="32"/>
      <c r="AA576" s="28"/>
    </row>
    <row r="577" spans="4:27" ht="15" customHeight="1" x14ac:dyDescent="0.2">
      <c r="D577" s="30"/>
      <c r="E577" s="3"/>
      <c r="F577" s="31"/>
      <c r="G577" s="6"/>
      <c r="H577" s="46"/>
      <c r="J577" s="28"/>
      <c r="K577" s="28"/>
      <c r="L577" s="34"/>
      <c r="M577" s="34"/>
      <c r="N577" s="34"/>
      <c r="O577" s="34"/>
      <c r="U577" s="34"/>
      <c r="W577" s="32"/>
      <c r="X577" s="32"/>
      <c r="Y577" s="32"/>
      <c r="Z577" s="32"/>
      <c r="AA577" s="28"/>
    </row>
    <row r="578" spans="4:27" ht="15" customHeight="1" x14ac:dyDescent="0.2">
      <c r="D578" s="30"/>
      <c r="E578" s="3"/>
      <c r="F578" s="31"/>
      <c r="G578" s="6"/>
      <c r="H578" s="46"/>
      <c r="J578" s="28"/>
      <c r="K578" s="28"/>
      <c r="L578" s="34"/>
      <c r="M578" s="34"/>
      <c r="N578" s="34"/>
      <c r="O578" s="34"/>
      <c r="U578" s="34"/>
      <c r="W578" s="32"/>
      <c r="X578" s="32"/>
      <c r="Y578" s="32"/>
      <c r="Z578" s="32"/>
      <c r="AA578" s="28"/>
    </row>
    <row r="579" spans="4:27" ht="15" customHeight="1" x14ac:dyDescent="0.2">
      <c r="D579" s="30"/>
      <c r="E579" s="3"/>
      <c r="F579" s="31"/>
      <c r="G579" s="6"/>
      <c r="H579" s="46"/>
      <c r="J579" s="28"/>
      <c r="K579" s="28"/>
      <c r="L579" s="34"/>
      <c r="M579" s="34"/>
      <c r="N579" s="34"/>
      <c r="O579" s="34"/>
      <c r="U579" s="34"/>
      <c r="W579" s="32"/>
      <c r="X579" s="32"/>
      <c r="Y579" s="32"/>
      <c r="Z579" s="32"/>
      <c r="AA579" s="28"/>
    </row>
    <row r="580" spans="4:27" ht="15" customHeight="1" x14ac:dyDescent="0.2">
      <c r="D580" s="30"/>
      <c r="E580" s="3"/>
      <c r="F580" s="31"/>
      <c r="G580" s="6"/>
      <c r="H580" s="46"/>
      <c r="J580" s="28"/>
      <c r="K580" s="28"/>
      <c r="L580" s="34"/>
      <c r="M580" s="34"/>
      <c r="N580" s="34"/>
      <c r="O580" s="34"/>
      <c r="U580" s="34"/>
      <c r="W580" s="32"/>
      <c r="X580" s="32"/>
      <c r="Y580" s="32"/>
      <c r="Z580" s="32"/>
      <c r="AA580" s="28"/>
    </row>
    <row r="581" spans="4:27" ht="15" customHeight="1" x14ac:dyDescent="0.2">
      <c r="D581" s="30"/>
      <c r="E581" s="3"/>
      <c r="F581" s="31"/>
      <c r="G581" s="6"/>
      <c r="H581" s="46"/>
      <c r="J581" s="28"/>
      <c r="K581" s="28"/>
      <c r="L581" s="34"/>
      <c r="M581" s="34"/>
      <c r="N581" s="34"/>
      <c r="O581" s="34"/>
      <c r="U581" s="34"/>
      <c r="W581" s="32"/>
      <c r="X581" s="32"/>
      <c r="Y581" s="32"/>
      <c r="Z581" s="32"/>
      <c r="AA581" s="28"/>
    </row>
    <row r="582" spans="4:27" ht="15" customHeight="1" x14ac:dyDescent="0.2">
      <c r="D582" s="30"/>
      <c r="E582" s="3"/>
      <c r="F582" s="31"/>
      <c r="G582" s="6"/>
      <c r="H582" s="46"/>
      <c r="J582" s="28"/>
      <c r="K582" s="28"/>
      <c r="L582" s="34"/>
      <c r="M582" s="34"/>
      <c r="N582" s="34"/>
      <c r="O582" s="34"/>
      <c r="U582" s="34"/>
      <c r="W582" s="32"/>
      <c r="X582" s="32"/>
      <c r="Y582" s="32"/>
      <c r="Z582" s="32"/>
      <c r="AA582" s="28"/>
    </row>
    <row r="583" spans="4:27" ht="15" customHeight="1" x14ac:dyDescent="0.2">
      <c r="D583" s="30"/>
      <c r="E583" s="3"/>
      <c r="F583" s="31"/>
      <c r="G583" s="6"/>
      <c r="H583" s="46"/>
      <c r="J583" s="28"/>
      <c r="K583" s="28"/>
      <c r="L583" s="34"/>
      <c r="M583" s="34"/>
      <c r="N583" s="34"/>
      <c r="O583" s="34"/>
      <c r="U583" s="34"/>
      <c r="W583" s="32"/>
      <c r="X583" s="32"/>
      <c r="Y583" s="32"/>
      <c r="Z583" s="32"/>
      <c r="AA583" s="28"/>
    </row>
    <row r="584" spans="4:27" ht="15" customHeight="1" x14ac:dyDescent="0.2">
      <c r="D584" s="30"/>
      <c r="E584" s="3"/>
      <c r="F584" s="31"/>
      <c r="G584" s="6"/>
      <c r="H584" s="46"/>
      <c r="J584" s="28"/>
      <c r="K584" s="28"/>
      <c r="L584" s="34"/>
      <c r="M584" s="34"/>
      <c r="N584" s="34"/>
      <c r="O584" s="34"/>
      <c r="U584" s="34"/>
      <c r="W584" s="32"/>
      <c r="X584" s="32"/>
      <c r="Y584" s="32"/>
      <c r="Z584" s="32"/>
      <c r="AA584" s="28"/>
    </row>
    <row r="585" spans="4:27" ht="15" customHeight="1" x14ac:dyDescent="0.2">
      <c r="D585" s="30"/>
      <c r="E585" s="3"/>
      <c r="F585" s="31"/>
      <c r="G585" s="6"/>
      <c r="H585" s="46"/>
      <c r="J585" s="28"/>
      <c r="K585" s="28"/>
      <c r="L585" s="34"/>
      <c r="M585" s="34"/>
      <c r="N585" s="34"/>
      <c r="O585" s="34"/>
      <c r="U585" s="34"/>
      <c r="W585" s="32"/>
      <c r="X585" s="32"/>
      <c r="Y585" s="32"/>
      <c r="Z585" s="32"/>
      <c r="AA585" s="28"/>
    </row>
    <row r="586" spans="4:27" ht="15" customHeight="1" x14ac:dyDescent="0.2">
      <c r="D586" s="30"/>
      <c r="E586" s="3"/>
      <c r="F586" s="31"/>
      <c r="G586" s="6"/>
      <c r="H586" s="46"/>
      <c r="J586" s="28"/>
      <c r="K586" s="28"/>
      <c r="L586" s="34"/>
      <c r="M586" s="34"/>
      <c r="N586" s="34"/>
      <c r="O586" s="34"/>
      <c r="U586" s="34"/>
      <c r="W586" s="32"/>
      <c r="X586" s="32"/>
      <c r="Y586" s="32"/>
      <c r="Z586" s="32"/>
      <c r="AA586" s="28"/>
    </row>
    <row r="587" spans="4:27" ht="15" customHeight="1" x14ac:dyDescent="0.2">
      <c r="D587" s="30"/>
      <c r="E587" s="3"/>
      <c r="F587" s="31"/>
      <c r="G587" s="6"/>
      <c r="H587" s="46"/>
      <c r="J587" s="28"/>
      <c r="K587" s="28"/>
      <c r="L587" s="34"/>
      <c r="M587" s="34"/>
      <c r="N587" s="34"/>
      <c r="O587" s="34"/>
      <c r="U587" s="34"/>
      <c r="W587" s="32"/>
      <c r="X587" s="32"/>
      <c r="Y587" s="32"/>
      <c r="Z587" s="32"/>
      <c r="AA587" s="28"/>
    </row>
    <row r="588" spans="4:27" ht="15" customHeight="1" x14ac:dyDescent="0.2">
      <c r="D588" s="30"/>
      <c r="E588" s="3"/>
      <c r="F588" s="31"/>
      <c r="G588" s="6"/>
      <c r="H588" s="46"/>
      <c r="J588" s="28"/>
      <c r="K588" s="28"/>
      <c r="L588" s="34"/>
      <c r="M588" s="34"/>
      <c r="N588" s="34"/>
      <c r="O588" s="34"/>
      <c r="U588" s="34"/>
      <c r="W588" s="32"/>
      <c r="X588" s="32"/>
      <c r="Y588" s="32"/>
      <c r="Z588" s="32"/>
      <c r="AA588" s="28"/>
    </row>
    <row r="589" spans="4:27" ht="15" customHeight="1" x14ac:dyDescent="0.2">
      <c r="D589" s="30"/>
      <c r="E589" s="3"/>
      <c r="F589" s="31"/>
      <c r="G589" s="6"/>
      <c r="H589" s="46"/>
      <c r="J589" s="28"/>
      <c r="K589" s="28"/>
      <c r="L589" s="34"/>
      <c r="M589" s="34"/>
      <c r="N589" s="34"/>
      <c r="O589" s="34"/>
      <c r="U589" s="34"/>
      <c r="W589" s="32"/>
      <c r="X589" s="32"/>
      <c r="Y589" s="32"/>
      <c r="Z589" s="32"/>
      <c r="AA589" s="28"/>
    </row>
    <row r="590" spans="4:27" ht="15" customHeight="1" x14ac:dyDescent="0.2">
      <c r="D590" s="30"/>
      <c r="E590" s="3"/>
      <c r="F590" s="31"/>
      <c r="G590" s="6"/>
      <c r="H590" s="46"/>
      <c r="J590" s="28"/>
      <c r="K590" s="28"/>
      <c r="L590" s="34"/>
      <c r="M590" s="34"/>
      <c r="N590" s="34"/>
      <c r="O590" s="34"/>
      <c r="U590" s="34"/>
      <c r="W590" s="32"/>
      <c r="X590" s="32"/>
      <c r="Y590" s="32"/>
      <c r="Z590" s="32"/>
      <c r="AA590" s="28"/>
    </row>
    <row r="591" spans="4:27" ht="15" customHeight="1" x14ac:dyDescent="0.2">
      <c r="D591" s="30"/>
      <c r="E591" s="3"/>
      <c r="F591" s="31"/>
      <c r="G591" s="6"/>
      <c r="H591" s="46"/>
      <c r="J591" s="28"/>
      <c r="K591" s="28"/>
      <c r="L591" s="34"/>
      <c r="M591" s="34"/>
      <c r="N591" s="34"/>
      <c r="O591" s="34"/>
      <c r="U591" s="34"/>
      <c r="W591" s="32"/>
      <c r="X591" s="32"/>
      <c r="Y591" s="32"/>
      <c r="Z591" s="32"/>
      <c r="AA591" s="28"/>
    </row>
    <row r="592" spans="4:27" ht="15" customHeight="1" x14ac:dyDescent="0.2">
      <c r="D592" s="30"/>
      <c r="E592" s="3"/>
      <c r="F592" s="31"/>
      <c r="G592" s="6"/>
      <c r="H592" s="46"/>
      <c r="J592" s="28"/>
      <c r="K592" s="28"/>
      <c r="L592" s="34"/>
      <c r="M592" s="34"/>
      <c r="N592" s="34"/>
      <c r="O592" s="34"/>
      <c r="U592" s="34"/>
      <c r="W592" s="32"/>
      <c r="X592" s="32"/>
      <c r="Y592" s="32"/>
      <c r="Z592" s="32"/>
      <c r="AA592" s="28"/>
    </row>
    <row r="593" spans="4:27" ht="15" customHeight="1" x14ac:dyDescent="0.2">
      <c r="D593" s="30"/>
      <c r="E593" s="3"/>
      <c r="F593" s="31"/>
      <c r="G593" s="6"/>
      <c r="H593" s="46"/>
      <c r="J593" s="28"/>
      <c r="K593" s="28"/>
      <c r="L593" s="34"/>
      <c r="M593" s="34"/>
      <c r="N593" s="34"/>
      <c r="O593" s="34"/>
      <c r="U593" s="34"/>
      <c r="W593" s="32"/>
      <c r="X593" s="32"/>
      <c r="Y593" s="32"/>
      <c r="Z593" s="32"/>
      <c r="AA593" s="28"/>
    </row>
    <row r="594" spans="4:27" ht="15" customHeight="1" x14ac:dyDescent="0.2">
      <c r="D594" s="30"/>
      <c r="E594" s="3"/>
      <c r="F594" s="31"/>
      <c r="G594" s="6"/>
      <c r="H594" s="46"/>
      <c r="J594" s="28"/>
      <c r="K594" s="28"/>
      <c r="L594" s="34"/>
      <c r="M594" s="34"/>
      <c r="N594" s="34"/>
      <c r="O594" s="34"/>
      <c r="U594" s="34"/>
      <c r="W594" s="32"/>
      <c r="X594" s="32"/>
      <c r="Y594" s="32"/>
      <c r="Z594" s="32"/>
      <c r="AA594" s="28"/>
    </row>
    <row r="595" spans="4:27" ht="15" customHeight="1" x14ac:dyDescent="0.2">
      <c r="D595" s="30"/>
      <c r="E595" s="3"/>
      <c r="F595" s="31"/>
      <c r="G595" s="6"/>
      <c r="H595" s="46"/>
      <c r="J595" s="28"/>
      <c r="K595" s="28"/>
      <c r="L595" s="34"/>
      <c r="M595" s="34"/>
      <c r="N595" s="34"/>
      <c r="O595" s="34"/>
      <c r="U595" s="34"/>
      <c r="W595" s="32"/>
      <c r="X595" s="32"/>
      <c r="Y595" s="32"/>
      <c r="Z595" s="32"/>
      <c r="AA595" s="28"/>
    </row>
    <row r="596" spans="4:27" ht="15" customHeight="1" x14ac:dyDescent="0.2">
      <c r="D596" s="30"/>
      <c r="E596" s="3"/>
      <c r="F596" s="31"/>
      <c r="G596" s="6"/>
      <c r="H596" s="46"/>
      <c r="J596" s="28"/>
      <c r="K596" s="28"/>
      <c r="L596" s="34"/>
      <c r="M596" s="34"/>
      <c r="N596" s="34"/>
      <c r="O596" s="34"/>
      <c r="U596" s="34"/>
      <c r="W596" s="32"/>
      <c r="X596" s="32"/>
      <c r="Y596" s="32"/>
      <c r="Z596" s="32"/>
      <c r="AA596" s="28"/>
    </row>
    <row r="597" spans="4:27" ht="15" customHeight="1" x14ac:dyDescent="0.2">
      <c r="D597" s="30"/>
      <c r="E597" s="3"/>
      <c r="F597" s="31"/>
      <c r="G597" s="6"/>
      <c r="H597" s="46"/>
      <c r="J597" s="28"/>
      <c r="K597" s="28"/>
      <c r="L597" s="34"/>
      <c r="M597" s="34"/>
      <c r="N597" s="34"/>
      <c r="O597" s="34"/>
      <c r="U597" s="34"/>
      <c r="W597" s="32"/>
      <c r="X597" s="32"/>
      <c r="Y597" s="32"/>
      <c r="Z597" s="32"/>
      <c r="AA597" s="28"/>
    </row>
    <row r="598" spans="4:27" ht="15" customHeight="1" x14ac:dyDescent="0.2">
      <c r="D598" s="30"/>
      <c r="E598" s="3"/>
      <c r="F598" s="31"/>
      <c r="G598" s="6"/>
      <c r="H598" s="46"/>
      <c r="J598" s="28"/>
      <c r="K598" s="28"/>
      <c r="L598" s="34"/>
      <c r="M598" s="34"/>
      <c r="N598" s="34"/>
      <c r="O598" s="34"/>
      <c r="U598" s="34"/>
      <c r="W598" s="32"/>
      <c r="X598" s="32"/>
      <c r="Y598" s="32"/>
      <c r="Z598" s="32"/>
      <c r="AA598" s="28"/>
    </row>
    <row r="599" spans="4:27" ht="15" customHeight="1" x14ac:dyDescent="0.2">
      <c r="D599" s="30"/>
      <c r="E599" s="3"/>
      <c r="F599" s="31"/>
      <c r="G599" s="6"/>
      <c r="H599" s="46"/>
      <c r="J599" s="28"/>
      <c r="K599" s="28"/>
      <c r="L599" s="34"/>
      <c r="M599" s="34"/>
      <c r="N599" s="34"/>
      <c r="O599" s="34"/>
      <c r="U599" s="34"/>
      <c r="W599" s="32"/>
      <c r="X599" s="32"/>
      <c r="Y599" s="32"/>
      <c r="Z599" s="32"/>
      <c r="AA599" s="28"/>
    </row>
    <row r="600" spans="4:27" ht="15" customHeight="1" x14ac:dyDescent="0.2">
      <c r="D600" s="30"/>
      <c r="E600" s="3"/>
      <c r="F600" s="31"/>
      <c r="G600" s="6"/>
      <c r="H600" s="46"/>
      <c r="J600" s="28"/>
      <c r="K600" s="28"/>
      <c r="L600" s="34"/>
      <c r="M600" s="34"/>
      <c r="N600" s="34"/>
      <c r="O600" s="34"/>
      <c r="U600" s="34"/>
      <c r="W600" s="32"/>
      <c r="X600" s="32"/>
      <c r="Y600" s="32"/>
      <c r="Z600" s="32"/>
      <c r="AA600" s="28"/>
    </row>
    <row r="601" spans="4:27" ht="15" customHeight="1" x14ac:dyDescent="0.2">
      <c r="D601" s="30"/>
      <c r="E601" s="3"/>
      <c r="F601" s="31"/>
      <c r="G601" s="6"/>
      <c r="H601" s="46"/>
      <c r="J601" s="28"/>
      <c r="K601" s="28"/>
      <c r="L601" s="34"/>
      <c r="M601" s="34"/>
      <c r="N601" s="34"/>
      <c r="O601" s="34"/>
      <c r="U601" s="34"/>
      <c r="W601" s="32"/>
      <c r="X601" s="32"/>
      <c r="Y601" s="32"/>
      <c r="Z601" s="32"/>
      <c r="AA601" s="28"/>
    </row>
    <row r="602" spans="4:27" ht="15" customHeight="1" x14ac:dyDescent="0.2">
      <c r="D602" s="30"/>
      <c r="E602" s="3"/>
      <c r="F602" s="31"/>
      <c r="G602" s="6"/>
      <c r="H602" s="46"/>
      <c r="J602" s="28"/>
      <c r="K602" s="28"/>
      <c r="L602" s="34"/>
      <c r="M602" s="34"/>
      <c r="N602" s="34"/>
      <c r="O602" s="34"/>
      <c r="U602" s="34"/>
      <c r="W602" s="32"/>
      <c r="X602" s="32"/>
      <c r="Y602" s="32"/>
      <c r="Z602" s="32"/>
      <c r="AA602" s="28"/>
    </row>
    <row r="603" spans="4:27" ht="15" customHeight="1" x14ac:dyDescent="0.2">
      <c r="D603" s="30"/>
      <c r="E603" s="3"/>
      <c r="F603" s="31"/>
      <c r="G603" s="6"/>
      <c r="H603" s="46"/>
      <c r="J603" s="28"/>
      <c r="K603" s="28"/>
      <c r="L603" s="34"/>
      <c r="M603" s="34"/>
      <c r="N603" s="34"/>
      <c r="O603" s="34"/>
      <c r="U603" s="34"/>
      <c r="W603" s="32"/>
      <c r="X603" s="32"/>
      <c r="Y603" s="32"/>
      <c r="Z603" s="32"/>
      <c r="AA603" s="28"/>
    </row>
    <row r="604" spans="4:27" ht="15" customHeight="1" x14ac:dyDescent="0.2">
      <c r="D604" s="30"/>
      <c r="E604" s="3"/>
      <c r="F604" s="31"/>
      <c r="G604" s="6"/>
      <c r="H604" s="46"/>
      <c r="J604" s="28"/>
      <c r="K604" s="28"/>
      <c r="L604" s="34"/>
      <c r="M604" s="34"/>
      <c r="N604" s="34"/>
      <c r="O604" s="34"/>
      <c r="U604" s="34"/>
      <c r="W604" s="32"/>
      <c r="X604" s="32"/>
      <c r="Y604" s="32"/>
      <c r="Z604" s="32"/>
      <c r="AA604" s="28"/>
    </row>
    <row r="605" spans="4:27" ht="15" customHeight="1" x14ac:dyDescent="0.2">
      <c r="D605" s="30"/>
      <c r="E605" s="3"/>
      <c r="F605" s="31"/>
      <c r="G605" s="6"/>
      <c r="H605" s="46"/>
      <c r="J605" s="28"/>
      <c r="K605" s="28"/>
      <c r="L605" s="34"/>
      <c r="M605" s="34"/>
      <c r="N605" s="34"/>
      <c r="O605" s="34"/>
      <c r="U605" s="34"/>
      <c r="W605" s="32"/>
      <c r="X605" s="32"/>
      <c r="Y605" s="32"/>
      <c r="Z605" s="32"/>
      <c r="AA605" s="28"/>
    </row>
    <row r="606" spans="4:27" ht="15" customHeight="1" x14ac:dyDescent="0.2">
      <c r="D606" s="30"/>
      <c r="E606" s="3"/>
      <c r="F606" s="31"/>
      <c r="G606" s="6"/>
      <c r="H606" s="46"/>
      <c r="J606" s="28"/>
      <c r="K606" s="28"/>
      <c r="L606" s="34"/>
      <c r="M606" s="34"/>
      <c r="N606" s="34"/>
      <c r="O606" s="34"/>
      <c r="U606" s="34"/>
      <c r="W606" s="32"/>
      <c r="X606" s="32"/>
      <c r="Y606" s="32"/>
      <c r="Z606" s="32"/>
      <c r="AA606" s="28"/>
    </row>
    <row r="607" spans="4:27" ht="15" customHeight="1" x14ac:dyDescent="0.2">
      <c r="D607" s="30"/>
      <c r="E607" s="3"/>
      <c r="F607" s="31"/>
      <c r="G607" s="6"/>
      <c r="H607" s="46"/>
      <c r="J607" s="28"/>
      <c r="K607" s="28"/>
      <c r="L607" s="34"/>
      <c r="M607" s="34"/>
      <c r="N607" s="34"/>
      <c r="O607" s="34"/>
      <c r="U607" s="34"/>
      <c r="W607" s="32"/>
      <c r="X607" s="32"/>
      <c r="Y607" s="32"/>
      <c r="Z607" s="32"/>
      <c r="AA607" s="28"/>
    </row>
    <row r="608" spans="4:27" ht="15" customHeight="1" x14ac:dyDescent="0.2">
      <c r="D608" s="30"/>
      <c r="E608" s="3"/>
      <c r="F608" s="31"/>
      <c r="G608" s="6"/>
      <c r="H608" s="46"/>
      <c r="J608" s="28"/>
      <c r="K608" s="28"/>
      <c r="L608" s="34"/>
      <c r="M608" s="34"/>
      <c r="N608" s="34"/>
      <c r="O608" s="34"/>
      <c r="U608" s="34"/>
      <c r="W608" s="32"/>
      <c r="X608" s="32"/>
      <c r="Y608" s="32"/>
      <c r="Z608" s="32"/>
      <c r="AA608" s="28"/>
    </row>
    <row r="609" spans="4:27" ht="15" customHeight="1" x14ac:dyDescent="0.2">
      <c r="D609" s="30"/>
      <c r="E609" s="3"/>
      <c r="F609" s="31"/>
      <c r="G609" s="6"/>
      <c r="H609" s="46"/>
      <c r="J609" s="28"/>
      <c r="K609" s="28"/>
      <c r="L609" s="34"/>
      <c r="M609" s="34"/>
      <c r="N609" s="34"/>
      <c r="O609" s="34"/>
      <c r="U609" s="34"/>
      <c r="W609" s="32"/>
      <c r="X609" s="32"/>
      <c r="Y609" s="32"/>
      <c r="Z609" s="32"/>
      <c r="AA609" s="28"/>
    </row>
    <row r="610" spans="4:27" ht="15" customHeight="1" x14ac:dyDescent="0.2">
      <c r="D610" s="30"/>
      <c r="E610" s="3"/>
      <c r="F610" s="31"/>
      <c r="G610" s="6"/>
      <c r="H610" s="46"/>
      <c r="J610" s="28"/>
      <c r="K610" s="28"/>
      <c r="L610" s="34"/>
      <c r="M610" s="34"/>
      <c r="N610" s="34"/>
      <c r="O610" s="34"/>
      <c r="U610" s="34"/>
      <c r="W610" s="32"/>
      <c r="X610" s="32"/>
      <c r="Y610" s="32"/>
      <c r="Z610" s="32"/>
      <c r="AA610" s="28"/>
    </row>
    <row r="611" spans="4:27" ht="15" customHeight="1" x14ac:dyDescent="0.2">
      <c r="D611" s="30"/>
      <c r="E611" s="3"/>
      <c r="F611" s="31"/>
      <c r="G611" s="6"/>
      <c r="H611" s="46"/>
      <c r="J611" s="28"/>
      <c r="K611" s="28"/>
      <c r="L611" s="34"/>
      <c r="M611" s="34"/>
      <c r="N611" s="34"/>
      <c r="O611" s="34"/>
      <c r="U611" s="34"/>
      <c r="W611" s="32"/>
      <c r="X611" s="32"/>
      <c r="Y611" s="32"/>
      <c r="Z611" s="32"/>
      <c r="AA611" s="28"/>
    </row>
    <row r="612" spans="4:27" ht="15" customHeight="1" x14ac:dyDescent="0.2">
      <c r="D612" s="30"/>
      <c r="E612" s="3"/>
      <c r="F612" s="31"/>
      <c r="G612" s="6"/>
      <c r="H612" s="46"/>
      <c r="J612" s="28"/>
      <c r="K612" s="28"/>
      <c r="L612" s="34"/>
      <c r="M612" s="34"/>
      <c r="N612" s="34"/>
      <c r="O612" s="34"/>
      <c r="U612" s="34"/>
      <c r="W612" s="32"/>
      <c r="X612" s="32"/>
      <c r="Y612" s="32"/>
      <c r="Z612" s="32"/>
      <c r="AA612" s="28"/>
    </row>
    <row r="613" spans="4:27" ht="15" customHeight="1" x14ac:dyDescent="0.2">
      <c r="D613" s="30"/>
      <c r="E613" s="3"/>
      <c r="F613" s="31"/>
      <c r="G613" s="6"/>
      <c r="H613" s="46"/>
      <c r="J613" s="28"/>
      <c r="K613" s="28"/>
      <c r="L613" s="34"/>
      <c r="M613" s="34"/>
      <c r="N613" s="34"/>
      <c r="O613" s="34"/>
      <c r="U613" s="34"/>
      <c r="W613" s="32"/>
      <c r="X613" s="32"/>
      <c r="Y613" s="32"/>
      <c r="Z613" s="32"/>
      <c r="AA613" s="28"/>
    </row>
    <row r="614" spans="4:27" ht="15" customHeight="1" x14ac:dyDescent="0.2">
      <c r="D614" s="30"/>
      <c r="E614" s="3"/>
      <c r="F614" s="31"/>
      <c r="G614" s="6"/>
      <c r="H614" s="46"/>
      <c r="J614" s="28"/>
      <c r="K614" s="28"/>
      <c r="L614" s="34"/>
      <c r="M614" s="34"/>
      <c r="N614" s="34"/>
      <c r="O614" s="34"/>
      <c r="U614" s="34"/>
      <c r="W614" s="32"/>
      <c r="X614" s="32"/>
      <c r="Y614" s="32"/>
      <c r="Z614" s="32"/>
      <c r="AA614" s="28"/>
    </row>
    <row r="615" spans="4:27" ht="15" customHeight="1" x14ac:dyDescent="0.2">
      <c r="D615" s="30"/>
      <c r="E615" s="3"/>
      <c r="F615" s="31"/>
      <c r="G615" s="6"/>
      <c r="H615" s="46"/>
      <c r="J615" s="28"/>
      <c r="K615" s="28"/>
      <c r="L615" s="34"/>
      <c r="M615" s="34"/>
      <c r="N615" s="34"/>
      <c r="O615" s="34"/>
      <c r="U615" s="34"/>
      <c r="W615" s="32"/>
      <c r="X615" s="32"/>
      <c r="Y615" s="32"/>
      <c r="Z615" s="32"/>
      <c r="AA615" s="28"/>
    </row>
    <row r="616" spans="4:27" ht="15" customHeight="1" x14ac:dyDescent="0.2">
      <c r="D616" s="30"/>
      <c r="E616" s="3"/>
      <c r="F616" s="31"/>
      <c r="G616" s="6"/>
      <c r="H616" s="46"/>
      <c r="J616" s="28"/>
      <c r="K616" s="28"/>
      <c r="L616" s="34"/>
      <c r="M616" s="34"/>
      <c r="N616" s="34"/>
      <c r="O616" s="34"/>
      <c r="U616" s="34"/>
      <c r="W616" s="32"/>
      <c r="X616" s="32"/>
      <c r="Y616" s="32"/>
      <c r="Z616" s="32"/>
      <c r="AA616" s="28"/>
    </row>
    <row r="617" spans="4:27" ht="15" customHeight="1" x14ac:dyDescent="0.2">
      <c r="D617" s="30"/>
      <c r="E617" s="3"/>
      <c r="F617" s="31"/>
      <c r="G617" s="6"/>
      <c r="H617" s="46"/>
      <c r="J617" s="28"/>
      <c r="K617" s="28"/>
      <c r="L617" s="34"/>
      <c r="M617" s="34"/>
      <c r="N617" s="34"/>
      <c r="O617" s="34"/>
      <c r="U617" s="34"/>
      <c r="W617" s="32"/>
      <c r="X617" s="32"/>
      <c r="Y617" s="32"/>
      <c r="Z617" s="32"/>
      <c r="AA617" s="28"/>
    </row>
    <row r="618" spans="4:27" ht="15" customHeight="1" x14ac:dyDescent="0.2">
      <c r="D618" s="30"/>
      <c r="E618" s="3"/>
      <c r="F618" s="31"/>
      <c r="G618" s="6"/>
      <c r="H618" s="46"/>
      <c r="J618" s="28"/>
      <c r="K618" s="28"/>
      <c r="L618" s="34"/>
      <c r="M618" s="34"/>
      <c r="N618" s="34"/>
      <c r="O618" s="34"/>
      <c r="U618" s="34"/>
      <c r="W618" s="32"/>
      <c r="X618" s="32"/>
      <c r="Y618" s="32"/>
      <c r="Z618" s="32"/>
      <c r="AA618" s="28"/>
    </row>
    <row r="619" spans="4:27" ht="15" customHeight="1" x14ac:dyDescent="0.2">
      <c r="D619" s="30"/>
      <c r="E619" s="3"/>
      <c r="F619" s="31"/>
      <c r="G619" s="6"/>
      <c r="H619" s="46"/>
      <c r="J619" s="28"/>
      <c r="K619" s="28"/>
      <c r="L619" s="34"/>
      <c r="M619" s="34"/>
      <c r="N619" s="34"/>
      <c r="O619" s="34"/>
      <c r="U619" s="34"/>
      <c r="W619" s="32"/>
      <c r="X619" s="32"/>
      <c r="Y619" s="32"/>
      <c r="Z619" s="32"/>
      <c r="AA619" s="28"/>
    </row>
    <row r="620" spans="4:27" ht="15" customHeight="1" x14ac:dyDescent="0.2">
      <c r="D620" s="30"/>
      <c r="E620" s="3"/>
      <c r="F620" s="31"/>
      <c r="G620" s="6"/>
      <c r="H620" s="46"/>
      <c r="J620" s="28"/>
      <c r="K620" s="28"/>
      <c r="L620" s="34"/>
      <c r="M620" s="34"/>
      <c r="N620" s="34"/>
      <c r="O620" s="34"/>
      <c r="U620" s="34"/>
      <c r="W620" s="32"/>
      <c r="X620" s="32"/>
      <c r="Y620" s="32"/>
      <c r="Z620" s="32"/>
      <c r="AA620" s="28"/>
    </row>
    <row r="621" spans="4:27" ht="15" customHeight="1" x14ac:dyDescent="0.2">
      <c r="D621" s="30"/>
      <c r="E621" s="3"/>
      <c r="F621" s="31"/>
      <c r="G621" s="6"/>
      <c r="H621" s="46"/>
      <c r="J621" s="28"/>
      <c r="K621" s="28"/>
      <c r="L621" s="34"/>
      <c r="M621" s="34"/>
      <c r="N621" s="34"/>
      <c r="O621" s="34"/>
      <c r="U621" s="34"/>
      <c r="W621" s="32"/>
      <c r="X621" s="32"/>
      <c r="Y621" s="32"/>
      <c r="Z621" s="32"/>
      <c r="AA621" s="28"/>
    </row>
    <row r="622" spans="4:27" ht="15" customHeight="1" x14ac:dyDescent="0.2">
      <c r="D622" s="30"/>
      <c r="E622" s="3"/>
      <c r="F622" s="31"/>
      <c r="G622" s="6"/>
      <c r="H622" s="46"/>
      <c r="J622" s="28"/>
      <c r="K622" s="28"/>
      <c r="L622" s="34"/>
      <c r="M622" s="34"/>
      <c r="N622" s="34"/>
      <c r="O622" s="34"/>
      <c r="U622" s="34"/>
      <c r="W622" s="32"/>
      <c r="X622" s="32"/>
      <c r="Y622" s="32"/>
      <c r="Z622" s="32"/>
      <c r="AA622" s="28"/>
    </row>
    <row r="623" spans="4:27" ht="15" customHeight="1" x14ac:dyDescent="0.2">
      <c r="D623" s="30"/>
      <c r="E623" s="3"/>
      <c r="F623" s="31"/>
      <c r="G623" s="6"/>
      <c r="H623" s="46"/>
      <c r="J623" s="28"/>
      <c r="K623" s="28"/>
      <c r="L623" s="34"/>
      <c r="M623" s="34"/>
      <c r="N623" s="34"/>
      <c r="O623" s="34"/>
      <c r="U623" s="34"/>
      <c r="W623" s="32"/>
      <c r="X623" s="32"/>
      <c r="Y623" s="32"/>
      <c r="Z623" s="32"/>
      <c r="AA623" s="28"/>
    </row>
    <row r="624" spans="4:27" ht="15" customHeight="1" x14ac:dyDescent="0.2">
      <c r="D624" s="30"/>
      <c r="E624" s="3"/>
      <c r="F624" s="31"/>
      <c r="G624" s="6"/>
      <c r="H624" s="46"/>
      <c r="J624" s="28"/>
      <c r="K624" s="28"/>
      <c r="L624" s="34"/>
      <c r="M624" s="34"/>
      <c r="N624" s="34"/>
      <c r="O624" s="34"/>
      <c r="U624" s="34"/>
      <c r="W624" s="32"/>
      <c r="X624" s="32"/>
      <c r="Y624" s="32"/>
      <c r="Z624" s="32"/>
      <c r="AA624" s="28"/>
    </row>
    <row r="625" spans="4:27" ht="15" customHeight="1" x14ac:dyDescent="0.2">
      <c r="D625" s="30"/>
      <c r="E625" s="3"/>
      <c r="F625" s="31"/>
      <c r="G625" s="6"/>
      <c r="H625" s="46"/>
      <c r="J625" s="28"/>
      <c r="K625" s="28"/>
      <c r="L625" s="34"/>
      <c r="M625" s="34"/>
      <c r="N625" s="34"/>
      <c r="O625" s="34"/>
      <c r="U625" s="34"/>
      <c r="W625" s="32"/>
      <c r="X625" s="32"/>
      <c r="Y625" s="32"/>
      <c r="Z625" s="32"/>
      <c r="AA625" s="28"/>
    </row>
    <row r="626" spans="4:27" ht="15" customHeight="1" x14ac:dyDescent="0.2">
      <c r="D626" s="30"/>
      <c r="E626" s="3"/>
      <c r="F626" s="31"/>
      <c r="G626" s="6"/>
      <c r="H626" s="46"/>
      <c r="J626" s="28"/>
      <c r="K626" s="28"/>
      <c r="L626" s="34"/>
      <c r="M626" s="34"/>
      <c r="N626" s="34"/>
      <c r="O626" s="34"/>
      <c r="U626" s="34"/>
      <c r="W626" s="32"/>
      <c r="X626" s="32"/>
      <c r="Y626" s="32"/>
      <c r="Z626" s="32"/>
      <c r="AA626" s="28"/>
    </row>
    <row r="627" spans="4:27" ht="15" customHeight="1" x14ac:dyDescent="0.2">
      <c r="D627" s="30"/>
      <c r="E627" s="3"/>
      <c r="F627" s="31"/>
      <c r="G627" s="6"/>
      <c r="H627" s="46"/>
      <c r="J627" s="28"/>
      <c r="K627" s="28"/>
      <c r="L627" s="34"/>
      <c r="M627" s="34"/>
      <c r="N627" s="34"/>
      <c r="O627" s="34"/>
      <c r="U627" s="34"/>
      <c r="W627" s="32"/>
      <c r="X627" s="32"/>
      <c r="Y627" s="32"/>
      <c r="Z627" s="32"/>
      <c r="AA627" s="28"/>
    </row>
    <row r="628" spans="4:27" ht="15" customHeight="1" x14ac:dyDescent="0.2">
      <c r="D628" s="30"/>
      <c r="E628" s="3"/>
      <c r="F628" s="31"/>
      <c r="G628" s="6"/>
      <c r="H628" s="46"/>
      <c r="J628" s="28"/>
      <c r="K628" s="28"/>
      <c r="L628" s="34"/>
      <c r="M628" s="34"/>
      <c r="N628" s="34"/>
      <c r="O628" s="34"/>
      <c r="U628" s="34"/>
      <c r="W628" s="32"/>
      <c r="X628" s="32"/>
      <c r="Y628" s="32"/>
      <c r="Z628" s="32"/>
      <c r="AA628" s="28"/>
    </row>
    <row r="629" spans="4:27" ht="15" customHeight="1" x14ac:dyDescent="0.2">
      <c r="D629" s="30"/>
      <c r="E629" s="3"/>
      <c r="F629" s="31"/>
      <c r="G629" s="6"/>
      <c r="H629" s="46"/>
      <c r="J629" s="28"/>
      <c r="K629" s="28"/>
      <c r="L629" s="34"/>
      <c r="M629" s="34"/>
      <c r="N629" s="34"/>
      <c r="O629" s="34"/>
      <c r="U629" s="34"/>
      <c r="W629" s="32"/>
      <c r="X629" s="32"/>
      <c r="Y629" s="32"/>
      <c r="Z629" s="32"/>
      <c r="AA629" s="28"/>
    </row>
    <row r="630" spans="4:27" ht="15" customHeight="1" x14ac:dyDescent="0.2">
      <c r="D630" s="30"/>
      <c r="E630" s="3"/>
      <c r="F630" s="31"/>
      <c r="G630" s="6"/>
      <c r="H630" s="46"/>
      <c r="J630" s="28"/>
      <c r="K630" s="28"/>
      <c r="L630" s="34"/>
      <c r="M630" s="34"/>
      <c r="N630" s="34"/>
      <c r="O630" s="34"/>
      <c r="U630" s="34"/>
      <c r="W630" s="32"/>
      <c r="X630" s="32"/>
      <c r="Y630" s="32"/>
      <c r="Z630" s="32"/>
      <c r="AA630" s="28"/>
    </row>
    <row r="631" spans="4:27" ht="15" customHeight="1" x14ac:dyDescent="0.2">
      <c r="D631" s="30"/>
      <c r="E631" s="3"/>
      <c r="F631" s="31"/>
      <c r="G631" s="6"/>
      <c r="H631" s="46"/>
      <c r="J631" s="28"/>
      <c r="K631" s="28"/>
      <c r="L631" s="34"/>
      <c r="M631" s="34"/>
      <c r="N631" s="34"/>
      <c r="O631" s="34"/>
      <c r="U631" s="34"/>
      <c r="W631" s="32"/>
      <c r="X631" s="32"/>
      <c r="Y631" s="32"/>
      <c r="Z631" s="32"/>
      <c r="AA631" s="28"/>
    </row>
    <row r="632" spans="4:27" ht="15" customHeight="1" x14ac:dyDescent="0.2">
      <c r="D632" s="30"/>
      <c r="E632" s="3"/>
      <c r="F632" s="31"/>
      <c r="G632" s="6"/>
      <c r="H632" s="46"/>
      <c r="J632" s="28"/>
      <c r="K632" s="28"/>
      <c r="L632" s="34"/>
      <c r="M632" s="34"/>
      <c r="N632" s="34"/>
      <c r="O632" s="34"/>
      <c r="U632" s="34"/>
      <c r="W632" s="32"/>
      <c r="X632" s="32"/>
      <c r="Y632" s="32"/>
      <c r="Z632" s="32"/>
      <c r="AA632" s="28"/>
    </row>
    <row r="633" spans="4:27" ht="15" customHeight="1" x14ac:dyDescent="0.2">
      <c r="D633" s="30"/>
      <c r="E633" s="3"/>
      <c r="F633" s="31"/>
      <c r="G633" s="6"/>
      <c r="H633" s="46"/>
      <c r="J633" s="28"/>
      <c r="K633" s="28"/>
      <c r="L633" s="34"/>
      <c r="M633" s="34"/>
      <c r="N633" s="34"/>
      <c r="O633" s="34"/>
      <c r="U633" s="34"/>
      <c r="W633" s="32"/>
      <c r="X633" s="32"/>
      <c r="Y633" s="32"/>
      <c r="Z633" s="32"/>
      <c r="AA633" s="28"/>
    </row>
    <row r="634" spans="4:27" ht="15" customHeight="1" x14ac:dyDescent="0.2">
      <c r="D634" s="30"/>
      <c r="E634" s="3"/>
      <c r="F634" s="31"/>
      <c r="G634" s="6"/>
      <c r="H634" s="46"/>
      <c r="J634" s="28"/>
      <c r="K634" s="28"/>
      <c r="L634" s="34"/>
      <c r="M634" s="34"/>
      <c r="N634" s="34"/>
      <c r="O634" s="34"/>
      <c r="U634" s="34"/>
      <c r="W634" s="32"/>
      <c r="X634" s="32"/>
      <c r="Y634" s="32"/>
      <c r="Z634" s="32"/>
      <c r="AA634" s="28"/>
    </row>
    <row r="635" spans="4:27" ht="15" customHeight="1" x14ac:dyDescent="0.2">
      <c r="D635" s="30"/>
      <c r="E635" s="3"/>
      <c r="F635" s="31"/>
      <c r="G635" s="6"/>
      <c r="H635" s="46"/>
      <c r="J635" s="28"/>
      <c r="K635" s="28"/>
      <c r="L635" s="34"/>
      <c r="M635" s="34"/>
      <c r="N635" s="34"/>
      <c r="O635" s="34"/>
      <c r="U635" s="34"/>
      <c r="W635" s="32"/>
      <c r="X635" s="32"/>
      <c r="Y635" s="32"/>
      <c r="Z635" s="32"/>
      <c r="AA635" s="28"/>
    </row>
    <row r="636" spans="4:27" ht="15" customHeight="1" x14ac:dyDescent="0.2">
      <c r="D636" s="30"/>
      <c r="E636" s="3"/>
      <c r="F636" s="31"/>
      <c r="G636" s="6"/>
      <c r="H636" s="46"/>
      <c r="J636" s="28"/>
      <c r="K636" s="28"/>
      <c r="L636" s="34"/>
      <c r="M636" s="34"/>
      <c r="N636" s="34"/>
      <c r="O636" s="34"/>
      <c r="U636" s="34"/>
      <c r="W636" s="32"/>
      <c r="X636" s="32"/>
      <c r="Y636" s="32"/>
      <c r="Z636" s="32"/>
      <c r="AA636" s="28"/>
    </row>
    <row r="637" spans="4:27" ht="15" customHeight="1" x14ac:dyDescent="0.2">
      <c r="D637" s="30"/>
      <c r="E637" s="3"/>
      <c r="F637" s="31"/>
      <c r="G637" s="6"/>
      <c r="H637" s="46"/>
      <c r="J637" s="28"/>
      <c r="K637" s="28"/>
      <c r="L637" s="34"/>
      <c r="M637" s="34"/>
      <c r="N637" s="34"/>
      <c r="O637" s="34"/>
      <c r="U637" s="34"/>
      <c r="W637" s="32"/>
      <c r="X637" s="32"/>
      <c r="Y637" s="32"/>
      <c r="Z637" s="32"/>
      <c r="AA637" s="28"/>
    </row>
    <row r="638" spans="4:27" ht="15" customHeight="1" x14ac:dyDescent="0.2">
      <c r="D638" s="30"/>
      <c r="E638" s="3"/>
      <c r="F638" s="31"/>
      <c r="G638" s="6"/>
      <c r="H638" s="46"/>
      <c r="J638" s="28"/>
      <c r="K638" s="28"/>
      <c r="L638" s="34"/>
      <c r="M638" s="34"/>
      <c r="N638" s="34"/>
      <c r="O638" s="34"/>
      <c r="U638" s="34"/>
      <c r="W638" s="32"/>
      <c r="X638" s="32"/>
      <c r="Y638" s="32"/>
      <c r="Z638" s="32"/>
      <c r="AA638" s="28"/>
    </row>
    <row r="639" spans="4:27" ht="15" customHeight="1" x14ac:dyDescent="0.2">
      <c r="D639" s="30"/>
      <c r="E639" s="3"/>
      <c r="F639" s="31"/>
      <c r="G639" s="6"/>
      <c r="H639" s="46"/>
      <c r="J639" s="28"/>
      <c r="K639" s="28"/>
      <c r="L639" s="34"/>
      <c r="M639" s="34"/>
      <c r="N639" s="34"/>
      <c r="O639" s="34"/>
      <c r="U639" s="34"/>
      <c r="W639" s="32"/>
      <c r="X639" s="32"/>
      <c r="Y639" s="32"/>
      <c r="Z639" s="32"/>
      <c r="AA639" s="28"/>
    </row>
    <row r="640" spans="4:27" ht="15" customHeight="1" x14ac:dyDescent="0.2">
      <c r="D640" s="30"/>
      <c r="E640" s="3"/>
      <c r="F640" s="31"/>
      <c r="G640" s="6"/>
      <c r="H640" s="46"/>
      <c r="J640" s="28"/>
      <c r="K640" s="28"/>
      <c r="L640" s="34"/>
      <c r="M640" s="34"/>
      <c r="N640" s="34"/>
      <c r="O640" s="34"/>
      <c r="U640" s="34"/>
      <c r="W640" s="32"/>
      <c r="X640" s="32"/>
      <c r="Y640" s="32"/>
      <c r="Z640" s="32"/>
      <c r="AA640" s="28"/>
    </row>
    <row r="641" spans="4:27" ht="15" customHeight="1" x14ac:dyDescent="0.2">
      <c r="D641" s="30"/>
      <c r="E641" s="3"/>
      <c r="F641" s="31"/>
      <c r="G641" s="6"/>
      <c r="H641" s="46"/>
      <c r="J641" s="28"/>
      <c r="K641" s="28"/>
      <c r="L641" s="34"/>
      <c r="M641" s="34"/>
      <c r="N641" s="34"/>
      <c r="O641" s="34"/>
      <c r="U641" s="34"/>
      <c r="W641" s="32"/>
      <c r="X641" s="32"/>
      <c r="Y641" s="32"/>
      <c r="Z641" s="32"/>
      <c r="AA641" s="28"/>
    </row>
    <row r="642" spans="4:27" ht="15" customHeight="1" x14ac:dyDescent="0.2">
      <c r="D642" s="30"/>
      <c r="E642" s="3"/>
      <c r="F642" s="31"/>
      <c r="G642" s="6"/>
      <c r="H642" s="46"/>
      <c r="J642" s="28"/>
      <c r="K642" s="28"/>
      <c r="L642" s="34"/>
      <c r="M642" s="34"/>
      <c r="N642" s="34"/>
      <c r="O642" s="34"/>
      <c r="U642" s="34"/>
      <c r="W642" s="32"/>
      <c r="X642" s="32"/>
      <c r="Y642" s="32"/>
      <c r="Z642" s="32"/>
      <c r="AA642" s="28"/>
    </row>
    <row r="643" spans="4:27" ht="15" customHeight="1" x14ac:dyDescent="0.2">
      <c r="D643" s="30"/>
      <c r="E643" s="3"/>
      <c r="F643" s="31"/>
      <c r="G643" s="6"/>
      <c r="H643" s="46"/>
      <c r="J643" s="28"/>
      <c r="K643" s="28"/>
      <c r="L643" s="34"/>
      <c r="M643" s="34"/>
      <c r="N643" s="34"/>
      <c r="O643" s="34"/>
      <c r="U643" s="34"/>
      <c r="W643" s="32"/>
      <c r="X643" s="32"/>
      <c r="Y643" s="32"/>
      <c r="Z643" s="32"/>
      <c r="AA643" s="28"/>
    </row>
    <row r="644" spans="4:27" ht="15" customHeight="1" x14ac:dyDescent="0.2">
      <c r="D644" s="30"/>
      <c r="E644" s="3"/>
      <c r="F644" s="31"/>
      <c r="G644" s="6"/>
      <c r="H644" s="46"/>
      <c r="J644" s="28"/>
      <c r="K644" s="28"/>
      <c r="L644" s="34"/>
      <c r="M644" s="34"/>
      <c r="N644" s="34"/>
      <c r="O644" s="34"/>
      <c r="U644" s="34"/>
      <c r="W644" s="32"/>
      <c r="X644" s="32"/>
      <c r="Y644" s="32"/>
      <c r="Z644" s="32"/>
      <c r="AA644" s="28"/>
    </row>
    <row r="645" spans="4:27" ht="15" customHeight="1" x14ac:dyDescent="0.2">
      <c r="D645" s="30"/>
      <c r="E645" s="3"/>
      <c r="F645" s="31"/>
      <c r="G645" s="6"/>
      <c r="H645" s="46"/>
      <c r="J645" s="28"/>
      <c r="K645" s="28"/>
      <c r="L645" s="34"/>
      <c r="M645" s="34"/>
      <c r="N645" s="34"/>
      <c r="O645" s="34"/>
      <c r="U645" s="34"/>
      <c r="W645" s="32"/>
      <c r="X645" s="32"/>
      <c r="Y645" s="32"/>
      <c r="Z645" s="32"/>
      <c r="AA645" s="28"/>
    </row>
    <row r="646" spans="4:27" ht="15" customHeight="1" x14ac:dyDescent="0.2">
      <c r="D646" s="30"/>
      <c r="E646" s="3"/>
      <c r="F646" s="31"/>
      <c r="G646" s="6"/>
      <c r="H646" s="46"/>
      <c r="J646" s="28"/>
      <c r="K646" s="28"/>
      <c r="L646" s="34"/>
      <c r="M646" s="34"/>
      <c r="N646" s="34"/>
      <c r="O646" s="34"/>
      <c r="U646" s="34"/>
      <c r="W646" s="32"/>
      <c r="X646" s="32"/>
      <c r="Y646" s="32"/>
      <c r="Z646" s="32"/>
      <c r="AA646" s="28"/>
    </row>
    <row r="647" spans="4:27" ht="15" customHeight="1" x14ac:dyDescent="0.2">
      <c r="D647" s="30"/>
      <c r="E647" s="3"/>
      <c r="F647" s="31"/>
      <c r="G647" s="6"/>
      <c r="H647" s="46"/>
      <c r="J647" s="28"/>
      <c r="K647" s="28"/>
      <c r="L647" s="34"/>
      <c r="M647" s="34"/>
      <c r="N647" s="34"/>
      <c r="O647" s="34"/>
      <c r="U647" s="34"/>
      <c r="W647" s="32"/>
      <c r="X647" s="32"/>
      <c r="Y647" s="32"/>
      <c r="Z647" s="32"/>
      <c r="AA647" s="28"/>
    </row>
    <row r="648" spans="4:27" ht="15" customHeight="1" x14ac:dyDescent="0.2">
      <c r="D648" s="30"/>
      <c r="E648" s="3"/>
      <c r="F648" s="31"/>
      <c r="G648" s="6"/>
      <c r="H648" s="46"/>
      <c r="J648" s="28"/>
      <c r="K648" s="28"/>
      <c r="L648" s="34"/>
      <c r="M648" s="34"/>
      <c r="N648" s="34"/>
      <c r="O648" s="34"/>
      <c r="U648" s="34"/>
      <c r="W648" s="32"/>
      <c r="X648" s="32"/>
      <c r="Y648" s="32"/>
      <c r="Z648" s="32"/>
      <c r="AA648" s="28"/>
    </row>
    <row r="649" spans="4:27" ht="15" customHeight="1" x14ac:dyDescent="0.2">
      <c r="D649" s="30"/>
      <c r="E649" s="3"/>
      <c r="F649" s="31"/>
      <c r="G649" s="6"/>
      <c r="H649" s="46"/>
      <c r="J649" s="28"/>
      <c r="K649" s="28"/>
      <c r="L649" s="34"/>
      <c r="M649" s="34"/>
      <c r="N649" s="34"/>
      <c r="O649" s="34"/>
      <c r="U649" s="34"/>
      <c r="W649" s="32"/>
      <c r="X649" s="32"/>
      <c r="Y649" s="32"/>
      <c r="Z649" s="32"/>
      <c r="AA649" s="28"/>
    </row>
    <row r="650" spans="4:27" ht="15" customHeight="1" x14ac:dyDescent="0.2">
      <c r="D650" s="30"/>
      <c r="E650" s="3"/>
      <c r="F650" s="31"/>
      <c r="G650" s="6"/>
      <c r="H650" s="46"/>
      <c r="J650" s="28"/>
      <c r="K650" s="28"/>
      <c r="L650" s="34"/>
      <c r="M650" s="34"/>
      <c r="N650" s="34"/>
      <c r="O650" s="34"/>
      <c r="U650" s="34"/>
      <c r="W650" s="32"/>
      <c r="X650" s="32"/>
      <c r="Y650" s="32"/>
      <c r="Z650" s="32"/>
      <c r="AA650" s="28"/>
    </row>
    <row r="651" spans="4:27" ht="15" customHeight="1" x14ac:dyDescent="0.2">
      <c r="D651" s="30"/>
      <c r="E651" s="3"/>
      <c r="F651" s="31"/>
      <c r="G651" s="6"/>
      <c r="H651" s="46"/>
      <c r="J651" s="28"/>
      <c r="K651" s="28"/>
      <c r="L651" s="34"/>
      <c r="M651" s="34"/>
      <c r="N651" s="34"/>
      <c r="O651" s="34"/>
      <c r="U651" s="34"/>
      <c r="W651" s="32"/>
      <c r="X651" s="32"/>
      <c r="Y651" s="32"/>
      <c r="Z651" s="32"/>
      <c r="AA651" s="28"/>
    </row>
    <row r="652" spans="4:27" ht="15" customHeight="1" x14ac:dyDescent="0.2">
      <c r="D652" s="30"/>
      <c r="E652" s="3"/>
      <c r="F652" s="31"/>
      <c r="G652" s="6"/>
      <c r="H652" s="46"/>
      <c r="J652" s="28"/>
      <c r="K652" s="28"/>
      <c r="L652" s="34"/>
      <c r="M652" s="34"/>
      <c r="N652" s="34"/>
      <c r="O652" s="34"/>
      <c r="U652" s="34"/>
      <c r="W652" s="32"/>
      <c r="X652" s="32"/>
      <c r="Y652" s="32"/>
      <c r="Z652" s="32"/>
      <c r="AA652" s="28"/>
    </row>
    <row r="653" spans="4:27" ht="15" customHeight="1" x14ac:dyDescent="0.2">
      <c r="D653" s="30"/>
      <c r="E653" s="3"/>
      <c r="F653" s="31"/>
      <c r="G653" s="6"/>
      <c r="H653" s="46"/>
      <c r="J653" s="28"/>
      <c r="K653" s="28"/>
      <c r="L653" s="34"/>
      <c r="M653" s="34"/>
      <c r="N653" s="34"/>
      <c r="O653" s="34"/>
      <c r="U653" s="34"/>
      <c r="W653" s="32"/>
      <c r="X653" s="32"/>
      <c r="Y653" s="32"/>
      <c r="Z653" s="32"/>
      <c r="AA653" s="28"/>
    </row>
    <row r="654" spans="4:27" ht="15" customHeight="1" x14ac:dyDescent="0.2">
      <c r="D654" s="30"/>
      <c r="E654" s="3"/>
      <c r="F654" s="31"/>
      <c r="G654" s="6"/>
      <c r="H654" s="46"/>
      <c r="J654" s="28"/>
      <c r="K654" s="28"/>
      <c r="L654" s="34"/>
      <c r="M654" s="34"/>
      <c r="N654" s="34"/>
      <c r="O654" s="34"/>
      <c r="U654" s="34"/>
      <c r="W654" s="32"/>
      <c r="X654" s="32"/>
      <c r="Y654" s="32"/>
      <c r="Z654" s="32"/>
      <c r="AA654" s="28"/>
    </row>
    <row r="655" spans="4:27" ht="15" customHeight="1" x14ac:dyDescent="0.2">
      <c r="D655" s="30"/>
      <c r="E655" s="3"/>
      <c r="F655" s="31"/>
      <c r="G655" s="6"/>
      <c r="H655" s="46"/>
      <c r="J655" s="28"/>
      <c r="K655" s="28"/>
      <c r="L655" s="34"/>
      <c r="M655" s="34"/>
      <c r="N655" s="34"/>
      <c r="O655" s="34"/>
      <c r="U655" s="34"/>
      <c r="W655" s="32"/>
      <c r="X655" s="32"/>
      <c r="Y655" s="32"/>
      <c r="Z655" s="32"/>
      <c r="AA655" s="28"/>
    </row>
    <row r="656" spans="4:27" ht="15" customHeight="1" x14ac:dyDescent="0.2">
      <c r="D656" s="30"/>
      <c r="E656" s="3"/>
      <c r="F656" s="31"/>
      <c r="G656" s="6"/>
      <c r="H656" s="46"/>
      <c r="J656" s="28"/>
      <c r="K656" s="28"/>
      <c r="L656" s="34"/>
      <c r="M656" s="34"/>
      <c r="N656" s="34"/>
      <c r="O656" s="34"/>
      <c r="U656" s="34"/>
      <c r="W656" s="32"/>
      <c r="X656" s="32"/>
      <c r="Y656" s="32"/>
      <c r="Z656" s="32"/>
      <c r="AA656" s="28"/>
    </row>
    <row r="657" spans="4:27" ht="15" customHeight="1" x14ac:dyDescent="0.2">
      <c r="D657" s="30"/>
      <c r="E657" s="3"/>
      <c r="F657" s="31"/>
      <c r="G657" s="6"/>
      <c r="H657" s="46"/>
      <c r="J657" s="28"/>
      <c r="K657" s="28"/>
      <c r="L657" s="34"/>
      <c r="M657" s="34"/>
      <c r="N657" s="34"/>
      <c r="O657" s="34"/>
      <c r="U657" s="34"/>
      <c r="W657" s="32"/>
      <c r="X657" s="32"/>
      <c r="Y657" s="32"/>
      <c r="Z657" s="32"/>
      <c r="AA657" s="28"/>
    </row>
    <row r="658" spans="4:27" ht="15" customHeight="1" x14ac:dyDescent="0.2">
      <c r="D658" s="30"/>
      <c r="E658" s="3"/>
      <c r="F658" s="31"/>
      <c r="G658" s="6"/>
      <c r="H658" s="46"/>
      <c r="J658" s="28"/>
      <c r="K658" s="28"/>
      <c r="L658" s="34"/>
      <c r="M658" s="34"/>
      <c r="N658" s="34"/>
      <c r="O658" s="34"/>
      <c r="U658" s="34"/>
      <c r="W658" s="32"/>
      <c r="X658" s="32"/>
      <c r="Y658" s="32"/>
      <c r="Z658" s="32"/>
      <c r="AA658" s="28"/>
    </row>
    <row r="659" spans="4:27" ht="15" customHeight="1" x14ac:dyDescent="0.2">
      <c r="D659" s="30"/>
      <c r="E659" s="3"/>
      <c r="F659" s="31"/>
      <c r="G659" s="6"/>
      <c r="H659" s="46"/>
      <c r="J659" s="28"/>
      <c r="K659" s="28"/>
      <c r="L659" s="34"/>
      <c r="M659" s="34"/>
      <c r="N659" s="34"/>
      <c r="O659" s="34"/>
      <c r="U659" s="34"/>
      <c r="W659" s="32"/>
      <c r="X659" s="32"/>
      <c r="Y659" s="32"/>
      <c r="Z659" s="32"/>
      <c r="AA659" s="28"/>
    </row>
    <row r="660" spans="4:27" ht="15" customHeight="1" x14ac:dyDescent="0.2">
      <c r="D660" s="30"/>
      <c r="E660" s="3"/>
      <c r="F660" s="31"/>
      <c r="G660" s="6"/>
      <c r="H660" s="46"/>
      <c r="J660" s="28"/>
      <c r="K660" s="28"/>
      <c r="L660" s="34"/>
      <c r="M660" s="34"/>
      <c r="N660" s="34"/>
      <c r="O660" s="34"/>
      <c r="U660" s="34"/>
      <c r="W660" s="32"/>
      <c r="X660" s="32"/>
      <c r="Y660" s="32"/>
      <c r="Z660" s="32"/>
      <c r="AA660" s="28"/>
    </row>
    <row r="661" spans="4:27" ht="15" customHeight="1" x14ac:dyDescent="0.2">
      <c r="D661" s="30"/>
      <c r="E661" s="3"/>
      <c r="F661" s="31"/>
      <c r="G661" s="6"/>
      <c r="H661" s="46"/>
      <c r="J661" s="28"/>
      <c r="K661" s="28"/>
      <c r="L661" s="34"/>
      <c r="M661" s="34"/>
      <c r="N661" s="34"/>
      <c r="O661" s="34"/>
      <c r="U661" s="34"/>
      <c r="W661" s="32"/>
      <c r="X661" s="32"/>
      <c r="Y661" s="32"/>
      <c r="Z661" s="32"/>
      <c r="AA661" s="28"/>
    </row>
    <row r="662" spans="4:27" ht="15" customHeight="1" x14ac:dyDescent="0.2">
      <c r="D662" s="30"/>
      <c r="E662" s="3"/>
      <c r="F662" s="31"/>
      <c r="G662" s="6"/>
      <c r="H662" s="46"/>
      <c r="J662" s="28"/>
      <c r="K662" s="28"/>
      <c r="L662" s="34"/>
      <c r="M662" s="34"/>
      <c r="N662" s="34"/>
      <c r="O662" s="34"/>
      <c r="U662" s="34"/>
      <c r="W662" s="32"/>
      <c r="X662" s="32"/>
      <c r="Y662" s="32"/>
      <c r="Z662" s="32"/>
      <c r="AA662" s="28"/>
    </row>
    <row r="663" spans="4:27" ht="15" customHeight="1" x14ac:dyDescent="0.2">
      <c r="D663" s="30"/>
      <c r="E663" s="3"/>
      <c r="F663" s="31"/>
      <c r="G663" s="6"/>
      <c r="H663" s="46"/>
      <c r="J663" s="28"/>
      <c r="K663" s="28"/>
      <c r="L663" s="34"/>
      <c r="M663" s="34"/>
      <c r="N663" s="34"/>
      <c r="O663" s="34"/>
      <c r="U663" s="34"/>
      <c r="W663" s="32"/>
      <c r="X663" s="32"/>
      <c r="Y663" s="32"/>
      <c r="Z663" s="32"/>
      <c r="AA663" s="28"/>
    </row>
    <row r="664" spans="4:27" ht="15" customHeight="1" x14ac:dyDescent="0.2">
      <c r="D664" s="30"/>
      <c r="E664" s="3"/>
      <c r="F664" s="31"/>
      <c r="G664" s="6"/>
      <c r="H664" s="46"/>
      <c r="J664" s="28"/>
      <c r="K664" s="28"/>
      <c r="L664" s="34"/>
      <c r="M664" s="34"/>
      <c r="N664" s="34"/>
      <c r="O664" s="34"/>
      <c r="U664" s="34"/>
      <c r="W664" s="32"/>
      <c r="X664" s="32"/>
      <c r="Y664" s="32"/>
      <c r="Z664" s="32"/>
      <c r="AA664" s="28"/>
    </row>
    <row r="665" spans="4:27" ht="15" customHeight="1" x14ac:dyDescent="0.2">
      <c r="D665" s="30"/>
      <c r="E665" s="3"/>
      <c r="F665" s="31"/>
      <c r="G665" s="6"/>
      <c r="H665" s="46"/>
      <c r="J665" s="28"/>
      <c r="K665" s="28"/>
      <c r="L665" s="34"/>
      <c r="M665" s="34"/>
      <c r="N665" s="34"/>
      <c r="O665" s="34"/>
      <c r="U665" s="34"/>
      <c r="W665" s="32"/>
      <c r="X665" s="32"/>
      <c r="Y665" s="32"/>
      <c r="Z665" s="32"/>
      <c r="AA665" s="28"/>
    </row>
    <row r="666" spans="4:27" ht="15" customHeight="1" x14ac:dyDescent="0.2">
      <c r="D666" s="30"/>
      <c r="E666" s="3"/>
      <c r="F666" s="31"/>
      <c r="G666" s="6"/>
      <c r="H666" s="46"/>
      <c r="J666" s="28"/>
      <c r="K666" s="28"/>
      <c r="L666" s="34"/>
      <c r="M666" s="34"/>
      <c r="N666" s="34"/>
      <c r="O666" s="34"/>
      <c r="U666" s="34"/>
      <c r="W666" s="32"/>
      <c r="X666" s="32"/>
      <c r="Y666" s="32"/>
      <c r="Z666" s="32"/>
      <c r="AA666" s="28"/>
    </row>
    <row r="667" spans="4:27" ht="15" customHeight="1" x14ac:dyDescent="0.2">
      <c r="D667" s="30"/>
      <c r="E667" s="3"/>
      <c r="F667" s="31"/>
      <c r="G667" s="6"/>
      <c r="H667" s="46"/>
      <c r="J667" s="28"/>
      <c r="K667" s="28"/>
      <c r="L667" s="34"/>
      <c r="M667" s="34"/>
      <c r="N667" s="34"/>
      <c r="O667" s="34"/>
      <c r="U667" s="34"/>
      <c r="W667" s="32"/>
      <c r="X667" s="32"/>
      <c r="Y667" s="32"/>
      <c r="Z667" s="32"/>
      <c r="AA667" s="28"/>
    </row>
    <row r="668" spans="4:27" ht="15" customHeight="1" x14ac:dyDescent="0.2">
      <c r="D668" s="30"/>
      <c r="E668" s="3"/>
      <c r="F668" s="31"/>
      <c r="G668" s="6"/>
      <c r="H668" s="46"/>
      <c r="J668" s="28"/>
      <c r="K668" s="28"/>
      <c r="L668" s="34"/>
      <c r="M668" s="34"/>
      <c r="N668" s="34"/>
      <c r="O668" s="34"/>
      <c r="U668" s="34"/>
      <c r="W668" s="32"/>
      <c r="X668" s="32"/>
      <c r="Y668" s="32"/>
      <c r="Z668" s="32"/>
      <c r="AA668" s="28"/>
    </row>
    <row r="669" spans="4:27" ht="15" customHeight="1" x14ac:dyDescent="0.2">
      <c r="D669" s="30"/>
      <c r="E669" s="3"/>
      <c r="F669" s="31"/>
      <c r="G669" s="6"/>
      <c r="H669" s="46"/>
      <c r="J669" s="28"/>
      <c r="K669" s="28"/>
      <c r="L669" s="34"/>
      <c r="M669" s="34"/>
      <c r="N669" s="34"/>
      <c r="O669" s="34"/>
      <c r="U669" s="34"/>
      <c r="W669" s="32"/>
      <c r="X669" s="32"/>
      <c r="Y669" s="32"/>
      <c r="Z669" s="32"/>
      <c r="AA669" s="28"/>
    </row>
    <row r="670" spans="4:27" ht="15" customHeight="1" x14ac:dyDescent="0.2">
      <c r="D670" s="30"/>
      <c r="E670" s="3"/>
      <c r="F670" s="31"/>
      <c r="G670" s="6"/>
      <c r="H670" s="46"/>
      <c r="J670" s="28"/>
      <c r="K670" s="28"/>
      <c r="L670" s="34"/>
      <c r="M670" s="34"/>
      <c r="N670" s="34"/>
      <c r="O670" s="34"/>
      <c r="U670" s="34"/>
      <c r="W670" s="32"/>
      <c r="X670" s="32"/>
      <c r="Y670" s="32"/>
      <c r="Z670" s="32"/>
      <c r="AA670" s="28"/>
    </row>
    <row r="671" spans="4:27" ht="15" customHeight="1" x14ac:dyDescent="0.2">
      <c r="D671" s="30"/>
      <c r="E671" s="3"/>
      <c r="F671" s="31"/>
      <c r="G671" s="6"/>
      <c r="H671" s="46"/>
      <c r="J671" s="28"/>
      <c r="K671" s="28"/>
      <c r="L671" s="34"/>
      <c r="M671" s="34"/>
      <c r="N671" s="34"/>
      <c r="O671" s="34"/>
      <c r="U671" s="34"/>
      <c r="W671" s="32"/>
      <c r="X671" s="32"/>
      <c r="Y671" s="32"/>
      <c r="Z671" s="32"/>
      <c r="AA671" s="28"/>
    </row>
    <row r="672" spans="4:27" ht="15" customHeight="1" x14ac:dyDescent="0.2">
      <c r="D672" s="30"/>
      <c r="E672" s="3"/>
      <c r="F672" s="31"/>
      <c r="G672" s="6"/>
      <c r="H672" s="46"/>
      <c r="J672" s="28"/>
      <c r="K672" s="28"/>
      <c r="L672" s="34"/>
      <c r="M672" s="34"/>
      <c r="N672" s="34"/>
      <c r="O672" s="34"/>
      <c r="U672" s="34"/>
      <c r="W672" s="32"/>
      <c r="X672" s="32"/>
      <c r="Y672" s="32"/>
      <c r="Z672" s="32"/>
      <c r="AA672" s="28"/>
    </row>
    <row r="673" spans="4:27" ht="15" customHeight="1" x14ac:dyDescent="0.2">
      <c r="D673" s="30"/>
      <c r="E673" s="3"/>
      <c r="F673" s="31"/>
      <c r="G673" s="6"/>
      <c r="H673" s="46"/>
      <c r="J673" s="28"/>
      <c r="K673" s="28"/>
      <c r="L673" s="34"/>
      <c r="M673" s="34"/>
      <c r="N673" s="34"/>
      <c r="O673" s="34"/>
      <c r="U673" s="34"/>
      <c r="W673" s="32"/>
      <c r="X673" s="32"/>
      <c r="Y673" s="32"/>
      <c r="Z673" s="32"/>
      <c r="AA673" s="28"/>
    </row>
    <row r="674" spans="4:27" ht="15" customHeight="1" x14ac:dyDescent="0.2">
      <c r="D674" s="30"/>
      <c r="E674" s="3"/>
      <c r="F674" s="31"/>
      <c r="G674" s="6"/>
      <c r="H674" s="46"/>
      <c r="J674" s="28"/>
      <c r="K674" s="28"/>
      <c r="L674" s="34"/>
      <c r="M674" s="34"/>
      <c r="N674" s="34"/>
      <c r="O674" s="34"/>
      <c r="U674" s="34"/>
      <c r="W674" s="32"/>
      <c r="X674" s="32"/>
      <c r="Y674" s="32"/>
      <c r="Z674" s="32"/>
      <c r="AA674" s="28"/>
    </row>
    <row r="675" spans="4:27" ht="15" customHeight="1" x14ac:dyDescent="0.2">
      <c r="D675" s="30"/>
      <c r="E675" s="3"/>
      <c r="F675" s="31"/>
      <c r="G675" s="6"/>
      <c r="H675" s="46"/>
      <c r="J675" s="28"/>
      <c r="K675" s="28"/>
      <c r="L675" s="34"/>
      <c r="M675" s="34"/>
      <c r="N675" s="34"/>
      <c r="O675" s="34"/>
      <c r="U675" s="34"/>
      <c r="W675" s="32"/>
      <c r="X675" s="32"/>
      <c r="Y675" s="32"/>
      <c r="Z675" s="32"/>
      <c r="AA675" s="28"/>
    </row>
    <row r="676" spans="4:27" ht="15" customHeight="1" x14ac:dyDescent="0.2">
      <c r="D676" s="30"/>
      <c r="E676" s="3"/>
      <c r="F676" s="31"/>
      <c r="G676" s="6"/>
      <c r="H676" s="46"/>
      <c r="J676" s="28"/>
      <c r="K676" s="28"/>
      <c r="L676" s="34"/>
      <c r="M676" s="34"/>
      <c r="N676" s="34"/>
      <c r="O676" s="34"/>
      <c r="U676" s="34"/>
      <c r="W676" s="32"/>
      <c r="X676" s="32"/>
      <c r="Y676" s="32"/>
      <c r="Z676" s="32"/>
      <c r="AA676" s="28"/>
    </row>
    <row r="677" spans="4:27" ht="15" customHeight="1" x14ac:dyDescent="0.2">
      <c r="D677" s="30"/>
      <c r="E677" s="3"/>
      <c r="F677" s="31"/>
      <c r="G677" s="6"/>
      <c r="H677" s="46"/>
      <c r="J677" s="28"/>
      <c r="K677" s="28"/>
      <c r="L677" s="34"/>
      <c r="M677" s="34"/>
      <c r="N677" s="34"/>
      <c r="O677" s="34"/>
      <c r="U677" s="34"/>
      <c r="W677" s="32"/>
      <c r="X677" s="32"/>
      <c r="Y677" s="32"/>
      <c r="Z677" s="32"/>
      <c r="AA677" s="28"/>
    </row>
    <row r="678" spans="4:27" ht="15" customHeight="1" x14ac:dyDescent="0.2">
      <c r="D678" s="30"/>
      <c r="E678" s="3"/>
      <c r="F678" s="31"/>
      <c r="G678" s="6"/>
      <c r="H678" s="46"/>
      <c r="J678" s="28"/>
      <c r="K678" s="28"/>
      <c r="L678" s="34"/>
      <c r="M678" s="34"/>
      <c r="N678" s="34"/>
      <c r="O678" s="34"/>
      <c r="U678" s="34"/>
      <c r="W678" s="32"/>
      <c r="X678" s="32"/>
      <c r="Y678" s="32"/>
      <c r="Z678" s="32"/>
      <c r="AA678" s="28"/>
    </row>
    <row r="679" spans="4:27" ht="15" customHeight="1" x14ac:dyDescent="0.2">
      <c r="D679" s="30"/>
      <c r="E679" s="3"/>
      <c r="F679" s="31"/>
      <c r="G679" s="6"/>
      <c r="H679" s="46"/>
      <c r="J679" s="28"/>
      <c r="K679" s="28"/>
      <c r="L679" s="34"/>
      <c r="M679" s="34"/>
      <c r="N679" s="34"/>
      <c r="O679" s="34"/>
      <c r="U679" s="34"/>
      <c r="W679" s="32"/>
      <c r="X679" s="32"/>
      <c r="Y679" s="32"/>
      <c r="Z679" s="32"/>
      <c r="AA679" s="28"/>
    </row>
    <row r="680" spans="4:27" ht="15" customHeight="1" x14ac:dyDescent="0.2">
      <c r="D680" s="30"/>
      <c r="E680" s="3"/>
      <c r="F680" s="31"/>
      <c r="G680" s="6"/>
      <c r="H680" s="46"/>
      <c r="J680" s="28"/>
      <c r="K680" s="28"/>
      <c r="L680" s="34"/>
      <c r="M680" s="34"/>
      <c r="N680" s="34"/>
      <c r="O680" s="34"/>
      <c r="U680" s="34"/>
      <c r="W680" s="32"/>
      <c r="X680" s="32"/>
      <c r="Y680" s="32"/>
      <c r="Z680" s="32"/>
      <c r="AA680" s="28"/>
    </row>
    <row r="681" spans="4:27" ht="15" customHeight="1" x14ac:dyDescent="0.2">
      <c r="D681" s="30"/>
      <c r="E681" s="3"/>
      <c r="F681" s="31"/>
      <c r="G681" s="6"/>
      <c r="H681" s="46"/>
      <c r="J681" s="28"/>
      <c r="K681" s="28"/>
      <c r="L681" s="34"/>
      <c r="M681" s="34"/>
      <c r="N681" s="34"/>
      <c r="O681" s="34"/>
      <c r="U681" s="34"/>
      <c r="W681" s="32"/>
      <c r="X681" s="32"/>
      <c r="Y681" s="32"/>
      <c r="Z681" s="32"/>
      <c r="AA681" s="28"/>
    </row>
    <row r="682" spans="4:27" ht="15" customHeight="1" x14ac:dyDescent="0.2">
      <c r="D682" s="30"/>
      <c r="E682" s="3"/>
      <c r="F682" s="31"/>
      <c r="G682" s="6"/>
      <c r="H682" s="46"/>
      <c r="J682" s="28"/>
      <c r="K682" s="28"/>
      <c r="L682" s="34"/>
      <c r="M682" s="34"/>
      <c r="N682" s="34"/>
      <c r="O682" s="34"/>
      <c r="U682" s="34"/>
      <c r="W682" s="32"/>
      <c r="X682" s="32"/>
      <c r="Y682" s="32"/>
      <c r="Z682" s="32"/>
      <c r="AA682" s="28"/>
    </row>
    <row r="683" spans="4:27" ht="15" customHeight="1" x14ac:dyDescent="0.2">
      <c r="D683" s="30"/>
      <c r="E683" s="3"/>
      <c r="F683" s="31"/>
      <c r="G683" s="6"/>
      <c r="H683" s="46"/>
      <c r="J683" s="28"/>
      <c r="K683" s="28"/>
      <c r="L683" s="34"/>
      <c r="M683" s="34"/>
      <c r="N683" s="34"/>
      <c r="O683" s="34"/>
      <c r="U683" s="34"/>
      <c r="W683" s="32"/>
      <c r="X683" s="32"/>
      <c r="Y683" s="32"/>
      <c r="Z683" s="32"/>
      <c r="AA683" s="28"/>
    </row>
    <row r="684" spans="4:27" ht="15" customHeight="1" x14ac:dyDescent="0.2">
      <c r="D684" s="30"/>
      <c r="E684" s="3"/>
      <c r="F684" s="31"/>
      <c r="G684" s="6"/>
      <c r="H684" s="46"/>
      <c r="J684" s="28"/>
      <c r="K684" s="28"/>
      <c r="L684" s="34"/>
      <c r="M684" s="34"/>
      <c r="N684" s="34"/>
      <c r="O684" s="34"/>
      <c r="U684" s="34"/>
      <c r="W684" s="32"/>
      <c r="X684" s="32"/>
      <c r="Y684" s="32"/>
      <c r="Z684" s="32"/>
      <c r="AA684" s="28"/>
    </row>
    <row r="685" spans="4:27" ht="15" customHeight="1" x14ac:dyDescent="0.2">
      <c r="D685" s="30"/>
      <c r="E685" s="3"/>
      <c r="F685" s="31"/>
      <c r="G685" s="6"/>
      <c r="H685" s="46"/>
      <c r="J685" s="28"/>
      <c r="K685" s="28"/>
      <c r="L685" s="34"/>
      <c r="M685" s="34"/>
      <c r="N685" s="34"/>
      <c r="O685" s="34"/>
      <c r="U685" s="34"/>
      <c r="W685" s="32"/>
      <c r="X685" s="32"/>
      <c r="Y685" s="32"/>
      <c r="Z685" s="32"/>
      <c r="AA685" s="28"/>
    </row>
    <row r="686" spans="4:27" ht="15" customHeight="1" x14ac:dyDescent="0.2">
      <c r="D686" s="30"/>
      <c r="E686" s="3"/>
      <c r="F686" s="31"/>
      <c r="G686" s="6"/>
      <c r="H686" s="46"/>
      <c r="J686" s="28"/>
      <c r="K686" s="28"/>
      <c r="L686" s="34"/>
      <c r="M686" s="34"/>
      <c r="N686" s="34"/>
      <c r="O686" s="34"/>
      <c r="U686" s="34"/>
      <c r="W686" s="32"/>
      <c r="X686" s="32"/>
      <c r="Y686" s="32"/>
      <c r="Z686" s="32"/>
      <c r="AA686" s="28"/>
    </row>
    <row r="687" spans="4:27" ht="15" customHeight="1" x14ac:dyDescent="0.2">
      <c r="D687" s="30"/>
      <c r="E687" s="3"/>
      <c r="F687" s="31"/>
      <c r="G687" s="6"/>
      <c r="H687" s="46"/>
      <c r="J687" s="28"/>
      <c r="K687" s="28"/>
      <c r="L687" s="34"/>
      <c r="M687" s="34"/>
      <c r="N687" s="34"/>
      <c r="O687" s="34"/>
      <c r="U687" s="34"/>
      <c r="W687" s="32"/>
      <c r="X687" s="32"/>
      <c r="Y687" s="32"/>
      <c r="Z687" s="32"/>
      <c r="AA687" s="28"/>
    </row>
    <row r="688" spans="4:27" ht="15" customHeight="1" x14ac:dyDescent="0.2">
      <c r="D688" s="30"/>
      <c r="E688" s="3"/>
      <c r="F688" s="31"/>
      <c r="G688" s="6"/>
      <c r="H688" s="46"/>
      <c r="J688" s="28"/>
      <c r="K688" s="28"/>
      <c r="L688" s="34"/>
      <c r="M688" s="34"/>
      <c r="N688" s="34"/>
      <c r="O688" s="34"/>
      <c r="U688" s="34"/>
      <c r="W688" s="32"/>
      <c r="X688" s="32"/>
      <c r="Y688" s="32"/>
      <c r="Z688" s="32"/>
      <c r="AA688" s="28"/>
    </row>
    <row r="689" spans="4:27" ht="15" customHeight="1" x14ac:dyDescent="0.2">
      <c r="D689" s="30"/>
      <c r="E689" s="3"/>
      <c r="F689" s="31"/>
      <c r="G689" s="6"/>
      <c r="H689" s="46"/>
      <c r="J689" s="28"/>
      <c r="K689" s="28"/>
      <c r="L689" s="34"/>
      <c r="M689" s="34"/>
      <c r="N689" s="34"/>
      <c r="O689" s="34"/>
      <c r="U689" s="34"/>
      <c r="W689" s="32"/>
      <c r="X689" s="32"/>
      <c r="Y689" s="32"/>
      <c r="Z689" s="32"/>
      <c r="AA689" s="28"/>
    </row>
    <row r="690" spans="4:27" ht="15" customHeight="1" x14ac:dyDescent="0.2">
      <c r="D690" s="30"/>
      <c r="E690" s="3"/>
      <c r="F690" s="31"/>
      <c r="G690" s="6"/>
      <c r="H690" s="46"/>
      <c r="J690" s="28"/>
      <c r="K690" s="28"/>
      <c r="L690" s="34"/>
      <c r="M690" s="34"/>
      <c r="N690" s="34"/>
      <c r="O690" s="34"/>
      <c r="U690" s="34"/>
      <c r="W690" s="32"/>
      <c r="X690" s="32"/>
      <c r="Y690" s="32"/>
      <c r="Z690" s="32"/>
      <c r="AA690" s="28"/>
    </row>
    <row r="691" spans="4:27" ht="15" customHeight="1" x14ac:dyDescent="0.2">
      <c r="D691" s="30"/>
      <c r="E691" s="3"/>
      <c r="F691" s="31"/>
      <c r="G691" s="6"/>
      <c r="H691" s="46"/>
      <c r="J691" s="28"/>
      <c r="K691" s="28"/>
      <c r="L691" s="34"/>
      <c r="M691" s="34"/>
      <c r="N691" s="34"/>
      <c r="O691" s="34"/>
      <c r="U691" s="34"/>
      <c r="W691" s="32"/>
      <c r="X691" s="32"/>
      <c r="Y691" s="32"/>
      <c r="Z691" s="32"/>
      <c r="AA691" s="28"/>
    </row>
    <row r="692" spans="4:27" ht="15" customHeight="1" x14ac:dyDescent="0.2">
      <c r="D692" s="30"/>
      <c r="E692" s="3"/>
      <c r="F692" s="31"/>
      <c r="G692" s="6"/>
      <c r="H692" s="46"/>
      <c r="J692" s="28"/>
      <c r="K692" s="28"/>
      <c r="L692" s="34"/>
      <c r="M692" s="34"/>
      <c r="N692" s="34"/>
      <c r="O692" s="34"/>
      <c r="U692" s="34"/>
      <c r="W692" s="32"/>
      <c r="X692" s="32"/>
      <c r="Y692" s="32"/>
      <c r="Z692" s="32"/>
      <c r="AA692" s="28"/>
    </row>
    <row r="693" spans="4:27" ht="15" customHeight="1" x14ac:dyDescent="0.2">
      <c r="D693" s="30"/>
      <c r="E693" s="3"/>
      <c r="F693" s="31"/>
      <c r="G693" s="6"/>
      <c r="H693" s="46"/>
      <c r="J693" s="28"/>
      <c r="K693" s="28"/>
      <c r="L693" s="34"/>
      <c r="M693" s="34"/>
      <c r="N693" s="34"/>
      <c r="O693" s="34"/>
      <c r="U693" s="34"/>
      <c r="W693" s="32"/>
      <c r="X693" s="32"/>
      <c r="Y693" s="32"/>
      <c r="Z693" s="32"/>
      <c r="AA693" s="28"/>
    </row>
    <row r="694" spans="4:27" ht="15" customHeight="1" x14ac:dyDescent="0.2">
      <c r="D694" s="30"/>
      <c r="E694" s="3"/>
      <c r="F694" s="31"/>
      <c r="G694" s="6"/>
      <c r="H694" s="46"/>
      <c r="J694" s="28"/>
      <c r="K694" s="28"/>
      <c r="L694" s="34"/>
      <c r="M694" s="34"/>
      <c r="N694" s="34"/>
      <c r="O694" s="34"/>
      <c r="U694" s="34"/>
      <c r="W694" s="32"/>
      <c r="X694" s="32"/>
      <c r="Y694" s="32"/>
      <c r="Z694" s="32"/>
      <c r="AA694" s="28"/>
    </row>
    <row r="695" spans="4:27" ht="15" customHeight="1" x14ac:dyDescent="0.2">
      <c r="D695" s="30"/>
      <c r="E695" s="3"/>
      <c r="F695" s="31"/>
      <c r="G695" s="6"/>
      <c r="H695" s="46"/>
      <c r="J695" s="28"/>
      <c r="K695" s="28"/>
      <c r="L695" s="34"/>
      <c r="M695" s="34"/>
      <c r="N695" s="34"/>
      <c r="O695" s="34"/>
      <c r="U695" s="34"/>
      <c r="W695" s="32"/>
      <c r="X695" s="32"/>
      <c r="Y695" s="32"/>
      <c r="Z695" s="32"/>
      <c r="AA695" s="28"/>
    </row>
    <row r="696" spans="4:27" ht="15" customHeight="1" x14ac:dyDescent="0.2">
      <c r="D696" s="30"/>
      <c r="E696" s="3"/>
      <c r="F696" s="31"/>
      <c r="G696" s="6"/>
      <c r="H696" s="46"/>
      <c r="J696" s="28"/>
      <c r="K696" s="28"/>
      <c r="L696" s="34"/>
      <c r="M696" s="34"/>
      <c r="N696" s="34"/>
      <c r="O696" s="34"/>
      <c r="U696" s="34"/>
      <c r="W696" s="32"/>
      <c r="X696" s="32"/>
      <c r="Y696" s="32"/>
      <c r="Z696" s="32"/>
      <c r="AA696" s="28"/>
    </row>
    <row r="697" spans="4:27" ht="15" customHeight="1" x14ac:dyDescent="0.2">
      <c r="D697" s="30"/>
      <c r="E697" s="3"/>
      <c r="F697" s="31"/>
      <c r="G697" s="6"/>
      <c r="H697" s="46"/>
      <c r="J697" s="28"/>
      <c r="K697" s="28"/>
      <c r="L697" s="34"/>
      <c r="M697" s="34"/>
      <c r="N697" s="34"/>
      <c r="O697" s="34"/>
      <c r="U697" s="34"/>
      <c r="W697" s="32"/>
      <c r="X697" s="32"/>
      <c r="Y697" s="32"/>
      <c r="Z697" s="32"/>
      <c r="AA697" s="28"/>
    </row>
    <row r="698" spans="4:27" ht="15" customHeight="1" x14ac:dyDescent="0.2">
      <c r="D698" s="30"/>
      <c r="E698" s="3"/>
      <c r="F698" s="31"/>
      <c r="G698" s="6"/>
      <c r="H698" s="46"/>
      <c r="J698" s="28"/>
      <c r="K698" s="28"/>
      <c r="L698" s="34"/>
      <c r="M698" s="34"/>
      <c r="N698" s="34"/>
      <c r="O698" s="34"/>
      <c r="U698" s="34"/>
      <c r="W698" s="32"/>
      <c r="X698" s="32"/>
      <c r="Y698" s="32"/>
      <c r="Z698" s="32"/>
      <c r="AA698" s="28"/>
    </row>
    <row r="699" spans="4:27" ht="15" customHeight="1" x14ac:dyDescent="0.2">
      <c r="D699" s="30"/>
      <c r="E699" s="3"/>
      <c r="F699" s="31"/>
      <c r="G699" s="6"/>
      <c r="H699" s="46"/>
      <c r="J699" s="28"/>
      <c r="K699" s="28"/>
      <c r="L699" s="34"/>
      <c r="M699" s="34"/>
      <c r="N699" s="34"/>
      <c r="O699" s="34"/>
      <c r="U699" s="34"/>
      <c r="W699" s="32"/>
      <c r="X699" s="32"/>
      <c r="Y699" s="32"/>
      <c r="Z699" s="32"/>
      <c r="AA699" s="28"/>
    </row>
    <row r="700" spans="4:27" ht="15" customHeight="1" x14ac:dyDescent="0.2">
      <c r="D700" s="30"/>
      <c r="E700" s="3"/>
      <c r="F700" s="31"/>
      <c r="G700" s="6"/>
      <c r="H700" s="46"/>
      <c r="J700" s="28"/>
      <c r="K700" s="28"/>
      <c r="L700" s="34"/>
      <c r="M700" s="34"/>
      <c r="N700" s="34"/>
      <c r="O700" s="34"/>
      <c r="U700" s="34"/>
      <c r="W700" s="32"/>
      <c r="X700" s="32"/>
      <c r="Y700" s="32"/>
      <c r="Z700" s="32"/>
      <c r="AA700" s="28"/>
    </row>
    <row r="701" spans="4:27" ht="15" customHeight="1" x14ac:dyDescent="0.2">
      <c r="D701" s="30"/>
      <c r="E701" s="3"/>
      <c r="F701" s="31"/>
      <c r="G701" s="6"/>
      <c r="H701" s="46"/>
      <c r="J701" s="28"/>
      <c r="K701" s="28"/>
      <c r="L701" s="34"/>
      <c r="M701" s="34"/>
      <c r="N701" s="34"/>
      <c r="O701" s="34"/>
      <c r="U701" s="34"/>
      <c r="W701" s="32"/>
      <c r="X701" s="32"/>
      <c r="Y701" s="32"/>
      <c r="Z701" s="32"/>
      <c r="AA701" s="28"/>
    </row>
    <row r="702" spans="4:27" ht="15" customHeight="1" x14ac:dyDescent="0.2">
      <c r="D702" s="30"/>
      <c r="E702" s="3"/>
      <c r="F702" s="31"/>
      <c r="G702" s="6"/>
      <c r="H702" s="46"/>
      <c r="J702" s="28"/>
      <c r="K702" s="28"/>
      <c r="L702" s="34"/>
      <c r="M702" s="34"/>
      <c r="N702" s="34"/>
      <c r="O702" s="34"/>
      <c r="U702" s="34"/>
      <c r="W702" s="32"/>
      <c r="X702" s="32"/>
      <c r="Y702" s="32"/>
      <c r="Z702" s="32"/>
      <c r="AA702" s="28"/>
    </row>
    <row r="703" spans="4:27" ht="15" customHeight="1" x14ac:dyDescent="0.2">
      <c r="D703" s="30"/>
      <c r="E703" s="3"/>
      <c r="F703" s="31"/>
      <c r="G703" s="6"/>
      <c r="H703" s="46"/>
      <c r="J703" s="28"/>
      <c r="K703" s="28"/>
      <c r="L703" s="34"/>
      <c r="M703" s="34"/>
      <c r="N703" s="34"/>
      <c r="O703" s="34"/>
      <c r="U703" s="34"/>
      <c r="W703" s="32"/>
      <c r="X703" s="32"/>
      <c r="Y703" s="32"/>
      <c r="Z703" s="32"/>
      <c r="AA703" s="28"/>
    </row>
    <row r="704" spans="4:27" ht="15" customHeight="1" x14ac:dyDescent="0.2">
      <c r="D704" s="30"/>
      <c r="E704" s="3"/>
      <c r="F704" s="31"/>
      <c r="G704" s="6"/>
      <c r="H704" s="46"/>
      <c r="J704" s="28"/>
      <c r="K704" s="28"/>
      <c r="L704" s="34"/>
      <c r="M704" s="34"/>
      <c r="N704" s="34"/>
      <c r="O704" s="34"/>
      <c r="U704" s="34"/>
      <c r="W704" s="32"/>
      <c r="X704" s="32"/>
      <c r="Y704" s="32"/>
      <c r="Z704" s="32"/>
      <c r="AA704" s="28"/>
    </row>
    <row r="705" spans="4:27" ht="15" customHeight="1" x14ac:dyDescent="0.2">
      <c r="D705" s="30"/>
      <c r="E705" s="3"/>
      <c r="F705" s="31"/>
      <c r="G705" s="6"/>
      <c r="H705" s="46"/>
      <c r="J705" s="28"/>
      <c r="K705" s="28"/>
      <c r="L705" s="34"/>
      <c r="M705" s="34"/>
      <c r="N705" s="34"/>
      <c r="O705" s="34"/>
      <c r="U705" s="34"/>
      <c r="W705" s="32"/>
      <c r="X705" s="32"/>
      <c r="Y705" s="32"/>
      <c r="Z705" s="32"/>
      <c r="AA705" s="28"/>
    </row>
    <row r="706" spans="4:27" ht="15" customHeight="1" x14ac:dyDescent="0.2">
      <c r="D706" s="30"/>
      <c r="E706" s="3"/>
      <c r="F706" s="31"/>
      <c r="G706" s="6"/>
      <c r="H706" s="46"/>
      <c r="J706" s="28"/>
      <c r="K706" s="28"/>
      <c r="L706" s="34"/>
      <c r="M706" s="34"/>
      <c r="N706" s="34"/>
      <c r="O706" s="34"/>
      <c r="U706" s="34"/>
      <c r="W706" s="32"/>
      <c r="X706" s="32"/>
      <c r="Y706" s="32"/>
      <c r="Z706" s="32"/>
      <c r="AA706" s="28"/>
    </row>
    <row r="707" spans="4:27" ht="15" customHeight="1" x14ac:dyDescent="0.2">
      <c r="D707" s="30"/>
      <c r="E707" s="3"/>
      <c r="F707" s="31"/>
      <c r="G707" s="6"/>
      <c r="H707" s="46"/>
      <c r="J707" s="28"/>
      <c r="K707" s="28"/>
      <c r="L707" s="34"/>
      <c r="M707" s="34"/>
      <c r="N707" s="34"/>
      <c r="O707" s="34"/>
      <c r="U707" s="34"/>
      <c r="W707" s="32"/>
      <c r="X707" s="32"/>
      <c r="Y707" s="32"/>
      <c r="Z707" s="32"/>
      <c r="AA707" s="28"/>
    </row>
    <row r="708" spans="4:27" ht="15" customHeight="1" x14ac:dyDescent="0.2">
      <c r="D708" s="30"/>
      <c r="E708" s="3"/>
      <c r="F708" s="31"/>
      <c r="G708" s="6"/>
      <c r="H708" s="46"/>
      <c r="J708" s="28"/>
      <c r="K708" s="28"/>
      <c r="L708" s="34"/>
      <c r="M708" s="34"/>
      <c r="N708" s="34"/>
      <c r="O708" s="34"/>
      <c r="U708" s="34"/>
      <c r="W708" s="32"/>
      <c r="X708" s="32"/>
      <c r="Y708" s="32"/>
      <c r="Z708" s="32"/>
      <c r="AA708" s="28"/>
    </row>
    <row r="709" spans="4:27" ht="15" customHeight="1" x14ac:dyDescent="0.2">
      <c r="D709" s="30"/>
      <c r="E709" s="3"/>
      <c r="F709" s="31"/>
      <c r="G709" s="6"/>
      <c r="H709" s="46"/>
      <c r="J709" s="28"/>
      <c r="K709" s="28"/>
      <c r="L709" s="34"/>
      <c r="M709" s="34"/>
      <c r="N709" s="34"/>
      <c r="O709" s="34"/>
      <c r="U709" s="34"/>
      <c r="W709" s="32"/>
      <c r="X709" s="32"/>
      <c r="Y709" s="32"/>
      <c r="Z709" s="32"/>
      <c r="AA709" s="28"/>
    </row>
    <row r="710" spans="4:27" ht="15" customHeight="1" x14ac:dyDescent="0.2">
      <c r="D710" s="30"/>
      <c r="E710" s="3"/>
      <c r="F710" s="31"/>
      <c r="G710" s="6"/>
      <c r="H710" s="46"/>
      <c r="J710" s="28"/>
      <c r="K710" s="28"/>
      <c r="L710" s="34"/>
      <c r="M710" s="34"/>
      <c r="N710" s="34"/>
      <c r="O710" s="34"/>
      <c r="U710" s="34"/>
      <c r="W710" s="32"/>
      <c r="X710" s="32"/>
      <c r="Y710" s="32"/>
      <c r="Z710" s="32"/>
      <c r="AA710" s="28"/>
    </row>
    <row r="711" spans="4:27" ht="15" customHeight="1" x14ac:dyDescent="0.2">
      <c r="D711" s="30"/>
      <c r="E711" s="3"/>
      <c r="F711" s="31"/>
      <c r="G711" s="6"/>
      <c r="H711" s="46"/>
      <c r="J711" s="28"/>
      <c r="K711" s="28"/>
      <c r="L711" s="34"/>
      <c r="M711" s="34"/>
      <c r="N711" s="34"/>
      <c r="O711" s="34"/>
      <c r="U711" s="34"/>
      <c r="W711" s="32"/>
      <c r="X711" s="32"/>
      <c r="Y711" s="32"/>
      <c r="Z711" s="32"/>
      <c r="AA711" s="28"/>
    </row>
    <row r="712" spans="4:27" ht="15" customHeight="1" x14ac:dyDescent="0.2">
      <c r="D712" s="30"/>
      <c r="E712" s="3"/>
      <c r="F712" s="31"/>
      <c r="G712" s="6"/>
      <c r="H712" s="46"/>
      <c r="J712" s="28"/>
      <c r="K712" s="28"/>
      <c r="L712" s="34"/>
      <c r="M712" s="34"/>
      <c r="N712" s="34"/>
      <c r="O712" s="34"/>
      <c r="U712" s="34"/>
      <c r="W712" s="32"/>
      <c r="X712" s="32"/>
      <c r="Y712" s="32"/>
      <c r="Z712" s="32"/>
      <c r="AA712" s="28"/>
    </row>
    <row r="713" spans="4:27" ht="15" customHeight="1" x14ac:dyDescent="0.2">
      <c r="D713" s="30"/>
      <c r="E713" s="3"/>
      <c r="F713" s="31"/>
      <c r="G713" s="6"/>
      <c r="H713" s="46"/>
      <c r="J713" s="28"/>
      <c r="K713" s="28"/>
      <c r="L713" s="34"/>
      <c r="M713" s="34"/>
      <c r="N713" s="34"/>
      <c r="O713" s="34"/>
      <c r="U713" s="34"/>
      <c r="W713" s="32"/>
      <c r="X713" s="32"/>
      <c r="Y713" s="32"/>
      <c r="Z713" s="32"/>
      <c r="AA713" s="28"/>
    </row>
    <row r="714" spans="4:27" ht="15" customHeight="1" x14ac:dyDescent="0.2">
      <c r="D714" s="30"/>
      <c r="E714" s="3"/>
      <c r="F714" s="31"/>
      <c r="G714" s="6"/>
      <c r="H714" s="46"/>
      <c r="J714" s="28"/>
      <c r="K714" s="28"/>
      <c r="L714" s="34"/>
      <c r="M714" s="34"/>
      <c r="N714" s="34"/>
      <c r="O714" s="34"/>
      <c r="U714" s="34"/>
      <c r="W714" s="32"/>
      <c r="X714" s="32"/>
      <c r="Y714" s="32"/>
      <c r="Z714" s="32"/>
      <c r="AA714" s="28"/>
    </row>
    <row r="715" spans="4:27" ht="15" customHeight="1" x14ac:dyDescent="0.2">
      <c r="D715" s="30"/>
      <c r="E715" s="3"/>
      <c r="F715" s="31"/>
      <c r="G715" s="6"/>
      <c r="H715" s="46"/>
      <c r="J715" s="28"/>
      <c r="K715" s="28"/>
      <c r="L715" s="34"/>
      <c r="M715" s="34"/>
      <c r="N715" s="34"/>
      <c r="O715" s="34"/>
      <c r="U715" s="34"/>
      <c r="W715" s="32"/>
      <c r="X715" s="32"/>
      <c r="Y715" s="32"/>
      <c r="Z715" s="32"/>
      <c r="AA715" s="28"/>
    </row>
    <row r="716" spans="4:27" ht="15" customHeight="1" x14ac:dyDescent="0.2">
      <c r="D716" s="30"/>
      <c r="E716" s="3"/>
      <c r="F716" s="31"/>
      <c r="G716" s="6"/>
      <c r="H716" s="46"/>
      <c r="J716" s="28"/>
      <c r="K716" s="28"/>
      <c r="L716" s="34"/>
      <c r="M716" s="34"/>
      <c r="N716" s="34"/>
      <c r="O716" s="34"/>
      <c r="U716" s="34"/>
      <c r="W716" s="32"/>
      <c r="X716" s="32"/>
      <c r="Y716" s="32"/>
      <c r="Z716" s="32"/>
      <c r="AA716" s="28"/>
    </row>
    <row r="717" spans="4:27" ht="15" customHeight="1" x14ac:dyDescent="0.2">
      <c r="D717" s="30"/>
      <c r="E717" s="3"/>
      <c r="F717" s="31"/>
      <c r="G717" s="6"/>
      <c r="H717" s="46"/>
      <c r="J717" s="28"/>
      <c r="K717" s="28"/>
      <c r="L717" s="34"/>
      <c r="M717" s="34"/>
      <c r="N717" s="34"/>
      <c r="O717" s="34"/>
      <c r="U717" s="34"/>
      <c r="W717" s="32"/>
      <c r="X717" s="32"/>
      <c r="Y717" s="32"/>
      <c r="Z717" s="32"/>
      <c r="AA717" s="28"/>
    </row>
    <row r="718" spans="4:27" ht="15" customHeight="1" x14ac:dyDescent="0.2">
      <c r="D718" s="30"/>
      <c r="E718" s="3"/>
      <c r="F718" s="31"/>
      <c r="G718" s="6"/>
      <c r="H718" s="46"/>
      <c r="J718" s="28"/>
      <c r="K718" s="28"/>
      <c r="L718" s="34"/>
      <c r="M718" s="34"/>
      <c r="N718" s="34"/>
      <c r="O718" s="34"/>
      <c r="U718" s="34"/>
      <c r="W718" s="32"/>
      <c r="X718" s="32"/>
      <c r="Y718" s="32"/>
      <c r="Z718" s="32"/>
      <c r="AA718" s="28"/>
    </row>
    <row r="719" spans="4:27" ht="15" customHeight="1" x14ac:dyDescent="0.2">
      <c r="D719" s="30"/>
      <c r="E719" s="3"/>
      <c r="F719" s="31"/>
      <c r="G719" s="6"/>
      <c r="H719" s="46"/>
      <c r="J719" s="28"/>
      <c r="K719" s="28"/>
      <c r="L719" s="34"/>
      <c r="M719" s="34"/>
      <c r="N719" s="34"/>
      <c r="O719" s="34"/>
      <c r="U719" s="34"/>
      <c r="W719" s="32"/>
      <c r="X719" s="32"/>
      <c r="Y719" s="32"/>
      <c r="Z719" s="32"/>
      <c r="AA719" s="28"/>
    </row>
    <row r="720" spans="4:27" ht="15" customHeight="1" x14ac:dyDescent="0.2">
      <c r="D720" s="30"/>
      <c r="E720" s="3"/>
      <c r="F720" s="31"/>
      <c r="G720" s="6"/>
      <c r="H720" s="46"/>
      <c r="J720" s="28"/>
      <c r="K720" s="28"/>
      <c r="L720" s="34"/>
      <c r="M720" s="34"/>
      <c r="N720" s="34"/>
      <c r="O720" s="34"/>
      <c r="U720" s="34"/>
      <c r="W720" s="32"/>
      <c r="X720" s="32"/>
      <c r="Y720" s="32"/>
      <c r="Z720" s="32"/>
      <c r="AA720" s="28"/>
    </row>
    <row r="721" spans="4:27" ht="15" customHeight="1" x14ac:dyDescent="0.2">
      <c r="D721" s="30"/>
      <c r="E721" s="3"/>
      <c r="F721" s="31"/>
      <c r="G721" s="6"/>
      <c r="H721" s="46"/>
      <c r="J721" s="28"/>
      <c r="K721" s="28"/>
      <c r="L721" s="34"/>
      <c r="M721" s="34"/>
      <c r="N721" s="34"/>
      <c r="O721" s="34"/>
      <c r="U721" s="34"/>
      <c r="W721" s="32"/>
      <c r="X721" s="32"/>
      <c r="Y721" s="32"/>
      <c r="Z721" s="32"/>
      <c r="AA721" s="28"/>
    </row>
    <row r="722" spans="4:27" ht="15" customHeight="1" x14ac:dyDescent="0.2">
      <c r="D722" s="30"/>
      <c r="E722" s="3"/>
      <c r="F722" s="31"/>
      <c r="G722" s="6"/>
      <c r="H722" s="46"/>
      <c r="J722" s="28"/>
      <c r="K722" s="28"/>
      <c r="L722" s="34"/>
      <c r="M722" s="34"/>
      <c r="N722" s="34"/>
      <c r="O722" s="34"/>
      <c r="U722" s="34"/>
      <c r="W722" s="32"/>
      <c r="X722" s="32"/>
      <c r="Y722" s="32"/>
      <c r="Z722" s="32"/>
      <c r="AA722" s="28"/>
    </row>
    <row r="723" spans="4:27" ht="15" customHeight="1" x14ac:dyDescent="0.2">
      <c r="D723" s="30"/>
      <c r="E723" s="3"/>
      <c r="F723" s="31"/>
      <c r="G723" s="6"/>
      <c r="H723" s="46"/>
      <c r="J723" s="28"/>
      <c r="K723" s="28"/>
      <c r="L723" s="34"/>
      <c r="M723" s="34"/>
      <c r="N723" s="34"/>
      <c r="O723" s="34"/>
      <c r="U723" s="34"/>
      <c r="W723" s="32"/>
      <c r="X723" s="32"/>
      <c r="Y723" s="32"/>
      <c r="Z723" s="32"/>
      <c r="AA723" s="28"/>
    </row>
    <row r="724" spans="4:27" ht="15" customHeight="1" x14ac:dyDescent="0.2">
      <c r="D724" s="30"/>
      <c r="E724" s="3"/>
      <c r="F724" s="31"/>
      <c r="G724" s="6"/>
      <c r="H724" s="46"/>
      <c r="J724" s="28"/>
      <c r="K724" s="28"/>
      <c r="L724" s="34"/>
      <c r="M724" s="34"/>
      <c r="N724" s="34"/>
      <c r="O724" s="34"/>
      <c r="U724" s="34"/>
      <c r="W724" s="32"/>
      <c r="X724" s="32"/>
      <c r="Y724" s="32"/>
      <c r="Z724" s="32"/>
      <c r="AA724" s="28"/>
    </row>
    <row r="725" spans="4:27" ht="15" customHeight="1" x14ac:dyDescent="0.2">
      <c r="D725" s="30"/>
      <c r="E725" s="3"/>
      <c r="F725" s="31"/>
      <c r="G725" s="6"/>
      <c r="H725" s="46"/>
      <c r="J725" s="28"/>
      <c r="K725" s="28"/>
      <c r="L725" s="34"/>
      <c r="M725" s="34"/>
      <c r="N725" s="34"/>
      <c r="O725" s="34"/>
      <c r="U725" s="34"/>
      <c r="W725" s="32"/>
      <c r="X725" s="32"/>
      <c r="Y725" s="32"/>
      <c r="Z725" s="32"/>
      <c r="AA725" s="28"/>
    </row>
    <row r="726" spans="4:27" ht="15" customHeight="1" x14ac:dyDescent="0.2">
      <c r="D726" s="30"/>
      <c r="E726" s="3"/>
      <c r="F726" s="31"/>
      <c r="G726" s="6"/>
      <c r="H726" s="46"/>
      <c r="J726" s="28"/>
      <c r="K726" s="28"/>
      <c r="L726" s="34"/>
      <c r="M726" s="34"/>
      <c r="N726" s="34"/>
      <c r="O726" s="34"/>
      <c r="U726" s="34"/>
      <c r="W726" s="32"/>
      <c r="X726" s="32"/>
      <c r="Y726" s="32"/>
      <c r="Z726" s="32"/>
      <c r="AA726" s="28"/>
    </row>
    <row r="727" spans="4:27" ht="15" customHeight="1" x14ac:dyDescent="0.2">
      <c r="D727" s="30"/>
      <c r="E727" s="3"/>
      <c r="F727" s="31"/>
      <c r="G727" s="6"/>
      <c r="H727" s="46"/>
      <c r="J727" s="28"/>
      <c r="K727" s="28"/>
      <c r="L727" s="34"/>
      <c r="M727" s="34"/>
      <c r="N727" s="34"/>
      <c r="O727" s="34"/>
      <c r="U727" s="34"/>
      <c r="W727" s="32"/>
      <c r="X727" s="32"/>
      <c r="Y727" s="32"/>
      <c r="Z727" s="32"/>
      <c r="AA727" s="28"/>
    </row>
    <row r="728" spans="4:27" ht="15" customHeight="1" x14ac:dyDescent="0.2">
      <c r="D728" s="30"/>
      <c r="E728" s="3"/>
      <c r="F728" s="31"/>
      <c r="G728" s="6"/>
      <c r="H728" s="46"/>
      <c r="J728" s="28"/>
      <c r="K728" s="28"/>
      <c r="L728" s="34"/>
      <c r="M728" s="34"/>
      <c r="N728" s="34"/>
      <c r="O728" s="34"/>
      <c r="U728" s="34"/>
      <c r="W728" s="32"/>
      <c r="X728" s="32"/>
      <c r="Y728" s="32"/>
      <c r="Z728" s="32"/>
      <c r="AA728" s="28"/>
    </row>
    <row r="729" spans="4:27" ht="15" customHeight="1" x14ac:dyDescent="0.2">
      <c r="D729" s="30"/>
      <c r="E729" s="3"/>
      <c r="F729" s="31"/>
      <c r="G729" s="6"/>
      <c r="H729" s="46"/>
      <c r="J729" s="28"/>
      <c r="K729" s="28"/>
      <c r="L729" s="34"/>
      <c r="M729" s="34"/>
      <c r="N729" s="34"/>
      <c r="O729" s="34"/>
      <c r="U729" s="34"/>
      <c r="W729" s="32"/>
      <c r="X729" s="32"/>
      <c r="Y729" s="32"/>
      <c r="Z729" s="32"/>
      <c r="AA729" s="28"/>
    </row>
    <row r="730" spans="4:27" ht="15" customHeight="1" x14ac:dyDescent="0.2">
      <c r="D730" s="30"/>
      <c r="E730" s="3"/>
      <c r="F730" s="31"/>
      <c r="G730" s="6"/>
      <c r="H730" s="46"/>
      <c r="J730" s="28"/>
      <c r="K730" s="28"/>
      <c r="L730" s="34"/>
      <c r="M730" s="34"/>
      <c r="N730" s="34"/>
      <c r="O730" s="34"/>
      <c r="U730" s="34"/>
      <c r="W730" s="32"/>
      <c r="X730" s="32"/>
      <c r="Y730" s="32"/>
      <c r="Z730" s="32"/>
      <c r="AA730" s="28"/>
    </row>
    <row r="731" spans="4:27" ht="15" customHeight="1" x14ac:dyDescent="0.2">
      <c r="D731" s="30"/>
      <c r="E731" s="3"/>
      <c r="F731" s="31"/>
      <c r="G731" s="6"/>
      <c r="H731" s="46"/>
      <c r="J731" s="28"/>
      <c r="K731" s="28"/>
      <c r="L731" s="34"/>
      <c r="M731" s="34"/>
      <c r="N731" s="34"/>
      <c r="O731" s="34"/>
      <c r="U731" s="34"/>
      <c r="W731" s="32"/>
      <c r="X731" s="32"/>
      <c r="Y731" s="32"/>
      <c r="Z731" s="32"/>
      <c r="AA731" s="28"/>
    </row>
    <row r="732" spans="4:27" ht="15" customHeight="1" x14ac:dyDescent="0.2">
      <c r="D732" s="30"/>
      <c r="E732" s="3"/>
      <c r="F732" s="31"/>
      <c r="G732" s="6"/>
      <c r="H732" s="46"/>
      <c r="J732" s="28"/>
      <c r="K732" s="28"/>
      <c r="L732" s="34"/>
      <c r="M732" s="34"/>
      <c r="N732" s="34"/>
      <c r="O732" s="34"/>
      <c r="U732" s="34"/>
      <c r="W732" s="32"/>
      <c r="X732" s="32"/>
      <c r="Y732" s="32"/>
      <c r="Z732" s="32"/>
      <c r="AA732" s="28"/>
    </row>
    <row r="733" spans="4:27" ht="15" customHeight="1" x14ac:dyDescent="0.2">
      <c r="D733" s="30"/>
      <c r="E733" s="3"/>
      <c r="F733" s="31"/>
      <c r="G733" s="6"/>
      <c r="H733" s="46"/>
      <c r="J733" s="28"/>
      <c r="K733" s="28"/>
      <c r="L733" s="34"/>
      <c r="M733" s="34"/>
      <c r="N733" s="34"/>
      <c r="O733" s="34"/>
      <c r="U733" s="34"/>
      <c r="W733" s="32"/>
      <c r="X733" s="32"/>
      <c r="Y733" s="32"/>
      <c r="Z733" s="32"/>
      <c r="AA733" s="28"/>
    </row>
    <row r="734" spans="4:27" ht="15" customHeight="1" x14ac:dyDescent="0.2">
      <c r="D734" s="30"/>
      <c r="E734" s="3"/>
      <c r="F734" s="31"/>
      <c r="G734" s="6"/>
      <c r="H734" s="46"/>
      <c r="J734" s="28"/>
      <c r="K734" s="28"/>
      <c r="L734" s="34"/>
      <c r="M734" s="34"/>
      <c r="N734" s="34"/>
      <c r="O734" s="34"/>
      <c r="U734" s="34"/>
      <c r="W734" s="32"/>
      <c r="X734" s="32"/>
      <c r="Y734" s="32"/>
      <c r="Z734" s="32"/>
      <c r="AA734" s="28"/>
    </row>
    <row r="735" spans="4:27" ht="15" customHeight="1" x14ac:dyDescent="0.2">
      <c r="D735" s="30"/>
      <c r="E735" s="3"/>
      <c r="F735" s="31"/>
      <c r="G735" s="6"/>
      <c r="H735" s="46"/>
      <c r="J735" s="28"/>
      <c r="K735" s="28"/>
      <c r="L735" s="34"/>
      <c r="M735" s="34"/>
      <c r="N735" s="34"/>
      <c r="O735" s="34"/>
      <c r="U735" s="34"/>
      <c r="W735" s="32"/>
      <c r="X735" s="32"/>
      <c r="Y735" s="32"/>
      <c r="Z735" s="32"/>
      <c r="AA735" s="28"/>
    </row>
    <row r="736" spans="4:27" ht="15" customHeight="1" x14ac:dyDescent="0.2">
      <c r="D736" s="30"/>
      <c r="E736" s="3"/>
      <c r="F736" s="31"/>
      <c r="G736" s="6"/>
      <c r="H736" s="46"/>
      <c r="J736" s="28"/>
      <c r="K736" s="28"/>
      <c r="L736" s="34"/>
      <c r="M736" s="34"/>
      <c r="N736" s="34"/>
      <c r="O736" s="34"/>
      <c r="U736" s="34"/>
      <c r="W736" s="32"/>
      <c r="X736" s="32"/>
      <c r="Y736" s="32"/>
      <c r="Z736" s="32"/>
      <c r="AA736" s="28"/>
    </row>
    <row r="737" spans="4:27" ht="15" customHeight="1" x14ac:dyDescent="0.2">
      <c r="D737" s="30"/>
      <c r="E737" s="3"/>
      <c r="F737" s="31"/>
      <c r="G737" s="6"/>
      <c r="H737" s="46"/>
      <c r="J737" s="28"/>
      <c r="K737" s="28"/>
      <c r="L737" s="34"/>
      <c r="M737" s="34"/>
      <c r="N737" s="34"/>
      <c r="O737" s="34"/>
      <c r="U737" s="34"/>
      <c r="W737" s="32"/>
      <c r="X737" s="32"/>
      <c r="Y737" s="32"/>
      <c r="Z737" s="32"/>
      <c r="AA737" s="28"/>
    </row>
    <row r="738" spans="4:27" ht="15" customHeight="1" x14ac:dyDescent="0.2">
      <c r="D738" s="30"/>
      <c r="E738" s="3"/>
      <c r="F738" s="31"/>
      <c r="G738" s="6"/>
      <c r="H738" s="46"/>
      <c r="J738" s="28"/>
      <c r="K738" s="28"/>
      <c r="L738" s="34"/>
      <c r="M738" s="34"/>
      <c r="N738" s="34"/>
      <c r="O738" s="34"/>
      <c r="U738" s="34"/>
      <c r="W738" s="32"/>
      <c r="X738" s="32"/>
      <c r="Y738" s="32"/>
      <c r="Z738" s="32"/>
      <c r="AA738" s="28"/>
    </row>
    <row r="739" spans="4:27" ht="15" customHeight="1" x14ac:dyDescent="0.2">
      <c r="D739" s="30"/>
      <c r="E739" s="3"/>
      <c r="F739" s="31"/>
      <c r="G739" s="6"/>
      <c r="H739" s="46"/>
      <c r="J739" s="28"/>
      <c r="K739" s="28"/>
      <c r="L739" s="34"/>
      <c r="M739" s="34"/>
      <c r="N739" s="34"/>
      <c r="O739" s="34"/>
      <c r="U739" s="34"/>
      <c r="W739" s="32"/>
      <c r="X739" s="32"/>
      <c r="Y739" s="32"/>
      <c r="Z739" s="32"/>
      <c r="AA739" s="28"/>
    </row>
    <row r="740" spans="4:27" ht="15" customHeight="1" x14ac:dyDescent="0.2">
      <c r="D740" s="30"/>
      <c r="E740" s="3"/>
      <c r="F740" s="31"/>
      <c r="G740" s="6"/>
      <c r="H740" s="46"/>
      <c r="J740" s="28"/>
      <c r="K740" s="28"/>
      <c r="L740" s="34"/>
      <c r="M740" s="34"/>
      <c r="N740" s="34"/>
      <c r="O740" s="34"/>
      <c r="U740" s="34"/>
      <c r="W740" s="32"/>
      <c r="X740" s="32"/>
      <c r="Y740" s="32"/>
      <c r="Z740" s="32"/>
      <c r="AA740" s="28"/>
    </row>
    <row r="741" spans="4:27" ht="15" customHeight="1" x14ac:dyDescent="0.2">
      <c r="D741" s="30"/>
      <c r="E741" s="3"/>
      <c r="F741" s="31"/>
      <c r="G741" s="6"/>
      <c r="H741" s="46"/>
      <c r="J741" s="28"/>
      <c r="K741" s="28"/>
      <c r="L741" s="34"/>
      <c r="M741" s="34"/>
      <c r="N741" s="34"/>
      <c r="O741" s="34"/>
      <c r="U741" s="34"/>
      <c r="W741" s="32"/>
      <c r="X741" s="32"/>
      <c r="Y741" s="32"/>
      <c r="Z741" s="32"/>
      <c r="AA741" s="28"/>
    </row>
    <row r="742" spans="4:27" ht="15" customHeight="1" x14ac:dyDescent="0.2">
      <c r="D742" s="30"/>
      <c r="E742" s="3"/>
      <c r="F742" s="31"/>
      <c r="G742" s="6"/>
      <c r="H742" s="46"/>
      <c r="J742" s="28"/>
      <c r="K742" s="28"/>
      <c r="L742" s="34"/>
      <c r="M742" s="34"/>
      <c r="N742" s="34"/>
      <c r="O742" s="34"/>
      <c r="U742" s="34"/>
      <c r="W742" s="32"/>
      <c r="X742" s="32"/>
      <c r="Y742" s="32"/>
      <c r="Z742" s="32"/>
      <c r="AA742" s="28"/>
    </row>
    <row r="743" spans="4:27" ht="15" customHeight="1" x14ac:dyDescent="0.2">
      <c r="D743" s="30"/>
      <c r="E743" s="3"/>
      <c r="F743" s="31"/>
      <c r="G743" s="6"/>
      <c r="H743" s="46"/>
      <c r="J743" s="28"/>
      <c r="K743" s="28"/>
      <c r="L743" s="34"/>
      <c r="M743" s="34"/>
      <c r="N743" s="34"/>
      <c r="O743" s="34"/>
      <c r="U743" s="34"/>
      <c r="W743" s="32"/>
      <c r="X743" s="32"/>
      <c r="Y743" s="32"/>
      <c r="Z743" s="32"/>
      <c r="AA743" s="28"/>
    </row>
    <row r="744" spans="4:27" ht="15" customHeight="1" x14ac:dyDescent="0.2">
      <c r="D744" s="30"/>
      <c r="E744" s="3"/>
      <c r="F744" s="31"/>
      <c r="G744" s="6"/>
      <c r="H744" s="46"/>
      <c r="J744" s="28"/>
      <c r="K744" s="28"/>
      <c r="L744" s="34"/>
      <c r="M744" s="34"/>
      <c r="N744" s="34"/>
      <c r="O744" s="34"/>
      <c r="U744" s="34"/>
      <c r="W744" s="32"/>
      <c r="X744" s="32"/>
      <c r="Y744" s="32"/>
      <c r="Z744" s="32"/>
      <c r="AA744" s="28"/>
    </row>
    <row r="745" spans="4:27" ht="15" customHeight="1" x14ac:dyDescent="0.2">
      <c r="D745" s="30"/>
      <c r="E745" s="3"/>
      <c r="F745" s="31"/>
      <c r="G745" s="6"/>
      <c r="H745" s="46"/>
      <c r="J745" s="28"/>
      <c r="K745" s="28"/>
      <c r="L745" s="34"/>
      <c r="M745" s="34"/>
      <c r="N745" s="34"/>
      <c r="O745" s="34"/>
      <c r="U745" s="34"/>
      <c r="W745" s="32"/>
      <c r="X745" s="32"/>
      <c r="Y745" s="32"/>
      <c r="Z745" s="32"/>
      <c r="AA745" s="28"/>
    </row>
    <row r="746" spans="4:27" ht="15" customHeight="1" x14ac:dyDescent="0.2">
      <c r="D746" s="30"/>
      <c r="E746" s="3"/>
      <c r="F746" s="31"/>
      <c r="G746" s="6"/>
      <c r="H746" s="46"/>
      <c r="J746" s="28"/>
      <c r="K746" s="28"/>
      <c r="L746" s="34"/>
      <c r="M746" s="34"/>
      <c r="N746" s="34"/>
      <c r="O746" s="34"/>
      <c r="U746" s="34"/>
      <c r="W746" s="32"/>
      <c r="X746" s="32"/>
      <c r="Y746" s="32"/>
      <c r="Z746" s="32"/>
      <c r="AA746" s="28"/>
    </row>
    <row r="747" spans="4:27" ht="15" customHeight="1" x14ac:dyDescent="0.2">
      <c r="D747" s="30"/>
      <c r="E747" s="3"/>
      <c r="F747" s="31"/>
      <c r="G747" s="6"/>
      <c r="H747" s="46"/>
      <c r="J747" s="28"/>
      <c r="K747" s="28"/>
      <c r="L747" s="34"/>
      <c r="M747" s="34"/>
      <c r="N747" s="34"/>
      <c r="O747" s="34"/>
      <c r="U747" s="34"/>
      <c r="W747" s="32"/>
      <c r="X747" s="32"/>
      <c r="Y747" s="32"/>
      <c r="Z747" s="32"/>
      <c r="AA747" s="28"/>
    </row>
    <row r="748" spans="4:27" ht="15" customHeight="1" x14ac:dyDescent="0.2">
      <c r="D748" s="30"/>
      <c r="E748" s="3"/>
      <c r="F748" s="31"/>
      <c r="G748" s="6"/>
      <c r="H748" s="46"/>
      <c r="J748" s="28"/>
      <c r="K748" s="28"/>
      <c r="L748" s="34"/>
      <c r="M748" s="34"/>
      <c r="N748" s="34"/>
      <c r="O748" s="34"/>
      <c r="U748" s="34"/>
      <c r="W748" s="32"/>
      <c r="X748" s="32"/>
      <c r="Y748" s="32"/>
      <c r="Z748" s="32"/>
      <c r="AA748" s="28"/>
    </row>
    <row r="749" spans="4:27" ht="15" customHeight="1" x14ac:dyDescent="0.2">
      <c r="D749" s="30"/>
      <c r="E749" s="3"/>
      <c r="F749" s="31"/>
      <c r="G749" s="6"/>
      <c r="H749" s="46"/>
      <c r="J749" s="28"/>
      <c r="K749" s="28"/>
      <c r="L749" s="34"/>
      <c r="M749" s="34"/>
      <c r="N749" s="34"/>
      <c r="O749" s="34"/>
      <c r="U749" s="34"/>
      <c r="W749" s="32"/>
      <c r="X749" s="32"/>
      <c r="Y749" s="32"/>
      <c r="Z749" s="32"/>
      <c r="AA749" s="28"/>
    </row>
    <row r="750" spans="4:27" ht="15" customHeight="1" x14ac:dyDescent="0.2">
      <c r="D750" s="30"/>
      <c r="E750" s="3"/>
      <c r="F750" s="31"/>
      <c r="G750" s="6"/>
      <c r="H750" s="46"/>
      <c r="J750" s="28"/>
      <c r="K750" s="28"/>
      <c r="L750" s="34"/>
      <c r="M750" s="34"/>
      <c r="N750" s="34"/>
      <c r="O750" s="34"/>
      <c r="U750" s="34"/>
      <c r="W750" s="32"/>
      <c r="X750" s="32"/>
      <c r="Y750" s="32"/>
      <c r="Z750" s="32"/>
      <c r="AA750" s="28"/>
    </row>
    <row r="751" spans="4:27" ht="15" customHeight="1" x14ac:dyDescent="0.2">
      <c r="D751" s="30"/>
      <c r="E751" s="3"/>
      <c r="F751" s="31"/>
      <c r="G751" s="6"/>
      <c r="H751" s="46"/>
      <c r="J751" s="28"/>
      <c r="K751" s="28"/>
      <c r="L751" s="34"/>
      <c r="M751" s="34"/>
      <c r="N751" s="34"/>
      <c r="O751" s="34"/>
      <c r="U751" s="34"/>
      <c r="W751" s="32"/>
      <c r="X751" s="32"/>
      <c r="Y751" s="32"/>
      <c r="Z751" s="32"/>
      <c r="AA751" s="28"/>
    </row>
    <row r="752" spans="4:27" ht="15" customHeight="1" x14ac:dyDescent="0.2">
      <c r="D752" s="30"/>
      <c r="E752" s="3"/>
      <c r="F752" s="31"/>
      <c r="G752" s="6"/>
      <c r="H752" s="46"/>
      <c r="J752" s="28"/>
      <c r="K752" s="28"/>
      <c r="L752" s="34"/>
      <c r="M752" s="34"/>
      <c r="N752" s="34"/>
      <c r="O752" s="34"/>
      <c r="U752" s="34"/>
      <c r="W752" s="32"/>
      <c r="X752" s="32"/>
      <c r="Y752" s="32"/>
      <c r="Z752" s="32"/>
      <c r="AA752" s="28"/>
    </row>
    <row r="753" spans="4:27" ht="15" customHeight="1" x14ac:dyDescent="0.2">
      <c r="D753" s="30"/>
      <c r="E753" s="3"/>
      <c r="F753" s="31"/>
      <c r="G753" s="6"/>
      <c r="H753" s="46"/>
      <c r="J753" s="28"/>
      <c r="K753" s="28"/>
      <c r="L753" s="34"/>
      <c r="M753" s="34"/>
      <c r="N753" s="34"/>
      <c r="O753" s="34"/>
      <c r="U753" s="34"/>
      <c r="W753" s="32"/>
      <c r="X753" s="32"/>
      <c r="Y753" s="32"/>
      <c r="Z753" s="32"/>
      <c r="AA753" s="28"/>
    </row>
    <row r="754" spans="4:27" ht="15" customHeight="1" x14ac:dyDescent="0.2">
      <c r="D754" s="30"/>
      <c r="E754" s="3"/>
      <c r="F754" s="31"/>
      <c r="G754" s="6"/>
      <c r="H754" s="46"/>
      <c r="J754" s="28"/>
      <c r="K754" s="28"/>
      <c r="L754" s="34"/>
      <c r="M754" s="34"/>
      <c r="N754" s="34"/>
      <c r="O754" s="34"/>
      <c r="U754" s="34"/>
      <c r="W754" s="32"/>
      <c r="X754" s="32"/>
      <c r="Y754" s="32"/>
      <c r="Z754" s="32"/>
      <c r="AA754" s="28"/>
    </row>
    <row r="755" spans="4:27" ht="15" customHeight="1" x14ac:dyDescent="0.2">
      <c r="D755" s="30"/>
      <c r="E755" s="3"/>
      <c r="F755" s="31"/>
      <c r="G755" s="6"/>
      <c r="H755" s="46"/>
      <c r="J755" s="28"/>
      <c r="K755" s="28"/>
      <c r="L755" s="34"/>
      <c r="M755" s="34"/>
      <c r="N755" s="34"/>
      <c r="O755" s="34"/>
      <c r="U755" s="34"/>
      <c r="W755" s="32"/>
      <c r="X755" s="32"/>
      <c r="Y755" s="32"/>
      <c r="Z755" s="32"/>
      <c r="AA755" s="28"/>
    </row>
    <row r="756" spans="4:27" ht="15" customHeight="1" x14ac:dyDescent="0.2">
      <c r="D756" s="30"/>
      <c r="E756" s="3"/>
      <c r="F756" s="31"/>
      <c r="G756" s="6"/>
      <c r="H756" s="46"/>
      <c r="J756" s="28"/>
      <c r="K756" s="28"/>
      <c r="L756" s="34"/>
      <c r="M756" s="34"/>
      <c r="N756" s="34"/>
      <c r="O756" s="34"/>
      <c r="U756" s="34"/>
      <c r="W756" s="32"/>
      <c r="X756" s="32"/>
      <c r="Y756" s="32"/>
      <c r="Z756" s="32"/>
      <c r="AA756" s="28"/>
    </row>
    <row r="757" spans="4:27" ht="15" customHeight="1" x14ac:dyDescent="0.2">
      <c r="D757" s="30"/>
      <c r="E757" s="3"/>
      <c r="F757" s="31"/>
      <c r="G757" s="6"/>
      <c r="H757" s="46"/>
      <c r="J757" s="28"/>
      <c r="K757" s="28"/>
      <c r="L757" s="34"/>
      <c r="M757" s="34"/>
      <c r="N757" s="34"/>
      <c r="O757" s="34"/>
      <c r="U757" s="34"/>
      <c r="W757" s="32"/>
      <c r="X757" s="32"/>
      <c r="Y757" s="32"/>
      <c r="Z757" s="32"/>
      <c r="AA757" s="28"/>
    </row>
    <row r="758" spans="4:27" ht="15" customHeight="1" x14ac:dyDescent="0.2">
      <c r="D758" s="30"/>
      <c r="E758" s="3"/>
      <c r="F758" s="31"/>
      <c r="G758" s="6"/>
      <c r="H758" s="46"/>
      <c r="J758" s="28"/>
      <c r="K758" s="28"/>
      <c r="L758" s="34"/>
      <c r="M758" s="34"/>
      <c r="N758" s="34"/>
      <c r="O758" s="34"/>
      <c r="U758" s="34"/>
      <c r="W758" s="32"/>
      <c r="X758" s="32"/>
      <c r="Y758" s="32"/>
      <c r="Z758" s="32"/>
      <c r="AA758" s="28"/>
    </row>
    <row r="759" spans="4:27" ht="15" customHeight="1" x14ac:dyDescent="0.2">
      <c r="D759" s="30"/>
      <c r="E759" s="3"/>
      <c r="F759" s="31"/>
      <c r="G759" s="6"/>
      <c r="H759" s="46"/>
      <c r="J759" s="28"/>
      <c r="K759" s="28"/>
      <c r="L759" s="34"/>
      <c r="M759" s="34"/>
      <c r="N759" s="34"/>
      <c r="O759" s="34"/>
      <c r="U759" s="34"/>
      <c r="W759" s="32"/>
      <c r="X759" s="32"/>
      <c r="Y759" s="32"/>
      <c r="Z759" s="32"/>
      <c r="AA759" s="28"/>
    </row>
    <row r="760" spans="4:27" ht="15" customHeight="1" x14ac:dyDescent="0.2">
      <c r="D760" s="30"/>
      <c r="E760" s="3"/>
      <c r="F760" s="31"/>
      <c r="G760" s="6"/>
      <c r="H760" s="46"/>
      <c r="J760" s="28"/>
      <c r="K760" s="28"/>
      <c r="L760" s="34"/>
      <c r="M760" s="34"/>
      <c r="N760" s="34"/>
      <c r="O760" s="34"/>
      <c r="U760" s="34"/>
      <c r="W760" s="32"/>
      <c r="X760" s="32"/>
      <c r="Y760" s="32"/>
      <c r="Z760" s="32"/>
      <c r="AA760" s="28"/>
    </row>
    <row r="761" spans="4:27" ht="15" customHeight="1" x14ac:dyDescent="0.2">
      <c r="D761" s="30"/>
      <c r="E761" s="3"/>
      <c r="F761" s="31"/>
      <c r="G761" s="6"/>
      <c r="H761" s="46"/>
      <c r="J761" s="28"/>
      <c r="K761" s="28"/>
      <c r="L761" s="34"/>
      <c r="M761" s="34"/>
      <c r="N761" s="34"/>
      <c r="O761" s="34"/>
      <c r="U761" s="34"/>
      <c r="W761" s="32"/>
      <c r="X761" s="32"/>
      <c r="Y761" s="32"/>
      <c r="Z761" s="32"/>
      <c r="AA761" s="28"/>
    </row>
    <row r="762" spans="4:27" ht="15" customHeight="1" x14ac:dyDescent="0.2">
      <c r="D762" s="30"/>
      <c r="E762" s="3"/>
      <c r="F762" s="31"/>
      <c r="G762" s="6"/>
      <c r="H762" s="46"/>
      <c r="J762" s="28"/>
      <c r="K762" s="28"/>
      <c r="L762" s="34"/>
      <c r="M762" s="34"/>
      <c r="N762" s="34"/>
      <c r="O762" s="34"/>
      <c r="U762" s="34"/>
      <c r="W762" s="32"/>
      <c r="X762" s="32"/>
      <c r="Y762" s="32"/>
      <c r="Z762" s="32"/>
      <c r="AA762" s="28"/>
    </row>
    <row r="763" spans="4:27" ht="15" customHeight="1" x14ac:dyDescent="0.2">
      <c r="D763" s="30"/>
      <c r="E763" s="3"/>
      <c r="F763" s="31"/>
      <c r="G763" s="6"/>
      <c r="H763" s="46"/>
      <c r="J763" s="28"/>
      <c r="K763" s="28"/>
      <c r="L763" s="34"/>
      <c r="M763" s="34"/>
      <c r="N763" s="34"/>
      <c r="O763" s="34"/>
      <c r="U763" s="34"/>
      <c r="W763" s="32"/>
      <c r="X763" s="32"/>
      <c r="Y763" s="32"/>
      <c r="Z763" s="32"/>
      <c r="AA763" s="28"/>
    </row>
    <row r="764" spans="4:27" ht="15" customHeight="1" x14ac:dyDescent="0.2">
      <c r="D764" s="30"/>
      <c r="E764" s="3"/>
      <c r="F764" s="31"/>
      <c r="G764" s="6"/>
      <c r="H764" s="46"/>
      <c r="J764" s="28"/>
      <c r="K764" s="28"/>
      <c r="L764" s="34"/>
      <c r="M764" s="34"/>
      <c r="N764" s="34"/>
      <c r="O764" s="34"/>
      <c r="U764" s="34"/>
      <c r="W764" s="32"/>
      <c r="X764" s="32"/>
      <c r="Y764" s="32"/>
      <c r="Z764" s="32"/>
      <c r="AA764" s="28"/>
    </row>
    <row r="765" spans="4:27" ht="15" customHeight="1" x14ac:dyDescent="0.2">
      <c r="D765" s="30"/>
      <c r="E765" s="3"/>
      <c r="F765" s="31"/>
      <c r="G765" s="6"/>
      <c r="H765" s="46"/>
      <c r="J765" s="28"/>
      <c r="K765" s="28"/>
      <c r="L765" s="34"/>
      <c r="M765" s="34"/>
      <c r="N765" s="34"/>
      <c r="O765" s="34"/>
      <c r="U765" s="34"/>
      <c r="W765" s="32"/>
      <c r="X765" s="32"/>
      <c r="Y765" s="32"/>
      <c r="Z765" s="32"/>
      <c r="AA765" s="28"/>
    </row>
    <row r="766" spans="4:27" ht="15" customHeight="1" x14ac:dyDescent="0.2">
      <c r="D766" s="30"/>
      <c r="E766" s="3"/>
      <c r="F766" s="31"/>
      <c r="G766" s="6"/>
      <c r="H766" s="46"/>
      <c r="J766" s="28"/>
      <c r="K766" s="28"/>
      <c r="L766" s="34"/>
      <c r="M766" s="34"/>
      <c r="N766" s="34"/>
      <c r="O766" s="34"/>
      <c r="U766" s="34"/>
      <c r="W766" s="32"/>
      <c r="X766" s="32"/>
      <c r="Y766" s="32"/>
      <c r="Z766" s="32"/>
      <c r="AA766" s="28"/>
    </row>
    <row r="767" spans="4:27" ht="15" customHeight="1" x14ac:dyDescent="0.2">
      <c r="D767" s="30"/>
      <c r="E767" s="3"/>
      <c r="F767" s="31"/>
      <c r="G767" s="6"/>
      <c r="H767" s="46"/>
      <c r="J767" s="28"/>
      <c r="K767" s="28"/>
      <c r="L767" s="34"/>
      <c r="M767" s="34"/>
      <c r="N767" s="34"/>
      <c r="O767" s="34"/>
      <c r="U767" s="34"/>
      <c r="W767" s="32"/>
      <c r="X767" s="32"/>
      <c r="Y767" s="32"/>
      <c r="Z767" s="32"/>
      <c r="AA767" s="28"/>
    </row>
    <row r="768" spans="4:27" ht="15" customHeight="1" x14ac:dyDescent="0.2">
      <c r="D768" s="30"/>
      <c r="E768" s="3"/>
      <c r="F768" s="31"/>
      <c r="G768" s="6"/>
      <c r="H768" s="46"/>
      <c r="J768" s="28"/>
      <c r="K768" s="28"/>
      <c r="L768" s="34"/>
      <c r="M768" s="34"/>
      <c r="N768" s="34"/>
      <c r="O768" s="34"/>
      <c r="U768" s="34"/>
      <c r="W768" s="32"/>
      <c r="X768" s="32"/>
      <c r="Y768" s="32"/>
      <c r="Z768" s="32"/>
      <c r="AA768" s="28"/>
    </row>
    <row r="769" spans="4:27" ht="15" customHeight="1" x14ac:dyDescent="0.2">
      <c r="D769" s="30"/>
      <c r="E769" s="3"/>
      <c r="F769" s="31"/>
      <c r="G769" s="6"/>
      <c r="H769" s="46"/>
      <c r="J769" s="28"/>
      <c r="K769" s="28"/>
      <c r="L769" s="34"/>
      <c r="M769" s="34"/>
      <c r="N769" s="34"/>
      <c r="O769" s="34"/>
      <c r="U769" s="34"/>
      <c r="W769" s="32"/>
      <c r="X769" s="32"/>
      <c r="Y769" s="32"/>
      <c r="Z769" s="32"/>
      <c r="AA769" s="28"/>
    </row>
    <row r="770" spans="4:27" ht="15" customHeight="1" x14ac:dyDescent="0.2">
      <c r="D770" s="30"/>
      <c r="E770" s="3"/>
      <c r="F770" s="31"/>
      <c r="G770" s="6"/>
      <c r="H770" s="46"/>
      <c r="J770" s="28"/>
      <c r="K770" s="28"/>
      <c r="L770" s="34"/>
      <c r="M770" s="34"/>
      <c r="N770" s="34"/>
      <c r="O770" s="34"/>
      <c r="U770" s="34"/>
      <c r="W770" s="32"/>
      <c r="X770" s="32"/>
      <c r="Y770" s="32"/>
      <c r="Z770" s="32"/>
      <c r="AA770" s="28"/>
    </row>
    <row r="771" spans="4:27" ht="15" customHeight="1" x14ac:dyDescent="0.2">
      <c r="D771" s="30"/>
      <c r="E771" s="3"/>
      <c r="F771" s="31"/>
      <c r="G771" s="6"/>
      <c r="H771" s="46"/>
      <c r="J771" s="28"/>
      <c r="K771" s="28"/>
      <c r="L771" s="34"/>
      <c r="M771" s="34"/>
      <c r="N771" s="34"/>
      <c r="O771" s="34"/>
      <c r="U771" s="34"/>
      <c r="W771" s="32"/>
      <c r="X771" s="32"/>
      <c r="Y771" s="32"/>
      <c r="Z771" s="32"/>
      <c r="AA771" s="28"/>
    </row>
    <row r="772" spans="4:27" ht="15" customHeight="1" x14ac:dyDescent="0.2">
      <c r="D772" s="30"/>
      <c r="E772" s="3"/>
      <c r="F772" s="31"/>
      <c r="G772" s="6"/>
      <c r="H772" s="46"/>
      <c r="J772" s="28"/>
      <c r="K772" s="28"/>
      <c r="L772" s="34"/>
      <c r="M772" s="34"/>
      <c r="N772" s="34"/>
      <c r="O772" s="34"/>
      <c r="U772" s="34"/>
      <c r="W772" s="32"/>
      <c r="X772" s="32"/>
      <c r="Y772" s="32"/>
      <c r="Z772" s="32"/>
      <c r="AA772" s="28"/>
    </row>
    <row r="773" spans="4:27" ht="15" customHeight="1" x14ac:dyDescent="0.2">
      <c r="D773" s="30"/>
      <c r="E773" s="3"/>
      <c r="F773" s="31"/>
      <c r="G773" s="6"/>
      <c r="H773" s="46"/>
      <c r="J773" s="28"/>
      <c r="K773" s="28"/>
      <c r="L773" s="34"/>
      <c r="M773" s="34"/>
      <c r="N773" s="34"/>
      <c r="O773" s="34"/>
      <c r="U773" s="34"/>
      <c r="W773" s="32"/>
      <c r="X773" s="32"/>
      <c r="Y773" s="32"/>
      <c r="Z773" s="32"/>
      <c r="AA773" s="28"/>
    </row>
    <row r="774" spans="4:27" ht="15" customHeight="1" x14ac:dyDescent="0.2">
      <c r="D774" s="30"/>
      <c r="E774" s="3"/>
      <c r="F774" s="31"/>
      <c r="G774" s="6"/>
      <c r="H774" s="46"/>
      <c r="J774" s="28"/>
      <c r="K774" s="28"/>
      <c r="L774" s="34"/>
      <c r="M774" s="34"/>
      <c r="N774" s="34"/>
      <c r="O774" s="34"/>
      <c r="U774" s="34"/>
      <c r="W774" s="32"/>
      <c r="X774" s="32"/>
      <c r="Y774" s="32"/>
      <c r="Z774" s="32"/>
      <c r="AA774" s="28"/>
    </row>
    <row r="775" spans="4:27" ht="15" customHeight="1" x14ac:dyDescent="0.2">
      <c r="D775" s="30"/>
      <c r="E775" s="3"/>
      <c r="F775" s="31"/>
      <c r="G775" s="6"/>
      <c r="H775" s="46"/>
      <c r="J775" s="28"/>
      <c r="K775" s="28"/>
      <c r="L775" s="34"/>
      <c r="M775" s="34"/>
      <c r="N775" s="34"/>
      <c r="O775" s="34"/>
      <c r="U775" s="34"/>
      <c r="W775" s="32"/>
      <c r="X775" s="32"/>
      <c r="Y775" s="32"/>
      <c r="Z775" s="32"/>
      <c r="AA775" s="28"/>
    </row>
    <row r="776" spans="4:27" ht="15" customHeight="1" x14ac:dyDescent="0.2">
      <c r="D776" s="30"/>
      <c r="E776" s="3"/>
      <c r="F776" s="31"/>
      <c r="G776" s="6"/>
      <c r="H776" s="46"/>
      <c r="J776" s="28"/>
      <c r="K776" s="28"/>
      <c r="L776" s="34"/>
      <c r="M776" s="34"/>
      <c r="N776" s="34"/>
      <c r="O776" s="34"/>
      <c r="U776" s="34"/>
      <c r="W776" s="32"/>
      <c r="X776" s="32"/>
      <c r="Y776" s="32"/>
      <c r="Z776" s="32"/>
      <c r="AA776" s="28"/>
    </row>
    <row r="777" spans="4:27" ht="15" customHeight="1" x14ac:dyDescent="0.2">
      <c r="D777" s="30"/>
      <c r="E777" s="3"/>
      <c r="F777" s="31"/>
      <c r="G777" s="6"/>
      <c r="H777" s="46"/>
      <c r="J777" s="28"/>
      <c r="K777" s="28"/>
      <c r="L777" s="34"/>
      <c r="M777" s="34"/>
      <c r="N777" s="34"/>
      <c r="O777" s="34"/>
      <c r="U777" s="34"/>
      <c r="W777" s="32"/>
      <c r="X777" s="32"/>
      <c r="Y777" s="32"/>
      <c r="Z777" s="32"/>
      <c r="AA777" s="28"/>
    </row>
    <row r="778" spans="4:27" ht="15" customHeight="1" x14ac:dyDescent="0.2">
      <c r="D778" s="30"/>
      <c r="E778" s="3"/>
      <c r="F778" s="31"/>
      <c r="G778" s="6"/>
      <c r="H778" s="46"/>
      <c r="J778" s="28"/>
      <c r="K778" s="28"/>
      <c r="L778" s="34"/>
      <c r="M778" s="34"/>
      <c r="N778" s="34"/>
      <c r="O778" s="34"/>
      <c r="U778" s="34"/>
      <c r="W778" s="32"/>
      <c r="X778" s="32"/>
      <c r="Y778" s="32"/>
      <c r="Z778" s="32"/>
      <c r="AA778" s="28"/>
    </row>
    <row r="779" spans="4:27" ht="15" customHeight="1" x14ac:dyDescent="0.2">
      <c r="D779" s="30"/>
      <c r="E779" s="3"/>
      <c r="F779" s="31"/>
      <c r="G779" s="6"/>
      <c r="H779" s="46"/>
      <c r="J779" s="28"/>
      <c r="K779" s="28"/>
      <c r="L779" s="34"/>
      <c r="M779" s="34"/>
      <c r="N779" s="34"/>
      <c r="O779" s="34"/>
      <c r="U779" s="34"/>
      <c r="W779" s="32"/>
      <c r="X779" s="32"/>
      <c r="Y779" s="32"/>
      <c r="Z779" s="32"/>
      <c r="AA779" s="28"/>
    </row>
    <row r="780" spans="4:27" ht="15" customHeight="1" x14ac:dyDescent="0.2">
      <c r="D780" s="30"/>
      <c r="E780" s="3"/>
      <c r="F780" s="31"/>
      <c r="G780" s="6"/>
      <c r="H780" s="46"/>
      <c r="J780" s="28"/>
      <c r="K780" s="28"/>
      <c r="L780" s="34"/>
      <c r="M780" s="34"/>
      <c r="N780" s="34"/>
      <c r="O780" s="34"/>
      <c r="U780" s="34"/>
      <c r="W780" s="32"/>
      <c r="X780" s="32"/>
      <c r="Y780" s="32"/>
      <c r="Z780" s="32"/>
      <c r="AA780" s="28"/>
    </row>
    <row r="781" spans="4:27" ht="15" customHeight="1" x14ac:dyDescent="0.2">
      <c r="D781" s="30"/>
      <c r="E781" s="3"/>
      <c r="F781" s="31"/>
      <c r="G781" s="6"/>
      <c r="H781" s="46"/>
      <c r="J781" s="28"/>
      <c r="K781" s="28"/>
      <c r="L781" s="34"/>
      <c r="M781" s="34"/>
      <c r="N781" s="34"/>
      <c r="O781" s="34"/>
      <c r="U781" s="34"/>
      <c r="W781" s="32"/>
      <c r="X781" s="32"/>
      <c r="Y781" s="32"/>
      <c r="Z781" s="32"/>
      <c r="AA781" s="28"/>
    </row>
    <row r="782" spans="4:27" ht="15" customHeight="1" x14ac:dyDescent="0.2">
      <c r="D782" s="30"/>
      <c r="E782" s="3"/>
      <c r="F782" s="31"/>
      <c r="G782" s="6"/>
      <c r="H782" s="46"/>
      <c r="J782" s="28"/>
      <c r="K782" s="28"/>
      <c r="L782" s="34"/>
      <c r="M782" s="34"/>
      <c r="N782" s="34"/>
      <c r="O782" s="34"/>
      <c r="U782" s="34"/>
      <c r="W782" s="32"/>
      <c r="X782" s="32"/>
      <c r="Y782" s="32"/>
      <c r="Z782" s="32"/>
      <c r="AA782" s="28"/>
    </row>
    <row r="783" spans="4:27" ht="15" customHeight="1" x14ac:dyDescent="0.2">
      <c r="D783" s="30"/>
      <c r="E783" s="3"/>
      <c r="F783" s="31"/>
      <c r="G783" s="6"/>
      <c r="H783" s="46"/>
      <c r="J783" s="28"/>
      <c r="K783" s="28"/>
      <c r="L783" s="34"/>
      <c r="M783" s="34"/>
      <c r="N783" s="34"/>
      <c r="O783" s="34"/>
      <c r="U783" s="34"/>
      <c r="W783" s="32"/>
      <c r="X783" s="32"/>
      <c r="Y783" s="32"/>
      <c r="Z783" s="32"/>
      <c r="AA783" s="28"/>
    </row>
    <row r="784" spans="4:27" ht="15" customHeight="1" x14ac:dyDescent="0.2">
      <c r="D784" s="30"/>
      <c r="E784" s="3"/>
      <c r="F784" s="31"/>
      <c r="G784" s="6"/>
      <c r="H784" s="46"/>
      <c r="J784" s="28"/>
      <c r="K784" s="28"/>
      <c r="L784" s="34"/>
      <c r="M784" s="34"/>
      <c r="N784" s="34"/>
      <c r="O784" s="34"/>
      <c r="U784" s="34"/>
      <c r="W784" s="32"/>
      <c r="X784" s="32"/>
      <c r="Y784" s="32"/>
      <c r="Z784" s="32"/>
      <c r="AA784" s="28"/>
    </row>
    <row r="785" spans="4:27" ht="15" customHeight="1" x14ac:dyDescent="0.2">
      <c r="D785" s="30"/>
      <c r="E785" s="3"/>
      <c r="F785" s="31"/>
      <c r="G785" s="6"/>
      <c r="H785" s="46"/>
      <c r="J785" s="28"/>
      <c r="K785" s="28"/>
      <c r="L785" s="34"/>
      <c r="M785" s="34"/>
      <c r="N785" s="34"/>
      <c r="O785" s="34"/>
      <c r="U785" s="34"/>
      <c r="W785" s="32"/>
      <c r="X785" s="32"/>
      <c r="Y785" s="32"/>
      <c r="Z785" s="32"/>
      <c r="AA785" s="28"/>
    </row>
    <row r="786" spans="4:27" ht="15" customHeight="1" x14ac:dyDescent="0.2">
      <c r="D786" s="30"/>
      <c r="E786" s="3"/>
      <c r="F786" s="31"/>
      <c r="G786" s="6"/>
      <c r="H786" s="46"/>
      <c r="J786" s="28"/>
      <c r="K786" s="28"/>
      <c r="L786" s="34"/>
      <c r="M786" s="34"/>
      <c r="N786" s="34"/>
      <c r="O786" s="34"/>
      <c r="U786" s="34"/>
      <c r="W786" s="32"/>
      <c r="X786" s="32"/>
      <c r="Y786" s="32"/>
      <c r="Z786" s="32"/>
      <c r="AA786" s="28"/>
    </row>
    <row r="787" spans="4:27" ht="15" customHeight="1" x14ac:dyDescent="0.2">
      <c r="D787" s="30"/>
      <c r="E787" s="3"/>
      <c r="F787" s="31"/>
      <c r="G787" s="6"/>
      <c r="H787" s="46"/>
      <c r="J787" s="28"/>
      <c r="K787" s="28"/>
      <c r="L787" s="34"/>
      <c r="M787" s="34"/>
      <c r="N787" s="34"/>
      <c r="O787" s="34"/>
      <c r="U787" s="34"/>
      <c r="W787" s="32"/>
      <c r="X787" s="32"/>
      <c r="Y787" s="32"/>
      <c r="Z787" s="32"/>
      <c r="AA787" s="28"/>
    </row>
    <row r="788" spans="4:27" ht="15" customHeight="1" x14ac:dyDescent="0.2">
      <c r="D788" s="30"/>
      <c r="E788" s="3"/>
      <c r="F788" s="31"/>
      <c r="G788" s="6"/>
      <c r="H788" s="46"/>
      <c r="J788" s="28"/>
      <c r="K788" s="28"/>
      <c r="L788" s="34"/>
      <c r="M788" s="34"/>
      <c r="N788" s="34"/>
      <c r="O788" s="34"/>
      <c r="U788" s="34"/>
      <c r="W788" s="32"/>
      <c r="X788" s="32"/>
      <c r="Y788" s="32"/>
      <c r="Z788" s="32"/>
      <c r="AA788" s="28"/>
    </row>
    <row r="789" spans="4:27" ht="15" customHeight="1" x14ac:dyDescent="0.2">
      <c r="D789" s="30"/>
      <c r="E789" s="3"/>
      <c r="F789" s="31"/>
      <c r="G789" s="6"/>
      <c r="H789" s="46"/>
      <c r="J789" s="28"/>
      <c r="K789" s="28"/>
      <c r="L789" s="34"/>
      <c r="M789" s="34"/>
      <c r="N789" s="34"/>
      <c r="O789" s="34"/>
      <c r="U789" s="34"/>
      <c r="W789" s="32"/>
      <c r="X789" s="32"/>
      <c r="Y789" s="32"/>
      <c r="Z789" s="32"/>
      <c r="AA789" s="28"/>
    </row>
    <row r="790" spans="4:27" ht="15" customHeight="1" x14ac:dyDescent="0.2">
      <c r="D790" s="30"/>
      <c r="E790" s="3"/>
      <c r="F790" s="31"/>
      <c r="G790" s="6"/>
      <c r="H790" s="46"/>
      <c r="J790" s="28"/>
      <c r="K790" s="28"/>
      <c r="L790" s="34"/>
      <c r="M790" s="34"/>
      <c r="N790" s="34"/>
      <c r="O790" s="34"/>
      <c r="U790" s="34"/>
      <c r="W790" s="32"/>
      <c r="X790" s="32"/>
      <c r="Y790" s="32"/>
      <c r="Z790" s="32"/>
      <c r="AA790" s="28"/>
    </row>
    <row r="791" spans="4:27" ht="15" customHeight="1" x14ac:dyDescent="0.2">
      <c r="D791" s="30"/>
      <c r="E791" s="3"/>
      <c r="F791" s="31"/>
      <c r="G791" s="6"/>
      <c r="H791" s="46"/>
      <c r="J791" s="28"/>
      <c r="K791" s="28"/>
      <c r="L791" s="34"/>
      <c r="M791" s="34"/>
      <c r="N791" s="34"/>
      <c r="O791" s="34"/>
      <c r="U791" s="34"/>
      <c r="W791" s="32"/>
      <c r="X791" s="32"/>
      <c r="Y791" s="32"/>
      <c r="Z791" s="32"/>
      <c r="AA791" s="28"/>
    </row>
    <row r="792" spans="4:27" ht="15" customHeight="1" x14ac:dyDescent="0.2">
      <c r="D792" s="30"/>
      <c r="E792" s="3"/>
      <c r="F792" s="31"/>
      <c r="G792" s="6"/>
      <c r="H792" s="46"/>
      <c r="J792" s="28"/>
      <c r="K792" s="28"/>
      <c r="L792" s="34"/>
      <c r="M792" s="34"/>
      <c r="N792" s="34"/>
      <c r="O792" s="34"/>
      <c r="U792" s="34"/>
      <c r="W792" s="32"/>
      <c r="X792" s="32"/>
      <c r="Y792" s="32"/>
      <c r="Z792" s="32"/>
      <c r="AA792" s="28"/>
    </row>
    <row r="793" spans="4:27" ht="15" customHeight="1" x14ac:dyDescent="0.2">
      <c r="D793" s="30"/>
      <c r="E793" s="3"/>
      <c r="F793" s="31"/>
      <c r="G793" s="6"/>
      <c r="H793" s="46"/>
      <c r="J793" s="28"/>
      <c r="K793" s="28"/>
      <c r="L793" s="34"/>
      <c r="M793" s="34"/>
      <c r="N793" s="34"/>
      <c r="O793" s="34"/>
      <c r="U793" s="34"/>
      <c r="W793" s="32"/>
      <c r="X793" s="32"/>
      <c r="Y793" s="32"/>
      <c r="Z793" s="32"/>
      <c r="AA793" s="28"/>
    </row>
    <row r="794" spans="4:27" ht="15" customHeight="1" x14ac:dyDescent="0.2">
      <c r="D794" s="30"/>
      <c r="E794" s="3"/>
      <c r="F794" s="31"/>
      <c r="G794" s="6"/>
      <c r="H794" s="46"/>
      <c r="J794" s="28"/>
      <c r="K794" s="28"/>
      <c r="L794" s="34"/>
      <c r="M794" s="34"/>
      <c r="N794" s="34"/>
      <c r="O794" s="34"/>
      <c r="U794" s="34"/>
      <c r="W794" s="32"/>
      <c r="X794" s="32"/>
      <c r="Y794" s="32"/>
      <c r="Z794" s="32"/>
      <c r="AA794" s="28"/>
    </row>
    <row r="795" spans="4:27" ht="15" customHeight="1" x14ac:dyDescent="0.2">
      <c r="D795" s="30"/>
      <c r="E795" s="3"/>
      <c r="F795" s="31"/>
      <c r="G795" s="6"/>
      <c r="H795" s="46"/>
      <c r="J795" s="28"/>
      <c r="K795" s="28"/>
      <c r="L795" s="34"/>
      <c r="M795" s="34"/>
      <c r="N795" s="34"/>
      <c r="O795" s="34"/>
      <c r="U795" s="34"/>
      <c r="W795" s="32"/>
      <c r="X795" s="32"/>
      <c r="Y795" s="32"/>
      <c r="Z795" s="32"/>
      <c r="AA795" s="28"/>
    </row>
    <row r="796" spans="4:27" ht="15" customHeight="1" x14ac:dyDescent="0.2">
      <c r="D796" s="30"/>
      <c r="E796" s="3"/>
      <c r="F796" s="31"/>
      <c r="G796" s="6"/>
      <c r="H796" s="46"/>
      <c r="J796" s="28"/>
      <c r="K796" s="28"/>
      <c r="L796" s="34"/>
      <c r="M796" s="34"/>
      <c r="N796" s="34"/>
      <c r="O796" s="34"/>
      <c r="U796" s="34"/>
      <c r="W796" s="32"/>
      <c r="X796" s="32"/>
      <c r="Y796" s="32"/>
      <c r="Z796" s="32"/>
      <c r="AA796" s="28"/>
    </row>
    <row r="797" spans="4:27" ht="15" customHeight="1" x14ac:dyDescent="0.2">
      <c r="D797" s="30"/>
      <c r="E797" s="3"/>
      <c r="F797" s="31"/>
      <c r="G797" s="6"/>
      <c r="H797" s="46"/>
      <c r="J797" s="28"/>
      <c r="K797" s="28"/>
      <c r="L797" s="34"/>
      <c r="M797" s="34"/>
      <c r="N797" s="34"/>
      <c r="O797" s="34"/>
      <c r="U797" s="34"/>
      <c r="W797" s="32"/>
      <c r="X797" s="32"/>
      <c r="Y797" s="32"/>
      <c r="Z797" s="32"/>
      <c r="AA797" s="28"/>
    </row>
    <row r="798" spans="4:27" ht="15" customHeight="1" x14ac:dyDescent="0.2">
      <c r="D798" s="30"/>
      <c r="E798" s="3"/>
      <c r="F798" s="31"/>
      <c r="G798" s="6"/>
      <c r="H798" s="46"/>
      <c r="J798" s="28"/>
      <c r="K798" s="28"/>
      <c r="L798" s="34"/>
      <c r="M798" s="34"/>
      <c r="N798" s="34"/>
      <c r="O798" s="34"/>
      <c r="U798" s="34"/>
      <c r="W798" s="32"/>
      <c r="X798" s="32"/>
      <c r="Y798" s="32"/>
      <c r="Z798" s="32"/>
      <c r="AA798" s="28"/>
    </row>
    <row r="799" spans="4:27" ht="15" customHeight="1" x14ac:dyDescent="0.2">
      <c r="D799" s="30"/>
      <c r="E799" s="3"/>
      <c r="F799" s="31"/>
      <c r="G799" s="6"/>
      <c r="H799" s="46"/>
      <c r="J799" s="28"/>
      <c r="K799" s="28"/>
      <c r="L799" s="34"/>
      <c r="M799" s="34"/>
      <c r="N799" s="34"/>
      <c r="O799" s="34"/>
      <c r="U799" s="34"/>
      <c r="W799" s="32"/>
      <c r="X799" s="32"/>
      <c r="Y799" s="32"/>
      <c r="Z799" s="32"/>
      <c r="AA799" s="28"/>
    </row>
    <row r="800" spans="4:27" ht="15" customHeight="1" x14ac:dyDescent="0.2">
      <c r="D800" s="30"/>
      <c r="E800" s="3"/>
      <c r="F800" s="31"/>
      <c r="G800" s="6"/>
      <c r="H800" s="46"/>
      <c r="J800" s="28"/>
      <c r="K800" s="28"/>
      <c r="L800" s="34"/>
      <c r="M800" s="34"/>
      <c r="N800" s="34"/>
      <c r="O800" s="34"/>
      <c r="U800" s="34"/>
      <c r="W800" s="32"/>
      <c r="X800" s="32"/>
      <c r="Y800" s="32"/>
      <c r="Z800" s="32"/>
      <c r="AA800" s="28"/>
    </row>
    <row r="801" spans="4:27" ht="15" customHeight="1" x14ac:dyDescent="0.2">
      <c r="D801" s="30"/>
      <c r="E801" s="3"/>
      <c r="F801" s="31"/>
      <c r="G801" s="6"/>
      <c r="H801" s="46"/>
      <c r="J801" s="28"/>
      <c r="K801" s="28"/>
      <c r="L801" s="34"/>
      <c r="M801" s="34"/>
      <c r="N801" s="34"/>
      <c r="O801" s="34"/>
      <c r="U801" s="34"/>
      <c r="W801" s="32"/>
      <c r="X801" s="32"/>
      <c r="Y801" s="32"/>
      <c r="Z801" s="32"/>
      <c r="AA801" s="28"/>
    </row>
    <row r="802" spans="4:27" ht="15" customHeight="1" x14ac:dyDescent="0.2">
      <c r="D802" s="30"/>
      <c r="E802" s="3"/>
      <c r="F802" s="31"/>
      <c r="G802" s="6"/>
      <c r="H802" s="46"/>
      <c r="J802" s="28"/>
      <c r="K802" s="28"/>
      <c r="L802" s="34"/>
      <c r="M802" s="34"/>
      <c r="N802" s="34"/>
      <c r="O802" s="34"/>
      <c r="U802" s="34"/>
      <c r="W802" s="32"/>
      <c r="X802" s="32"/>
      <c r="Y802" s="32"/>
      <c r="Z802" s="32"/>
      <c r="AA802" s="28"/>
    </row>
    <row r="803" spans="4:27" ht="15" customHeight="1" x14ac:dyDescent="0.2">
      <c r="D803" s="30"/>
      <c r="E803" s="3"/>
      <c r="F803" s="31"/>
      <c r="G803" s="6"/>
      <c r="H803" s="46"/>
      <c r="J803" s="28"/>
      <c r="K803" s="28"/>
      <c r="L803" s="34"/>
      <c r="M803" s="34"/>
      <c r="N803" s="34"/>
      <c r="O803" s="34"/>
      <c r="U803" s="34"/>
      <c r="W803" s="32"/>
      <c r="X803" s="32"/>
      <c r="Y803" s="32"/>
      <c r="Z803" s="32"/>
      <c r="AA803" s="28"/>
    </row>
    <row r="804" spans="4:27" ht="15" customHeight="1" x14ac:dyDescent="0.2">
      <c r="D804" s="30"/>
      <c r="E804" s="3"/>
      <c r="F804" s="31"/>
      <c r="G804" s="6"/>
      <c r="H804" s="46"/>
      <c r="J804" s="28"/>
      <c r="K804" s="28"/>
      <c r="L804" s="34"/>
      <c r="M804" s="34"/>
      <c r="N804" s="34"/>
      <c r="O804" s="34"/>
      <c r="U804" s="34"/>
      <c r="W804" s="32"/>
      <c r="X804" s="32"/>
      <c r="Y804" s="32"/>
      <c r="Z804" s="32"/>
      <c r="AA804" s="28"/>
    </row>
    <row r="805" spans="4:27" ht="15" customHeight="1" x14ac:dyDescent="0.2">
      <c r="D805" s="30"/>
      <c r="E805" s="3"/>
      <c r="F805" s="31"/>
      <c r="G805" s="6"/>
      <c r="H805" s="46"/>
      <c r="J805" s="28"/>
      <c r="K805" s="28"/>
      <c r="L805" s="34"/>
      <c r="M805" s="34"/>
      <c r="N805" s="34"/>
      <c r="O805" s="34"/>
      <c r="U805" s="34"/>
      <c r="W805" s="32"/>
      <c r="X805" s="32"/>
      <c r="Y805" s="32"/>
      <c r="Z805" s="32"/>
      <c r="AA805" s="28"/>
    </row>
    <row r="806" spans="4:27" ht="15" customHeight="1" x14ac:dyDescent="0.2">
      <c r="D806" s="30"/>
      <c r="E806" s="3"/>
      <c r="F806" s="31"/>
      <c r="G806" s="6"/>
      <c r="H806" s="46"/>
      <c r="J806" s="28"/>
      <c r="K806" s="28"/>
      <c r="L806" s="34"/>
      <c r="M806" s="34"/>
      <c r="N806" s="34"/>
      <c r="O806" s="34"/>
      <c r="U806" s="34"/>
      <c r="W806" s="32"/>
      <c r="X806" s="32"/>
      <c r="Y806" s="32"/>
      <c r="Z806" s="32"/>
      <c r="AA806" s="28"/>
    </row>
    <row r="807" spans="4:27" ht="15" customHeight="1" x14ac:dyDescent="0.2">
      <c r="D807" s="30"/>
      <c r="E807" s="3"/>
      <c r="F807" s="31"/>
      <c r="G807" s="6"/>
      <c r="H807" s="46"/>
      <c r="J807" s="28"/>
      <c r="K807" s="28"/>
      <c r="L807" s="34"/>
      <c r="M807" s="34"/>
      <c r="N807" s="34"/>
      <c r="O807" s="34"/>
      <c r="U807" s="34"/>
      <c r="W807" s="32"/>
      <c r="X807" s="32"/>
      <c r="Y807" s="32"/>
      <c r="Z807" s="32"/>
      <c r="AA807" s="28"/>
    </row>
    <row r="808" spans="4:27" ht="15" customHeight="1" x14ac:dyDescent="0.2">
      <c r="D808" s="30"/>
      <c r="E808" s="3"/>
      <c r="F808" s="31"/>
      <c r="G808" s="6"/>
      <c r="H808" s="46"/>
      <c r="J808" s="28"/>
      <c r="K808" s="28"/>
      <c r="L808" s="34"/>
      <c r="M808" s="34"/>
      <c r="N808" s="34"/>
      <c r="O808" s="34"/>
      <c r="U808" s="34"/>
      <c r="W808" s="32"/>
      <c r="X808" s="32"/>
      <c r="Y808" s="32"/>
      <c r="Z808" s="32"/>
      <c r="AA808" s="28"/>
    </row>
    <row r="809" spans="4:27" ht="15" customHeight="1" x14ac:dyDescent="0.2">
      <c r="D809" s="30"/>
      <c r="E809" s="3"/>
      <c r="F809" s="31"/>
      <c r="G809" s="6"/>
      <c r="H809" s="46"/>
      <c r="J809" s="28"/>
      <c r="K809" s="28"/>
      <c r="L809" s="34"/>
      <c r="M809" s="34"/>
      <c r="N809" s="34"/>
      <c r="O809" s="34"/>
      <c r="U809" s="34"/>
      <c r="W809" s="32"/>
      <c r="X809" s="32"/>
      <c r="Y809" s="32"/>
      <c r="Z809" s="32"/>
      <c r="AA809" s="28"/>
    </row>
    <row r="810" spans="4:27" ht="15" customHeight="1" x14ac:dyDescent="0.2">
      <c r="D810" s="30"/>
      <c r="E810" s="3"/>
      <c r="F810" s="31"/>
      <c r="G810" s="6"/>
      <c r="H810" s="46"/>
      <c r="J810" s="28"/>
      <c r="K810" s="28"/>
      <c r="L810" s="34"/>
      <c r="M810" s="34"/>
      <c r="N810" s="34"/>
      <c r="O810" s="34"/>
      <c r="U810" s="34"/>
      <c r="W810" s="32"/>
      <c r="X810" s="32"/>
      <c r="Y810" s="32"/>
      <c r="Z810" s="32"/>
      <c r="AA810" s="28"/>
    </row>
    <row r="811" spans="4:27" ht="15" customHeight="1" x14ac:dyDescent="0.2">
      <c r="D811" s="30"/>
      <c r="E811" s="3"/>
      <c r="F811" s="31"/>
      <c r="G811" s="6"/>
      <c r="H811" s="46"/>
      <c r="J811" s="28"/>
      <c r="K811" s="28"/>
      <c r="L811" s="34"/>
      <c r="M811" s="34"/>
      <c r="N811" s="34"/>
      <c r="O811" s="34"/>
      <c r="U811" s="34"/>
      <c r="W811" s="32"/>
      <c r="X811" s="32"/>
      <c r="Y811" s="32"/>
      <c r="Z811" s="32"/>
      <c r="AA811" s="28"/>
    </row>
    <row r="812" spans="4:27" ht="15" customHeight="1" x14ac:dyDescent="0.2">
      <c r="D812" s="30"/>
      <c r="E812" s="3"/>
      <c r="F812" s="31"/>
      <c r="G812" s="6"/>
      <c r="H812" s="46"/>
      <c r="J812" s="28"/>
      <c r="K812" s="28"/>
      <c r="L812" s="34"/>
      <c r="M812" s="34"/>
      <c r="N812" s="34"/>
      <c r="O812" s="34"/>
      <c r="U812" s="34"/>
      <c r="W812" s="32"/>
      <c r="X812" s="32"/>
      <c r="Y812" s="32"/>
      <c r="Z812" s="32"/>
      <c r="AA812" s="28"/>
    </row>
    <row r="813" spans="4:27" ht="15" customHeight="1" x14ac:dyDescent="0.2">
      <c r="D813" s="30"/>
      <c r="E813" s="3"/>
      <c r="F813" s="31"/>
      <c r="G813" s="6"/>
      <c r="H813" s="46"/>
      <c r="J813" s="28"/>
      <c r="K813" s="28"/>
      <c r="L813" s="34"/>
      <c r="M813" s="34"/>
      <c r="N813" s="34"/>
      <c r="O813" s="34"/>
      <c r="U813" s="34"/>
      <c r="W813" s="32"/>
      <c r="X813" s="32"/>
      <c r="Y813" s="32"/>
      <c r="Z813" s="32"/>
      <c r="AA813" s="28"/>
    </row>
    <row r="814" spans="4:27" ht="15" customHeight="1" x14ac:dyDescent="0.2">
      <c r="D814" s="30"/>
      <c r="E814" s="3"/>
      <c r="F814" s="31"/>
      <c r="G814" s="6"/>
      <c r="H814" s="46"/>
      <c r="J814" s="28"/>
      <c r="K814" s="28"/>
      <c r="L814" s="34"/>
      <c r="M814" s="34"/>
      <c r="N814" s="34"/>
      <c r="O814" s="34"/>
      <c r="U814" s="34"/>
      <c r="W814" s="32"/>
      <c r="X814" s="32"/>
      <c r="Y814" s="32"/>
      <c r="Z814" s="32"/>
      <c r="AA814" s="28"/>
    </row>
    <row r="815" spans="4:27" ht="15" customHeight="1" x14ac:dyDescent="0.2">
      <c r="D815" s="30"/>
      <c r="E815" s="3"/>
      <c r="F815" s="31"/>
      <c r="G815" s="6"/>
      <c r="H815" s="46"/>
      <c r="J815" s="28"/>
      <c r="K815" s="28"/>
      <c r="L815" s="34"/>
      <c r="M815" s="34"/>
      <c r="N815" s="34"/>
      <c r="O815" s="34"/>
      <c r="U815" s="34"/>
      <c r="W815" s="32"/>
      <c r="X815" s="32"/>
      <c r="Y815" s="32"/>
      <c r="Z815" s="32"/>
      <c r="AA815" s="28"/>
    </row>
    <row r="816" spans="4:27" ht="15" customHeight="1" x14ac:dyDescent="0.2">
      <c r="D816" s="30"/>
      <c r="E816" s="3"/>
      <c r="F816" s="31"/>
      <c r="G816" s="6"/>
      <c r="H816" s="46"/>
      <c r="J816" s="28"/>
      <c r="K816" s="28"/>
      <c r="L816" s="34"/>
      <c r="M816" s="34"/>
      <c r="N816" s="34"/>
      <c r="O816" s="34"/>
      <c r="U816" s="34"/>
      <c r="W816" s="32"/>
      <c r="X816" s="32"/>
      <c r="Y816" s="32"/>
      <c r="Z816" s="32"/>
      <c r="AA816" s="28"/>
    </row>
    <row r="817" spans="4:27" ht="15" customHeight="1" x14ac:dyDescent="0.2">
      <c r="D817" s="30"/>
      <c r="E817" s="3"/>
      <c r="F817" s="31"/>
      <c r="G817" s="6"/>
      <c r="H817" s="46"/>
      <c r="J817" s="28"/>
      <c r="K817" s="28"/>
      <c r="L817" s="34"/>
      <c r="M817" s="34"/>
      <c r="N817" s="34"/>
      <c r="O817" s="34"/>
      <c r="U817" s="34"/>
      <c r="W817" s="32"/>
      <c r="X817" s="32"/>
      <c r="Y817" s="32"/>
      <c r="Z817" s="32"/>
      <c r="AA817" s="28"/>
    </row>
    <row r="818" spans="4:27" ht="15" customHeight="1" x14ac:dyDescent="0.2">
      <c r="D818" s="30"/>
      <c r="E818" s="3"/>
      <c r="F818" s="31"/>
      <c r="G818" s="6"/>
      <c r="H818" s="46"/>
      <c r="J818" s="28"/>
      <c r="K818" s="28"/>
      <c r="L818" s="34"/>
      <c r="M818" s="34"/>
      <c r="N818" s="34"/>
      <c r="O818" s="34"/>
      <c r="U818" s="34"/>
      <c r="W818" s="32"/>
      <c r="X818" s="32"/>
      <c r="Y818" s="32"/>
      <c r="Z818" s="32"/>
      <c r="AA818" s="28"/>
    </row>
    <row r="819" spans="4:27" ht="15" customHeight="1" x14ac:dyDescent="0.2">
      <c r="D819" s="30"/>
      <c r="E819" s="3"/>
      <c r="F819" s="31"/>
      <c r="G819" s="6"/>
      <c r="H819" s="46"/>
      <c r="J819" s="28"/>
      <c r="K819" s="28"/>
      <c r="L819" s="34"/>
      <c r="M819" s="34"/>
      <c r="N819" s="34"/>
      <c r="O819" s="34"/>
      <c r="U819" s="34"/>
      <c r="W819" s="32"/>
      <c r="X819" s="32"/>
      <c r="Y819" s="32"/>
      <c r="Z819" s="32"/>
      <c r="AA819" s="28"/>
    </row>
    <row r="820" spans="4:27" ht="15" customHeight="1" x14ac:dyDescent="0.2">
      <c r="D820" s="30"/>
      <c r="E820" s="3"/>
      <c r="F820" s="31"/>
      <c r="G820" s="6"/>
      <c r="H820" s="46"/>
      <c r="J820" s="28"/>
      <c r="K820" s="28"/>
      <c r="L820" s="34"/>
      <c r="M820" s="34"/>
      <c r="N820" s="34"/>
      <c r="O820" s="34"/>
      <c r="U820" s="34"/>
      <c r="W820" s="32"/>
      <c r="X820" s="32"/>
      <c r="Y820" s="32"/>
      <c r="Z820" s="32"/>
      <c r="AA820" s="28"/>
    </row>
    <row r="821" spans="4:27" ht="15" customHeight="1" x14ac:dyDescent="0.2">
      <c r="D821" s="30"/>
      <c r="E821" s="3"/>
      <c r="F821" s="31"/>
      <c r="G821" s="6"/>
      <c r="H821" s="46"/>
      <c r="J821" s="28"/>
      <c r="K821" s="28"/>
      <c r="L821" s="34"/>
      <c r="M821" s="34"/>
      <c r="N821" s="34"/>
      <c r="O821" s="34"/>
      <c r="U821" s="34"/>
      <c r="W821" s="32"/>
      <c r="X821" s="32"/>
      <c r="Y821" s="32"/>
      <c r="Z821" s="32"/>
      <c r="AA821" s="28"/>
    </row>
    <row r="822" spans="4:27" ht="15" customHeight="1" x14ac:dyDescent="0.2">
      <c r="D822" s="30"/>
      <c r="E822" s="3"/>
      <c r="F822" s="31"/>
      <c r="G822" s="6"/>
      <c r="H822" s="46"/>
      <c r="J822" s="28"/>
      <c r="K822" s="28"/>
      <c r="L822" s="34"/>
      <c r="M822" s="34"/>
      <c r="N822" s="34"/>
      <c r="O822" s="34"/>
      <c r="U822" s="34"/>
      <c r="W822" s="32"/>
      <c r="X822" s="32"/>
      <c r="Y822" s="32"/>
      <c r="Z822" s="32"/>
      <c r="AA822" s="28"/>
    </row>
    <row r="823" spans="4:27" ht="15" customHeight="1" x14ac:dyDescent="0.2">
      <c r="D823" s="30"/>
      <c r="E823" s="3"/>
      <c r="F823" s="31"/>
      <c r="G823" s="6"/>
      <c r="H823" s="46"/>
      <c r="J823" s="28"/>
      <c r="K823" s="28"/>
      <c r="L823" s="34"/>
      <c r="M823" s="34"/>
      <c r="N823" s="34"/>
      <c r="O823" s="34"/>
      <c r="U823" s="34"/>
      <c r="W823" s="32"/>
      <c r="X823" s="32"/>
      <c r="Y823" s="32"/>
      <c r="Z823" s="32"/>
      <c r="AA823" s="28"/>
    </row>
    <row r="824" spans="4:27" ht="15" customHeight="1" x14ac:dyDescent="0.2">
      <c r="D824" s="30"/>
      <c r="E824" s="3"/>
      <c r="F824" s="31"/>
      <c r="G824" s="6"/>
      <c r="H824" s="46"/>
      <c r="J824" s="28"/>
      <c r="K824" s="28"/>
      <c r="L824" s="34"/>
      <c r="M824" s="34"/>
      <c r="N824" s="34"/>
      <c r="O824" s="34"/>
      <c r="U824" s="34"/>
      <c r="W824" s="32"/>
      <c r="X824" s="32"/>
      <c r="Y824" s="32"/>
      <c r="Z824" s="32"/>
      <c r="AA824" s="28"/>
    </row>
    <row r="825" spans="4:27" ht="15" customHeight="1" x14ac:dyDescent="0.2">
      <c r="D825" s="30"/>
      <c r="E825" s="3"/>
      <c r="F825" s="31"/>
      <c r="G825" s="6"/>
      <c r="H825" s="46"/>
      <c r="J825" s="28"/>
      <c r="K825" s="28"/>
      <c r="L825" s="34"/>
      <c r="M825" s="34"/>
      <c r="N825" s="34"/>
      <c r="O825" s="34"/>
      <c r="U825" s="34"/>
      <c r="W825" s="32"/>
      <c r="X825" s="32"/>
      <c r="Y825" s="32"/>
      <c r="Z825" s="32"/>
      <c r="AA825" s="28"/>
    </row>
    <row r="826" spans="4:27" ht="15" customHeight="1" x14ac:dyDescent="0.2">
      <c r="D826" s="30"/>
      <c r="E826" s="3"/>
      <c r="F826" s="31"/>
      <c r="G826" s="6"/>
      <c r="H826" s="46"/>
      <c r="J826" s="28"/>
      <c r="K826" s="28"/>
      <c r="L826" s="34"/>
      <c r="M826" s="34"/>
      <c r="N826" s="34"/>
      <c r="O826" s="34"/>
      <c r="U826" s="34"/>
      <c r="W826" s="32"/>
      <c r="X826" s="32"/>
      <c r="Y826" s="32"/>
      <c r="Z826" s="32"/>
      <c r="AA826" s="28"/>
    </row>
    <row r="827" spans="4:27" ht="15" customHeight="1" x14ac:dyDescent="0.2">
      <c r="D827" s="30"/>
      <c r="E827" s="3"/>
      <c r="F827" s="31"/>
      <c r="G827" s="6"/>
      <c r="H827" s="46"/>
      <c r="J827" s="28"/>
      <c r="K827" s="28"/>
      <c r="L827" s="34"/>
      <c r="M827" s="34"/>
      <c r="N827" s="34"/>
      <c r="O827" s="34"/>
      <c r="U827" s="34"/>
      <c r="W827" s="32"/>
      <c r="X827" s="32"/>
      <c r="Y827" s="32"/>
      <c r="Z827" s="32"/>
      <c r="AA827" s="28"/>
    </row>
    <row r="828" spans="4:27" ht="15" customHeight="1" x14ac:dyDescent="0.2">
      <c r="D828" s="30"/>
      <c r="E828" s="3"/>
      <c r="F828" s="31"/>
      <c r="G828" s="6"/>
      <c r="H828" s="46"/>
      <c r="J828" s="28"/>
      <c r="K828" s="28"/>
      <c r="L828" s="34"/>
      <c r="M828" s="34"/>
      <c r="N828" s="34"/>
      <c r="O828" s="34"/>
      <c r="U828" s="34"/>
      <c r="W828" s="32"/>
      <c r="X828" s="32"/>
      <c r="Y828" s="32"/>
      <c r="Z828" s="32"/>
      <c r="AA828" s="28"/>
    </row>
    <row r="829" spans="4:27" ht="15" customHeight="1" x14ac:dyDescent="0.2">
      <c r="D829" s="30"/>
      <c r="E829" s="3"/>
      <c r="F829" s="31"/>
      <c r="G829" s="6"/>
      <c r="H829" s="46"/>
      <c r="J829" s="28"/>
      <c r="K829" s="28"/>
      <c r="L829" s="34"/>
      <c r="M829" s="34"/>
      <c r="N829" s="34"/>
      <c r="O829" s="34"/>
      <c r="U829" s="34"/>
      <c r="W829" s="32"/>
      <c r="X829" s="32"/>
      <c r="Y829" s="32"/>
      <c r="Z829" s="32"/>
      <c r="AA829" s="28"/>
    </row>
    <row r="830" spans="4:27" ht="15" customHeight="1" x14ac:dyDescent="0.2">
      <c r="D830" s="30"/>
      <c r="E830" s="3"/>
      <c r="F830" s="31"/>
      <c r="G830" s="6"/>
      <c r="H830" s="46"/>
      <c r="J830" s="28"/>
      <c r="K830" s="28"/>
      <c r="L830" s="34"/>
      <c r="M830" s="34"/>
      <c r="N830" s="34"/>
      <c r="O830" s="34"/>
      <c r="U830" s="34"/>
      <c r="W830" s="32"/>
      <c r="X830" s="32"/>
      <c r="Y830" s="32"/>
      <c r="Z830" s="32"/>
      <c r="AA830" s="28"/>
    </row>
    <row r="831" spans="4:27" ht="15" customHeight="1" x14ac:dyDescent="0.2">
      <c r="D831" s="30"/>
      <c r="E831" s="3"/>
      <c r="F831" s="31"/>
      <c r="G831" s="6"/>
      <c r="H831" s="46"/>
      <c r="J831" s="28"/>
      <c r="K831" s="28"/>
      <c r="L831" s="34"/>
      <c r="M831" s="34"/>
      <c r="N831" s="34"/>
      <c r="O831" s="34"/>
      <c r="U831" s="34"/>
      <c r="W831" s="32"/>
      <c r="X831" s="32"/>
      <c r="Y831" s="32"/>
      <c r="Z831" s="32"/>
      <c r="AA831" s="28"/>
    </row>
    <row r="832" spans="4:27" ht="15" customHeight="1" x14ac:dyDescent="0.2">
      <c r="D832" s="30"/>
      <c r="E832" s="3"/>
      <c r="F832" s="31"/>
      <c r="G832" s="6"/>
      <c r="H832" s="46"/>
      <c r="J832" s="28"/>
      <c r="K832" s="28"/>
      <c r="L832" s="34"/>
      <c r="M832" s="34"/>
      <c r="N832" s="34"/>
      <c r="O832" s="34"/>
      <c r="U832" s="34"/>
      <c r="W832" s="32"/>
      <c r="X832" s="32"/>
      <c r="Y832" s="32"/>
      <c r="Z832" s="32"/>
      <c r="AA832" s="28"/>
    </row>
    <row r="833" spans="4:27" ht="15" customHeight="1" x14ac:dyDescent="0.2">
      <c r="D833" s="30"/>
      <c r="E833" s="3"/>
      <c r="F833" s="31"/>
      <c r="G833" s="6"/>
      <c r="H833" s="46"/>
      <c r="J833" s="28"/>
      <c r="K833" s="28"/>
      <c r="L833" s="34"/>
      <c r="M833" s="34"/>
      <c r="N833" s="34"/>
      <c r="O833" s="34"/>
      <c r="U833" s="34"/>
      <c r="W833" s="32"/>
      <c r="X833" s="32"/>
      <c r="Y833" s="32"/>
      <c r="Z833" s="32"/>
      <c r="AA833" s="28"/>
    </row>
    <row r="834" spans="4:27" ht="15" customHeight="1" x14ac:dyDescent="0.2">
      <c r="D834" s="30"/>
      <c r="E834" s="3"/>
      <c r="F834" s="31"/>
      <c r="G834" s="6"/>
      <c r="H834" s="46"/>
      <c r="J834" s="28"/>
      <c r="K834" s="28"/>
      <c r="L834" s="34"/>
      <c r="M834" s="34"/>
      <c r="N834" s="34"/>
      <c r="O834" s="34"/>
      <c r="U834" s="34"/>
      <c r="W834" s="32"/>
      <c r="X834" s="32"/>
      <c r="Y834" s="32"/>
      <c r="Z834" s="32"/>
      <c r="AA834" s="28"/>
    </row>
    <row r="835" spans="4:27" ht="15" customHeight="1" x14ac:dyDescent="0.2">
      <c r="D835" s="30"/>
      <c r="E835" s="3"/>
      <c r="F835" s="31"/>
      <c r="G835" s="6"/>
      <c r="H835" s="46"/>
      <c r="J835" s="28"/>
      <c r="K835" s="28"/>
      <c r="L835" s="34"/>
      <c r="M835" s="34"/>
      <c r="N835" s="34"/>
      <c r="O835" s="34"/>
      <c r="U835" s="34"/>
      <c r="W835" s="32"/>
      <c r="X835" s="32"/>
      <c r="Y835" s="32"/>
      <c r="Z835" s="32"/>
      <c r="AA835" s="28"/>
    </row>
    <row r="836" spans="4:27" ht="15" customHeight="1" x14ac:dyDescent="0.2">
      <c r="D836" s="30"/>
      <c r="E836" s="3"/>
      <c r="F836" s="31"/>
      <c r="G836" s="6"/>
      <c r="H836" s="46"/>
      <c r="J836" s="28"/>
      <c r="K836" s="28"/>
      <c r="L836" s="34"/>
      <c r="M836" s="34"/>
      <c r="N836" s="34"/>
      <c r="O836" s="34"/>
      <c r="U836" s="34"/>
      <c r="W836" s="32"/>
      <c r="X836" s="32"/>
      <c r="Y836" s="32"/>
      <c r="Z836" s="32"/>
      <c r="AA836" s="28"/>
    </row>
    <row r="837" spans="4:27" ht="15" customHeight="1" x14ac:dyDescent="0.2">
      <c r="D837" s="30"/>
      <c r="E837" s="3"/>
      <c r="F837" s="31"/>
      <c r="G837" s="6"/>
      <c r="H837" s="46"/>
      <c r="J837" s="28"/>
      <c r="K837" s="28"/>
      <c r="L837" s="34"/>
      <c r="M837" s="34"/>
      <c r="N837" s="34"/>
      <c r="O837" s="34"/>
      <c r="U837" s="34"/>
      <c r="W837" s="32"/>
      <c r="X837" s="32"/>
      <c r="Y837" s="32"/>
      <c r="Z837" s="32"/>
      <c r="AA837" s="28"/>
    </row>
    <row r="838" spans="4:27" ht="15" customHeight="1" x14ac:dyDescent="0.2">
      <c r="D838" s="30"/>
      <c r="E838" s="3"/>
      <c r="F838" s="31"/>
      <c r="G838" s="6"/>
      <c r="H838" s="46"/>
      <c r="J838" s="28"/>
      <c r="K838" s="28"/>
      <c r="L838" s="34"/>
      <c r="M838" s="34"/>
      <c r="N838" s="34"/>
      <c r="O838" s="34"/>
      <c r="U838" s="34"/>
      <c r="W838" s="32"/>
      <c r="X838" s="32"/>
      <c r="Y838" s="32"/>
      <c r="Z838" s="32"/>
      <c r="AA838" s="28"/>
    </row>
    <row r="839" spans="4:27" ht="15" customHeight="1" x14ac:dyDescent="0.2">
      <c r="D839" s="30"/>
      <c r="E839" s="3"/>
      <c r="F839" s="31"/>
      <c r="G839" s="6"/>
      <c r="H839" s="46"/>
      <c r="J839" s="28"/>
      <c r="K839" s="28"/>
      <c r="L839" s="34"/>
      <c r="M839" s="34"/>
      <c r="N839" s="34"/>
      <c r="O839" s="34"/>
      <c r="U839" s="34"/>
      <c r="W839" s="32"/>
      <c r="X839" s="32"/>
      <c r="Y839" s="32"/>
      <c r="Z839" s="32"/>
      <c r="AA839" s="28"/>
    </row>
    <row r="840" spans="4:27" ht="15" customHeight="1" x14ac:dyDescent="0.2">
      <c r="D840" s="30"/>
      <c r="E840" s="3"/>
      <c r="F840" s="31"/>
      <c r="G840" s="6"/>
      <c r="H840" s="46"/>
      <c r="J840" s="28"/>
      <c r="K840" s="28"/>
      <c r="L840" s="34"/>
      <c r="M840" s="34"/>
      <c r="N840" s="34"/>
      <c r="O840" s="34"/>
      <c r="U840" s="34"/>
      <c r="W840" s="32"/>
      <c r="X840" s="32"/>
      <c r="Y840" s="32"/>
      <c r="Z840" s="32"/>
      <c r="AA840" s="28"/>
    </row>
    <row r="841" spans="4:27" ht="15" customHeight="1" x14ac:dyDescent="0.2">
      <c r="D841" s="30"/>
      <c r="E841" s="3"/>
      <c r="F841" s="31"/>
      <c r="G841" s="6"/>
      <c r="H841" s="46"/>
      <c r="J841" s="28"/>
      <c r="K841" s="28"/>
      <c r="L841" s="34"/>
      <c r="M841" s="34"/>
      <c r="N841" s="34"/>
      <c r="O841" s="34"/>
      <c r="U841" s="34"/>
      <c r="W841" s="32"/>
      <c r="X841" s="32"/>
      <c r="Y841" s="32"/>
      <c r="Z841" s="32"/>
      <c r="AA841" s="28"/>
    </row>
    <row r="842" spans="4:27" ht="15" customHeight="1" x14ac:dyDescent="0.2">
      <c r="D842" s="30"/>
      <c r="E842" s="3"/>
      <c r="F842" s="31"/>
      <c r="G842" s="6"/>
      <c r="H842" s="46"/>
      <c r="J842" s="28"/>
      <c r="K842" s="28"/>
      <c r="L842" s="34"/>
      <c r="M842" s="34"/>
      <c r="N842" s="34"/>
      <c r="O842" s="34"/>
      <c r="U842" s="34"/>
      <c r="W842" s="32"/>
      <c r="X842" s="32"/>
      <c r="Y842" s="32"/>
      <c r="Z842" s="32"/>
      <c r="AA842" s="28"/>
    </row>
    <row r="843" spans="4:27" ht="15" customHeight="1" x14ac:dyDescent="0.2">
      <c r="D843" s="30"/>
      <c r="E843" s="3"/>
      <c r="F843" s="31"/>
      <c r="G843" s="6"/>
      <c r="H843" s="46"/>
      <c r="J843" s="28"/>
      <c r="K843" s="28"/>
      <c r="L843" s="34"/>
      <c r="M843" s="34"/>
      <c r="N843" s="34"/>
      <c r="O843" s="34"/>
      <c r="U843" s="34"/>
      <c r="W843" s="32"/>
      <c r="X843" s="32"/>
      <c r="Y843" s="32"/>
      <c r="Z843" s="32"/>
      <c r="AA843" s="28"/>
    </row>
    <row r="844" spans="4:27" ht="15" customHeight="1" x14ac:dyDescent="0.2">
      <c r="D844" s="30"/>
      <c r="E844" s="3"/>
      <c r="F844" s="31"/>
      <c r="G844" s="6"/>
      <c r="H844" s="46"/>
      <c r="J844" s="28"/>
      <c r="K844" s="28"/>
      <c r="L844" s="34"/>
      <c r="M844" s="34"/>
      <c r="N844" s="34"/>
      <c r="O844" s="34"/>
      <c r="U844" s="34"/>
      <c r="W844" s="32"/>
      <c r="X844" s="32"/>
      <c r="Y844" s="32"/>
      <c r="Z844" s="32"/>
      <c r="AA844" s="28"/>
    </row>
    <row r="845" spans="4:27" ht="15" customHeight="1" x14ac:dyDescent="0.2">
      <c r="D845" s="30"/>
      <c r="E845" s="3"/>
      <c r="F845" s="31"/>
      <c r="G845" s="6"/>
      <c r="H845" s="46"/>
      <c r="J845" s="28"/>
      <c r="K845" s="28"/>
      <c r="L845" s="34"/>
      <c r="M845" s="34"/>
      <c r="N845" s="34"/>
      <c r="O845" s="34"/>
      <c r="U845" s="34"/>
      <c r="W845" s="32"/>
      <c r="X845" s="32"/>
      <c r="Y845" s="32"/>
      <c r="Z845" s="32"/>
      <c r="AA845" s="28"/>
    </row>
    <row r="846" spans="4:27" ht="15" customHeight="1" x14ac:dyDescent="0.2">
      <c r="D846" s="30"/>
      <c r="E846" s="3"/>
      <c r="F846" s="31"/>
      <c r="G846" s="6"/>
      <c r="H846" s="46"/>
      <c r="J846" s="28"/>
      <c r="K846" s="28"/>
      <c r="L846" s="34"/>
      <c r="M846" s="34"/>
      <c r="N846" s="34"/>
      <c r="O846" s="34"/>
      <c r="U846" s="34"/>
      <c r="W846" s="32"/>
      <c r="X846" s="32"/>
      <c r="Y846" s="32"/>
      <c r="Z846" s="32"/>
      <c r="AA846" s="28"/>
    </row>
    <row r="847" spans="4:27" ht="15" customHeight="1" x14ac:dyDescent="0.2">
      <c r="D847" s="30"/>
      <c r="E847" s="3"/>
      <c r="F847" s="31"/>
      <c r="G847" s="6"/>
      <c r="H847" s="46"/>
      <c r="J847" s="28"/>
      <c r="K847" s="28"/>
      <c r="L847" s="34"/>
      <c r="M847" s="34"/>
      <c r="N847" s="34"/>
      <c r="O847" s="34"/>
      <c r="U847" s="34"/>
      <c r="W847" s="32"/>
      <c r="X847" s="32"/>
      <c r="Y847" s="32"/>
      <c r="Z847" s="32"/>
      <c r="AA847" s="28"/>
    </row>
    <row r="848" spans="4:27" ht="15" customHeight="1" x14ac:dyDescent="0.2">
      <c r="D848" s="30"/>
      <c r="E848" s="3"/>
      <c r="F848" s="31"/>
      <c r="G848" s="6"/>
      <c r="H848" s="46"/>
      <c r="J848" s="28"/>
      <c r="K848" s="28"/>
      <c r="L848" s="34"/>
      <c r="M848" s="34"/>
      <c r="N848" s="34"/>
      <c r="O848" s="34"/>
      <c r="U848" s="34"/>
      <c r="W848" s="32"/>
      <c r="X848" s="32"/>
      <c r="Y848" s="32"/>
      <c r="Z848" s="32"/>
      <c r="AA848" s="28"/>
    </row>
    <row r="849" spans="4:27" ht="15" customHeight="1" x14ac:dyDescent="0.2">
      <c r="D849" s="30"/>
      <c r="E849" s="3"/>
      <c r="F849" s="31"/>
      <c r="G849" s="6"/>
      <c r="H849" s="46"/>
      <c r="J849" s="28"/>
      <c r="K849" s="28"/>
      <c r="L849" s="34"/>
      <c r="M849" s="34"/>
      <c r="N849" s="34"/>
      <c r="O849" s="34"/>
      <c r="U849" s="34"/>
      <c r="W849" s="32"/>
      <c r="X849" s="32"/>
      <c r="Y849" s="32"/>
      <c r="Z849" s="32"/>
      <c r="AA849" s="28"/>
    </row>
    <row r="850" spans="4:27" ht="15" customHeight="1" x14ac:dyDescent="0.2">
      <c r="D850" s="30"/>
      <c r="E850" s="3"/>
      <c r="F850" s="31"/>
      <c r="G850" s="6"/>
      <c r="H850" s="46"/>
      <c r="J850" s="28"/>
      <c r="K850" s="28"/>
      <c r="L850" s="34"/>
      <c r="M850" s="34"/>
      <c r="N850" s="34"/>
      <c r="O850" s="34"/>
      <c r="U850" s="34"/>
      <c r="W850" s="32"/>
      <c r="X850" s="32"/>
      <c r="Y850" s="32"/>
      <c r="Z850" s="32"/>
      <c r="AA850" s="28"/>
    </row>
    <row r="851" spans="4:27" ht="15" customHeight="1" x14ac:dyDescent="0.2">
      <c r="D851" s="30"/>
      <c r="E851" s="3"/>
      <c r="F851" s="31"/>
      <c r="G851" s="6"/>
      <c r="H851" s="46"/>
      <c r="J851" s="28"/>
      <c r="K851" s="28"/>
      <c r="L851" s="34"/>
      <c r="M851" s="34"/>
      <c r="N851" s="34"/>
      <c r="O851" s="34"/>
      <c r="U851" s="34"/>
      <c r="W851" s="32"/>
      <c r="X851" s="32"/>
      <c r="Y851" s="32"/>
      <c r="Z851" s="32"/>
      <c r="AA851" s="28"/>
    </row>
    <row r="852" spans="4:27" ht="15" customHeight="1" x14ac:dyDescent="0.2">
      <c r="D852" s="30"/>
      <c r="E852" s="3"/>
      <c r="F852" s="31"/>
      <c r="G852" s="6"/>
      <c r="H852" s="46"/>
      <c r="J852" s="28"/>
      <c r="K852" s="28"/>
      <c r="L852" s="34"/>
      <c r="M852" s="34"/>
      <c r="N852" s="34"/>
      <c r="O852" s="34"/>
      <c r="U852" s="34"/>
      <c r="W852" s="32"/>
      <c r="X852" s="32"/>
      <c r="Y852" s="32"/>
      <c r="Z852" s="32"/>
      <c r="AA852" s="28"/>
    </row>
    <row r="853" spans="4:27" ht="15" customHeight="1" x14ac:dyDescent="0.2">
      <c r="D853" s="30"/>
      <c r="E853" s="3"/>
      <c r="F853" s="31"/>
      <c r="G853" s="6"/>
      <c r="H853" s="46"/>
      <c r="J853" s="28"/>
      <c r="K853" s="28"/>
      <c r="L853" s="34"/>
      <c r="M853" s="34"/>
      <c r="N853" s="34"/>
      <c r="O853" s="34"/>
      <c r="U853" s="34"/>
      <c r="W853" s="32"/>
      <c r="X853" s="32"/>
      <c r="Y853" s="32"/>
      <c r="Z853" s="32"/>
      <c r="AA853" s="28"/>
    </row>
    <row r="854" spans="4:27" ht="15" customHeight="1" x14ac:dyDescent="0.2">
      <c r="D854" s="30"/>
      <c r="E854" s="3"/>
      <c r="F854" s="31"/>
      <c r="G854" s="6"/>
      <c r="H854" s="46"/>
      <c r="J854" s="28"/>
      <c r="K854" s="28"/>
      <c r="L854" s="34"/>
      <c r="M854" s="34"/>
      <c r="N854" s="34"/>
      <c r="O854" s="34"/>
      <c r="U854" s="34"/>
      <c r="W854" s="32"/>
      <c r="X854" s="32"/>
      <c r="Y854" s="32"/>
      <c r="Z854" s="32"/>
      <c r="AA854" s="28"/>
    </row>
    <row r="855" spans="4:27" ht="15" customHeight="1" x14ac:dyDescent="0.2">
      <c r="D855" s="30"/>
      <c r="E855" s="3"/>
      <c r="F855" s="31"/>
      <c r="G855" s="6"/>
      <c r="H855" s="46"/>
      <c r="J855" s="28"/>
      <c r="K855" s="28"/>
      <c r="L855" s="34"/>
      <c r="M855" s="34"/>
      <c r="N855" s="34"/>
      <c r="O855" s="34"/>
      <c r="U855" s="34"/>
      <c r="W855" s="32"/>
      <c r="X855" s="32"/>
      <c r="Y855" s="32"/>
      <c r="Z855" s="32"/>
      <c r="AA855" s="28"/>
    </row>
    <row r="856" spans="4:27" ht="15" customHeight="1" x14ac:dyDescent="0.2">
      <c r="D856" s="30"/>
      <c r="E856" s="3"/>
      <c r="F856" s="31"/>
      <c r="G856" s="6"/>
      <c r="H856" s="46"/>
      <c r="J856" s="28"/>
      <c r="K856" s="28"/>
      <c r="L856" s="34"/>
      <c r="M856" s="34"/>
      <c r="N856" s="34"/>
      <c r="O856" s="34"/>
      <c r="U856" s="34"/>
      <c r="W856" s="32"/>
      <c r="X856" s="32"/>
      <c r="Y856" s="32"/>
      <c r="Z856" s="32"/>
      <c r="AA856" s="28"/>
    </row>
    <row r="857" spans="4:27" ht="15" customHeight="1" x14ac:dyDescent="0.2">
      <c r="D857" s="30"/>
      <c r="E857" s="3"/>
      <c r="F857" s="31"/>
      <c r="G857" s="6"/>
      <c r="H857" s="46"/>
      <c r="J857" s="28"/>
      <c r="K857" s="28"/>
      <c r="L857" s="34"/>
      <c r="M857" s="34"/>
      <c r="N857" s="34"/>
      <c r="O857" s="34"/>
      <c r="U857" s="34"/>
      <c r="W857" s="32"/>
      <c r="X857" s="32"/>
      <c r="Y857" s="32"/>
      <c r="Z857" s="32"/>
      <c r="AA857" s="28"/>
    </row>
    <row r="858" spans="4:27" ht="15" customHeight="1" x14ac:dyDescent="0.2">
      <c r="D858" s="30"/>
      <c r="E858" s="3"/>
      <c r="F858" s="31"/>
      <c r="G858" s="6"/>
      <c r="H858" s="46"/>
      <c r="J858" s="28"/>
      <c r="K858" s="28"/>
      <c r="L858" s="34"/>
      <c r="M858" s="34"/>
      <c r="N858" s="34"/>
      <c r="O858" s="34"/>
      <c r="U858" s="34"/>
      <c r="W858" s="32"/>
      <c r="X858" s="32"/>
      <c r="Y858" s="32"/>
      <c r="Z858" s="32"/>
      <c r="AA858" s="28"/>
    </row>
    <row r="859" spans="4:27" ht="15" customHeight="1" x14ac:dyDescent="0.2">
      <c r="D859" s="30"/>
      <c r="E859" s="3"/>
      <c r="F859" s="31"/>
      <c r="G859" s="6"/>
      <c r="H859" s="46"/>
      <c r="J859" s="28"/>
      <c r="K859" s="28"/>
      <c r="L859" s="34"/>
      <c r="M859" s="34"/>
      <c r="N859" s="34"/>
      <c r="O859" s="34"/>
      <c r="U859" s="34"/>
      <c r="W859" s="32"/>
      <c r="X859" s="32"/>
      <c r="Y859" s="32"/>
      <c r="Z859" s="32"/>
      <c r="AA859" s="28"/>
    </row>
    <row r="860" spans="4:27" ht="15" customHeight="1" x14ac:dyDescent="0.2">
      <c r="D860" s="30"/>
      <c r="E860" s="3"/>
      <c r="F860" s="31"/>
      <c r="G860" s="6"/>
      <c r="H860" s="46"/>
      <c r="J860" s="28"/>
      <c r="K860" s="28"/>
      <c r="L860" s="34"/>
      <c r="M860" s="34"/>
      <c r="N860" s="34"/>
      <c r="O860" s="34"/>
      <c r="U860" s="34"/>
      <c r="W860" s="32"/>
      <c r="X860" s="32"/>
      <c r="Y860" s="32"/>
      <c r="Z860" s="32"/>
      <c r="AA860" s="28"/>
    </row>
    <row r="861" spans="4:27" ht="15" customHeight="1" x14ac:dyDescent="0.2">
      <c r="D861" s="30"/>
      <c r="E861" s="3"/>
      <c r="F861" s="31"/>
      <c r="G861" s="6"/>
      <c r="H861" s="46"/>
      <c r="J861" s="28"/>
      <c r="K861" s="28"/>
      <c r="L861" s="34"/>
      <c r="M861" s="34"/>
      <c r="N861" s="34"/>
      <c r="O861" s="34"/>
      <c r="U861" s="34"/>
      <c r="W861" s="32"/>
      <c r="X861" s="32"/>
      <c r="Y861" s="32"/>
      <c r="Z861" s="32"/>
      <c r="AA861" s="28"/>
    </row>
    <row r="862" spans="4:27" ht="15" customHeight="1" x14ac:dyDescent="0.2">
      <c r="D862" s="30"/>
      <c r="E862" s="3"/>
      <c r="F862" s="31"/>
      <c r="G862" s="6"/>
      <c r="H862" s="46"/>
      <c r="J862" s="28"/>
      <c r="K862" s="28"/>
      <c r="L862" s="34"/>
      <c r="M862" s="34"/>
      <c r="N862" s="34"/>
      <c r="O862" s="34"/>
      <c r="U862" s="34"/>
      <c r="W862" s="32"/>
      <c r="X862" s="32"/>
      <c r="Y862" s="32"/>
      <c r="Z862" s="32"/>
      <c r="AA862" s="28"/>
    </row>
    <row r="863" spans="4:27" ht="15" customHeight="1" x14ac:dyDescent="0.2">
      <c r="D863" s="30"/>
      <c r="E863" s="3"/>
      <c r="F863" s="31"/>
      <c r="G863" s="6"/>
      <c r="H863" s="46"/>
      <c r="J863" s="28"/>
      <c r="K863" s="28"/>
      <c r="L863" s="34"/>
      <c r="M863" s="34"/>
      <c r="N863" s="34"/>
      <c r="O863" s="34"/>
      <c r="U863" s="34"/>
      <c r="W863" s="32"/>
      <c r="X863" s="32"/>
      <c r="Y863" s="32"/>
      <c r="Z863" s="32"/>
      <c r="AA863" s="28"/>
    </row>
    <row r="864" spans="4:27" ht="15" customHeight="1" x14ac:dyDescent="0.2">
      <c r="D864" s="30"/>
      <c r="E864" s="3"/>
      <c r="F864" s="31"/>
      <c r="G864" s="6"/>
      <c r="H864" s="46"/>
      <c r="J864" s="28"/>
      <c r="K864" s="28"/>
      <c r="L864" s="34"/>
      <c r="M864" s="34"/>
      <c r="N864" s="34"/>
      <c r="O864" s="34"/>
      <c r="U864" s="34"/>
      <c r="W864" s="32"/>
      <c r="X864" s="32"/>
      <c r="Y864" s="32"/>
      <c r="Z864" s="32"/>
      <c r="AA864" s="28"/>
    </row>
    <row r="865" spans="4:27" ht="15" customHeight="1" x14ac:dyDescent="0.2">
      <c r="D865" s="30"/>
      <c r="E865" s="3"/>
      <c r="F865" s="31"/>
      <c r="G865" s="6"/>
      <c r="H865" s="46"/>
      <c r="J865" s="28"/>
      <c r="K865" s="28"/>
      <c r="L865" s="34"/>
      <c r="M865" s="34"/>
      <c r="N865" s="34"/>
      <c r="O865" s="34"/>
      <c r="U865" s="34"/>
      <c r="W865" s="32"/>
      <c r="X865" s="32"/>
      <c r="Y865" s="32"/>
      <c r="Z865" s="32"/>
      <c r="AA865" s="28"/>
    </row>
    <row r="866" spans="4:27" ht="15" customHeight="1" x14ac:dyDescent="0.2">
      <c r="D866" s="30"/>
      <c r="E866" s="3"/>
      <c r="F866" s="31"/>
      <c r="G866" s="6"/>
      <c r="H866" s="46"/>
      <c r="J866" s="28"/>
      <c r="K866" s="28"/>
      <c r="L866" s="34"/>
      <c r="M866" s="34"/>
      <c r="N866" s="34"/>
      <c r="O866" s="34"/>
      <c r="U866" s="34"/>
      <c r="W866" s="32"/>
      <c r="X866" s="32"/>
      <c r="Y866" s="32"/>
      <c r="Z866" s="32"/>
      <c r="AA866" s="28"/>
    </row>
    <row r="867" spans="4:27" ht="15" customHeight="1" x14ac:dyDescent="0.2">
      <c r="D867" s="30"/>
      <c r="E867" s="3"/>
      <c r="F867" s="31"/>
      <c r="G867" s="6"/>
      <c r="H867" s="46"/>
      <c r="J867" s="28"/>
      <c r="K867" s="28"/>
      <c r="L867" s="34"/>
      <c r="M867" s="34"/>
      <c r="N867" s="34"/>
      <c r="O867" s="34"/>
      <c r="U867" s="34"/>
      <c r="W867" s="32"/>
      <c r="X867" s="32"/>
      <c r="Y867" s="32"/>
      <c r="Z867" s="32"/>
      <c r="AA867" s="28"/>
    </row>
    <row r="868" spans="4:27" ht="15" customHeight="1" x14ac:dyDescent="0.2">
      <c r="D868" s="30"/>
      <c r="E868" s="3"/>
      <c r="F868" s="31"/>
      <c r="G868" s="6"/>
      <c r="H868" s="46"/>
      <c r="J868" s="28"/>
      <c r="K868" s="28"/>
      <c r="L868" s="34"/>
      <c r="M868" s="34"/>
      <c r="N868" s="34"/>
      <c r="O868" s="34"/>
      <c r="U868" s="34"/>
      <c r="W868" s="32"/>
      <c r="X868" s="32"/>
      <c r="Y868" s="32"/>
      <c r="Z868" s="32"/>
      <c r="AA868" s="28"/>
    </row>
    <row r="869" spans="4:27" ht="15" customHeight="1" x14ac:dyDescent="0.2">
      <c r="D869" s="30"/>
      <c r="E869" s="3"/>
      <c r="F869" s="31"/>
      <c r="G869" s="6"/>
      <c r="H869" s="46"/>
      <c r="J869" s="28"/>
      <c r="K869" s="28"/>
      <c r="L869" s="34"/>
      <c r="M869" s="34"/>
      <c r="N869" s="34"/>
      <c r="O869" s="34"/>
      <c r="U869" s="34"/>
      <c r="W869" s="32"/>
      <c r="X869" s="32"/>
      <c r="Y869" s="32"/>
      <c r="Z869" s="32"/>
      <c r="AA869" s="28"/>
    </row>
    <row r="870" spans="4:27" ht="15" customHeight="1" x14ac:dyDescent="0.2">
      <c r="D870" s="30"/>
      <c r="E870" s="3"/>
      <c r="F870" s="31"/>
      <c r="G870" s="6"/>
      <c r="H870" s="46"/>
      <c r="J870" s="28"/>
      <c r="K870" s="28"/>
      <c r="L870" s="34"/>
      <c r="M870" s="34"/>
      <c r="N870" s="34"/>
      <c r="O870" s="34"/>
      <c r="U870" s="34"/>
      <c r="W870" s="32"/>
      <c r="X870" s="32"/>
      <c r="Y870" s="32"/>
      <c r="Z870" s="32"/>
      <c r="AA870" s="28"/>
    </row>
    <row r="871" spans="4:27" ht="15" customHeight="1" x14ac:dyDescent="0.2">
      <c r="D871" s="30"/>
      <c r="E871" s="3"/>
      <c r="F871" s="31"/>
      <c r="G871" s="6"/>
      <c r="H871" s="46"/>
      <c r="J871" s="28"/>
      <c r="K871" s="28"/>
      <c r="L871" s="34"/>
      <c r="M871" s="34"/>
      <c r="N871" s="34"/>
      <c r="O871" s="34"/>
      <c r="U871" s="34"/>
      <c r="W871" s="32"/>
      <c r="X871" s="32"/>
      <c r="Y871" s="32"/>
      <c r="Z871" s="32"/>
      <c r="AA871" s="28"/>
    </row>
    <row r="872" spans="4:27" ht="15" customHeight="1" x14ac:dyDescent="0.2">
      <c r="D872" s="30"/>
      <c r="E872" s="3"/>
      <c r="F872" s="31"/>
      <c r="G872" s="6"/>
      <c r="H872" s="46"/>
      <c r="J872" s="28"/>
      <c r="K872" s="28"/>
      <c r="L872" s="34"/>
      <c r="M872" s="34"/>
      <c r="N872" s="34"/>
      <c r="O872" s="34"/>
      <c r="U872" s="34"/>
      <c r="W872" s="32"/>
      <c r="X872" s="32"/>
      <c r="Y872" s="32"/>
      <c r="Z872" s="32"/>
      <c r="AA872" s="28"/>
    </row>
    <row r="873" spans="4:27" ht="15" customHeight="1" x14ac:dyDescent="0.2">
      <c r="D873" s="30"/>
      <c r="E873" s="3"/>
      <c r="F873" s="31"/>
      <c r="G873" s="6"/>
      <c r="H873" s="46"/>
      <c r="J873" s="28"/>
      <c r="K873" s="28"/>
      <c r="L873" s="34"/>
      <c r="M873" s="34"/>
      <c r="N873" s="34"/>
      <c r="O873" s="34"/>
      <c r="U873" s="34"/>
      <c r="W873" s="32"/>
      <c r="X873" s="32"/>
      <c r="Y873" s="32"/>
      <c r="Z873" s="32"/>
      <c r="AA873" s="28"/>
    </row>
    <row r="874" spans="4:27" ht="15" customHeight="1" x14ac:dyDescent="0.2">
      <c r="D874" s="30"/>
      <c r="E874" s="3"/>
      <c r="F874" s="31"/>
      <c r="G874" s="6"/>
      <c r="H874" s="46"/>
      <c r="J874" s="28"/>
      <c r="K874" s="28"/>
      <c r="L874" s="34"/>
      <c r="M874" s="34"/>
      <c r="N874" s="34"/>
      <c r="O874" s="34"/>
      <c r="U874" s="34"/>
      <c r="W874" s="32"/>
      <c r="X874" s="32"/>
      <c r="Y874" s="32"/>
      <c r="Z874" s="32"/>
      <c r="AA874" s="28"/>
    </row>
    <row r="875" spans="4:27" ht="15" customHeight="1" x14ac:dyDescent="0.2">
      <c r="D875" s="30"/>
      <c r="E875" s="3"/>
      <c r="F875" s="31"/>
      <c r="G875" s="6"/>
      <c r="H875" s="46"/>
      <c r="J875" s="28"/>
      <c r="K875" s="28"/>
      <c r="L875" s="34"/>
      <c r="M875" s="34"/>
      <c r="N875" s="34"/>
      <c r="O875" s="34"/>
      <c r="U875" s="34"/>
      <c r="W875" s="32"/>
      <c r="X875" s="32"/>
      <c r="Y875" s="32"/>
      <c r="Z875" s="32"/>
      <c r="AA875" s="28"/>
    </row>
    <row r="876" spans="4:27" ht="15" customHeight="1" x14ac:dyDescent="0.2">
      <c r="D876" s="30"/>
      <c r="E876" s="3"/>
      <c r="F876" s="31"/>
      <c r="G876" s="6"/>
      <c r="H876" s="46"/>
      <c r="J876" s="28"/>
      <c r="K876" s="28"/>
      <c r="L876" s="34"/>
      <c r="M876" s="34"/>
      <c r="N876" s="34"/>
      <c r="O876" s="34"/>
      <c r="U876" s="34"/>
      <c r="W876" s="32"/>
      <c r="X876" s="32"/>
      <c r="Y876" s="32"/>
      <c r="Z876" s="32"/>
      <c r="AA876" s="28"/>
    </row>
    <row r="877" spans="4:27" ht="15" customHeight="1" x14ac:dyDescent="0.2">
      <c r="D877" s="30"/>
      <c r="E877" s="3"/>
      <c r="F877" s="31"/>
      <c r="G877" s="6"/>
      <c r="H877" s="46"/>
      <c r="J877" s="28"/>
      <c r="K877" s="28"/>
      <c r="L877" s="34"/>
      <c r="M877" s="34"/>
      <c r="N877" s="34"/>
      <c r="O877" s="34"/>
      <c r="U877" s="34"/>
      <c r="W877" s="32"/>
      <c r="X877" s="32"/>
      <c r="Y877" s="32"/>
      <c r="Z877" s="32"/>
      <c r="AA877" s="28"/>
    </row>
    <row r="878" spans="4:27" ht="15" customHeight="1" x14ac:dyDescent="0.2">
      <c r="D878" s="30"/>
      <c r="E878" s="3"/>
      <c r="F878" s="31"/>
      <c r="G878" s="6"/>
      <c r="H878" s="46"/>
      <c r="J878" s="28"/>
      <c r="K878" s="28"/>
      <c r="L878" s="34"/>
      <c r="M878" s="34"/>
      <c r="N878" s="34"/>
      <c r="O878" s="34"/>
      <c r="U878" s="34"/>
      <c r="W878" s="32"/>
      <c r="X878" s="32"/>
      <c r="Y878" s="32"/>
      <c r="Z878" s="32"/>
      <c r="AA878" s="28"/>
    </row>
    <row r="879" spans="4:27" ht="15" customHeight="1" x14ac:dyDescent="0.2">
      <c r="D879" s="30"/>
      <c r="E879" s="3"/>
      <c r="F879" s="31"/>
      <c r="G879" s="6"/>
      <c r="H879" s="46"/>
      <c r="J879" s="28"/>
      <c r="K879" s="28"/>
      <c r="L879" s="34"/>
      <c r="M879" s="34"/>
      <c r="N879" s="34"/>
      <c r="O879" s="34"/>
      <c r="U879" s="34"/>
      <c r="W879" s="32"/>
      <c r="X879" s="32"/>
      <c r="Y879" s="32"/>
      <c r="Z879" s="32"/>
      <c r="AA879" s="28"/>
    </row>
    <row r="880" spans="4:27" ht="15" customHeight="1" x14ac:dyDescent="0.2">
      <c r="D880" s="30"/>
      <c r="E880" s="3"/>
      <c r="F880" s="31"/>
      <c r="G880" s="6"/>
      <c r="H880" s="46"/>
      <c r="J880" s="28"/>
      <c r="K880" s="28"/>
      <c r="L880" s="34"/>
      <c r="M880" s="34"/>
      <c r="N880" s="34"/>
      <c r="O880" s="34"/>
      <c r="U880" s="34"/>
      <c r="W880" s="32"/>
      <c r="X880" s="32"/>
      <c r="Y880" s="32"/>
      <c r="Z880" s="32"/>
      <c r="AA880" s="28"/>
    </row>
    <row r="881" spans="4:27" ht="15" customHeight="1" x14ac:dyDescent="0.2">
      <c r="D881" s="30"/>
      <c r="E881" s="3"/>
      <c r="F881" s="31"/>
      <c r="G881" s="6"/>
      <c r="H881" s="46"/>
      <c r="J881" s="28"/>
      <c r="K881" s="28"/>
      <c r="L881" s="34"/>
      <c r="M881" s="34"/>
      <c r="N881" s="34"/>
      <c r="O881" s="34"/>
      <c r="U881" s="34"/>
      <c r="W881" s="32"/>
      <c r="X881" s="32"/>
      <c r="Y881" s="32"/>
      <c r="Z881" s="32"/>
      <c r="AA881" s="28"/>
    </row>
    <row r="882" spans="4:27" ht="15" customHeight="1" x14ac:dyDescent="0.2">
      <c r="D882" s="30"/>
      <c r="E882" s="3"/>
      <c r="F882" s="31"/>
      <c r="G882" s="6"/>
      <c r="H882" s="46"/>
      <c r="J882" s="28"/>
      <c r="K882" s="28"/>
      <c r="L882" s="34"/>
      <c r="M882" s="34"/>
      <c r="N882" s="34"/>
      <c r="O882" s="34"/>
      <c r="U882" s="34"/>
      <c r="W882" s="32"/>
      <c r="X882" s="32"/>
      <c r="Y882" s="32"/>
      <c r="Z882" s="32"/>
      <c r="AA882" s="28"/>
    </row>
    <row r="883" spans="4:27" ht="15" customHeight="1" x14ac:dyDescent="0.2">
      <c r="D883" s="30"/>
      <c r="E883" s="3"/>
      <c r="F883" s="31"/>
      <c r="G883" s="6"/>
      <c r="H883" s="46"/>
      <c r="J883" s="28"/>
      <c r="K883" s="28"/>
      <c r="L883" s="34"/>
      <c r="M883" s="34"/>
      <c r="N883" s="34"/>
      <c r="O883" s="34"/>
      <c r="U883" s="34"/>
      <c r="W883" s="32"/>
      <c r="X883" s="32"/>
      <c r="Y883" s="32"/>
      <c r="Z883" s="32"/>
      <c r="AA883" s="28"/>
    </row>
    <row r="884" spans="4:27" ht="15" customHeight="1" x14ac:dyDescent="0.2">
      <c r="D884" s="30"/>
      <c r="E884" s="3"/>
      <c r="F884" s="31"/>
      <c r="G884" s="6"/>
      <c r="H884" s="46"/>
      <c r="J884" s="28"/>
      <c r="K884" s="28"/>
      <c r="L884" s="34"/>
      <c r="M884" s="34"/>
      <c r="N884" s="34"/>
      <c r="O884" s="34"/>
      <c r="U884" s="34"/>
      <c r="W884" s="32"/>
      <c r="X884" s="32"/>
      <c r="Y884" s="32"/>
      <c r="Z884" s="32"/>
      <c r="AA884" s="28"/>
    </row>
    <row r="885" spans="4:27" ht="15" customHeight="1" x14ac:dyDescent="0.2">
      <c r="D885" s="30"/>
      <c r="E885" s="3"/>
      <c r="F885" s="31"/>
      <c r="G885" s="6"/>
      <c r="H885" s="46"/>
      <c r="J885" s="28"/>
      <c r="K885" s="28"/>
      <c r="L885" s="34"/>
      <c r="M885" s="34"/>
      <c r="N885" s="34"/>
      <c r="O885" s="34"/>
      <c r="U885" s="34"/>
      <c r="W885" s="32"/>
      <c r="X885" s="32"/>
      <c r="Y885" s="32"/>
      <c r="Z885" s="32"/>
      <c r="AA885" s="28"/>
    </row>
    <row r="886" spans="4:27" ht="15" customHeight="1" x14ac:dyDescent="0.2">
      <c r="D886" s="30"/>
      <c r="E886" s="3"/>
      <c r="F886" s="31"/>
      <c r="G886" s="6"/>
      <c r="H886" s="46"/>
      <c r="J886" s="28"/>
      <c r="K886" s="28"/>
      <c r="L886" s="34"/>
      <c r="M886" s="34"/>
      <c r="N886" s="34"/>
      <c r="O886" s="34"/>
      <c r="U886" s="34"/>
      <c r="W886" s="32"/>
      <c r="X886" s="32"/>
      <c r="Y886" s="32"/>
      <c r="Z886" s="32"/>
      <c r="AA886" s="28"/>
    </row>
    <row r="887" spans="4:27" ht="15" customHeight="1" x14ac:dyDescent="0.2">
      <c r="D887" s="30"/>
      <c r="E887" s="3"/>
      <c r="F887" s="31"/>
      <c r="G887" s="6"/>
      <c r="H887" s="46"/>
      <c r="J887" s="28"/>
      <c r="K887" s="28"/>
      <c r="L887" s="34"/>
      <c r="M887" s="34"/>
      <c r="N887" s="34"/>
      <c r="O887" s="34"/>
      <c r="U887" s="34"/>
      <c r="W887" s="32"/>
      <c r="X887" s="32"/>
      <c r="Y887" s="32"/>
      <c r="Z887" s="32"/>
      <c r="AA887" s="28"/>
    </row>
    <row r="888" spans="4:27" ht="15" customHeight="1" x14ac:dyDescent="0.2">
      <c r="D888" s="30"/>
      <c r="E888" s="3"/>
      <c r="F888" s="31"/>
      <c r="G888" s="6"/>
      <c r="H888" s="46"/>
      <c r="J888" s="28"/>
      <c r="K888" s="28"/>
      <c r="L888" s="34"/>
      <c r="M888" s="34"/>
      <c r="N888" s="34"/>
      <c r="O888" s="34"/>
      <c r="U888" s="34"/>
      <c r="W888" s="32"/>
      <c r="X888" s="32"/>
      <c r="Y888" s="32"/>
      <c r="Z888" s="32"/>
      <c r="AA888" s="28"/>
    </row>
    <row r="889" spans="4:27" ht="15" customHeight="1" x14ac:dyDescent="0.2">
      <c r="D889" s="30"/>
      <c r="E889" s="3"/>
      <c r="F889" s="31"/>
      <c r="G889" s="6"/>
      <c r="H889" s="46"/>
      <c r="J889" s="28"/>
      <c r="K889" s="28"/>
      <c r="L889" s="34"/>
      <c r="M889" s="34"/>
      <c r="N889" s="34"/>
      <c r="O889" s="34"/>
      <c r="U889" s="34"/>
      <c r="W889" s="32"/>
      <c r="X889" s="32"/>
      <c r="Y889" s="32"/>
      <c r="Z889" s="32"/>
      <c r="AA889" s="28"/>
    </row>
    <row r="890" spans="4:27" ht="15" customHeight="1" x14ac:dyDescent="0.2">
      <c r="D890" s="30"/>
      <c r="E890" s="3"/>
      <c r="F890" s="31"/>
      <c r="G890" s="6"/>
      <c r="H890" s="46"/>
      <c r="J890" s="28"/>
      <c r="K890" s="28"/>
      <c r="L890" s="34"/>
      <c r="M890" s="34"/>
      <c r="N890" s="34"/>
      <c r="O890" s="34"/>
      <c r="U890" s="34"/>
      <c r="W890" s="32"/>
      <c r="X890" s="32"/>
      <c r="Y890" s="32"/>
      <c r="Z890" s="32"/>
      <c r="AA890" s="28"/>
    </row>
    <row r="891" spans="4:27" ht="15" customHeight="1" x14ac:dyDescent="0.2">
      <c r="D891" s="30"/>
      <c r="E891" s="3"/>
      <c r="F891" s="31"/>
      <c r="G891" s="6"/>
      <c r="H891" s="46"/>
      <c r="J891" s="28"/>
      <c r="K891" s="28"/>
      <c r="L891" s="34"/>
      <c r="M891" s="34"/>
      <c r="N891" s="34"/>
      <c r="O891" s="34"/>
      <c r="U891" s="34"/>
      <c r="W891" s="32"/>
      <c r="X891" s="32"/>
      <c r="Y891" s="32"/>
      <c r="Z891" s="32"/>
      <c r="AA891" s="28"/>
    </row>
    <row r="892" spans="4:27" ht="15" customHeight="1" x14ac:dyDescent="0.2">
      <c r="D892" s="30"/>
      <c r="E892" s="3"/>
      <c r="F892" s="31"/>
      <c r="G892" s="6"/>
      <c r="H892" s="46"/>
      <c r="J892" s="28"/>
      <c r="K892" s="28"/>
      <c r="L892" s="34"/>
      <c r="M892" s="34"/>
      <c r="N892" s="34"/>
      <c r="O892" s="34"/>
      <c r="U892" s="34"/>
      <c r="W892" s="32"/>
      <c r="X892" s="32"/>
      <c r="Y892" s="32"/>
      <c r="Z892" s="32"/>
      <c r="AA892" s="28"/>
    </row>
    <row r="893" spans="4:27" ht="15" customHeight="1" x14ac:dyDescent="0.2">
      <c r="D893" s="30"/>
      <c r="E893" s="3"/>
      <c r="F893" s="31"/>
      <c r="G893" s="6"/>
      <c r="H893" s="46"/>
      <c r="J893" s="28"/>
      <c r="K893" s="28"/>
      <c r="L893" s="34"/>
      <c r="M893" s="34"/>
      <c r="N893" s="34"/>
      <c r="O893" s="34"/>
      <c r="U893" s="34"/>
      <c r="W893" s="32"/>
      <c r="X893" s="32"/>
      <c r="Y893" s="32"/>
      <c r="Z893" s="32"/>
      <c r="AA893" s="28"/>
    </row>
    <row r="894" spans="4:27" ht="15" customHeight="1" x14ac:dyDescent="0.2">
      <c r="D894" s="30"/>
      <c r="E894" s="3"/>
      <c r="F894" s="31"/>
      <c r="G894" s="6"/>
      <c r="H894" s="46"/>
      <c r="J894" s="28"/>
      <c r="K894" s="28"/>
      <c r="L894" s="34"/>
      <c r="M894" s="34"/>
      <c r="N894" s="34"/>
      <c r="O894" s="34"/>
      <c r="U894" s="34"/>
      <c r="W894" s="32"/>
      <c r="X894" s="32"/>
      <c r="Y894" s="32"/>
      <c r="Z894" s="32"/>
      <c r="AA894" s="28"/>
    </row>
    <row r="895" spans="4:27" ht="15" customHeight="1" x14ac:dyDescent="0.2">
      <c r="D895" s="30"/>
      <c r="E895" s="3"/>
      <c r="F895" s="31"/>
      <c r="G895" s="6"/>
      <c r="H895" s="46"/>
      <c r="J895" s="28"/>
      <c r="K895" s="28"/>
      <c r="L895" s="34"/>
      <c r="M895" s="34"/>
      <c r="N895" s="34"/>
      <c r="O895" s="34"/>
      <c r="U895" s="34"/>
      <c r="W895" s="32"/>
      <c r="X895" s="32"/>
      <c r="Y895" s="32"/>
      <c r="Z895" s="32"/>
      <c r="AA895" s="28"/>
    </row>
    <row r="896" spans="4:27" ht="15" customHeight="1" x14ac:dyDescent="0.2">
      <c r="D896" s="30"/>
      <c r="E896" s="3"/>
      <c r="F896" s="31"/>
      <c r="G896" s="6"/>
      <c r="H896" s="46"/>
      <c r="J896" s="28"/>
      <c r="K896" s="28"/>
      <c r="L896" s="34"/>
      <c r="M896" s="34"/>
      <c r="N896" s="34"/>
      <c r="O896" s="34"/>
      <c r="U896" s="34"/>
      <c r="W896" s="32"/>
      <c r="X896" s="32"/>
      <c r="Y896" s="32"/>
      <c r="Z896" s="32"/>
      <c r="AA896" s="28"/>
    </row>
    <row r="897" spans="4:27" ht="15" customHeight="1" x14ac:dyDescent="0.2">
      <c r="D897" s="30"/>
      <c r="E897" s="3"/>
      <c r="F897" s="31"/>
      <c r="G897" s="6"/>
      <c r="H897" s="46"/>
      <c r="J897" s="28"/>
      <c r="K897" s="28"/>
      <c r="L897" s="34"/>
      <c r="M897" s="34"/>
      <c r="N897" s="34"/>
      <c r="O897" s="34"/>
      <c r="U897" s="34"/>
      <c r="W897" s="32"/>
      <c r="X897" s="32"/>
      <c r="Y897" s="32"/>
      <c r="Z897" s="32"/>
      <c r="AA897" s="28"/>
    </row>
    <row r="898" spans="4:27" ht="15" customHeight="1" x14ac:dyDescent="0.2">
      <c r="D898" s="30"/>
      <c r="E898" s="3"/>
      <c r="F898" s="31"/>
      <c r="G898" s="6"/>
      <c r="H898" s="46"/>
      <c r="J898" s="28"/>
      <c r="K898" s="28"/>
      <c r="L898" s="34"/>
      <c r="M898" s="34"/>
      <c r="N898" s="34"/>
      <c r="O898" s="34"/>
      <c r="U898" s="34"/>
      <c r="W898" s="32"/>
      <c r="X898" s="32"/>
      <c r="Y898" s="32"/>
      <c r="Z898" s="32"/>
      <c r="AA898" s="28"/>
    </row>
    <row r="899" spans="4:27" ht="15" customHeight="1" x14ac:dyDescent="0.2">
      <c r="D899" s="30"/>
      <c r="E899" s="3"/>
      <c r="F899" s="31"/>
      <c r="G899" s="6"/>
      <c r="H899" s="46"/>
      <c r="J899" s="28"/>
      <c r="K899" s="28"/>
      <c r="L899" s="34"/>
      <c r="M899" s="34"/>
      <c r="N899" s="34"/>
      <c r="O899" s="34"/>
      <c r="U899" s="34"/>
      <c r="W899" s="32"/>
      <c r="X899" s="32"/>
      <c r="Y899" s="32"/>
      <c r="Z899" s="32"/>
      <c r="AA899" s="28"/>
    </row>
    <row r="900" spans="4:27" ht="15" customHeight="1" x14ac:dyDescent="0.2">
      <c r="D900" s="30"/>
      <c r="E900" s="3"/>
      <c r="F900" s="31"/>
      <c r="G900" s="6"/>
      <c r="H900" s="46"/>
      <c r="J900" s="28"/>
      <c r="K900" s="28"/>
      <c r="L900" s="34"/>
      <c r="M900" s="34"/>
      <c r="N900" s="34"/>
      <c r="O900" s="34"/>
      <c r="U900" s="34"/>
      <c r="W900" s="32"/>
      <c r="X900" s="32"/>
      <c r="Y900" s="32"/>
      <c r="Z900" s="32"/>
      <c r="AA900" s="28"/>
    </row>
    <row r="901" spans="4:27" ht="15" customHeight="1" x14ac:dyDescent="0.2">
      <c r="D901" s="30"/>
      <c r="E901" s="3"/>
      <c r="F901" s="31"/>
      <c r="G901" s="6"/>
      <c r="H901" s="46"/>
      <c r="J901" s="28"/>
      <c r="K901" s="28"/>
      <c r="L901" s="34"/>
      <c r="M901" s="34"/>
      <c r="N901" s="34"/>
      <c r="O901" s="34"/>
      <c r="U901" s="34"/>
      <c r="W901" s="32"/>
      <c r="X901" s="32"/>
      <c r="Y901" s="32"/>
      <c r="Z901" s="32"/>
      <c r="AA901" s="28"/>
    </row>
    <row r="902" spans="4:27" ht="15" customHeight="1" x14ac:dyDescent="0.2">
      <c r="D902" s="30"/>
      <c r="E902" s="3"/>
      <c r="F902" s="31"/>
      <c r="G902" s="6"/>
      <c r="H902" s="46"/>
      <c r="J902" s="28"/>
      <c r="K902" s="28"/>
      <c r="L902" s="34"/>
      <c r="M902" s="34"/>
      <c r="N902" s="34"/>
      <c r="O902" s="34"/>
      <c r="U902" s="34"/>
      <c r="W902" s="32"/>
      <c r="X902" s="32"/>
      <c r="Y902" s="32"/>
      <c r="Z902" s="32"/>
      <c r="AA902" s="28"/>
    </row>
    <row r="903" spans="4:27" ht="15" customHeight="1" x14ac:dyDescent="0.2">
      <c r="D903" s="30"/>
      <c r="E903" s="3"/>
      <c r="F903" s="31"/>
      <c r="G903" s="6"/>
      <c r="H903" s="46"/>
      <c r="J903" s="28"/>
      <c r="K903" s="28"/>
      <c r="L903" s="34"/>
      <c r="M903" s="34"/>
      <c r="N903" s="34"/>
      <c r="O903" s="34"/>
      <c r="U903" s="34"/>
      <c r="W903" s="32"/>
      <c r="X903" s="32"/>
      <c r="Y903" s="32"/>
      <c r="Z903" s="32"/>
      <c r="AA903" s="28"/>
    </row>
    <row r="904" spans="4:27" ht="15" customHeight="1" x14ac:dyDescent="0.2">
      <c r="D904" s="30"/>
      <c r="E904" s="3"/>
      <c r="F904" s="31"/>
      <c r="G904" s="6"/>
      <c r="H904" s="46"/>
      <c r="J904" s="28"/>
      <c r="K904" s="28"/>
      <c r="L904" s="34"/>
      <c r="M904" s="34"/>
      <c r="N904" s="34"/>
      <c r="O904" s="34"/>
      <c r="U904" s="34"/>
      <c r="W904" s="32"/>
      <c r="X904" s="32"/>
      <c r="Y904" s="32"/>
      <c r="Z904" s="32"/>
      <c r="AA904" s="28"/>
    </row>
    <row r="905" spans="4:27" ht="15" customHeight="1" x14ac:dyDescent="0.2">
      <c r="D905" s="30"/>
      <c r="E905" s="3"/>
      <c r="F905" s="31"/>
      <c r="G905" s="6"/>
      <c r="H905" s="46"/>
      <c r="J905" s="28"/>
      <c r="K905" s="28"/>
      <c r="L905" s="34"/>
      <c r="M905" s="34"/>
      <c r="N905" s="34"/>
      <c r="O905" s="34"/>
      <c r="U905" s="34"/>
      <c r="W905" s="32"/>
      <c r="X905" s="32"/>
      <c r="Y905" s="32"/>
      <c r="Z905" s="32"/>
      <c r="AA905" s="28"/>
    </row>
    <row r="906" spans="4:27" ht="15" customHeight="1" x14ac:dyDescent="0.2">
      <c r="D906" s="30"/>
      <c r="E906" s="3"/>
      <c r="F906" s="31"/>
      <c r="G906" s="6"/>
      <c r="H906" s="46"/>
      <c r="J906" s="28"/>
      <c r="K906" s="28"/>
      <c r="L906" s="34"/>
      <c r="M906" s="34"/>
      <c r="N906" s="34"/>
      <c r="O906" s="34"/>
      <c r="U906" s="34"/>
      <c r="W906" s="32"/>
      <c r="X906" s="32"/>
      <c r="Y906" s="32"/>
      <c r="Z906" s="32"/>
      <c r="AA906" s="28"/>
    </row>
    <row r="907" spans="4:27" ht="15" customHeight="1" x14ac:dyDescent="0.2">
      <c r="D907" s="30"/>
      <c r="E907" s="3"/>
      <c r="F907" s="31"/>
      <c r="G907" s="6"/>
      <c r="H907" s="46"/>
      <c r="J907" s="28"/>
      <c r="K907" s="28"/>
      <c r="L907" s="34"/>
      <c r="M907" s="34"/>
      <c r="N907" s="34"/>
      <c r="O907" s="34"/>
      <c r="U907" s="34"/>
      <c r="W907" s="32"/>
      <c r="X907" s="32"/>
      <c r="Y907" s="32"/>
      <c r="Z907" s="32"/>
      <c r="AA907" s="28"/>
    </row>
    <row r="908" spans="4:27" ht="15" customHeight="1" x14ac:dyDescent="0.2">
      <c r="D908" s="30"/>
      <c r="E908" s="3"/>
      <c r="F908" s="31"/>
      <c r="G908" s="6"/>
      <c r="H908" s="46"/>
      <c r="J908" s="28"/>
      <c r="K908" s="28"/>
      <c r="L908" s="34"/>
      <c r="M908" s="34"/>
      <c r="N908" s="34"/>
      <c r="O908" s="34"/>
      <c r="U908" s="34"/>
      <c r="W908" s="32"/>
      <c r="X908" s="32"/>
      <c r="Y908" s="32"/>
      <c r="Z908" s="32"/>
      <c r="AA908" s="28"/>
    </row>
    <row r="909" spans="4:27" ht="15" customHeight="1" x14ac:dyDescent="0.2">
      <c r="D909" s="30"/>
      <c r="E909" s="3"/>
      <c r="F909" s="31"/>
      <c r="G909" s="6"/>
      <c r="H909" s="46"/>
      <c r="J909" s="28"/>
      <c r="K909" s="28"/>
      <c r="L909" s="34"/>
      <c r="M909" s="34"/>
      <c r="N909" s="34"/>
      <c r="O909" s="34"/>
      <c r="U909" s="34"/>
      <c r="W909" s="32"/>
      <c r="X909" s="32"/>
      <c r="Y909" s="32"/>
      <c r="Z909" s="32"/>
      <c r="AA909" s="28"/>
    </row>
    <row r="910" spans="4:27" ht="15" customHeight="1" x14ac:dyDescent="0.2">
      <c r="D910" s="30"/>
      <c r="E910" s="3"/>
      <c r="F910" s="31"/>
      <c r="G910" s="6"/>
      <c r="H910" s="46"/>
      <c r="J910" s="28"/>
      <c r="K910" s="28"/>
      <c r="L910" s="34"/>
      <c r="M910" s="34"/>
      <c r="N910" s="34"/>
      <c r="O910" s="34"/>
      <c r="U910" s="34"/>
      <c r="W910" s="32"/>
      <c r="X910" s="32"/>
      <c r="Y910" s="32"/>
      <c r="Z910" s="32"/>
      <c r="AA910" s="28"/>
    </row>
    <row r="911" spans="4:27" ht="15" customHeight="1" x14ac:dyDescent="0.2">
      <c r="D911" s="30"/>
      <c r="E911" s="3"/>
      <c r="F911" s="31"/>
      <c r="G911" s="6"/>
      <c r="H911" s="46"/>
      <c r="J911" s="28"/>
      <c r="K911" s="28"/>
      <c r="L911" s="34"/>
      <c r="M911" s="34"/>
      <c r="N911" s="34"/>
      <c r="O911" s="34"/>
      <c r="U911" s="34"/>
      <c r="W911" s="32"/>
      <c r="X911" s="32"/>
      <c r="Y911" s="32"/>
      <c r="Z911" s="32"/>
      <c r="AA911" s="28"/>
    </row>
    <row r="912" spans="4:27" ht="15" customHeight="1" x14ac:dyDescent="0.2">
      <c r="D912" s="30"/>
      <c r="E912" s="3"/>
      <c r="F912" s="31"/>
      <c r="G912" s="6"/>
      <c r="H912" s="46"/>
      <c r="J912" s="28"/>
      <c r="K912" s="28"/>
      <c r="L912" s="34"/>
      <c r="M912" s="34"/>
      <c r="N912" s="34"/>
      <c r="O912" s="34"/>
      <c r="U912" s="34"/>
      <c r="W912" s="32"/>
      <c r="X912" s="32"/>
      <c r="Y912" s="32"/>
      <c r="Z912" s="32"/>
      <c r="AA912" s="28"/>
    </row>
    <row r="913" spans="4:27" ht="15" customHeight="1" x14ac:dyDescent="0.2">
      <c r="D913" s="30"/>
      <c r="E913" s="3"/>
      <c r="F913" s="31"/>
      <c r="G913" s="6"/>
      <c r="H913" s="46"/>
      <c r="J913" s="28"/>
      <c r="K913" s="28"/>
      <c r="L913" s="34"/>
      <c r="M913" s="34"/>
      <c r="N913" s="34"/>
      <c r="O913" s="34"/>
      <c r="U913" s="34"/>
      <c r="W913" s="32"/>
      <c r="X913" s="32"/>
      <c r="Y913" s="32"/>
      <c r="Z913" s="32"/>
      <c r="AA913" s="28"/>
    </row>
    <row r="914" spans="4:27" ht="15" customHeight="1" x14ac:dyDescent="0.2">
      <c r="D914" s="30"/>
      <c r="E914" s="3"/>
      <c r="F914" s="31"/>
      <c r="G914" s="6"/>
      <c r="H914" s="46"/>
      <c r="J914" s="28"/>
      <c r="K914" s="28"/>
      <c r="L914" s="34"/>
      <c r="M914" s="34"/>
      <c r="N914" s="34"/>
      <c r="O914" s="34"/>
      <c r="U914" s="34"/>
      <c r="W914" s="32"/>
      <c r="X914" s="32"/>
      <c r="Y914" s="32"/>
      <c r="Z914" s="32"/>
      <c r="AA914" s="28"/>
    </row>
    <row r="915" spans="4:27" ht="15" customHeight="1" x14ac:dyDescent="0.2">
      <c r="D915" s="30"/>
      <c r="E915" s="3"/>
      <c r="F915" s="31"/>
      <c r="G915" s="6"/>
      <c r="H915" s="46"/>
      <c r="J915" s="28"/>
      <c r="K915" s="28"/>
      <c r="L915" s="34"/>
      <c r="M915" s="34"/>
      <c r="N915" s="34"/>
      <c r="O915" s="34"/>
      <c r="U915" s="34"/>
      <c r="W915" s="32"/>
      <c r="X915" s="32"/>
      <c r="Y915" s="32"/>
      <c r="Z915" s="32"/>
      <c r="AA915" s="28"/>
    </row>
    <row r="916" spans="4:27" ht="15" customHeight="1" x14ac:dyDescent="0.2">
      <c r="D916" s="30"/>
      <c r="E916" s="3"/>
      <c r="F916" s="31"/>
      <c r="G916" s="6"/>
      <c r="H916" s="46"/>
      <c r="J916" s="28"/>
      <c r="K916" s="28"/>
      <c r="L916" s="34"/>
      <c r="M916" s="34"/>
      <c r="N916" s="34"/>
      <c r="O916" s="34"/>
      <c r="U916" s="34"/>
      <c r="W916" s="32"/>
      <c r="X916" s="32"/>
      <c r="Y916" s="32"/>
      <c r="Z916" s="32"/>
      <c r="AA916" s="28"/>
    </row>
    <row r="917" spans="4:27" ht="15" customHeight="1" x14ac:dyDescent="0.2">
      <c r="D917" s="30"/>
      <c r="E917" s="3"/>
      <c r="F917" s="31"/>
      <c r="G917" s="6"/>
      <c r="H917" s="46"/>
      <c r="J917" s="28"/>
      <c r="K917" s="28"/>
      <c r="L917" s="34"/>
      <c r="M917" s="34"/>
      <c r="N917" s="34"/>
      <c r="O917" s="34"/>
      <c r="U917" s="34"/>
      <c r="W917" s="32"/>
      <c r="X917" s="32"/>
      <c r="Y917" s="32"/>
      <c r="Z917" s="32"/>
      <c r="AA917" s="28"/>
    </row>
    <row r="918" spans="4:27" ht="15" customHeight="1" x14ac:dyDescent="0.2">
      <c r="D918" s="30"/>
      <c r="E918" s="3"/>
      <c r="F918" s="31"/>
      <c r="G918" s="6"/>
      <c r="H918" s="46"/>
      <c r="J918" s="28"/>
      <c r="K918" s="28"/>
      <c r="L918" s="34"/>
      <c r="M918" s="34"/>
      <c r="N918" s="34"/>
      <c r="O918" s="34"/>
      <c r="U918" s="34"/>
      <c r="W918" s="32"/>
      <c r="X918" s="32"/>
      <c r="Y918" s="32"/>
      <c r="Z918" s="32"/>
      <c r="AA918" s="28"/>
    </row>
    <row r="919" spans="4:27" ht="15" customHeight="1" x14ac:dyDescent="0.2">
      <c r="D919" s="30"/>
      <c r="E919" s="3"/>
      <c r="F919" s="31"/>
      <c r="G919" s="6"/>
      <c r="H919" s="46"/>
      <c r="J919" s="28"/>
      <c r="K919" s="28"/>
      <c r="L919" s="34"/>
      <c r="M919" s="34"/>
      <c r="N919" s="34"/>
      <c r="O919" s="34"/>
      <c r="U919" s="34"/>
      <c r="W919" s="32"/>
      <c r="X919" s="32"/>
      <c r="Y919" s="32"/>
      <c r="Z919" s="32"/>
      <c r="AA919" s="28"/>
    </row>
    <row r="920" spans="4:27" ht="15" customHeight="1" x14ac:dyDescent="0.2">
      <c r="D920" s="30"/>
      <c r="E920" s="3"/>
      <c r="F920" s="31"/>
      <c r="G920" s="6"/>
      <c r="H920" s="46"/>
      <c r="J920" s="28"/>
      <c r="K920" s="28"/>
      <c r="L920" s="34"/>
      <c r="M920" s="34"/>
      <c r="N920" s="34"/>
      <c r="O920" s="34"/>
      <c r="U920" s="34"/>
      <c r="W920" s="32"/>
      <c r="X920" s="32"/>
      <c r="Y920" s="32"/>
      <c r="Z920" s="32"/>
      <c r="AA920" s="28"/>
    </row>
    <row r="921" spans="4:27" ht="15" customHeight="1" x14ac:dyDescent="0.2">
      <c r="D921" s="30"/>
      <c r="E921" s="3"/>
      <c r="F921" s="31"/>
      <c r="G921" s="6"/>
      <c r="H921" s="46"/>
      <c r="J921" s="28"/>
      <c r="K921" s="28"/>
      <c r="L921" s="34"/>
      <c r="M921" s="34"/>
      <c r="N921" s="34"/>
      <c r="O921" s="34"/>
      <c r="U921" s="34"/>
      <c r="W921" s="32"/>
      <c r="X921" s="32"/>
      <c r="Y921" s="32"/>
      <c r="Z921" s="32"/>
      <c r="AA921" s="28"/>
    </row>
    <row r="922" spans="4:27" ht="15" customHeight="1" x14ac:dyDescent="0.2">
      <c r="D922" s="30"/>
      <c r="E922" s="3"/>
      <c r="F922" s="31"/>
      <c r="G922" s="6"/>
      <c r="H922" s="46"/>
      <c r="J922" s="28"/>
      <c r="K922" s="28"/>
      <c r="L922" s="34"/>
      <c r="M922" s="34"/>
      <c r="N922" s="34"/>
      <c r="O922" s="34"/>
      <c r="U922" s="34"/>
      <c r="W922" s="32"/>
      <c r="X922" s="32"/>
      <c r="Y922" s="32"/>
      <c r="Z922" s="32"/>
      <c r="AA922" s="28"/>
    </row>
    <row r="923" spans="4:27" ht="15" customHeight="1" x14ac:dyDescent="0.2">
      <c r="D923" s="30"/>
      <c r="E923" s="3"/>
      <c r="F923" s="31"/>
      <c r="G923" s="6"/>
      <c r="H923" s="46"/>
      <c r="J923" s="28"/>
      <c r="K923" s="28"/>
      <c r="L923" s="34"/>
      <c r="M923" s="34"/>
      <c r="N923" s="34"/>
      <c r="O923" s="34"/>
      <c r="U923" s="34"/>
      <c r="W923" s="32"/>
      <c r="X923" s="32"/>
      <c r="Y923" s="32"/>
      <c r="Z923" s="32"/>
      <c r="AA923" s="28"/>
    </row>
    <row r="924" spans="4:27" ht="15" customHeight="1" x14ac:dyDescent="0.2">
      <c r="D924" s="30"/>
      <c r="E924" s="3"/>
      <c r="F924" s="31"/>
      <c r="G924" s="6"/>
      <c r="H924" s="46"/>
      <c r="J924" s="28"/>
      <c r="K924" s="28"/>
      <c r="L924" s="34"/>
      <c r="M924" s="34"/>
      <c r="N924" s="34"/>
      <c r="O924" s="34"/>
      <c r="U924" s="34"/>
      <c r="W924" s="32"/>
      <c r="X924" s="32"/>
      <c r="Y924" s="32"/>
      <c r="Z924" s="32"/>
      <c r="AA924" s="28"/>
    </row>
    <row r="925" spans="4:27" ht="15" customHeight="1" x14ac:dyDescent="0.2">
      <c r="D925" s="30"/>
      <c r="E925" s="3"/>
      <c r="F925" s="31"/>
      <c r="G925" s="6"/>
      <c r="H925" s="46"/>
      <c r="J925" s="28"/>
      <c r="K925" s="28"/>
      <c r="L925" s="34"/>
      <c r="M925" s="34"/>
      <c r="N925" s="34"/>
      <c r="O925" s="34"/>
      <c r="U925" s="34"/>
      <c r="W925" s="32"/>
      <c r="X925" s="32"/>
      <c r="Y925" s="32"/>
      <c r="Z925" s="32"/>
      <c r="AA925" s="28"/>
    </row>
    <row r="926" spans="4:27" ht="15" customHeight="1" x14ac:dyDescent="0.2">
      <c r="D926" s="30"/>
      <c r="E926" s="3"/>
      <c r="F926" s="31"/>
      <c r="G926" s="6"/>
      <c r="H926" s="46"/>
      <c r="J926" s="28"/>
      <c r="K926" s="28"/>
      <c r="L926" s="34"/>
      <c r="M926" s="34"/>
      <c r="N926" s="34"/>
      <c r="O926" s="34"/>
      <c r="U926" s="34"/>
      <c r="W926" s="32"/>
      <c r="X926" s="32"/>
      <c r="Y926" s="32"/>
      <c r="Z926" s="32"/>
      <c r="AA926" s="28"/>
    </row>
    <row r="927" spans="4:27" ht="15" customHeight="1" x14ac:dyDescent="0.2">
      <c r="D927" s="30"/>
      <c r="E927" s="3"/>
      <c r="F927" s="31"/>
      <c r="G927" s="6"/>
      <c r="H927" s="46"/>
      <c r="J927" s="28"/>
      <c r="K927" s="28"/>
      <c r="L927" s="34"/>
      <c r="M927" s="34"/>
      <c r="N927" s="34"/>
      <c r="O927" s="34"/>
      <c r="U927" s="34"/>
      <c r="W927" s="32"/>
      <c r="X927" s="32"/>
      <c r="Y927" s="32"/>
      <c r="Z927" s="32"/>
      <c r="AA927" s="28"/>
    </row>
    <row r="928" spans="4:27" ht="15" customHeight="1" x14ac:dyDescent="0.2">
      <c r="D928" s="30"/>
      <c r="E928" s="3"/>
      <c r="F928" s="31"/>
      <c r="G928" s="6"/>
      <c r="H928" s="46"/>
      <c r="J928" s="28"/>
      <c r="K928" s="28"/>
      <c r="L928" s="34"/>
      <c r="M928" s="34"/>
      <c r="N928" s="34"/>
      <c r="O928" s="34"/>
      <c r="U928" s="34"/>
      <c r="W928" s="32"/>
      <c r="X928" s="32"/>
      <c r="Y928" s="32"/>
      <c r="Z928" s="32"/>
      <c r="AA928" s="28"/>
    </row>
    <row r="929" spans="4:27" ht="15" customHeight="1" x14ac:dyDescent="0.2">
      <c r="D929" s="30"/>
      <c r="E929" s="3"/>
      <c r="F929" s="31"/>
      <c r="G929" s="6"/>
      <c r="H929" s="46"/>
      <c r="J929" s="28"/>
      <c r="K929" s="28"/>
      <c r="L929" s="34"/>
      <c r="M929" s="34"/>
      <c r="N929" s="34"/>
      <c r="O929" s="34"/>
      <c r="U929" s="34"/>
      <c r="W929" s="32"/>
      <c r="X929" s="32"/>
      <c r="Y929" s="32"/>
      <c r="Z929" s="32"/>
      <c r="AA929" s="28"/>
    </row>
    <row r="930" spans="4:27" ht="15" customHeight="1" x14ac:dyDescent="0.2">
      <c r="D930" s="30"/>
      <c r="E930" s="3"/>
      <c r="F930" s="31"/>
      <c r="G930" s="6"/>
      <c r="H930" s="46"/>
      <c r="J930" s="28"/>
      <c r="K930" s="28"/>
      <c r="L930" s="34"/>
      <c r="M930" s="34"/>
      <c r="N930" s="34"/>
      <c r="O930" s="34"/>
      <c r="U930" s="34"/>
      <c r="W930" s="32"/>
      <c r="X930" s="32"/>
      <c r="Y930" s="32"/>
      <c r="Z930" s="32"/>
      <c r="AA930" s="28"/>
    </row>
    <row r="931" spans="4:27" ht="15" customHeight="1" x14ac:dyDescent="0.2">
      <c r="D931" s="30"/>
      <c r="E931" s="3"/>
      <c r="F931" s="31"/>
      <c r="G931" s="6"/>
      <c r="H931" s="46"/>
      <c r="J931" s="28"/>
      <c r="K931" s="28"/>
      <c r="L931" s="34"/>
      <c r="M931" s="34"/>
      <c r="N931" s="34"/>
      <c r="O931" s="34"/>
      <c r="U931" s="34"/>
      <c r="W931" s="32"/>
      <c r="X931" s="32"/>
      <c r="Y931" s="32"/>
      <c r="Z931" s="32"/>
      <c r="AA931" s="28"/>
    </row>
    <row r="932" spans="4:27" ht="15" customHeight="1" x14ac:dyDescent="0.2">
      <c r="D932" s="30"/>
      <c r="E932" s="3"/>
      <c r="F932" s="31"/>
      <c r="G932" s="6"/>
      <c r="H932" s="46"/>
      <c r="J932" s="28"/>
      <c r="K932" s="28"/>
      <c r="L932" s="34"/>
      <c r="M932" s="34"/>
      <c r="N932" s="34"/>
      <c r="O932" s="34"/>
      <c r="U932" s="34"/>
      <c r="W932" s="32"/>
      <c r="X932" s="32"/>
      <c r="Y932" s="32"/>
      <c r="Z932" s="32"/>
      <c r="AA932" s="28"/>
    </row>
    <row r="933" spans="4:27" ht="15" customHeight="1" x14ac:dyDescent="0.2">
      <c r="D933" s="30"/>
      <c r="E933" s="3"/>
      <c r="F933" s="31"/>
      <c r="G933" s="6"/>
      <c r="H933" s="46"/>
      <c r="J933" s="28"/>
      <c r="K933" s="28"/>
      <c r="L933" s="34"/>
      <c r="M933" s="34"/>
      <c r="N933" s="34"/>
      <c r="O933" s="34"/>
      <c r="U933" s="34"/>
      <c r="W933" s="32"/>
      <c r="X933" s="32"/>
      <c r="Y933" s="32"/>
      <c r="Z933" s="32"/>
      <c r="AA933" s="28"/>
    </row>
    <row r="934" spans="4:27" ht="15" customHeight="1" x14ac:dyDescent="0.2">
      <c r="D934" s="30"/>
      <c r="E934" s="3"/>
      <c r="F934" s="31"/>
      <c r="G934" s="6"/>
      <c r="H934" s="46"/>
      <c r="J934" s="28"/>
      <c r="K934" s="28"/>
      <c r="L934" s="34"/>
      <c r="M934" s="34"/>
      <c r="N934" s="34"/>
      <c r="O934" s="34"/>
      <c r="U934" s="34"/>
      <c r="W934" s="32"/>
      <c r="X934" s="32"/>
      <c r="Y934" s="32"/>
      <c r="Z934" s="32"/>
      <c r="AA934" s="28"/>
    </row>
    <row r="935" spans="4:27" ht="15" customHeight="1" x14ac:dyDescent="0.2">
      <c r="D935" s="30"/>
      <c r="E935" s="3"/>
      <c r="F935" s="31"/>
      <c r="G935" s="6"/>
      <c r="H935" s="46"/>
      <c r="J935" s="28"/>
      <c r="K935" s="28"/>
      <c r="L935" s="34"/>
      <c r="M935" s="34"/>
      <c r="N935" s="34"/>
      <c r="O935" s="34"/>
      <c r="U935" s="34"/>
      <c r="W935" s="32"/>
      <c r="X935" s="32"/>
      <c r="Y935" s="32"/>
      <c r="Z935" s="32"/>
      <c r="AA935" s="28"/>
    </row>
    <row r="936" spans="4:27" ht="15" customHeight="1" x14ac:dyDescent="0.2">
      <c r="D936" s="30"/>
      <c r="E936" s="3"/>
      <c r="F936" s="31"/>
      <c r="G936" s="6"/>
      <c r="H936" s="46"/>
      <c r="J936" s="28"/>
      <c r="K936" s="28"/>
      <c r="L936" s="34"/>
      <c r="M936" s="34"/>
      <c r="N936" s="34"/>
      <c r="O936" s="34"/>
      <c r="U936" s="34"/>
      <c r="W936" s="32"/>
      <c r="X936" s="32"/>
      <c r="Y936" s="32"/>
      <c r="Z936" s="32"/>
      <c r="AA936" s="28"/>
    </row>
    <row r="937" spans="4:27" ht="15" customHeight="1" x14ac:dyDescent="0.2">
      <c r="D937" s="30"/>
      <c r="E937" s="3"/>
      <c r="F937" s="31"/>
      <c r="G937" s="6"/>
      <c r="H937" s="46"/>
      <c r="J937" s="28"/>
      <c r="K937" s="28"/>
      <c r="L937" s="34"/>
      <c r="M937" s="34"/>
      <c r="N937" s="34"/>
      <c r="O937" s="34"/>
      <c r="U937" s="34"/>
      <c r="W937" s="32"/>
      <c r="X937" s="32"/>
      <c r="Y937" s="32"/>
      <c r="Z937" s="32"/>
      <c r="AA937" s="28"/>
    </row>
    <row r="938" spans="4:27" ht="15" customHeight="1" x14ac:dyDescent="0.2">
      <c r="D938" s="30"/>
      <c r="E938" s="3"/>
      <c r="F938" s="31"/>
      <c r="G938" s="6"/>
      <c r="H938" s="46"/>
      <c r="J938" s="28"/>
      <c r="K938" s="28"/>
      <c r="L938" s="34"/>
      <c r="M938" s="34"/>
      <c r="N938" s="34"/>
      <c r="O938" s="34"/>
      <c r="U938" s="34"/>
      <c r="W938" s="32"/>
      <c r="X938" s="32"/>
      <c r="Y938" s="32"/>
      <c r="Z938" s="32"/>
      <c r="AA938" s="28"/>
    </row>
    <row r="939" spans="4:27" ht="15" customHeight="1" x14ac:dyDescent="0.2">
      <c r="D939" s="30"/>
      <c r="E939" s="3"/>
      <c r="F939" s="31"/>
      <c r="G939" s="6"/>
      <c r="H939" s="46"/>
      <c r="J939" s="28"/>
      <c r="K939" s="28"/>
      <c r="L939" s="34"/>
      <c r="M939" s="34"/>
      <c r="N939" s="34"/>
      <c r="O939" s="34"/>
      <c r="U939" s="34"/>
      <c r="W939" s="32"/>
      <c r="X939" s="32"/>
      <c r="Y939" s="32"/>
      <c r="Z939" s="32"/>
      <c r="AA939" s="28"/>
    </row>
    <row r="940" spans="4:27" ht="15" customHeight="1" x14ac:dyDescent="0.2">
      <c r="D940" s="30"/>
      <c r="E940" s="3"/>
      <c r="F940" s="31"/>
      <c r="G940" s="6"/>
      <c r="H940" s="46"/>
      <c r="J940" s="28"/>
      <c r="K940" s="28"/>
      <c r="L940" s="34"/>
      <c r="M940" s="34"/>
      <c r="N940" s="34"/>
      <c r="O940" s="34"/>
      <c r="U940" s="34"/>
      <c r="W940" s="32"/>
      <c r="X940" s="32"/>
      <c r="Y940" s="32"/>
      <c r="Z940" s="32"/>
      <c r="AA940" s="28"/>
    </row>
    <row r="941" spans="4:27" ht="15" customHeight="1" x14ac:dyDescent="0.2">
      <c r="D941" s="30"/>
      <c r="E941" s="3"/>
      <c r="F941" s="31"/>
      <c r="G941" s="6"/>
      <c r="H941" s="46"/>
      <c r="J941" s="28"/>
      <c r="K941" s="28"/>
      <c r="L941" s="34"/>
      <c r="M941" s="34"/>
      <c r="N941" s="34"/>
      <c r="O941" s="34"/>
      <c r="U941" s="34"/>
      <c r="W941" s="32"/>
      <c r="X941" s="32"/>
      <c r="Y941" s="32"/>
      <c r="Z941" s="32"/>
      <c r="AA941" s="28"/>
    </row>
    <row r="942" spans="4:27" ht="15" customHeight="1" x14ac:dyDescent="0.2">
      <c r="D942" s="30"/>
      <c r="E942" s="3"/>
      <c r="F942" s="31"/>
      <c r="G942" s="6"/>
      <c r="H942" s="46"/>
      <c r="J942" s="28"/>
      <c r="K942" s="28"/>
      <c r="L942" s="34"/>
      <c r="M942" s="34"/>
      <c r="N942" s="34"/>
      <c r="O942" s="34"/>
      <c r="U942" s="34"/>
      <c r="W942" s="32"/>
      <c r="X942" s="32"/>
      <c r="Y942" s="32"/>
      <c r="Z942" s="32"/>
      <c r="AA942" s="28"/>
    </row>
    <row r="943" spans="4:27" ht="15" customHeight="1" x14ac:dyDescent="0.2">
      <c r="D943" s="30"/>
      <c r="E943" s="3"/>
      <c r="F943" s="31"/>
      <c r="G943" s="6"/>
      <c r="H943" s="46"/>
      <c r="J943" s="28"/>
      <c r="K943" s="28"/>
      <c r="L943" s="34"/>
      <c r="M943" s="34"/>
      <c r="N943" s="34"/>
      <c r="O943" s="34"/>
      <c r="U943" s="34"/>
      <c r="W943" s="32"/>
      <c r="X943" s="32"/>
      <c r="Y943" s="32"/>
      <c r="Z943" s="32"/>
      <c r="AA943" s="28"/>
    </row>
    <row r="944" spans="4:27" ht="15" customHeight="1" x14ac:dyDescent="0.2">
      <c r="D944" s="30"/>
      <c r="E944" s="3"/>
      <c r="F944" s="31"/>
      <c r="G944" s="6"/>
      <c r="H944" s="46"/>
      <c r="J944" s="28"/>
      <c r="K944" s="28"/>
      <c r="L944" s="34"/>
      <c r="M944" s="34"/>
      <c r="N944" s="34"/>
      <c r="O944" s="34"/>
      <c r="U944" s="34"/>
      <c r="W944" s="32"/>
      <c r="X944" s="32"/>
      <c r="Y944" s="32"/>
      <c r="Z944" s="32"/>
      <c r="AA944" s="28"/>
    </row>
    <row r="945" spans="4:27" ht="15" customHeight="1" x14ac:dyDescent="0.2">
      <c r="D945" s="30"/>
      <c r="E945" s="3"/>
      <c r="F945" s="31"/>
      <c r="G945" s="6"/>
      <c r="H945" s="46"/>
      <c r="J945" s="28"/>
      <c r="K945" s="28"/>
      <c r="L945" s="34"/>
      <c r="M945" s="34"/>
      <c r="N945" s="34"/>
      <c r="O945" s="34"/>
      <c r="U945" s="34"/>
      <c r="W945" s="32"/>
      <c r="X945" s="32"/>
      <c r="Y945" s="32"/>
      <c r="Z945" s="32"/>
      <c r="AA945" s="28"/>
    </row>
    <row r="946" spans="4:27" ht="15" customHeight="1" x14ac:dyDescent="0.2">
      <c r="D946" s="30"/>
      <c r="E946" s="3"/>
      <c r="F946" s="31"/>
      <c r="G946" s="6"/>
      <c r="H946" s="46"/>
      <c r="J946" s="28"/>
      <c r="K946" s="28"/>
      <c r="L946" s="34"/>
      <c r="M946" s="34"/>
      <c r="N946" s="34"/>
      <c r="O946" s="34"/>
      <c r="U946" s="34"/>
      <c r="W946" s="32"/>
      <c r="X946" s="32"/>
      <c r="Y946" s="32"/>
      <c r="Z946" s="32"/>
      <c r="AA946" s="28"/>
    </row>
    <row r="947" spans="4:27" ht="15" customHeight="1" x14ac:dyDescent="0.2">
      <c r="D947" s="30"/>
      <c r="E947" s="3"/>
      <c r="F947" s="31"/>
      <c r="G947" s="6"/>
      <c r="H947" s="46"/>
      <c r="J947" s="28"/>
      <c r="K947" s="28"/>
      <c r="L947" s="34"/>
      <c r="M947" s="34"/>
      <c r="N947" s="34"/>
      <c r="O947" s="34"/>
      <c r="U947" s="34"/>
      <c r="W947" s="32"/>
      <c r="X947" s="32"/>
      <c r="Y947" s="32"/>
      <c r="Z947" s="32"/>
      <c r="AA947" s="28"/>
    </row>
    <row r="948" spans="4:27" ht="15" customHeight="1" x14ac:dyDescent="0.2">
      <c r="D948" s="30"/>
      <c r="E948" s="3"/>
      <c r="F948" s="31"/>
      <c r="G948" s="6"/>
      <c r="H948" s="46"/>
      <c r="J948" s="28"/>
      <c r="K948" s="28"/>
      <c r="L948" s="34"/>
      <c r="M948" s="34"/>
      <c r="N948" s="34"/>
      <c r="O948" s="34"/>
      <c r="U948" s="34"/>
      <c r="W948" s="32"/>
      <c r="X948" s="32"/>
      <c r="Y948" s="32"/>
      <c r="Z948" s="32"/>
      <c r="AA948" s="28"/>
    </row>
    <row r="949" spans="4:27" ht="15" customHeight="1" x14ac:dyDescent="0.2">
      <c r="D949" s="30"/>
      <c r="E949" s="3"/>
      <c r="F949" s="31"/>
      <c r="G949" s="6"/>
      <c r="H949" s="46"/>
      <c r="J949" s="28"/>
      <c r="K949" s="28"/>
      <c r="L949" s="34"/>
      <c r="M949" s="34"/>
      <c r="N949" s="34"/>
      <c r="O949" s="34"/>
      <c r="U949" s="34"/>
      <c r="W949" s="32"/>
      <c r="X949" s="32"/>
      <c r="Y949" s="32"/>
      <c r="Z949" s="32"/>
      <c r="AA949" s="28"/>
    </row>
    <row r="950" spans="4:27" ht="15" customHeight="1" x14ac:dyDescent="0.2">
      <c r="D950" s="30"/>
      <c r="E950" s="3"/>
      <c r="F950" s="31"/>
      <c r="G950" s="6"/>
      <c r="H950" s="46"/>
      <c r="J950" s="28"/>
      <c r="K950" s="28"/>
      <c r="L950" s="34"/>
      <c r="M950" s="34"/>
      <c r="N950" s="34"/>
      <c r="O950" s="34"/>
      <c r="U950" s="34"/>
      <c r="W950" s="32"/>
      <c r="X950" s="32"/>
      <c r="Y950" s="32"/>
      <c r="Z950" s="32"/>
      <c r="AA950" s="28"/>
    </row>
    <row r="951" spans="4:27" ht="15" customHeight="1" x14ac:dyDescent="0.2">
      <c r="D951" s="30"/>
      <c r="E951" s="3"/>
      <c r="F951" s="31"/>
      <c r="G951" s="6"/>
      <c r="H951" s="46"/>
      <c r="J951" s="28"/>
      <c r="K951" s="28"/>
      <c r="L951" s="34"/>
      <c r="M951" s="34"/>
      <c r="N951" s="34"/>
      <c r="O951" s="34"/>
      <c r="U951" s="34"/>
      <c r="W951" s="32"/>
      <c r="X951" s="32"/>
      <c r="Y951" s="32"/>
      <c r="Z951" s="32"/>
      <c r="AA951" s="28"/>
    </row>
    <row r="952" spans="4:27" ht="15" customHeight="1" x14ac:dyDescent="0.2">
      <c r="D952" s="30"/>
      <c r="E952" s="3"/>
      <c r="F952" s="31"/>
      <c r="G952" s="6"/>
      <c r="H952" s="46"/>
      <c r="J952" s="28"/>
      <c r="K952" s="28"/>
      <c r="L952" s="34"/>
      <c r="M952" s="34"/>
      <c r="N952" s="34"/>
      <c r="O952" s="34"/>
      <c r="U952" s="34"/>
      <c r="W952" s="32"/>
      <c r="X952" s="32"/>
      <c r="Y952" s="32"/>
      <c r="Z952" s="32"/>
      <c r="AA952" s="28"/>
    </row>
    <row r="953" spans="4:27" ht="15" customHeight="1" x14ac:dyDescent="0.2">
      <c r="D953" s="30"/>
      <c r="E953" s="3"/>
      <c r="F953" s="31"/>
      <c r="G953" s="6"/>
      <c r="H953" s="46"/>
      <c r="J953" s="28"/>
      <c r="K953" s="28"/>
      <c r="L953" s="34"/>
      <c r="M953" s="34"/>
      <c r="N953" s="34"/>
      <c r="O953" s="34"/>
      <c r="U953" s="34"/>
      <c r="W953" s="32"/>
      <c r="X953" s="32"/>
      <c r="Y953" s="32"/>
      <c r="Z953" s="32"/>
      <c r="AA953" s="28"/>
    </row>
    <row r="954" spans="4:27" ht="15" customHeight="1" x14ac:dyDescent="0.2">
      <c r="D954" s="30"/>
      <c r="E954" s="3"/>
      <c r="F954" s="31"/>
      <c r="G954" s="6"/>
      <c r="H954" s="46"/>
      <c r="J954" s="28"/>
      <c r="K954" s="28"/>
      <c r="L954" s="34"/>
      <c r="M954" s="34"/>
      <c r="N954" s="34"/>
      <c r="O954" s="34"/>
      <c r="U954" s="34"/>
      <c r="W954" s="32"/>
      <c r="X954" s="32"/>
      <c r="Y954" s="32"/>
      <c r="Z954" s="32"/>
      <c r="AA954" s="28"/>
    </row>
    <row r="955" spans="4:27" ht="15" customHeight="1" x14ac:dyDescent="0.2">
      <c r="D955" s="30"/>
      <c r="E955" s="3"/>
      <c r="F955" s="31"/>
      <c r="G955" s="6"/>
      <c r="H955" s="46"/>
      <c r="J955" s="28"/>
      <c r="K955" s="28"/>
      <c r="L955" s="34"/>
      <c r="M955" s="34"/>
      <c r="N955" s="34"/>
      <c r="O955" s="34"/>
      <c r="U955" s="34"/>
      <c r="W955" s="32"/>
      <c r="X955" s="32"/>
      <c r="Y955" s="32"/>
      <c r="Z955" s="32"/>
      <c r="AA955" s="28"/>
    </row>
    <row r="956" spans="4:27" ht="15" customHeight="1" x14ac:dyDescent="0.2">
      <c r="D956" s="30"/>
      <c r="E956" s="3"/>
      <c r="F956" s="31"/>
      <c r="G956" s="6"/>
      <c r="H956" s="46"/>
      <c r="J956" s="28"/>
      <c r="K956" s="28"/>
      <c r="L956" s="34"/>
      <c r="M956" s="34"/>
      <c r="N956" s="34"/>
      <c r="O956" s="34"/>
      <c r="U956" s="34"/>
      <c r="W956" s="32"/>
      <c r="X956" s="32"/>
      <c r="Y956" s="32"/>
      <c r="Z956" s="32"/>
      <c r="AA956" s="28"/>
    </row>
    <row r="957" spans="4:27" ht="15" customHeight="1" x14ac:dyDescent="0.2">
      <c r="D957" s="30"/>
      <c r="E957" s="3"/>
      <c r="F957" s="31"/>
      <c r="G957" s="6"/>
      <c r="H957" s="46"/>
      <c r="J957" s="28"/>
      <c r="K957" s="28"/>
      <c r="L957" s="34"/>
      <c r="M957" s="34"/>
      <c r="N957" s="34"/>
      <c r="O957" s="34"/>
      <c r="U957" s="34"/>
      <c r="W957" s="32"/>
      <c r="X957" s="32"/>
      <c r="Y957" s="32"/>
      <c r="Z957" s="32"/>
      <c r="AA957" s="28"/>
    </row>
    <row r="958" spans="4:27" ht="15" customHeight="1" x14ac:dyDescent="0.2">
      <c r="D958" s="30"/>
      <c r="E958" s="3"/>
      <c r="F958" s="31"/>
      <c r="G958" s="6"/>
      <c r="H958" s="46"/>
      <c r="J958" s="28"/>
      <c r="K958" s="28"/>
      <c r="L958" s="34"/>
      <c r="M958" s="34"/>
      <c r="N958" s="34"/>
      <c r="O958" s="34"/>
      <c r="U958" s="34"/>
      <c r="W958" s="32"/>
      <c r="X958" s="32"/>
      <c r="Y958" s="32"/>
      <c r="Z958" s="32"/>
      <c r="AA958" s="28"/>
    </row>
    <row r="959" spans="4:27" ht="15" customHeight="1" x14ac:dyDescent="0.2">
      <c r="D959" s="30"/>
      <c r="E959" s="3"/>
      <c r="F959" s="31"/>
      <c r="G959" s="6"/>
      <c r="H959" s="46"/>
      <c r="J959" s="28"/>
      <c r="K959" s="28"/>
      <c r="L959" s="34"/>
      <c r="M959" s="34"/>
      <c r="N959" s="34"/>
      <c r="O959" s="34"/>
      <c r="U959" s="34"/>
      <c r="W959" s="32"/>
      <c r="X959" s="32"/>
      <c r="Y959" s="32"/>
      <c r="Z959" s="32"/>
      <c r="AA959" s="28"/>
    </row>
    <row r="960" spans="4:27" ht="15" customHeight="1" x14ac:dyDescent="0.2">
      <c r="D960" s="30"/>
      <c r="E960" s="3"/>
      <c r="F960" s="31"/>
      <c r="G960" s="6"/>
      <c r="H960" s="46"/>
      <c r="J960" s="28"/>
      <c r="K960" s="28"/>
      <c r="L960" s="34"/>
      <c r="M960" s="34"/>
      <c r="N960" s="34"/>
      <c r="O960" s="34"/>
      <c r="U960" s="34"/>
      <c r="W960" s="32"/>
      <c r="X960" s="32"/>
      <c r="Y960" s="32"/>
      <c r="Z960" s="32"/>
      <c r="AA960" s="28"/>
    </row>
    <row r="961" spans="4:27" ht="15" customHeight="1" x14ac:dyDescent="0.2">
      <c r="D961" s="30"/>
      <c r="E961" s="3"/>
      <c r="F961" s="31"/>
      <c r="G961" s="6"/>
      <c r="H961" s="46"/>
      <c r="J961" s="28"/>
      <c r="K961" s="28"/>
      <c r="L961" s="34"/>
      <c r="M961" s="34"/>
      <c r="N961" s="34"/>
      <c r="O961" s="34"/>
      <c r="U961" s="34"/>
      <c r="W961" s="32"/>
      <c r="X961" s="32"/>
      <c r="Y961" s="32"/>
      <c r="Z961" s="32"/>
      <c r="AA961" s="28"/>
    </row>
    <row r="962" spans="4:27" ht="15" customHeight="1" x14ac:dyDescent="0.2">
      <c r="D962" s="30"/>
      <c r="E962" s="3"/>
      <c r="F962" s="31"/>
      <c r="G962" s="6"/>
      <c r="H962" s="46"/>
      <c r="J962" s="28"/>
      <c r="K962" s="28"/>
      <c r="L962" s="34"/>
      <c r="M962" s="34"/>
      <c r="N962" s="34"/>
      <c r="O962" s="34"/>
      <c r="U962" s="34"/>
      <c r="W962" s="32"/>
      <c r="X962" s="32"/>
      <c r="Y962" s="32"/>
      <c r="Z962" s="32"/>
      <c r="AA962" s="28"/>
    </row>
    <row r="963" spans="4:27" ht="15" customHeight="1" x14ac:dyDescent="0.2">
      <c r="D963" s="30"/>
      <c r="E963" s="3"/>
      <c r="F963" s="31"/>
      <c r="G963" s="6"/>
      <c r="H963" s="46"/>
      <c r="J963" s="28"/>
      <c r="K963" s="28"/>
      <c r="L963" s="34"/>
      <c r="M963" s="34"/>
      <c r="N963" s="34"/>
      <c r="O963" s="34"/>
      <c r="U963" s="34"/>
      <c r="W963" s="32"/>
      <c r="X963" s="32"/>
      <c r="Y963" s="32"/>
      <c r="Z963" s="32"/>
      <c r="AA963" s="28"/>
    </row>
    <row r="964" spans="4:27" ht="15" customHeight="1" x14ac:dyDescent="0.2">
      <c r="D964" s="30"/>
      <c r="E964" s="3"/>
      <c r="F964" s="31"/>
      <c r="G964" s="6"/>
      <c r="H964" s="46"/>
      <c r="J964" s="28"/>
      <c r="K964" s="28"/>
      <c r="L964" s="34"/>
      <c r="M964" s="34"/>
      <c r="N964" s="34"/>
      <c r="O964" s="34"/>
      <c r="U964" s="34"/>
      <c r="W964" s="32"/>
      <c r="X964" s="32"/>
      <c r="Y964" s="32"/>
      <c r="Z964" s="32"/>
      <c r="AA964" s="28"/>
    </row>
    <row r="965" spans="4:27" ht="15" customHeight="1" x14ac:dyDescent="0.2">
      <c r="D965" s="30"/>
      <c r="E965" s="3"/>
      <c r="F965" s="31"/>
      <c r="G965" s="6"/>
      <c r="H965" s="46"/>
      <c r="J965" s="28"/>
      <c r="K965" s="28"/>
      <c r="L965" s="34"/>
      <c r="M965" s="34"/>
      <c r="N965" s="34"/>
      <c r="O965" s="34"/>
      <c r="U965" s="34"/>
      <c r="W965" s="32"/>
      <c r="X965" s="32"/>
      <c r="Y965" s="32"/>
      <c r="Z965" s="32"/>
      <c r="AA965" s="28"/>
    </row>
    <row r="966" spans="4:27" ht="15" customHeight="1" x14ac:dyDescent="0.2">
      <c r="D966" s="30"/>
      <c r="E966" s="3"/>
      <c r="F966" s="31"/>
      <c r="G966" s="6"/>
      <c r="H966" s="46"/>
      <c r="J966" s="28"/>
      <c r="K966" s="28"/>
      <c r="L966" s="34"/>
      <c r="M966" s="34"/>
      <c r="N966" s="34"/>
      <c r="O966" s="34"/>
      <c r="U966" s="34"/>
      <c r="W966" s="32"/>
      <c r="X966" s="32"/>
      <c r="Y966" s="32"/>
      <c r="Z966" s="32"/>
      <c r="AA966" s="28"/>
    </row>
    <row r="967" spans="4:27" ht="15" customHeight="1" x14ac:dyDescent="0.2">
      <c r="D967" s="30"/>
      <c r="E967" s="3"/>
      <c r="F967" s="31"/>
      <c r="G967" s="6"/>
      <c r="H967" s="46"/>
      <c r="J967" s="28"/>
      <c r="K967" s="28"/>
      <c r="L967" s="34"/>
      <c r="M967" s="34"/>
      <c r="N967" s="34"/>
      <c r="O967" s="34"/>
      <c r="U967" s="34"/>
      <c r="W967" s="32"/>
      <c r="X967" s="32"/>
      <c r="Y967" s="32"/>
      <c r="Z967" s="32"/>
      <c r="AA967" s="28"/>
    </row>
    <row r="968" spans="4:27" ht="15" customHeight="1" x14ac:dyDescent="0.2">
      <c r="D968" s="30"/>
      <c r="E968" s="3"/>
      <c r="F968" s="31"/>
      <c r="G968" s="6"/>
      <c r="H968" s="46"/>
      <c r="J968" s="28"/>
      <c r="K968" s="28"/>
      <c r="L968" s="34"/>
      <c r="M968" s="34"/>
      <c r="N968" s="34"/>
      <c r="O968" s="34"/>
      <c r="U968" s="34"/>
      <c r="W968" s="32"/>
      <c r="X968" s="32"/>
      <c r="Y968" s="32"/>
      <c r="Z968" s="32"/>
      <c r="AA968" s="28"/>
    </row>
    <row r="969" spans="4:27" ht="15" customHeight="1" x14ac:dyDescent="0.2">
      <c r="D969" s="30"/>
      <c r="E969" s="3"/>
      <c r="F969" s="31"/>
      <c r="G969" s="6"/>
      <c r="H969" s="46"/>
      <c r="J969" s="28"/>
      <c r="K969" s="28"/>
      <c r="L969" s="34"/>
      <c r="M969" s="34"/>
      <c r="N969" s="34"/>
      <c r="O969" s="34"/>
      <c r="U969" s="34"/>
      <c r="W969" s="32"/>
      <c r="X969" s="32"/>
      <c r="Y969" s="32"/>
      <c r="Z969" s="32"/>
      <c r="AA969" s="28"/>
    </row>
    <row r="970" spans="4:27" ht="15" customHeight="1" x14ac:dyDescent="0.2">
      <c r="D970" s="30"/>
      <c r="E970" s="3"/>
      <c r="F970" s="31"/>
      <c r="G970" s="6"/>
      <c r="H970" s="46"/>
      <c r="J970" s="28"/>
      <c r="K970" s="28"/>
      <c r="L970" s="34"/>
      <c r="M970" s="34"/>
      <c r="N970" s="34"/>
      <c r="O970" s="34"/>
      <c r="U970" s="34"/>
      <c r="W970" s="32"/>
      <c r="X970" s="32"/>
      <c r="Y970" s="32"/>
      <c r="Z970" s="32"/>
      <c r="AA970" s="28"/>
    </row>
    <row r="971" spans="4:27" ht="15" customHeight="1" x14ac:dyDescent="0.2">
      <c r="D971" s="30"/>
      <c r="E971" s="3"/>
      <c r="F971" s="31"/>
      <c r="G971" s="6"/>
      <c r="H971" s="46"/>
      <c r="J971" s="28"/>
      <c r="K971" s="28"/>
      <c r="L971" s="34"/>
      <c r="M971" s="34"/>
      <c r="N971" s="34"/>
      <c r="O971" s="34"/>
      <c r="U971" s="34"/>
      <c r="W971" s="32"/>
      <c r="X971" s="32"/>
      <c r="Y971" s="32"/>
      <c r="Z971" s="32"/>
      <c r="AA971" s="28"/>
    </row>
    <row r="972" spans="4:27" ht="15" customHeight="1" x14ac:dyDescent="0.2">
      <c r="D972" s="30"/>
      <c r="E972" s="3"/>
      <c r="F972" s="31"/>
      <c r="G972" s="6"/>
      <c r="H972" s="46"/>
      <c r="J972" s="28"/>
      <c r="K972" s="28"/>
      <c r="L972" s="34"/>
      <c r="M972" s="34"/>
      <c r="N972" s="34"/>
      <c r="O972" s="34"/>
      <c r="U972" s="34"/>
      <c r="W972" s="32"/>
      <c r="X972" s="32"/>
      <c r="Y972" s="32"/>
      <c r="Z972" s="32"/>
      <c r="AA972" s="28"/>
    </row>
    <row r="973" spans="4:27" ht="15" customHeight="1" x14ac:dyDescent="0.2">
      <c r="D973" s="30"/>
      <c r="E973" s="3"/>
      <c r="F973" s="31"/>
      <c r="G973" s="6"/>
      <c r="H973" s="46"/>
      <c r="J973" s="28"/>
      <c r="K973" s="28"/>
      <c r="L973" s="34"/>
      <c r="M973" s="34"/>
      <c r="N973" s="34"/>
      <c r="O973" s="34"/>
      <c r="U973" s="34"/>
      <c r="W973" s="32"/>
      <c r="X973" s="32"/>
      <c r="Y973" s="32"/>
      <c r="Z973" s="32"/>
      <c r="AA973" s="28"/>
    </row>
    <row r="974" spans="4:27" ht="15" customHeight="1" x14ac:dyDescent="0.2">
      <c r="D974" s="30"/>
      <c r="E974" s="3"/>
      <c r="F974" s="31"/>
      <c r="G974" s="6"/>
      <c r="H974" s="46"/>
      <c r="J974" s="28"/>
      <c r="K974" s="28"/>
      <c r="L974" s="34"/>
      <c r="M974" s="34"/>
      <c r="N974" s="34"/>
      <c r="O974" s="34"/>
      <c r="U974" s="34"/>
      <c r="W974" s="32"/>
      <c r="X974" s="32"/>
      <c r="Y974" s="32"/>
      <c r="Z974" s="32"/>
      <c r="AA974" s="28"/>
    </row>
    <row r="975" spans="4:27" ht="15" customHeight="1" x14ac:dyDescent="0.2">
      <c r="D975" s="30"/>
      <c r="E975" s="3"/>
      <c r="F975" s="31"/>
      <c r="G975" s="6"/>
      <c r="H975" s="46"/>
      <c r="J975" s="28"/>
      <c r="K975" s="28"/>
      <c r="L975" s="34"/>
      <c r="M975" s="34"/>
      <c r="N975" s="34"/>
      <c r="O975" s="34"/>
      <c r="U975" s="34"/>
      <c r="W975" s="32"/>
      <c r="X975" s="32"/>
      <c r="Y975" s="32"/>
      <c r="Z975" s="32"/>
      <c r="AA975" s="28"/>
    </row>
    <row r="976" spans="4:27" ht="15" customHeight="1" x14ac:dyDescent="0.2">
      <c r="D976" s="30"/>
      <c r="E976" s="3"/>
      <c r="F976" s="31"/>
      <c r="G976" s="6"/>
      <c r="H976" s="46"/>
      <c r="J976" s="28"/>
      <c r="K976" s="28"/>
      <c r="L976" s="34"/>
      <c r="M976" s="34"/>
      <c r="N976" s="34"/>
      <c r="O976" s="34"/>
      <c r="U976" s="34"/>
      <c r="W976" s="32"/>
      <c r="X976" s="32"/>
      <c r="Y976" s="32"/>
      <c r="Z976" s="32"/>
      <c r="AA976" s="28"/>
    </row>
    <row r="977" spans="4:27" ht="15" customHeight="1" x14ac:dyDescent="0.2">
      <c r="D977" s="30"/>
      <c r="E977" s="3"/>
      <c r="F977" s="31"/>
      <c r="G977" s="6"/>
      <c r="H977" s="46"/>
      <c r="J977" s="28"/>
      <c r="K977" s="28"/>
      <c r="L977" s="34"/>
      <c r="M977" s="34"/>
      <c r="N977" s="34"/>
      <c r="O977" s="34"/>
      <c r="U977" s="34"/>
      <c r="W977" s="32"/>
      <c r="X977" s="32"/>
      <c r="Y977" s="32"/>
      <c r="Z977" s="32"/>
      <c r="AA977" s="28"/>
    </row>
    <row r="978" spans="4:27" ht="15" customHeight="1" x14ac:dyDescent="0.2">
      <c r="D978" s="30"/>
      <c r="E978" s="3"/>
      <c r="F978" s="31"/>
      <c r="G978" s="6"/>
      <c r="H978" s="46"/>
      <c r="J978" s="28"/>
      <c r="K978" s="28"/>
      <c r="L978" s="34"/>
      <c r="M978" s="34"/>
      <c r="N978" s="34"/>
      <c r="O978" s="34"/>
      <c r="U978" s="34"/>
      <c r="W978" s="32"/>
      <c r="X978" s="32"/>
      <c r="Y978" s="32"/>
      <c r="Z978" s="32"/>
      <c r="AA978" s="28"/>
    </row>
    <row r="979" spans="4:27" ht="15" customHeight="1" x14ac:dyDescent="0.2">
      <c r="D979" s="30"/>
      <c r="E979" s="3"/>
      <c r="F979" s="31"/>
      <c r="G979" s="6"/>
      <c r="H979" s="46"/>
      <c r="J979" s="28"/>
      <c r="K979" s="28"/>
      <c r="L979" s="34"/>
      <c r="M979" s="34"/>
      <c r="N979" s="34"/>
      <c r="O979" s="34"/>
      <c r="U979" s="34"/>
      <c r="W979" s="32"/>
      <c r="X979" s="32"/>
      <c r="Y979" s="32"/>
      <c r="Z979" s="32"/>
      <c r="AA979" s="28"/>
    </row>
    <row r="980" spans="4:27" ht="15" customHeight="1" x14ac:dyDescent="0.2">
      <c r="D980" s="30"/>
      <c r="E980" s="3"/>
      <c r="F980" s="31"/>
      <c r="G980" s="6"/>
      <c r="H980" s="46"/>
      <c r="J980" s="28"/>
      <c r="K980" s="28"/>
      <c r="L980" s="34"/>
      <c r="M980" s="34"/>
      <c r="N980" s="34"/>
      <c r="O980" s="34"/>
      <c r="U980" s="34"/>
      <c r="W980" s="32"/>
      <c r="X980" s="32"/>
      <c r="Y980" s="32"/>
      <c r="Z980" s="32"/>
      <c r="AA980" s="28"/>
    </row>
    <row r="981" spans="4:27" ht="15" customHeight="1" x14ac:dyDescent="0.2">
      <c r="D981" s="30"/>
      <c r="E981" s="3"/>
      <c r="F981" s="31"/>
      <c r="G981" s="6"/>
      <c r="H981" s="46"/>
      <c r="J981" s="28"/>
      <c r="K981" s="28"/>
      <c r="L981" s="34"/>
      <c r="M981" s="34"/>
      <c r="N981" s="34"/>
      <c r="O981" s="34"/>
      <c r="U981" s="34"/>
      <c r="W981" s="32"/>
      <c r="X981" s="32"/>
      <c r="Y981" s="32"/>
      <c r="Z981" s="32"/>
      <c r="AA981" s="28"/>
    </row>
    <row r="982" spans="4:27" ht="15" customHeight="1" x14ac:dyDescent="0.2">
      <c r="D982" s="30"/>
      <c r="E982" s="3"/>
      <c r="F982" s="31"/>
      <c r="G982" s="6"/>
      <c r="H982" s="46"/>
      <c r="J982" s="28"/>
      <c r="K982" s="28"/>
      <c r="L982" s="34"/>
      <c r="M982" s="34"/>
      <c r="N982" s="34"/>
      <c r="O982" s="34"/>
      <c r="U982" s="34"/>
      <c r="W982" s="32"/>
      <c r="X982" s="32"/>
      <c r="Y982" s="32"/>
      <c r="Z982" s="32"/>
      <c r="AA982" s="28"/>
    </row>
    <row r="983" spans="4:27" ht="15" customHeight="1" x14ac:dyDescent="0.2">
      <c r="D983" s="30"/>
      <c r="E983" s="3"/>
      <c r="F983" s="31"/>
      <c r="G983" s="6"/>
      <c r="H983" s="46"/>
      <c r="J983" s="28"/>
      <c r="K983" s="28"/>
      <c r="L983" s="34"/>
      <c r="M983" s="34"/>
      <c r="N983" s="34"/>
      <c r="O983" s="34"/>
      <c r="U983" s="34"/>
      <c r="W983" s="32"/>
      <c r="X983" s="32"/>
      <c r="Y983" s="32"/>
      <c r="Z983" s="32"/>
      <c r="AA983" s="28"/>
    </row>
    <row r="984" spans="4:27" ht="15" customHeight="1" x14ac:dyDescent="0.2">
      <c r="D984" s="30"/>
      <c r="E984" s="3"/>
      <c r="F984" s="31"/>
      <c r="G984" s="6"/>
      <c r="H984" s="46"/>
      <c r="J984" s="28"/>
      <c r="K984" s="28"/>
      <c r="L984" s="34"/>
      <c r="M984" s="34"/>
      <c r="N984" s="34"/>
      <c r="O984" s="34"/>
      <c r="U984" s="34"/>
      <c r="W984" s="32"/>
      <c r="X984" s="32"/>
      <c r="Y984" s="32"/>
      <c r="Z984" s="32"/>
      <c r="AA984" s="28"/>
    </row>
    <row r="985" spans="4:27" ht="15" customHeight="1" x14ac:dyDescent="0.2">
      <c r="D985" s="30"/>
      <c r="E985" s="3"/>
      <c r="F985" s="31"/>
      <c r="G985" s="6"/>
      <c r="H985" s="46"/>
      <c r="J985" s="28"/>
      <c r="K985" s="28"/>
      <c r="L985" s="34"/>
      <c r="M985" s="34"/>
      <c r="N985" s="34"/>
      <c r="O985" s="34"/>
      <c r="U985" s="34"/>
      <c r="W985" s="32"/>
      <c r="X985" s="32"/>
      <c r="Y985" s="32"/>
      <c r="Z985" s="32"/>
      <c r="AA985" s="28"/>
    </row>
    <row r="986" spans="4:27" ht="15" customHeight="1" x14ac:dyDescent="0.2">
      <c r="D986" s="30"/>
      <c r="E986" s="3"/>
      <c r="F986" s="31"/>
      <c r="G986" s="6"/>
      <c r="H986" s="46"/>
      <c r="J986" s="28"/>
      <c r="K986" s="28"/>
      <c r="L986" s="34"/>
      <c r="M986" s="34"/>
      <c r="N986" s="34"/>
      <c r="O986" s="34"/>
      <c r="U986" s="34"/>
      <c r="W986" s="32"/>
      <c r="X986" s="32"/>
      <c r="Y986" s="32"/>
      <c r="Z986" s="32"/>
      <c r="AA986" s="28"/>
    </row>
    <row r="987" spans="4:27" ht="15" customHeight="1" x14ac:dyDescent="0.2">
      <c r="D987" s="30"/>
      <c r="E987" s="3"/>
      <c r="F987" s="31"/>
      <c r="G987" s="6"/>
      <c r="H987" s="46"/>
      <c r="J987" s="28"/>
      <c r="K987" s="28"/>
      <c r="L987" s="34"/>
      <c r="M987" s="34"/>
      <c r="N987" s="34"/>
      <c r="O987" s="34"/>
      <c r="U987" s="34"/>
      <c r="W987" s="32"/>
      <c r="X987" s="32"/>
      <c r="Y987" s="32"/>
      <c r="Z987" s="32"/>
      <c r="AA987" s="28"/>
    </row>
    <row r="988" spans="4:27" ht="15" customHeight="1" x14ac:dyDescent="0.2">
      <c r="D988" s="30"/>
      <c r="E988" s="3"/>
      <c r="F988" s="31"/>
      <c r="G988" s="6"/>
      <c r="H988" s="46"/>
      <c r="J988" s="28"/>
      <c r="K988" s="28"/>
      <c r="L988" s="34"/>
      <c r="M988" s="34"/>
      <c r="N988" s="34"/>
      <c r="O988" s="34"/>
      <c r="U988" s="34"/>
      <c r="W988" s="32"/>
      <c r="X988" s="32"/>
      <c r="Y988" s="32"/>
      <c r="Z988" s="32"/>
      <c r="AA988" s="28"/>
    </row>
    <row r="989" spans="4:27" ht="15" customHeight="1" x14ac:dyDescent="0.2">
      <c r="D989" s="30"/>
      <c r="E989" s="3"/>
      <c r="F989" s="31"/>
      <c r="G989" s="6"/>
      <c r="H989" s="46"/>
      <c r="J989" s="28"/>
      <c r="K989" s="28"/>
      <c r="L989" s="34"/>
      <c r="M989" s="34"/>
      <c r="N989" s="34"/>
      <c r="O989" s="34"/>
      <c r="U989" s="34"/>
      <c r="W989" s="32"/>
      <c r="X989" s="32"/>
      <c r="Y989" s="32"/>
      <c r="Z989" s="32"/>
      <c r="AA989" s="28"/>
    </row>
    <row r="990" spans="4:27" ht="15" customHeight="1" x14ac:dyDescent="0.2">
      <c r="D990" s="30"/>
      <c r="E990" s="3"/>
      <c r="F990" s="31"/>
      <c r="G990" s="6"/>
      <c r="H990" s="46"/>
      <c r="J990" s="28"/>
      <c r="K990" s="28"/>
      <c r="L990" s="34"/>
      <c r="M990" s="34"/>
      <c r="N990" s="34"/>
      <c r="O990" s="34"/>
      <c r="U990" s="34"/>
      <c r="W990" s="32"/>
      <c r="X990" s="32"/>
      <c r="Y990" s="32"/>
      <c r="Z990" s="32"/>
      <c r="AA990" s="28"/>
    </row>
    <row r="991" spans="4:27" ht="15" customHeight="1" x14ac:dyDescent="0.2">
      <c r="D991" s="30"/>
      <c r="E991" s="3"/>
      <c r="F991" s="31"/>
      <c r="G991" s="6"/>
      <c r="H991" s="46"/>
      <c r="J991" s="28"/>
      <c r="K991" s="28"/>
      <c r="L991" s="34"/>
      <c r="M991" s="34"/>
      <c r="N991" s="34"/>
      <c r="O991" s="34"/>
      <c r="U991" s="34"/>
      <c r="W991" s="32"/>
      <c r="X991" s="32"/>
      <c r="Y991" s="32"/>
      <c r="Z991" s="32"/>
      <c r="AA991" s="28"/>
    </row>
    <row r="992" spans="4:27" ht="15" customHeight="1" x14ac:dyDescent="0.2">
      <c r="D992" s="30"/>
      <c r="E992" s="3"/>
      <c r="F992" s="31"/>
      <c r="G992" s="6"/>
      <c r="H992" s="46"/>
      <c r="J992" s="28"/>
      <c r="K992" s="28"/>
      <c r="L992" s="34"/>
      <c r="M992" s="34"/>
      <c r="N992" s="34"/>
      <c r="O992" s="34"/>
      <c r="U992" s="34"/>
      <c r="W992" s="32"/>
      <c r="X992" s="32"/>
      <c r="Y992" s="32"/>
      <c r="Z992" s="32"/>
      <c r="AA992" s="28"/>
    </row>
    <row r="993" spans="4:27" ht="15" customHeight="1" x14ac:dyDescent="0.2">
      <c r="D993" s="30"/>
      <c r="E993" s="3"/>
      <c r="F993" s="31"/>
      <c r="G993" s="6"/>
      <c r="H993" s="46"/>
      <c r="J993" s="28"/>
      <c r="K993" s="28"/>
      <c r="L993" s="34"/>
      <c r="M993" s="34"/>
      <c r="N993" s="34"/>
      <c r="O993" s="34"/>
      <c r="U993" s="34"/>
      <c r="W993" s="32"/>
      <c r="X993" s="32"/>
      <c r="Y993" s="32"/>
      <c r="Z993" s="32"/>
      <c r="AA993" s="28"/>
    </row>
    <row r="994" spans="4:27" ht="15" customHeight="1" x14ac:dyDescent="0.2">
      <c r="D994" s="30"/>
      <c r="E994" s="3"/>
      <c r="F994" s="31"/>
      <c r="G994" s="6"/>
      <c r="H994" s="46"/>
      <c r="J994" s="28"/>
      <c r="K994" s="28"/>
      <c r="L994" s="34"/>
      <c r="M994" s="34"/>
      <c r="N994" s="34"/>
      <c r="O994" s="34"/>
      <c r="U994" s="34"/>
      <c r="W994" s="32"/>
      <c r="X994" s="32"/>
      <c r="Y994" s="32"/>
      <c r="Z994" s="32"/>
      <c r="AA994" s="28"/>
    </row>
    <row r="995" spans="4:27" ht="15" customHeight="1" x14ac:dyDescent="0.2">
      <c r="D995" s="30"/>
      <c r="E995" s="3"/>
      <c r="F995" s="31"/>
      <c r="G995" s="6"/>
      <c r="H995" s="46"/>
      <c r="J995" s="28"/>
      <c r="K995" s="28"/>
      <c r="L995" s="34"/>
      <c r="M995" s="34"/>
      <c r="N995" s="34"/>
      <c r="O995" s="34"/>
      <c r="U995" s="34"/>
      <c r="W995" s="32"/>
      <c r="X995" s="32"/>
      <c r="Y995" s="32"/>
      <c r="Z995" s="32"/>
      <c r="AA995" s="28"/>
    </row>
    <row r="996" spans="4:27" ht="15" customHeight="1" x14ac:dyDescent="0.2">
      <c r="D996" s="30"/>
      <c r="E996" s="3"/>
      <c r="F996" s="31"/>
      <c r="G996" s="6"/>
      <c r="H996" s="46"/>
      <c r="J996" s="28"/>
      <c r="K996" s="28"/>
      <c r="L996" s="34"/>
      <c r="M996" s="34"/>
      <c r="N996" s="34"/>
      <c r="O996" s="34"/>
      <c r="U996" s="34"/>
      <c r="W996" s="32"/>
      <c r="X996" s="32"/>
      <c r="Y996" s="32"/>
      <c r="Z996" s="32"/>
      <c r="AA996" s="28"/>
    </row>
    <row r="997" spans="4:27" ht="15" customHeight="1" x14ac:dyDescent="0.2">
      <c r="D997" s="30"/>
      <c r="E997" s="3"/>
      <c r="F997" s="31"/>
      <c r="G997" s="6"/>
      <c r="H997" s="46"/>
      <c r="J997" s="28"/>
      <c r="K997" s="28"/>
      <c r="L997" s="34"/>
      <c r="M997" s="34"/>
      <c r="N997" s="34"/>
      <c r="O997" s="34"/>
      <c r="U997" s="34"/>
      <c r="W997" s="32"/>
      <c r="X997" s="32"/>
      <c r="Y997" s="32"/>
      <c r="Z997" s="32"/>
      <c r="AA997" s="28"/>
    </row>
    <row r="998" spans="4:27" ht="15" customHeight="1" x14ac:dyDescent="0.2">
      <c r="D998" s="30"/>
      <c r="E998" s="3"/>
      <c r="F998" s="31"/>
      <c r="G998" s="6"/>
      <c r="H998" s="46"/>
      <c r="J998" s="28"/>
      <c r="K998" s="28"/>
      <c r="L998" s="34"/>
      <c r="M998" s="34"/>
      <c r="N998" s="34"/>
      <c r="O998" s="34"/>
      <c r="U998" s="34"/>
      <c r="W998" s="32"/>
      <c r="X998" s="32"/>
      <c r="Y998" s="32"/>
      <c r="Z998" s="32"/>
      <c r="AA998" s="28"/>
    </row>
    <row r="999" spans="4:27" ht="15" customHeight="1" x14ac:dyDescent="0.2">
      <c r="D999" s="30"/>
      <c r="E999" s="3"/>
      <c r="F999" s="31"/>
      <c r="G999" s="6"/>
      <c r="H999" s="46"/>
      <c r="J999" s="28"/>
      <c r="K999" s="28"/>
      <c r="L999" s="34"/>
      <c r="M999" s="34"/>
      <c r="N999" s="34"/>
      <c r="O999" s="34"/>
      <c r="U999" s="34"/>
      <c r="W999" s="32"/>
      <c r="X999" s="32"/>
      <c r="Y999" s="32"/>
      <c r="Z999" s="32"/>
      <c r="AA999" s="28"/>
    </row>
    <row r="1000" spans="4:27" ht="15" customHeight="1" x14ac:dyDescent="0.2">
      <c r="D1000" s="30"/>
      <c r="E1000" s="3"/>
      <c r="F1000" s="31"/>
      <c r="G1000" s="6"/>
      <c r="H1000" s="46"/>
      <c r="J1000" s="28"/>
      <c r="K1000" s="28"/>
      <c r="L1000" s="34"/>
      <c r="M1000" s="34"/>
      <c r="N1000" s="34"/>
      <c r="O1000" s="34"/>
      <c r="U1000" s="34"/>
      <c r="W1000" s="32"/>
      <c r="X1000" s="32"/>
      <c r="Y1000" s="32"/>
      <c r="Z1000" s="32"/>
      <c r="AA1000" s="28"/>
    </row>
    <row r="1001" spans="4:27" ht="15" customHeight="1" x14ac:dyDescent="0.2">
      <c r="D1001" s="30"/>
      <c r="E1001" s="3"/>
      <c r="F1001" s="31"/>
      <c r="G1001" s="6"/>
      <c r="H1001" s="46"/>
      <c r="J1001" s="28"/>
      <c r="K1001" s="28"/>
      <c r="L1001" s="34"/>
      <c r="M1001" s="34"/>
      <c r="N1001" s="34"/>
      <c r="O1001" s="34"/>
      <c r="U1001" s="34"/>
      <c r="W1001" s="32"/>
      <c r="X1001" s="32"/>
      <c r="Y1001" s="32"/>
      <c r="Z1001" s="32"/>
      <c r="AA1001" s="28"/>
    </row>
    <row r="1002" spans="4:27" ht="15" customHeight="1" x14ac:dyDescent="0.2">
      <c r="D1002" s="30"/>
      <c r="E1002" s="3"/>
      <c r="F1002" s="31"/>
      <c r="G1002" s="6"/>
      <c r="H1002" s="46"/>
      <c r="J1002" s="28"/>
      <c r="K1002" s="28"/>
      <c r="L1002" s="34"/>
      <c r="M1002" s="34"/>
      <c r="N1002" s="34"/>
      <c r="O1002" s="34"/>
      <c r="U1002" s="34"/>
      <c r="W1002" s="32"/>
      <c r="X1002" s="32"/>
      <c r="Y1002" s="32"/>
      <c r="Z1002" s="32"/>
      <c r="AA1002" s="28"/>
    </row>
    <row r="1003" spans="4:27" ht="15" customHeight="1" x14ac:dyDescent="0.2">
      <c r="D1003" s="30"/>
      <c r="E1003" s="3"/>
      <c r="F1003" s="31"/>
      <c r="G1003" s="6"/>
      <c r="H1003" s="46"/>
      <c r="J1003" s="28"/>
      <c r="K1003" s="28"/>
      <c r="L1003" s="34"/>
      <c r="M1003" s="34"/>
      <c r="N1003" s="34"/>
      <c r="O1003" s="34"/>
      <c r="U1003" s="34"/>
      <c r="W1003" s="32"/>
      <c r="X1003" s="32"/>
      <c r="Y1003" s="32"/>
      <c r="Z1003" s="32"/>
      <c r="AA1003" s="28"/>
    </row>
    <row r="1004" spans="4:27" ht="15" customHeight="1" x14ac:dyDescent="0.2">
      <c r="D1004" s="30"/>
      <c r="E1004" s="3"/>
      <c r="F1004" s="31"/>
      <c r="G1004" s="6"/>
      <c r="H1004" s="46"/>
      <c r="J1004" s="28"/>
      <c r="K1004" s="28"/>
      <c r="L1004" s="34"/>
      <c r="M1004" s="34"/>
      <c r="N1004" s="34"/>
      <c r="O1004" s="34"/>
      <c r="U1004" s="34"/>
      <c r="W1004" s="32"/>
      <c r="X1004" s="32"/>
      <c r="Y1004" s="32"/>
      <c r="Z1004" s="32"/>
      <c r="AA1004" s="28"/>
    </row>
    <row r="1005" spans="4:27" ht="15" customHeight="1" x14ac:dyDescent="0.2">
      <c r="D1005" s="30"/>
      <c r="E1005" s="3"/>
      <c r="F1005" s="31"/>
      <c r="G1005" s="6"/>
      <c r="H1005" s="46"/>
      <c r="J1005" s="28"/>
      <c r="K1005" s="28"/>
      <c r="L1005" s="34"/>
      <c r="M1005" s="34"/>
      <c r="N1005" s="34"/>
      <c r="O1005" s="34"/>
      <c r="U1005" s="34"/>
      <c r="W1005" s="32"/>
      <c r="X1005" s="32"/>
      <c r="Y1005" s="32"/>
      <c r="Z1005" s="32"/>
      <c r="AA1005" s="28"/>
    </row>
    <row r="1006" spans="4:27" ht="15" customHeight="1" x14ac:dyDescent="0.2">
      <c r="D1006" s="30"/>
      <c r="E1006" s="3"/>
      <c r="F1006" s="31"/>
      <c r="G1006" s="6"/>
      <c r="H1006" s="46"/>
      <c r="J1006" s="28"/>
      <c r="K1006" s="28"/>
      <c r="L1006" s="34"/>
      <c r="M1006" s="34"/>
      <c r="N1006" s="34"/>
      <c r="O1006" s="34"/>
      <c r="U1006" s="34"/>
      <c r="W1006" s="32"/>
      <c r="X1006" s="32"/>
      <c r="Y1006" s="32"/>
      <c r="Z1006" s="32"/>
      <c r="AA1006" s="28"/>
    </row>
    <row r="1007" spans="4:27" ht="15" customHeight="1" x14ac:dyDescent="0.2">
      <c r="D1007" s="30"/>
      <c r="E1007" s="3"/>
      <c r="F1007" s="31"/>
      <c r="G1007" s="6"/>
      <c r="H1007" s="46"/>
      <c r="J1007" s="28"/>
      <c r="K1007" s="28"/>
      <c r="L1007" s="34"/>
      <c r="M1007" s="34"/>
      <c r="N1007" s="34"/>
      <c r="O1007" s="34"/>
      <c r="U1007" s="34"/>
      <c r="W1007" s="32"/>
      <c r="X1007" s="32"/>
      <c r="Y1007" s="32"/>
      <c r="Z1007" s="32"/>
      <c r="AA1007" s="28"/>
    </row>
    <row r="1008" spans="4:27" ht="15" customHeight="1" x14ac:dyDescent="0.2">
      <c r="D1008" s="30"/>
      <c r="E1008" s="3"/>
      <c r="F1008" s="31"/>
      <c r="G1008" s="6"/>
      <c r="H1008" s="46"/>
      <c r="J1008" s="28"/>
      <c r="K1008" s="28"/>
      <c r="L1008" s="34"/>
      <c r="M1008" s="34"/>
      <c r="N1008" s="34"/>
      <c r="O1008" s="34"/>
      <c r="U1008" s="34"/>
      <c r="W1008" s="32"/>
      <c r="X1008" s="32"/>
      <c r="Y1008" s="32"/>
      <c r="Z1008" s="32"/>
      <c r="AA1008" s="28"/>
    </row>
    <row r="1009" spans="4:27" ht="15" customHeight="1" x14ac:dyDescent="0.2">
      <c r="D1009" s="30"/>
      <c r="E1009" s="3"/>
      <c r="F1009" s="31"/>
      <c r="G1009" s="6"/>
      <c r="H1009" s="46"/>
      <c r="J1009" s="28"/>
      <c r="K1009" s="28"/>
      <c r="L1009" s="34"/>
      <c r="M1009" s="34"/>
      <c r="N1009" s="34"/>
      <c r="O1009" s="34"/>
      <c r="U1009" s="34"/>
      <c r="W1009" s="32"/>
      <c r="X1009" s="32"/>
      <c r="Y1009" s="32"/>
      <c r="Z1009" s="32"/>
      <c r="AA1009" s="28"/>
    </row>
    <row r="1010" spans="4:27" ht="15" customHeight="1" x14ac:dyDescent="0.2">
      <c r="D1010" s="30"/>
      <c r="E1010" s="3"/>
      <c r="F1010" s="31"/>
      <c r="G1010" s="6"/>
      <c r="H1010" s="46"/>
      <c r="J1010" s="28"/>
      <c r="K1010" s="28"/>
      <c r="L1010" s="34"/>
      <c r="M1010" s="34"/>
      <c r="N1010" s="34"/>
      <c r="O1010" s="34"/>
      <c r="U1010" s="34"/>
      <c r="W1010" s="32"/>
      <c r="X1010" s="32"/>
      <c r="Y1010" s="32"/>
      <c r="Z1010" s="32"/>
      <c r="AA1010" s="28"/>
    </row>
    <row r="1011" spans="4:27" ht="15" customHeight="1" x14ac:dyDescent="0.2">
      <c r="D1011" s="30"/>
      <c r="E1011" s="3"/>
      <c r="F1011" s="31"/>
      <c r="G1011" s="6"/>
      <c r="H1011" s="46"/>
      <c r="J1011" s="28"/>
      <c r="K1011" s="28"/>
      <c r="L1011" s="34"/>
      <c r="M1011" s="34"/>
      <c r="N1011" s="34"/>
      <c r="O1011" s="34"/>
      <c r="U1011" s="34"/>
      <c r="W1011" s="32"/>
      <c r="X1011" s="32"/>
      <c r="Y1011" s="32"/>
      <c r="Z1011" s="32"/>
      <c r="AA1011" s="28"/>
    </row>
    <row r="1012" spans="4:27" ht="15" customHeight="1" x14ac:dyDescent="0.2">
      <c r="D1012" s="30"/>
      <c r="E1012" s="3"/>
      <c r="F1012" s="31"/>
      <c r="G1012" s="6"/>
      <c r="H1012" s="46"/>
      <c r="J1012" s="28"/>
      <c r="K1012" s="28"/>
      <c r="L1012" s="34"/>
      <c r="M1012" s="34"/>
      <c r="N1012" s="34"/>
      <c r="O1012" s="34"/>
      <c r="U1012" s="34"/>
      <c r="W1012" s="32"/>
      <c r="X1012" s="32"/>
      <c r="Y1012" s="32"/>
      <c r="Z1012" s="32"/>
      <c r="AA1012" s="28"/>
    </row>
    <row r="1013" spans="4:27" ht="15" customHeight="1" x14ac:dyDescent="0.2">
      <c r="D1013" s="30"/>
      <c r="E1013" s="3"/>
      <c r="F1013" s="31"/>
      <c r="G1013" s="6"/>
      <c r="H1013" s="46"/>
      <c r="J1013" s="28"/>
      <c r="K1013" s="28"/>
      <c r="L1013" s="34"/>
      <c r="M1013" s="34"/>
      <c r="N1013" s="34"/>
      <c r="O1013" s="34"/>
      <c r="U1013" s="34"/>
      <c r="W1013" s="32"/>
      <c r="X1013" s="32"/>
      <c r="Y1013" s="32"/>
      <c r="Z1013" s="32"/>
      <c r="AA1013" s="28"/>
    </row>
    <row r="1014" spans="4:27" ht="15" customHeight="1" x14ac:dyDescent="0.2">
      <c r="D1014" s="30"/>
      <c r="E1014" s="3"/>
      <c r="F1014" s="31"/>
      <c r="G1014" s="6"/>
      <c r="H1014" s="46"/>
      <c r="J1014" s="28"/>
      <c r="K1014" s="28"/>
      <c r="L1014" s="34"/>
      <c r="M1014" s="34"/>
      <c r="N1014" s="34"/>
      <c r="O1014" s="34"/>
      <c r="U1014" s="34"/>
      <c r="W1014" s="32"/>
      <c r="X1014" s="32"/>
      <c r="Y1014" s="32"/>
      <c r="Z1014" s="32"/>
      <c r="AA1014" s="28"/>
    </row>
    <row r="1015" spans="4:27" ht="15" customHeight="1" x14ac:dyDescent="0.2">
      <c r="D1015" s="30"/>
      <c r="E1015" s="3"/>
      <c r="F1015" s="31"/>
      <c r="G1015" s="6"/>
      <c r="H1015" s="46"/>
      <c r="J1015" s="28"/>
      <c r="K1015" s="28"/>
      <c r="L1015" s="34"/>
      <c r="M1015" s="34"/>
      <c r="N1015" s="34"/>
      <c r="O1015" s="34"/>
      <c r="U1015" s="34"/>
      <c r="W1015" s="32"/>
      <c r="X1015" s="32"/>
      <c r="Y1015" s="32"/>
      <c r="Z1015" s="32"/>
      <c r="AA1015" s="28"/>
    </row>
    <row r="1016" spans="4:27" ht="15" customHeight="1" x14ac:dyDescent="0.2">
      <c r="D1016" s="30"/>
      <c r="E1016" s="3"/>
      <c r="F1016" s="31"/>
      <c r="G1016" s="6"/>
      <c r="H1016" s="46"/>
      <c r="J1016" s="28"/>
      <c r="K1016" s="28"/>
      <c r="L1016" s="34"/>
      <c r="M1016" s="34"/>
      <c r="N1016" s="34"/>
      <c r="O1016" s="34"/>
      <c r="U1016" s="34"/>
      <c r="W1016" s="32"/>
      <c r="X1016" s="32"/>
      <c r="Y1016" s="32"/>
      <c r="Z1016" s="32"/>
      <c r="AA1016" s="28"/>
    </row>
    <row r="1017" spans="4:27" ht="15" customHeight="1" x14ac:dyDescent="0.2">
      <c r="D1017" s="30"/>
      <c r="E1017" s="3"/>
      <c r="F1017" s="31"/>
      <c r="G1017" s="6"/>
      <c r="H1017" s="46"/>
      <c r="J1017" s="28"/>
      <c r="K1017" s="28"/>
      <c r="L1017" s="34"/>
      <c r="M1017" s="34"/>
      <c r="N1017" s="34"/>
      <c r="O1017" s="34"/>
      <c r="U1017" s="34"/>
      <c r="W1017" s="32"/>
      <c r="X1017" s="32"/>
      <c r="Y1017" s="32"/>
      <c r="Z1017" s="32"/>
      <c r="AA1017" s="28"/>
    </row>
    <row r="1018" spans="4:27" ht="15" customHeight="1" x14ac:dyDescent="0.2">
      <c r="D1018" s="30"/>
      <c r="E1018" s="3"/>
      <c r="F1018" s="31"/>
      <c r="G1018" s="6"/>
      <c r="H1018" s="46"/>
      <c r="J1018" s="28"/>
      <c r="K1018" s="28"/>
      <c r="L1018" s="34"/>
      <c r="M1018" s="34"/>
      <c r="N1018" s="34"/>
      <c r="O1018" s="34"/>
      <c r="U1018" s="34"/>
      <c r="W1018" s="32"/>
      <c r="X1018" s="32"/>
      <c r="Y1018" s="32"/>
      <c r="Z1018" s="32"/>
      <c r="AA1018" s="28"/>
    </row>
    <row r="1019" spans="4:27" ht="15" customHeight="1" x14ac:dyDescent="0.2">
      <c r="D1019" s="30"/>
      <c r="E1019" s="3"/>
      <c r="F1019" s="31"/>
      <c r="G1019" s="6"/>
      <c r="H1019" s="46"/>
      <c r="J1019" s="28"/>
      <c r="K1019" s="28"/>
      <c r="L1019" s="34"/>
      <c r="M1019" s="34"/>
      <c r="N1019" s="34"/>
      <c r="O1019" s="34"/>
      <c r="U1019" s="34"/>
      <c r="W1019" s="32"/>
      <c r="X1019" s="32"/>
      <c r="Y1019" s="32"/>
      <c r="Z1019" s="32"/>
      <c r="AA1019" s="28"/>
    </row>
    <row r="1020" spans="4:27" ht="15" customHeight="1" x14ac:dyDescent="0.2">
      <c r="D1020" s="30"/>
      <c r="E1020" s="3"/>
      <c r="F1020" s="31"/>
      <c r="G1020" s="6"/>
      <c r="H1020" s="46"/>
      <c r="J1020" s="28"/>
      <c r="K1020" s="28"/>
      <c r="L1020" s="34"/>
      <c r="M1020" s="34"/>
      <c r="N1020" s="34"/>
      <c r="O1020" s="34"/>
      <c r="U1020" s="34"/>
      <c r="W1020" s="32"/>
      <c r="X1020" s="32"/>
      <c r="Y1020" s="32"/>
      <c r="Z1020" s="32"/>
      <c r="AA1020" s="28"/>
    </row>
    <row r="1021" spans="4:27" ht="15" customHeight="1" x14ac:dyDescent="0.2">
      <c r="D1021" s="30"/>
      <c r="E1021" s="3"/>
      <c r="F1021" s="31"/>
      <c r="G1021" s="6"/>
      <c r="H1021" s="46"/>
      <c r="J1021" s="28"/>
      <c r="K1021" s="28"/>
      <c r="L1021" s="34"/>
      <c r="M1021" s="34"/>
      <c r="N1021" s="34"/>
      <c r="O1021" s="34"/>
      <c r="U1021" s="34"/>
      <c r="W1021" s="32"/>
      <c r="X1021" s="32"/>
      <c r="Y1021" s="32"/>
      <c r="Z1021" s="32"/>
      <c r="AA1021" s="28"/>
    </row>
    <row r="1022" spans="4:27" ht="15" customHeight="1" x14ac:dyDescent="0.2">
      <c r="D1022" s="30"/>
      <c r="E1022" s="3"/>
      <c r="F1022" s="31"/>
      <c r="G1022" s="6"/>
      <c r="H1022" s="46"/>
      <c r="J1022" s="28"/>
      <c r="K1022" s="28"/>
      <c r="L1022" s="34"/>
      <c r="M1022" s="34"/>
      <c r="N1022" s="34"/>
      <c r="O1022" s="34"/>
      <c r="U1022" s="34"/>
      <c r="W1022" s="32"/>
      <c r="X1022" s="32"/>
      <c r="Y1022" s="32"/>
      <c r="Z1022" s="32"/>
      <c r="AA1022" s="28"/>
    </row>
    <row r="1023" spans="4:27" ht="15" customHeight="1" x14ac:dyDescent="0.2">
      <c r="D1023" s="30"/>
      <c r="E1023" s="3"/>
      <c r="F1023" s="31"/>
      <c r="G1023" s="6"/>
      <c r="H1023" s="46"/>
      <c r="J1023" s="28"/>
      <c r="K1023" s="28"/>
      <c r="L1023" s="34"/>
      <c r="M1023" s="34"/>
      <c r="N1023" s="34"/>
      <c r="O1023" s="34"/>
      <c r="U1023" s="34"/>
      <c r="W1023" s="32"/>
      <c r="X1023" s="32"/>
      <c r="Y1023" s="32"/>
      <c r="Z1023" s="32"/>
      <c r="AA1023" s="28"/>
    </row>
    <row r="1024" spans="4:27" ht="15" customHeight="1" x14ac:dyDescent="0.2">
      <c r="D1024" s="30"/>
      <c r="E1024" s="3"/>
      <c r="F1024" s="31"/>
      <c r="G1024" s="6"/>
      <c r="H1024" s="46"/>
      <c r="J1024" s="28"/>
      <c r="K1024" s="28"/>
      <c r="L1024" s="34"/>
      <c r="M1024" s="34"/>
      <c r="N1024" s="34"/>
      <c r="O1024" s="34"/>
      <c r="U1024" s="34"/>
      <c r="W1024" s="32"/>
      <c r="X1024" s="32"/>
      <c r="Y1024" s="32"/>
      <c r="Z1024" s="32"/>
      <c r="AA1024" s="28"/>
    </row>
    <row r="1025" spans="4:27" ht="15" customHeight="1" x14ac:dyDescent="0.2">
      <c r="D1025" s="30"/>
      <c r="E1025" s="3"/>
      <c r="F1025" s="31"/>
      <c r="G1025" s="6"/>
      <c r="H1025" s="46"/>
      <c r="J1025" s="28"/>
      <c r="K1025" s="28"/>
      <c r="L1025" s="34"/>
      <c r="M1025" s="34"/>
      <c r="N1025" s="34"/>
      <c r="O1025" s="34"/>
      <c r="U1025" s="34"/>
      <c r="W1025" s="32"/>
      <c r="X1025" s="32"/>
      <c r="Y1025" s="32"/>
      <c r="Z1025" s="32"/>
      <c r="AA1025" s="28"/>
    </row>
    <row r="1026" spans="4:27" ht="15" customHeight="1" x14ac:dyDescent="0.2">
      <c r="D1026" s="30"/>
      <c r="E1026" s="3"/>
      <c r="F1026" s="31"/>
      <c r="G1026" s="6"/>
      <c r="H1026" s="46"/>
      <c r="J1026" s="28"/>
      <c r="K1026" s="28"/>
      <c r="L1026" s="34"/>
      <c r="M1026" s="34"/>
      <c r="N1026" s="34"/>
      <c r="O1026" s="34"/>
      <c r="U1026" s="34"/>
      <c r="W1026" s="32"/>
      <c r="X1026" s="32"/>
      <c r="Y1026" s="32"/>
      <c r="Z1026" s="32"/>
      <c r="AA1026" s="28"/>
    </row>
    <row r="1027" spans="4:27" ht="15" customHeight="1" x14ac:dyDescent="0.2">
      <c r="D1027" s="30"/>
      <c r="E1027" s="3"/>
      <c r="F1027" s="31"/>
      <c r="G1027" s="6"/>
      <c r="H1027" s="46"/>
      <c r="J1027" s="28"/>
      <c r="K1027" s="28"/>
      <c r="L1027" s="34"/>
      <c r="M1027" s="34"/>
      <c r="N1027" s="34"/>
      <c r="O1027" s="34"/>
      <c r="U1027" s="34"/>
      <c r="W1027" s="32"/>
      <c r="X1027" s="32"/>
      <c r="Y1027" s="32"/>
      <c r="Z1027" s="32"/>
      <c r="AA1027" s="28"/>
    </row>
    <row r="1028" spans="4:27" ht="15" customHeight="1" x14ac:dyDescent="0.2">
      <c r="D1028" s="30"/>
      <c r="E1028" s="3"/>
      <c r="F1028" s="31"/>
      <c r="G1028" s="6"/>
      <c r="H1028" s="46"/>
      <c r="J1028" s="28"/>
      <c r="K1028" s="28"/>
      <c r="L1028" s="34"/>
      <c r="M1028" s="34"/>
      <c r="N1028" s="34"/>
      <c r="O1028" s="34"/>
      <c r="U1028" s="34"/>
      <c r="W1028" s="32"/>
      <c r="X1028" s="32"/>
      <c r="Y1028" s="32"/>
      <c r="Z1028" s="32"/>
      <c r="AA1028" s="28"/>
    </row>
    <row r="1029" spans="4:27" ht="15" customHeight="1" x14ac:dyDescent="0.2">
      <c r="D1029" s="30"/>
      <c r="E1029" s="3"/>
      <c r="F1029" s="31"/>
      <c r="G1029" s="6"/>
      <c r="H1029" s="46"/>
      <c r="J1029" s="28"/>
      <c r="K1029" s="28"/>
      <c r="L1029" s="34"/>
      <c r="M1029" s="34"/>
      <c r="N1029" s="34"/>
      <c r="O1029" s="34"/>
      <c r="U1029" s="34"/>
      <c r="W1029" s="32"/>
      <c r="X1029" s="32"/>
      <c r="Y1029" s="32"/>
      <c r="Z1029" s="32"/>
      <c r="AA1029" s="28"/>
    </row>
    <row r="1030" spans="4:27" ht="15" customHeight="1" x14ac:dyDescent="0.2">
      <c r="D1030" s="30"/>
      <c r="E1030" s="3"/>
      <c r="F1030" s="31"/>
      <c r="G1030" s="6"/>
      <c r="H1030" s="46"/>
      <c r="J1030" s="28"/>
      <c r="K1030" s="28"/>
      <c r="L1030" s="34"/>
      <c r="M1030" s="34"/>
      <c r="N1030" s="34"/>
      <c r="O1030" s="34"/>
      <c r="U1030" s="34"/>
      <c r="W1030" s="32"/>
      <c r="X1030" s="32"/>
      <c r="Y1030" s="32"/>
      <c r="Z1030" s="32"/>
      <c r="AA1030" s="28"/>
    </row>
    <row r="1031" spans="4:27" ht="15" customHeight="1" x14ac:dyDescent="0.2">
      <c r="D1031" s="30"/>
      <c r="E1031" s="3"/>
      <c r="F1031" s="31"/>
      <c r="G1031" s="6"/>
      <c r="H1031" s="46"/>
      <c r="J1031" s="28"/>
      <c r="K1031" s="28"/>
      <c r="L1031" s="34"/>
      <c r="M1031" s="34"/>
      <c r="N1031" s="34"/>
      <c r="O1031" s="34"/>
      <c r="U1031" s="34"/>
      <c r="W1031" s="32"/>
      <c r="X1031" s="32"/>
      <c r="Y1031" s="32"/>
      <c r="Z1031" s="32"/>
      <c r="AA1031" s="28"/>
    </row>
    <row r="1032" spans="4:27" ht="15" customHeight="1" x14ac:dyDescent="0.2">
      <c r="D1032" s="30"/>
      <c r="E1032" s="3"/>
      <c r="F1032" s="31"/>
      <c r="G1032" s="6"/>
      <c r="H1032" s="46"/>
      <c r="J1032" s="28"/>
      <c r="K1032" s="28"/>
      <c r="L1032" s="34"/>
      <c r="M1032" s="34"/>
      <c r="N1032" s="34"/>
      <c r="O1032" s="34"/>
      <c r="U1032" s="34"/>
      <c r="W1032" s="32"/>
      <c r="X1032" s="32"/>
      <c r="Y1032" s="32"/>
      <c r="Z1032" s="32"/>
      <c r="AA1032" s="28"/>
    </row>
    <row r="1033" spans="4:27" ht="15" customHeight="1" x14ac:dyDescent="0.2">
      <c r="D1033" s="30"/>
      <c r="E1033" s="3"/>
      <c r="F1033" s="31"/>
      <c r="G1033" s="6"/>
      <c r="H1033" s="46"/>
      <c r="J1033" s="28"/>
      <c r="K1033" s="28"/>
      <c r="L1033" s="34"/>
      <c r="M1033" s="34"/>
      <c r="N1033" s="34"/>
      <c r="O1033" s="34"/>
      <c r="U1033" s="34"/>
      <c r="W1033" s="32"/>
      <c r="X1033" s="32"/>
      <c r="Y1033" s="32"/>
      <c r="Z1033" s="32"/>
      <c r="AA1033" s="28"/>
    </row>
    <row r="1034" spans="4:27" ht="15" customHeight="1" x14ac:dyDescent="0.2">
      <c r="D1034" s="30"/>
      <c r="E1034" s="3"/>
      <c r="F1034" s="31"/>
      <c r="G1034" s="6"/>
      <c r="H1034" s="46"/>
      <c r="J1034" s="28"/>
      <c r="K1034" s="28"/>
      <c r="L1034" s="34"/>
      <c r="M1034" s="34"/>
      <c r="N1034" s="34"/>
      <c r="O1034" s="34"/>
      <c r="U1034" s="34"/>
      <c r="W1034" s="32"/>
      <c r="X1034" s="32"/>
      <c r="Y1034" s="32"/>
      <c r="Z1034" s="32"/>
      <c r="AA1034" s="28"/>
    </row>
    <row r="1035" spans="4:27" ht="15" customHeight="1" x14ac:dyDescent="0.2">
      <c r="D1035" s="30"/>
      <c r="E1035" s="3"/>
      <c r="F1035" s="31"/>
      <c r="G1035" s="6"/>
      <c r="H1035" s="46"/>
      <c r="J1035" s="28"/>
      <c r="K1035" s="28"/>
      <c r="L1035" s="34"/>
      <c r="M1035" s="34"/>
      <c r="N1035" s="34"/>
      <c r="O1035" s="34"/>
      <c r="U1035" s="34"/>
      <c r="W1035" s="32"/>
      <c r="X1035" s="32"/>
      <c r="Y1035" s="32"/>
      <c r="Z1035" s="32"/>
      <c r="AA1035" s="28"/>
    </row>
    <row r="1036" spans="4:27" ht="15" customHeight="1" x14ac:dyDescent="0.2">
      <c r="D1036" s="30"/>
      <c r="E1036" s="3"/>
      <c r="F1036" s="31"/>
      <c r="G1036" s="6"/>
      <c r="H1036" s="46"/>
      <c r="J1036" s="28"/>
      <c r="K1036" s="28"/>
      <c r="L1036" s="34"/>
      <c r="M1036" s="34"/>
      <c r="N1036" s="34"/>
      <c r="O1036" s="34"/>
      <c r="U1036" s="34"/>
      <c r="W1036" s="32"/>
      <c r="X1036" s="32"/>
      <c r="Y1036" s="32"/>
      <c r="Z1036" s="32"/>
      <c r="AA1036" s="28"/>
    </row>
    <row r="1037" spans="4:27" ht="15" customHeight="1" x14ac:dyDescent="0.2">
      <c r="D1037" s="30"/>
      <c r="E1037" s="3"/>
      <c r="F1037" s="31"/>
      <c r="G1037" s="6"/>
      <c r="H1037" s="46"/>
      <c r="J1037" s="28"/>
      <c r="K1037" s="28"/>
      <c r="L1037" s="34"/>
      <c r="M1037" s="34"/>
      <c r="N1037" s="34"/>
      <c r="O1037" s="34"/>
      <c r="U1037" s="34"/>
      <c r="W1037" s="32"/>
      <c r="X1037" s="32"/>
      <c r="Y1037" s="32"/>
      <c r="Z1037" s="32"/>
      <c r="AA1037" s="28"/>
    </row>
    <row r="1038" spans="4:27" ht="15" customHeight="1" x14ac:dyDescent="0.2">
      <c r="D1038" s="30"/>
      <c r="E1038" s="3"/>
      <c r="F1038" s="31"/>
      <c r="G1038" s="6"/>
      <c r="H1038" s="46"/>
      <c r="J1038" s="28"/>
      <c r="K1038" s="28"/>
      <c r="L1038" s="34"/>
      <c r="M1038" s="34"/>
      <c r="N1038" s="34"/>
      <c r="O1038" s="34"/>
      <c r="U1038" s="34"/>
      <c r="W1038" s="32"/>
      <c r="X1038" s="32"/>
      <c r="Y1038" s="32"/>
      <c r="Z1038" s="32"/>
      <c r="AA1038" s="28"/>
    </row>
    <row r="1039" spans="4:27" ht="15" customHeight="1" x14ac:dyDescent="0.2">
      <c r="D1039" s="30"/>
      <c r="E1039" s="3"/>
      <c r="F1039" s="31"/>
      <c r="G1039" s="6"/>
      <c r="H1039" s="46"/>
      <c r="J1039" s="28"/>
      <c r="K1039" s="28"/>
      <c r="L1039" s="34"/>
      <c r="M1039" s="34"/>
      <c r="N1039" s="34"/>
      <c r="O1039" s="34"/>
      <c r="U1039" s="34"/>
      <c r="W1039" s="32"/>
      <c r="X1039" s="32"/>
      <c r="Y1039" s="32"/>
      <c r="Z1039" s="32"/>
      <c r="AA1039" s="28"/>
    </row>
    <row r="1040" spans="4:27" ht="15" customHeight="1" x14ac:dyDescent="0.2">
      <c r="D1040" s="30"/>
      <c r="E1040" s="3"/>
      <c r="F1040" s="31"/>
      <c r="G1040" s="6"/>
      <c r="H1040" s="46"/>
      <c r="J1040" s="28"/>
      <c r="K1040" s="28"/>
      <c r="L1040" s="34"/>
      <c r="M1040" s="34"/>
      <c r="N1040" s="34"/>
      <c r="O1040" s="34"/>
      <c r="U1040" s="34"/>
      <c r="W1040" s="32"/>
      <c r="X1040" s="32"/>
      <c r="Y1040" s="32"/>
      <c r="Z1040" s="32"/>
      <c r="AA1040" s="28"/>
    </row>
    <row r="1041" spans="4:27" ht="15" customHeight="1" x14ac:dyDescent="0.2">
      <c r="D1041" s="30"/>
      <c r="E1041" s="3"/>
      <c r="F1041" s="31"/>
      <c r="G1041" s="6"/>
      <c r="H1041" s="46"/>
      <c r="J1041" s="28"/>
      <c r="K1041" s="28"/>
      <c r="L1041" s="34"/>
      <c r="M1041" s="34"/>
      <c r="N1041" s="34"/>
      <c r="O1041" s="34"/>
      <c r="U1041" s="34"/>
      <c r="W1041" s="32"/>
      <c r="X1041" s="32"/>
      <c r="Y1041" s="32"/>
      <c r="Z1041" s="32"/>
      <c r="AA1041" s="28"/>
    </row>
    <row r="1042" spans="4:27" ht="15" customHeight="1" x14ac:dyDescent="0.2">
      <c r="D1042" s="30"/>
      <c r="E1042" s="3"/>
      <c r="F1042" s="31"/>
      <c r="G1042" s="6"/>
      <c r="H1042" s="46"/>
      <c r="J1042" s="28"/>
      <c r="K1042" s="28"/>
      <c r="L1042" s="34"/>
      <c r="M1042" s="34"/>
      <c r="N1042" s="34"/>
      <c r="O1042" s="34"/>
      <c r="U1042" s="34"/>
      <c r="W1042" s="32"/>
      <c r="X1042" s="32"/>
      <c r="Y1042" s="32"/>
      <c r="Z1042" s="32"/>
      <c r="AA1042" s="28"/>
    </row>
    <row r="1043" spans="4:27" ht="15" customHeight="1" x14ac:dyDescent="0.2">
      <c r="D1043" s="30"/>
      <c r="E1043" s="3"/>
      <c r="F1043" s="31"/>
      <c r="G1043" s="6"/>
      <c r="H1043" s="46"/>
      <c r="J1043" s="28"/>
      <c r="K1043" s="28"/>
      <c r="L1043" s="34"/>
      <c r="M1043" s="34"/>
      <c r="N1043" s="34"/>
      <c r="O1043" s="34"/>
      <c r="U1043" s="34"/>
      <c r="W1043" s="32"/>
      <c r="X1043" s="32"/>
      <c r="Y1043" s="32"/>
      <c r="Z1043" s="32"/>
      <c r="AA1043" s="28"/>
    </row>
    <row r="1044" spans="4:27" ht="15" customHeight="1" x14ac:dyDescent="0.2">
      <c r="D1044" s="30"/>
      <c r="E1044" s="3"/>
      <c r="F1044" s="31"/>
      <c r="G1044" s="6"/>
      <c r="H1044" s="46"/>
      <c r="J1044" s="28"/>
      <c r="K1044" s="28"/>
      <c r="L1044" s="34"/>
      <c r="M1044" s="34"/>
      <c r="N1044" s="34"/>
      <c r="O1044" s="34"/>
      <c r="U1044" s="34"/>
      <c r="W1044" s="32"/>
      <c r="X1044" s="32"/>
      <c r="Y1044" s="32"/>
      <c r="Z1044" s="32"/>
      <c r="AA1044" s="28"/>
    </row>
    <row r="1045" spans="4:27" ht="15" customHeight="1" x14ac:dyDescent="0.2">
      <c r="D1045" s="30"/>
      <c r="E1045" s="3"/>
      <c r="F1045" s="31"/>
      <c r="G1045" s="6"/>
      <c r="H1045" s="46"/>
      <c r="J1045" s="28"/>
      <c r="K1045" s="28"/>
      <c r="L1045" s="34"/>
      <c r="M1045" s="34"/>
      <c r="N1045" s="34"/>
      <c r="O1045" s="34"/>
      <c r="U1045" s="34"/>
      <c r="W1045" s="32"/>
      <c r="X1045" s="32"/>
      <c r="Y1045" s="32"/>
      <c r="Z1045" s="32"/>
      <c r="AA1045" s="28"/>
    </row>
    <row r="1046" spans="4:27" ht="15" customHeight="1" x14ac:dyDescent="0.2">
      <c r="D1046" s="30"/>
      <c r="E1046" s="3"/>
      <c r="F1046" s="31"/>
      <c r="G1046" s="6"/>
      <c r="H1046" s="46"/>
      <c r="J1046" s="28"/>
      <c r="K1046" s="28"/>
      <c r="L1046" s="34"/>
      <c r="M1046" s="34"/>
      <c r="N1046" s="34"/>
      <c r="O1046" s="34"/>
      <c r="U1046" s="34"/>
      <c r="W1046" s="32"/>
      <c r="X1046" s="32"/>
      <c r="Y1046" s="32"/>
      <c r="Z1046" s="32"/>
      <c r="AA1046" s="28"/>
    </row>
    <row r="1047" spans="4:27" ht="15" customHeight="1" x14ac:dyDescent="0.2">
      <c r="D1047" s="30"/>
      <c r="E1047" s="3"/>
      <c r="F1047" s="31"/>
      <c r="G1047" s="6"/>
      <c r="H1047" s="46"/>
      <c r="J1047" s="28"/>
      <c r="K1047" s="28"/>
      <c r="L1047" s="34"/>
      <c r="M1047" s="34"/>
      <c r="N1047" s="34"/>
      <c r="O1047" s="34"/>
      <c r="U1047" s="34"/>
      <c r="W1047" s="32"/>
      <c r="X1047" s="32"/>
      <c r="Y1047" s="32"/>
      <c r="Z1047" s="32"/>
      <c r="AA1047" s="28"/>
    </row>
    <row r="1048" spans="4:27" ht="15" customHeight="1" x14ac:dyDescent="0.2">
      <c r="D1048" s="30"/>
      <c r="E1048" s="3"/>
      <c r="F1048" s="31"/>
      <c r="G1048" s="6"/>
      <c r="H1048" s="46"/>
      <c r="J1048" s="28"/>
      <c r="K1048" s="28"/>
      <c r="L1048" s="34"/>
      <c r="M1048" s="34"/>
      <c r="N1048" s="34"/>
      <c r="O1048" s="34"/>
      <c r="U1048" s="34"/>
      <c r="W1048" s="32"/>
      <c r="X1048" s="32"/>
      <c r="Y1048" s="32"/>
      <c r="Z1048" s="32"/>
      <c r="AA1048" s="28"/>
    </row>
    <row r="1049" spans="4:27" ht="15" customHeight="1" x14ac:dyDescent="0.2">
      <c r="D1049" s="30"/>
      <c r="E1049" s="3"/>
      <c r="F1049" s="31"/>
      <c r="G1049" s="6"/>
      <c r="H1049" s="46"/>
      <c r="J1049" s="28"/>
      <c r="K1049" s="28"/>
      <c r="L1049" s="34"/>
      <c r="M1049" s="34"/>
      <c r="N1049" s="34"/>
      <c r="O1049" s="34"/>
      <c r="U1049" s="34"/>
      <c r="W1049" s="32"/>
      <c r="X1049" s="32"/>
      <c r="Y1049" s="32"/>
      <c r="Z1049" s="32"/>
      <c r="AA1049" s="28"/>
    </row>
    <row r="1050" spans="4:27" ht="15" customHeight="1" x14ac:dyDescent="0.2">
      <c r="D1050" s="30"/>
      <c r="E1050" s="3"/>
      <c r="F1050" s="31"/>
      <c r="G1050" s="6"/>
      <c r="H1050" s="46"/>
      <c r="J1050" s="28"/>
      <c r="K1050" s="28"/>
      <c r="L1050" s="34"/>
      <c r="M1050" s="34"/>
      <c r="N1050" s="34"/>
      <c r="O1050" s="34"/>
      <c r="U1050" s="34"/>
      <c r="W1050" s="32"/>
      <c r="X1050" s="32"/>
      <c r="Y1050" s="32"/>
      <c r="Z1050" s="32"/>
      <c r="AA1050" s="28"/>
    </row>
    <row r="1051" spans="4:27" ht="15" customHeight="1" x14ac:dyDescent="0.2">
      <c r="D1051" s="30"/>
      <c r="E1051" s="3"/>
      <c r="F1051" s="31"/>
      <c r="G1051" s="6"/>
      <c r="H1051" s="46"/>
      <c r="J1051" s="28"/>
      <c r="K1051" s="28"/>
      <c r="L1051" s="34"/>
      <c r="M1051" s="34"/>
      <c r="N1051" s="34"/>
      <c r="O1051" s="34"/>
      <c r="U1051" s="34"/>
      <c r="W1051" s="32"/>
      <c r="X1051" s="32"/>
      <c r="Y1051" s="32"/>
      <c r="Z1051" s="32"/>
      <c r="AA1051" s="28"/>
    </row>
    <row r="1052" spans="4:27" ht="15" customHeight="1" x14ac:dyDescent="0.2">
      <c r="D1052" s="30"/>
      <c r="E1052" s="3"/>
      <c r="F1052" s="31"/>
      <c r="G1052" s="6"/>
      <c r="H1052" s="46"/>
      <c r="J1052" s="28"/>
      <c r="K1052" s="28"/>
      <c r="L1052" s="34"/>
      <c r="M1052" s="34"/>
      <c r="N1052" s="34"/>
      <c r="O1052" s="34"/>
      <c r="U1052" s="34"/>
      <c r="W1052" s="32"/>
      <c r="X1052" s="32"/>
      <c r="Y1052" s="32"/>
      <c r="Z1052" s="32"/>
      <c r="AA1052" s="28"/>
    </row>
    <row r="1053" spans="4:27" ht="15" customHeight="1" x14ac:dyDescent="0.2">
      <c r="D1053" s="30"/>
      <c r="E1053" s="3"/>
      <c r="F1053" s="31"/>
      <c r="G1053" s="6"/>
      <c r="H1053" s="46"/>
      <c r="J1053" s="28"/>
      <c r="K1053" s="28"/>
      <c r="L1053" s="34"/>
      <c r="M1053" s="34"/>
      <c r="N1053" s="34"/>
      <c r="O1053" s="34"/>
      <c r="U1053" s="34"/>
      <c r="W1053" s="32"/>
      <c r="X1053" s="32"/>
      <c r="Y1053" s="32"/>
      <c r="Z1053" s="32"/>
      <c r="AA1053" s="28"/>
    </row>
    <row r="1054" spans="4:27" ht="15" customHeight="1" x14ac:dyDescent="0.2">
      <c r="D1054" s="30"/>
      <c r="E1054" s="3"/>
      <c r="F1054" s="31"/>
      <c r="G1054" s="6"/>
      <c r="H1054" s="46"/>
      <c r="J1054" s="28"/>
      <c r="K1054" s="28"/>
      <c r="L1054" s="34"/>
      <c r="M1054" s="34"/>
      <c r="N1054" s="34"/>
      <c r="O1054" s="34"/>
      <c r="U1054" s="34"/>
      <c r="W1054" s="32"/>
      <c r="X1054" s="32"/>
      <c r="Y1054" s="32"/>
      <c r="Z1054" s="32"/>
      <c r="AA1054" s="28"/>
    </row>
    <row r="1055" spans="4:27" ht="15" customHeight="1" x14ac:dyDescent="0.2">
      <c r="D1055" s="30"/>
      <c r="E1055" s="3"/>
      <c r="F1055" s="31"/>
      <c r="G1055" s="6"/>
      <c r="H1055" s="46"/>
      <c r="J1055" s="28"/>
      <c r="K1055" s="28"/>
      <c r="L1055" s="34"/>
      <c r="M1055" s="34"/>
      <c r="N1055" s="34"/>
      <c r="O1055" s="34"/>
      <c r="U1055" s="34"/>
      <c r="W1055" s="32"/>
      <c r="X1055" s="32"/>
      <c r="Y1055" s="32"/>
      <c r="Z1055" s="32"/>
      <c r="AA1055" s="28"/>
    </row>
    <row r="1056" spans="4:27" ht="15" customHeight="1" x14ac:dyDescent="0.2">
      <c r="D1056" s="30"/>
      <c r="E1056" s="3"/>
      <c r="F1056" s="31"/>
      <c r="G1056" s="6"/>
      <c r="H1056" s="46"/>
      <c r="J1056" s="28"/>
      <c r="K1056" s="28"/>
      <c r="L1056" s="34"/>
      <c r="M1056" s="34"/>
      <c r="N1056" s="34"/>
      <c r="O1056" s="34"/>
      <c r="U1056" s="34"/>
      <c r="W1056" s="32"/>
      <c r="X1056" s="32"/>
      <c r="Y1056" s="32"/>
      <c r="Z1056" s="32"/>
      <c r="AA1056" s="28"/>
    </row>
    <row r="1057" spans="4:27" ht="15" customHeight="1" x14ac:dyDescent="0.2">
      <c r="D1057" s="30"/>
      <c r="E1057" s="3"/>
      <c r="F1057" s="31"/>
      <c r="G1057" s="6"/>
      <c r="H1057" s="46"/>
      <c r="J1057" s="28"/>
      <c r="K1057" s="28"/>
      <c r="L1057" s="34"/>
      <c r="M1057" s="34"/>
      <c r="N1057" s="34"/>
      <c r="O1057" s="34"/>
      <c r="U1057" s="34"/>
      <c r="W1057" s="32"/>
      <c r="X1057" s="32"/>
      <c r="Y1057" s="32"/>
      <c r="Z1057" s="32"/>
      <c r="AA1057" s="28"/>
    </row>
    <row r="1058" spans="4:27" ht="15" customHeight="1" x14ac:dyDescent="0.2">
      <c r="D1058" s="30"/>
      <c r="E1058" s="3"/>
      <c r="F1058" s="31"/>
      <c r="G1058" s="6"/>
      <c r="H1058" s="46"/>
      <c r="J1058" s="28"/>
      <c r="K1058" s="28"/>
      <c r="L1058" s="34"/>
      <c r="M1058" s="34"/>
      <c r="N1058" s="34"/>
      <c r="O1058" s="34"/>
      <c r="U1058" s="34"/>
      <c r="W1058" s="32"/>
      <c r="X1058" s="32"/>
      <c r="Y1058" s="32"/>
      <c r="Z1058" s="32"/>
      <c r="AA1058" s="28"/>
    </row>
    <row r="1059" spans="4:27" ht="15" customHeight="1" x14ac:dyDescent="0.2">
      <c r="D1059" s="30"/>
      <c r="E1059" s="3"/>
      <c r="F1059" s="31"/>
      <c r="G1059" s="6"/>
      <c r="H1059" s="46"/>
      <c r="J1059" s="28"/>
      <c r="K1059" s="28"/>
      <c r="L1059" s="34"/>
      <c r="M1059" s="34"/>
      <c r="N1059" s="34"/>
      <c r="O1059" s="34"/>
      <c r="U1059" s="34"/>
      <c r="W1059" s="32"/>
      <c r="X1059" s="32"/>
      <c r="Y1059" s="32"/>
      <c r="Z1059" s="32"/>
      <c r="AA1059" s="28"/>
    </row>
    <row r="1060" spans="4:27" ht="15" customHeight="1" x14ac:dyDescent="0.2">
      <c r="D1060" s="30"/>
      <c r="E1060" s="3"/>
      <c r="F1060" s="31"/>
      <c r="G1060" s="6"/>
      <c r="H1060" s="46"/>
      <c r="J1060" s="28"/>
      <c r="K1060" s="28"/>
      <c r="L1060" s="34"/>
      <c r="M1060" s="34"/>
      <c r="N1060" s="34"/>
      <c r="O1060" s="34"/>
      <c r="U1060" s="34"/>
      <c r="W1060" s="32"/>
      <c r="X1060" s="32"/>
      <c r="Y1060" s="32"/>
      <c r="Z1060" s="32"/>
      <c r="AA1060" s="28"/>
    </row>
    <row r="1061" spans="4:27" ht="15" customHeight="1" x14ac:dyDescent="0.2">
      <c r="D1061" s="30"/>
      <c r="E1061" s="3"/>
      <c r="F1061" s="31"/>
      <c r="G1061" s="6"/>
      <c r="H1061" s="46"/>
      <c r="J1061" s="28"/>
      <c r="K1061" s="28"/>
      <c r="L1061" s="34"/>
      <c r="M1061" s="34"/>
      <c r="N1061" s="34"/>
      <c r="O1061" s="34"/>
      <c r="U1061" s="34"/>
      <c r="W1061" s="32"/>
      <c r="X1061" s="32"/>
      <c r="Y1061" s="32"/>
      <c r="Z1061" s="32"/>
      <c r="AA1061" s="28"/>
    </row>
    <row r="1062" spans="4:27" ht="15" customHeight="1" x14ac:dyDescent="0.2">
      <c r="D1062" s="30"/>
      <c r="E1062" s="3"/>
      <c r="F1062" s="31"/>
      <c r="G1062" s="6"/>
      <c r="H1062" s="46"/>
      <c r="J1062" s="28"/>
      <c r="K1062" s="28"/>
      <c r="L1062" s="34"/>
      <c r="M1062" s="34"/>
      <c r="N1062" s="34"/>
      <c r="O1062" s="34"/>
      <c r="U1062" s="34"/>
      <c r="W1062" s="32"/>
      <c r="X1062" s="32"/>
      <c r="Y1062" s="32"/>
      <c r="Z1062" s="32"/>
      <c r="AA1062" s="28"/>
    </row>
    <row r="1063" spans="4:27" ht="15" customHeight="1" x14ac:dyDescent="0.2">
      <c r="D1063" s="30"/>
      <c r="E1063" s="3"/>
      <c r="F1063" s="31"/>
      <c r="G1063" s="6"/>
      <c r="H1063" s="46"/>
      <c r="J1063" s="28"/>
      <c r="K1063" s="28"/>
      <c r="L1063" s="34"/>
      <c r="M1063" s="34"/>
      <c r="N1063" s="34"/>
      <c r="O1063" s="34"/>
      <c r="U1063" s="34"/>
      <c r="W1063" s="32"/>
      <c r="X1063" s="32"/>
      <c r="Y1063" s="32"/>
      <c r="Z1063" s="32"/>
      <c r="AA1063" s="28"/>
    </row>
    <row r="1064" spans="4:27" ht="15" customHeight="1" x14ac:dyDescent="0.2">
      <c r="D1064" s="30"/>
      <c r="E1064" s="3"/>
      <c r="F1064" s="31"/>
      <c r="G1064" s="6"/>
      <c r="H1064" s="46"/>
      <c r="J1064" s="28"/>
      <c r="K1064" s="28"/>
      <c r="L1064" s="34"/>
      <c r="M1064" s="34"/>
      <c r="N1064" s="34"/>
      <c r="O1064" s="34"/>
      <c r="U1064" s="34"/>
      <c r="W1064" s="32"/>
      <c r="X1064" s="32"/>
      <c r="Y1064" s="32"/>
      <c r="Z1064" s="32"/>
      <c r="AA1064" s="28"/>
    </row>
    <row r="1065" spans="4:27" ht="15" customHeight="1" x14ac:dyDescent="0.2">
      <c r="D1065" s="30"/>
      <c r="E1065" s="3"/>
      <c r="F1065" s="31"/>
      <c r="G1065" s="6"/>
      <c r="H1065" s="46"/>
      <c r="J1065" s="28"/>
      <c r="K1065" s="28"/>
      <c r="L1065" s="34"/>
      <c r="M1065" s="34"/>
      <c r="N1065" s="34"/>
      <c r="O1065" s="34"/>
      <c r="U1065" s="34"/>
      <c r="W1065" s="32"/>
      <c r="X1065" s="32"/>
      <c r="Y1065" s="32"/>
      <c r="Z1065" s="32"/>
      <c r="AA1065" s="28"/>
    </row>
    <row r="1066" spans="4:27" ht="15" customHeight="1" x14ac:dyDescent="0.2">
      <c r="D1066" s="30"/>
      <c r="E1066" s="3"/>
      <c r="F1066" s="31"/>
      <c r="G1066" s="6"/>
      <c r="H1066" s="46"/>
      <c r="J1066" s="28"/>
      <c r="K1066" s="28"/>
      <c r="L1066" s="34"/>
      <c r="M1066" s="34"/>
      <c r="N1066" s="34"/>
      <c r="O1066" s="34"/>
      <c r="U1066" s="34"/>
      <c r="W1066" s="32"/>
      <c r="X1066" s="32"/>
      <c r="Y1066" s="32"/>
      <c r="Z1066" s="32"/>
      <c r="AA1066" s="28"/>
    </row>
    <row r="1067" spans="4:27" ht="15" customHeight="1" x14ac:dyDescent="0.2">
      <c r="D1067" s="30"/>
      <c r="E1067" s="3"/>
      <c r="F1067" s="31"/>
      <c r="G1067" s="6"/>
      <c r="H1067" s="46"/>
      <c r="J1067" s="28"/>
      <c r="K1067" s="28"/>
      <c r="L1067" s="34"/>
      <c r="M1067" s="34"/>
      <c r="N1067" s="34"/>
      <c r="O1067" s="34"/>
      <c r="U1067" s="34"/>
      <c r="W1067" s="32"/>
      <c r="X1067" s="32"/>
      <c r="Y1067" s="32"/>
      <c r="Z1067" s="32"/>
      <c r="AA1067" s="28"/>
    </row>
    <row r="1068" spans="4:27" ht="15" customHeight="1" x14ac:dyDescent="0.2">
      <c r="D1068" s="30"/>
      <c r="E1068" s="3"/>
      <c r="F1068" s="31"/>
      <c r="G1068" s="6"/>
      <c r="H1068" s="46"/>
      <c r="J1068" s="28"/>
      <c r="K1068" s="28"/>
      <c r="L1068" s="34"/>
      <c r="M1068" s="34"/>
      <c r="N1068" s="34"/>
      <c r="O1068" s="34"/>
      <c r="U1068" s="34"/>
      <c r="W1068" s="32"/>
      <c r="X1068" s="32"/>
      <c r="Y1068" s="32"/>
      <c r="Z1068" s="32"/>
      <c r="AA1068" s="28"/>
    </row>
    <row r="1069" spans="4:27" ht="15" customHeight="1" x14ac:dyDescent="0.2">
      <c r="D1069" s="30"/>
      <c r="E1069" s="3"/>
      <c r="F1069" s="31"/>
      <c r="G1069" s="6"/>
      <c r="H1069" s="46"/>
      <c r="J1069" s="28"/>
      <c r="K1069" s="28"/>
      <c r="L1069" s="34"/>
      <c r="M1069" s="34"/>
      <c r="N1069" s="34"/>
      <c r="O1069" s="34"/>
      <c r="U1069" s="34"/>
      <c r="W1069" s="32"/>
      <c r="X1069" s="32"/>
      <c r="Y1069" s="32"/>
      <c r="Z1069" s="32"/>
      <c r="AA1069" s="28"/>
    </row>
    <row r="1070" spans="4:27" ht="15" customHeight="1" x14ac:dyDescent="0.2">
      <c r="D1070" s="30"/>
      <c r="E1070" s="3"/>
      <c r="F1070" s="31"/>
      <c r="G1070" s="6"/>
      <c r="H1070" s="46"/>
      <c r="J1070" s="28"/>
      <c r="K1070" s="28"/>
      <c r="L1070" s="34"/>
      <c r="M1070" s="34"/>
      <c r="N1070" s="34"/>
      <c r="O1070" s="34"/>
      <c r="U1070" s="34"/>
      <c r="W1070" s="32"/>
      <c r="X1070" s="32"/>
      <c r="Y1070" s="32"/>
      <c r="Z1070" s="32"/>
      <c r="AA1070" s="28"/>
    </row>
    <row r="1071" spans="4:27" ht="15" customHeight="1" x14ac:dyDescent="0.2">
      <c r="D1071" s="30"/>
      <c r="E1071" s="3"/>
      <c r="F1071" s="31"/>
      <c r="G1071" s="6"/>
      <c r="H1071" s="46"/>
      <c r="J1071" s="28"/>
      <c r="K1071" s="28"/>
      <c r="L1071" s="34"/>
      <c r="M1071" s="34"/>
      <c r="N1071" s="34"/>
      <c r="O1071" s="34"/>
      <c r="U1071" s="34"/>
      <c r="W1071" s="32"/>
      <c r="X1071" s="32"/>
      <c r="Y1071" s="32"/>
      <c r="Z1071" s="32"/>
      <c r="AA1071" s="28"/>
    </row>
    <row r="1072" spans="4:27" ht="15" customHeight="1" x14ac:dyDescent="0.2">
      <c r="D1072" s="30"/>
      <c r="E1072" s="3"/>
      <c r="F1072" s="31"/>
      <c r="G1072" s="6"/>
      <c r="H1072" s="46"/>
      <c r="J1072" s="28"/>
      <c r="K1072" s="28"/>
      <c r="L1072" s="34"/>
      <c r="M1072" s="34"/>
      <c r="N1072" s="34"/>
      <c r="O1072" s="34"/>
      <c r="U1072" s="34"/>
      <c r="W1072" s="32"/>
      <c r="X1072" s="32"/>
      <c r="Y1072" s="32"/>
      <c r="Z1072" s="32"/>
      <c r="AA1072" s="28"/>
    </row>
    <row r="1073" spans="4:27" ht="15" customHeight="1" x14ac:dyDescent="0.2">
      <c r="D1073" s="30"/>
      <c r="E1073" s="3"/>
      <c r="F1073" s="31"/>
      <c r="G1073" s="6"/>
      <c r="H1073" s="46"/>
      <c r="J1073" s="28"/>
      <c r="K1073" s="28"/>
      <c r="L1073" s="34"/>
      <c r="M1073" s="34"/>
      <c r="N1073" s="34"/>
      <c r="O1073" s="34"/>
      <c r="U1073" s="34"/>
      <c r="W1073" s="32"/>
      <c r="X1073" s="32"/>
      <c r="Y1073" s="32"/>
      <c r="Z1073" s="32"/>
      <c r="AA1073" s="28"/>
    </row>
    <row r="1074" spans="4:27" ht="15" customHeight="1" x14ac:dyDescent="0.2">
      <c r="D1074" s="30"/>
      <c r="E1074" s="3"/>
      <c r="F1074" s="31"/>
      <c r="G1074" s="6"/>
      <c r="H1074" s="46"/>
      <c r="J1074" s="28"/>
      <c r="K1074" s="28"/>
      <c r="L1074" s="34"/>
      <c r="M1074" s="34"/>
      <c r="N1074" s="34"/>
      <c r="O1074" s="34"/>
      <c r="U1074" s="34"/>
      <c r="W1074" s="32"/>
      <c r="X1074" s="32"/>
      <c r="Y1074" s="32"/>
      <c r="Z1074" s="32"/>
      <c r="AA1074" s="28"/>
    </row>
    <row r="1075" spans="4:27" ht="15" customHeight="1" x14ac:dyDescent="0.2">
      <c r="D1075" s="30"/>
      <c r="E1075" s="3"/>
      <c r="F1075" s="31"/>
      <c r="G1075" s="6"/>
      <c r="H1075" s="46"/>
      <c r="J1075" s="28"/>
      <c r="K1075" s="28"/>
      <c r="L1075" s="34"/>
      <c r="M1075" s="34"/>
      <c r="N1075" s="34"/>
      <c r="O1075" s="34"/>
      <c r="U1075" s="34"/>
      <c r="W1075" s="32"/>
      <c r="X1075" s="32"/>
      <c r="Y1075" s="32"/>
      <c r="Z1075" s="32"/>
      <c r="AA1075" s="28"/>
    </row>
    <row r="1076" spans="4:27" ht="15" customHeight="1" x14ac:dyDescent="0.2">
      <c r="D1076" s="30"/>
      <c r="E1076" s="3"/>
      <c r="F1076" s="31"/>
      <c r="G1076" s="6"/>
      <c r="H1076" s="46"/>
      <c r="J1076" s="28"/>
      <c r="K1076" s="28"/>
      <c r="L1076" s="34"/>
      <c r="M1076" s="34"/>
      <c r="N1076" s="34"/>
      <c r="O1076" s="34"/>
      <c r="U1076" s="34"/>
      <c r="W1076" s="32"/>
      <c r="X1076" s="32"/>
      <c r="Y1076" s="32"/>
      <c r="Z1076" s="32"/>
      <c r="AA1076" s="28"/>
    </row>
    <row r="1077" spans="4:27" ht="15" customHeight="1" x14ac:dyDescent="0.2">
      <c r="D1077" s="30"/>
      <c r="E1077" s="3"/>
      <c r="F1077" s="31"/>
      <c r="G1077" s="6"/>
      <c r="H1077" s="46"/>
      <c r="J1077" s="28"/>
      <c r="K1077" s="28"/>
      <c r="L1077" s="34"/>
      <c r="M1077" s="34"/>
      <c r="N1077" s="34"/>
      <c r="O1077" s="34"/>
      <c r="U1077" s="34"/>
      <c r="W1077" s="32"/>
      <c r="X1077" s="32"/>
      <c r="Y1077" s="32"/>
      <c r="Z1077" s="32"/>
      <c r="AA1077" s="28"/>
    </row>
    <row r="1078" spans="4:27" ht="15" customHeight="1" x14ac:dyDescent="0.2">
      <c r="D1078" s="30"/>
      <c r="E1078" s="3"/>
      <c r="F1078" s="31"/>
      <c r="G1078" s="6"/>
      <c r="H1078" s="46"/>
      <c r="J1078" s="28"/>
      <c r="K1078" s="28"/>
      <c r="L1078" s="34"/>
      <c r="M1078" s="34"/>
      <c r="N1078" s="34"/>
      <c r="O1078" s="34"/>
      <c r="U1078" s="34"/>
      <c r="W1078" s="32"/>
      <c r="X1078" s="32"/>
      <c r="Y1078" s="32"/>
      <c r="Z1078" s="32"/>
      <c r="AA1078" s="28"/>
    </row>
    <row r="1079" spans="4:27" ht="15" customHeight="1" x14ac:dyDescent="0.2">
      <c r="D1079" s="30"/>
      <c r="E1079" s="3"/>
      <c r="F1079" s="31"/>
      <c r="G1079" s="6"/>
      <c r="H1079" s="46"/>
      <c r="J1079" s="28"/>
      <c r="K1079" s="28"/>
      <c r="L1079" s="34"/>
      <c r="M1079" s="34"/>
      <c r="N1079" s="34"/>
      <c r="O1079" s="34"/>
      <c r="U1079" s="34"/>
      <c r="W1079" s="32"/>
      <c r="X1079" s="32"/>
      <c r="Y1079" s="32"/>
      <c r="Z1079" s="32"/>
      <c r="AA1079" s="28"/>
    </row>
    <row r="1080" spans="4:27" ht="15" customHeight="1" x14ac:dyDescent="0.2">
      <c r="D1080" s="30"/>
      <c r="E1080" s="3"/>
      <c r="F1080" s="31"/>
      <c r="G1080" s="6"/>
      <c r="H1080" s="46"/>
      <c r="J1080" s="28"/>
      <c r="K1080" s="28"/>
      <c r="L1080" s="34"/>
      <c r="M1080" s="34"/>
      <c r="N1080" s="34"/>
      <c r="O1080" s="34"/>
      <c r="U1080" s="34"/>
      <c r="W1080" s="32"/>
      <c r="X1080" s="32"/>
      <c r="Y1080" s="32"/>
      <c r="Z1080" s="32"/>
      <c r="AA1080" s="28"/>
    </row>
    <row r="1081" spans="4:27" ht="15" customHeight="1" x14ac:dyDescent="0.2">
      <c r="D1081" s="30"/>
      <c r="E1081" s="3"/>
      <c r="F1081" s="31"/>
      <c r="G1081" s="6"/>
      <c r="H1081" s="46"/>
      <c r="J1081" s="28"/>
      <c r="K1081" s="28"/>
      <c r="L1081" s="34"/>
      <c r="M1081" s="34"/>
      <c r="N1081" s="34"/>
      <c r="O1081" s="34"/>
      <c r="U1081" s="34"/>
      <c r="W1081" s="32"/>
      <c r="X1081" s="32"/>
      <c r="Y1081" s="32"/>
      <c r="Z1081" s="32"/>
      <c r="AA1081" s="28"/>
    </row>
    <row r="1082" spans="4:27" x14ac:dyDescent="0.2">
      <c r="D1082" s="15"/>
      <c r="E1082" s="6"/>
      <c r="F1082" s="6"/>
      <c r="G1082" s="6"/>
    </row>
    <row r="1083" spans="4:27" x14ac:dyDescent="0.2">
      <c r="D1083" s="15"/>
      <c r="E1083" s="6"/>
      <c r="F1083" s="6"/>
      <c r="G1083" s="6"/>
    </row>
    <row r="1084" spans="4:27" x14ac:dyDescent="0.2">
      <c r="D1084" s="15"/>
      <c r="E1084" s="6"/>
      <c r="F1084" s="6"/>
      <c r="G1084" s="6"/>
    </row>
    <row r="1085" spans="4:27" x14ac:dyDescent="0.2">
      <c r="D1085" s="15"/>
      <c r="E1085" s="6"/>
      <c r="F1085" s="6"/>
      <c r="G1085" s="6"/>
    </row>
    <row r="1086" spans="4:27" x14ac:dyDescent="0.2">
      <c r="D1086" s="15"/>
      <c r="E1086" s="6"/>
      <c r="F1086" s="6"/>
      <c r="G1086" s="6"/>
    </row>
    <row r="1087" spans="4:27" x14ac:dyDescent="0.2">
      <c r="D1087" s="15"/>
      <c r="E1087" s="6"/>
      <c r="F1087" s="6"/>
      <c r="G1087" s="6"/>
    </row>
    <row r="1088" spans="4:27" x14ac:dyDescent="0.2">
      <c r="D1088" s="15"/>
      <c r="E1088" s="6"/>
      <c r="F1088" s="6"/>
      <c r="G1088" s="6"/>
    </row>
    <row r="1089" spans="1:27" s="42" customFormat="1" x14ac:dyDescent="0.2">
      <c r="A1089" s="28"/>
      <c r="B1089" s="28"/>
      <c r="C1089" s="29"/>
      <c r="D1089" s="15"/>
      <c r="E1089" s="6"/>
      <c r="F1089" s="6"/>
      <c r="G1089" s="6"/>
      <c r="H1089" s="48"/>
      <c r="I1089" s="15"/>
      <c r="J1089" s="36"/>
      <c r="K1089" s="36"/>
      <c r="L1089" s="43"/>
      <c r="M1089" s="43"/>
      <c r="N1089" s="43"/>
      <c r="O1089" s="43"/>
      <c r="P1089" s="41"/>
      <c r="Q1089" s="35"/>
      <c r="R1089" s="32"/>
      <c r="S1089" s="32"/>
      <c r="T1089" s="32"/>
      <c r="U1089" s="43"/>
      <c r="V1089" s="32"/>
      <c r="W1089" s="6"/>
      <c r="X1089" s="6"/>
      <c r="Y1089" s="4"/>
      <c r="Z1089" s="4"/>
      <c r="AA1089" s="41"/>
    </row>
    <row r="1090" spans="1:27" s="42" customFormat="1" x14ac:dyDescent="0.2">
      <c r="A1090" s="28"/>
      <c r="B1090" s="28"/>
      <c r="C1090" s="29"/>
      <c r="D1090" s="15"/>
      <c r="E1090" s="6"/>
      <c r="F1090" s="6"/>
      <c r="G1090" s="6"/>
      <c r="H1090" s="48"/>
      <c r="I1090" s="15"/>
      <c r="J1090" s="36"/>
      <c r="K1090" s="36"/>
      <c r="L1090" s="43"/>
      <c r="M1090" s="43"/>
      <c r="N1090" s="43"/>
      <c r="O1090" s="43"/>
      <c r="P1090" s="41"/>
      <c r="Q1090" s="35"/>
      <c r="R1090" s="32"/>
      <c r="S1090" s="32"/>
      <c r="T1090" s="32"/>
      <c r="U1090" s="43"/>
      <c r="V1090" s="32"/>
      <c r="W1090" s="6"/>
      <c r="X1090" s="6"/>
      <c r="Y1090" s="4"/>
      <c r="Z1090" s="4"/>
      <c r="AA1090" s="41"/>
    </row>
    <row r="1091" spans="1:27" s="42" customFormat="1" x14ac:dyDescent="0.2">
      <c r="A1091" s="28"/>
      <c r="B1091" s="28"/>
      <c r="C1091" s="29"/>
      <c r="D1091" s="15"/>
      <c r="E1091" s="6"/>
      <c r="F1091" s="6"/>
      <c r="G1091" s="6"/>
      <c r="H1091" s="48"/>
      <c r="I1091" s="15"/>
      <c r="J1091" s="36"/>
      <c r="K1091" s="36"/>
      <c r="L1091" s="43"/>
      <c r="M1091" s="43"/>
      <c r="N1091" s="43"/>
      <c r="O1091" s="43"/>
      <c r="P1091" s="41"/>
      <c r="Q1091" s="35"/>
      <c r="R1091" s="32"/>
      <c r="S1091" s="32"/>
      <c r="T1091" s="32"/>
      <c r="U1091" s="43"/>
      <c r="V1091" s="32"/>
      <c r="W1091" s="6"/>
      <c r="X1091" s="6"/>
      <c r="Y1091" s="4"/>
      <c r="Z1091" s="4"/>
      <c r="AA1091" s="41"/>
    </row>
    <row r="1092" spans="1:27" s="42" customFormat="1" x14ac:dyDescent="0.2">
      <c r="A1092" s="28"/>
      <c r="B1092" s="28"/>
      <c r="C1092" s="29"/>
      <c r="D1092" s="15"/>
      <c r="E1092" s="6"/>
      <c r="F1092" s="6"/>
      <c r="G1092" s="6"/>
      <c r="H1092" s="48"/>
      <c r="I1092" s="15"/>
      <c r="J1092" s="36"/>
      <c r="K1092" s="36"/>
      <c r="L1092" s="43"/>
      <c r="M1092" s="43"/>
      <c r="N1092" s="43"/>
      <c r="O1092" s="43"/>
      <c r="P1092" s="41"/>
      <c r="Q1092" s="35"/>
      <c r="R1092" s="32"/>
      <c r="S1092" s="32"/>
      <c r="T1092" s="32"/>
      <c r="U1092" s="43"/>
      <c r="V1092" s="32"/>
      <c r="W1092" s="6"/>
      <c r="X1092" s="6"/>
      <c r="Y1092" s="4"/>
      <c r="Z1092" s="4"/>
      <c r="AA1092" s="41"/>
    </row>
    <row r="1093" spans="1:27" s="42" customFormat="1" x14ac:dyDescent="0.2">
      <c r="A1093" s="28"/>
      <c r="B1093" s="28"/>
      <c r="C1093" s="29"/>
      <c r="D1093" s="15"/>
      <c r="E1093" s="6"/>
      <c r="F1093" s="6"/>
      <c r="G1093" s="6"/>
      <c r="H1093" s="48"/>
      <c r="I1093" s="15"/>
      <c r="J1093" s="36"/>
      <c r="K1093" s="36"/>
      <c r="L1093" s="43"/>
      <c r="M1093" s="43"/>
      <c r="N1093" s="43"/>
      <c r="O1093" s="43"/>
      <c r="P1093" s="41"/>
      <c r="Q1093" s="35"/>
      <c r="R1093" s="32"/>
      <c r="S1093" s="32"/>
      <c r="T1093" s="32"/>
      <c r="U1093" s="43"/>
      <c r="V1093" s="32"/>
      <c r="W1093" s="6"/>
      <c r="X1093" s="6"/>
      <c r="Y1093" s="4"/>
      <c r="Z1093" s="4"/>
      <c r="AA1093" s="41"/>
    </row>
    <row r="1094" spans="1:27" s="42" customFormat="1" x14ac:dyDescent="0.2">
      <c r="A1094" s="28"/>
      <c r="B1094" s="28"/>
      <c r="C1094" s="29"/>
      <c r="D1094" s="15"/>
      <c r="E1094" s="6"/>
      <c r="F1094" s="6"/>
      <c r="G1094" s="6"/>
      <c r="H1094" s="48"/>
      <c r="I1094" s="15"/>
      <c r="J1094" s="36"/>
      <c r="K1094" s="36"/>
      <c r="L1094" s="43"/>
      <c r="M1094" s="43"/>
      <c r="N1094" s="43"/>
      <c r="O1094" s="43"/>
      <c r="P1094" s="41"/>
      <c r="Q1094" s="35"/>
      <c r="R1094" s="32"/>
      <c r="S1094" s="32"/>
      <c r="T1094" s="32"/>
      <c r="U1094" s="43"/>
      <c r="V1094" s="32"/>
      <c r="W1094" s="6"/>
      <c r="X1094" s="6"/>
      <c r="Y1094" s="4"/>
      <c r="Z1094" s="4"/>
      <c r="AA1094" s="41"/>
    </row>
    <row r="1095" spans="1:27" s="42" customFormat="1" x14ac:dyDescent="0.2">
      <c r="A1095" s="28"/>
      <c r="B1095" s="28"/>
      <c r="C1095" s="29"/>
      <c r="D1095" s="15"/>
      <c r="E1095" s="6"/>
      <c r="F1095" s="6"/>
      <c r="G1095" s="6"/>
      <c r="H1095" s="48"/>
      <c r="I1095" s="15"/>
      <c r="J1095" s="36"/>
      <c r="K1095" s="36"/>
      <c r="L1095" s="43"/>
      <c r="M1095" s="43"/>
      <c r="N1095" s="43"/>
      <c r="O1095" s="43"/>
      <c r="P1095" s="41"/>
      <c r="Q1095" s="35"/>
      <c r="R1095" s="32"/>
      <c r="S1095" s="32"/>
      <c r="T1095" s="32"/>
      <c r="U1095" s="43"/>
      <c r="V1095" s="32"/>
      <c r="W1095" s="6"/>
      <c r="X1095" s="6"/>
      <c r="Y1095" s="4"/>
      <c r="Z1095" s="4"/>
      <c r="AA1095" s="41"/>
    </row>
    <row r="1096" spans="1:27" s="42" customFormat="1" x14ac:dyDescent="0.2">
      <c r="A1096" s="28"/>
      <c r="B1096" s="28"/>
      <c r="C1096" s="29"/>
      <c r="D1096" s="15"/>
      <c r="E1096" s="6"/>
      <c r="F1096" s="6"/>
      <c r="G1096" s="6"/>
      <c r="H1096" s="48"/>
      <c r="I1096" s="15"/>
      <c r="J1096" s="36"/>
      <c r="K1096" s="36"/>
      <c r="L1096" s="43"/>
      <c r="M1096" s="43"/>
      <c r="N1096" s="43"/>
      <c r="O1096" s="43"/>
      <c r="P1096" s="41"/>
      <c r="Q1096" s="35"/>
      <c r="R1096" s="32"/>
      <c r="S1096" s="32"/>
      <c r="T1096" s="32"/>
      <c r="U1096" s="43"/>
      <c r="V1096" s="32"/>
      <c r="W1096" s="6"/>
      <c r="X1096" s="6"/>
      <c r="Y1096" s="4"/>
      <c r="Z1096" s="4"/>
      <c r="AA1096" s="41"/>
    </row>
    <row r="1097" spans="1:27" s="42" customFormat="1" x14ac:dyDescent="0.2">
      <c r="A1097" s="28"/>
      <c r="B1097" s="28"/>
      <c r="C1097" s="29"/>
      <c r="D1097" s="15"/>
      <c r="E1097" s="6"/>
      <c r="F1097" s="6"/>
      <c r="G1097" s="6"/>
      <c r="H1097" s="48"/>
      <c r="I1097" s="15"/>
      <c r="J1097" s="36"/>
      <c r="K1097" s="36"/>
      <c r="L1097" s="43"/>
      <c r="M1097" s="43"/>
      <c r="N1097" s="43"/>
      <c r="O1097" s="43"/>
      <c r="P1097" s="41"/>
      <c r="Q1097" s="35"/>
      <c r="R1097" s="32"/>
      <c r="S1097" s="32"/>
      <c r="T1097" s="32"/>
      <c r="U1097" s="43"/>
      <c r="V1097" s="32"/>
      <c r="W1097" s="6"/>
      <c r="X1097" s="6"/>
      <c r="Y1097" s="4"/>
      <c r="Z1097" s="4"/>
      <c r="AA1097" s="41"/>
    </row>
    <row r="1098" spans="1:27" s="42" customFormat="1" x14ac:dyDescent="0.2">
      <c r="A1098" s="28"/>
      <c r="B1098" s="28"/>
      <c r="C1098" s="29"/>
      <c r="D1098" s="15"/>
      <c r="E1098" s="6"/>
      <c r="F1098" s="6"/>
      <c r="G1098" s="6"/>
      <c r="H1098" s="48"/>
      <c r="I1098" s="15"/>
      <c r="J1098" s="36"/>
      <c r="K1098" s="36"/>
      <c r="L1098" s="43"/>
      <c r="M1098" s="43"/>
      <c r="N1098" s="43"/>
      <c r="O1098" s="43"/>
      <c r="P1098" s="41"/>
      <c r="Q1098" s="35"/>
      <c r="R1098" s="32"/>
      <c r="S1098" s="32"/>
      <c r="T1098" s="32"/>
      <c r="U1098" s="43"/>
      <c r="V1098" s="32"/>
      <c r="W1098" s="6"/>
      <c r="X1098" s="6"/>
      <c r="Y1098" s="4"/>
      <c r="Z1098" s="4"/>
      <c r="AA1098" s="41"/>
    </row>
    <row r="1099" spans="1:27" s="42" customFormat="1" x14ac:dyDescent="0.2">
      <c r="A1099" s="28"/>
      <c r="B1099" s="28"/>
      <c r="C1099" s="29"/>
      <c r="D1099" s="15"/>
      <c r="E1099" s="6"/>
      <c r="F1099" s="6"/>
      <c r="G1099" s="6"/>
      <c r="H1099" s="48"/>
      <c r="I1099" s="15"/>
      <c r="J1099" s="36"/>
      <c r="K1099" s="36"/>
      <c r="L1099" s="43"/>
      <c r="M1099" s="43"/>
      <c r="N1099" s="43"/>
      <c r="O1099" s="43"/>
      <c r="P1099" s="41"/>
      <c r="Q1099" s="35"/>
      <c r="R1099" s="32"/>
      <c r="S1099" s="32"/>
      <c r="T1099" s="32"/>
      <c r="U1099" s="43"/>
      <c r="V1099" s="32"/>
      <c r="W1099" s="6"/>
      <c r="X1099" s="6"/>
      <c r="Y1099" s="4"/>
      <c r="Z1099" s="4"/>
      <c r="AA1099" s="41"/>
    </row>
    <row r="1100" spans="1:27" s="42" customFormat="1" x14ac:dyDescent="0.2">
      <c r="A1100" s="28"/>
      <c r="B1100" s="28"/>
      <c r="C1100" s="29"/>
      <c r="D1100" s="15"/>
      <c r="E1100" s="6"/>
      <c r="F1100" s="6"/>
      <c r="G1100" s="6"/>
      <c r="H1100" s="48"/>
      <c r="I1100" s="15"/>
      <c r="J1100" s="36"/>
      <c r="K1100" s="36"/>
      <c r="L1100" s="43"/>
      <c r="M1100" s="43"/>
      <c r="N1100" s="43"/>
      <c r="O1100" s="43"/>
      <c r="P1100" s="41"/>
      <c r="Q1100" s="35"/>
      <c r="R1100" s="32"/>
      <c r="S1100" s="32"/>
      <c r="T1100" s="32"/>
      <c r="U1100" s="43"/>
      <c r="V1100" s="32"/>
      <c r="W1100" s="6"/>
      <c r="X1100" s="6"/>
      <c r="Y1100" s="4"/>
      <c r="Z1100" s="4"/>
      <c r="AA1100" s="41"/>
    </row>
    <row r="1101" spans="1:27" s="42" customFormat="1" x14ac:dyDescent="0.2">
      <c r="A1101" s="28"/>
      <c r="B1101" s="28"/>
      <c r="C1101" s="29"/>
      <c r="D1101" s="15"/>
      <c r="E1101" s="6"/>
      <c r="F1101" s="6"/>
      <c r="G1101" s="6"/>
      <c r="H1101" s="48"/>
      <c r="I1101" s="15"/>
      <c r="J1101" s="36"/>
      <c r="K1101" s="36"/>
      <c r="L1101" s="43"/>
      <c r="M1101" s="43"/>
      <c r="N1101" s="43"/>
      <c r="O1101" s="43"/>
      <c r="P1101" s="41"/>
      <c r="Q1101" s="35"/>
      <c r="R1101" s="32"/>
      <c r="S1101" s="32"/>
      <c r="T1101" s="32"/>
      <c r="U1101" s="43"/>
      <c r="V1101" s="32"/>
      <c r="W1101" s="6"/>
      <c r="X1101" s="6"/>
      <c r="Y1101" s="4"/>
      <c r="Z1101" s="4"/>
      <c r="AA1101" s="41"/>
    </row>
    <row r="1102" spans="1:27" s="42" customFormat="1" x14ac:dyDescent="0.2">
      <c r="A1102" s="28"/>
      <c r="B1102" s="28"/>
      <c r="C1102" s="29"/>
      <c r="D1102" s="15"/>
      <c r="E1102" s="6"/>
      <c r="F1102" s="6"/>
      <c r="G1102" s="6"/>
      <c r="H1102" s="48"/>
      <c r="I1102" s="15"/>
      <c r="J1102" s="36"/>
      <c r="K1102" s="36"/>
      <c r="L1102" s="43"/>
      <c r="M1102" s="43"/>
      <c r="N1102" s="43"/>
      <c r="O1102" s="43"/>
      <c r="P1102" s="41"/>
      <c r="Q1102" s="35"/>
      <c r="R1102" s="32"/>
      <c r="S1102" s="32"/>
      <c r="T1102" s="32"/>
      <c r="U1102" s="43"/>
      <c r="V1102" s="32"/>
      <c r="W1102" s="6"/>
      <c r="X1102" s="6"/>
      <c r="Y1102" s="4"/>
      <c r="Z1102" s="4"/>
      <c r="AA1102" s="41"/>
    </row>
    <row r="1103" spans="1:27" s="42" customFormat="1" x14ac:dyDescent="0.2">
      <c r="A1103" s="28"/>
      <c r="B1103" s="28"/>
      <c r="C1103" s="29"/>
      <c r="D1103" s="15"/>
      <c r="E1103" s="6"/>
      <c r="F1103" s="6"/>
      <c r="G1103" s="6"/>
      <c r="H1103" s="48"/>
      <c r="I1103" s="15"/>
      <c r="J1103" s="36"/>
      <c r="K1103" s="36"/>
      <c r="L1103" s="43"/>
      <c r="M1103" s="43"/>
      <c r="N1103" s="43"/>
      <c r="O1103" s="43"/>
      <c r="P1103" s="41"/>
      <c r="Q1103" s="35"/>
      <c r="R1103" s="32"/>
      <c r="S1103" s="32"/>
      <c r="T1103" s="32"/>
      <c r="U1103" s="43"/>
      <c r="V1103" s="32"/>
      <c r="W1103" s="6"/>
      <c r="X1103" s="6"/>
      <c r="Y1103" s="4"/>
      <c r="Z1103" s="4"/>
      <c r="AA1103" s="41"/>
    </row>
    <row r="1104" spans="1:27" s="42" customFormat="1" x14ac:dyDescent="0.2">
      <c r="A1104" s="28"/>
      <c r="B1104" s="28"/>
      <c r="C1104" s="29"/>
      <c r="D1104" s="15"/>
      <c r="E1104" s="6"/>
      <c r="F1104" s="6"/>
      <c r="G1104" s="6"/>
      <c r="H1104" s="48"/>
      <c r="I1104" s="15"/>
      <c r="J1104" s="36"/>
      <c r="K1104" s="36"/>
      <c r="L1104" s="43"/>
      <c r="M1104" s="43"/>
      <c r="N1104" s="43"/>
      <c r="O1104" s="43"/>
      <c r="P1104" s="41"/>
      <c r="Q1104" s="35"/>
      <c r="R1104" s="32"/>
      <c r="S1104" s="32"/>
      <c r="T1104" s="32"/>
      <c r="U1104" s="43"/>
      <c r="V1104" s="32"/>
      <c r="W1104" s="6"/>
      <c r="X1104" s="6"/>
      <c r="Y1104" s="4"/>
      <c r="Z1104" s="4"/>
      <c r="AA1104" s="41"/>
    </row>
    <row r="1105" spans="1:27" s="42" customFormat="1" x14ac:dyDescent="0.2">
      <c r="A1105" s="28"/>
      <c r="B1105" s="28"/>
      <c r="C1105" s="29"/>
      <c r="D1105" s="15"/>
      <c r="E1105" s="6"/>
      <c r="F1105" s="6"/>
      <c r="G1105" s="6"/>
      <c r="H1105" s="48"/>
      <c r="I1105" s="15"/>
      <c r="J1105" s="36"/>
      <c r="K1105" s="36"/>
      <c r="L1105" s="43"/>
      <c r="M1105" s="43"/>
      <c r="N1105" s="43"/>
      <c r="O1105" s="43"/>
      <c r="P1105" s="41"/>
      <c r="Q1105" s="35"/>
      <c r="R1105" s="32"/>
      <c r="S1105" s="32"/>
      <c r="T1105" s="32"/>
      <c r="U1105" s="43"/>
      <c r="V1105" s="32"/>
      <c r="W1105" s="6"/>
      <c r="X1105" s="6"/>
      <c r="Y1105" s="4"/>
      <c r="Z1105" s="4"/>
      <c r="AA1105" s="41"/>
    </row>
    <row r="1106" spans="1:27" s="42" customFormat="1" x14ac:dyDescent="0.2">
      <c r="A1106" s="28"/>
      <c r="B1106" s="28"/>
      <c r="C1106" s="29"/>
      <c r="D1106" s="15"/>
      <c r="E1106" s="6"/>
      <c r="F1106" s="6"/>
      <c r="G1106" s="6"/>
      <c r="H1106" s="48"/>
      <c r="I1106" s="15"/>
      <c r="J1106" s="36"/>
      <c r="K1106" s="36"/>
      <c r="L1106" s="43"/>
      <c r="M1106" s="43"/>
      <c r="N1106" s="43"/>
      <c r="O1106" s="43"/>
      <c r="P1106" s="41"/>
      <c r="Q1106" s="35"/>
      <c r="R1106" s="32"/>
      <c r="S1106" s="32"/>
      <c r="T1106" s="32"/>
      <c r="U1106" s="43"/>
      <c r="V1106" s="32"/>
      <c r="W1106" s="6"/>
      <c r="X1106" s="6"/>
      <c r="Y1106" s="4"/>
      <c r="Z1106" s="4"/>
      <c r="AA1106" s="41"/>
    </row>
    <row r="1107" spans="1:27" s="42" customFormat="1" x14ac:dyDescent="0.2">
      <c r="A1107" s="28"/>
      <c r="B1107" s="28"/>
      <c r="C1107" s="29"/>
      <c r="D1107" s="15"/>
      <c r="E1107" s="6"/>
      <c r="F1107" s="6"/>
      <c r="G1107" s="6"/>
      <c r="H1107" s="48"/>
      <c r="I1107" s="15"/>
      <c r="J1107" s="36"/>
      <c r="K1107" s="36"/>
      <c r="L1107" s="43"/>
      <c r="M1107" s="43"/>
      <c r="N1107" s="43"/>
      <c r="O1107" s="43"/>
      <c r="P1107" s="41"/>
      <c r="Q1107" s="35"/>
      <c r="R1107" s="32"/>
      <c r="S1107" s="32"/>
      <c r="T1107" s="32"/>
      <c r="U1107" s="43"/>
      <c r="V1107" s="32"/>
      <c r="W1107" s="6"/>
      <c r="X1107" s="6"/>
      <c r="Y1107" s="4"/>
      <c r="Z1107" s="4"/>
      <c r="AA1107" s="41"/>
    </row>
    <row r="1108" spans="1:27" s="42" customFormat="1" x14ac:dyDescent="0.2">
      <c r="A1108" s="28"/>
      <c r="B1108" s="28"/>
      <c r="C1108" s="29"/>
      <c r="D1108" s="15"/>
      <c r="E1108" s="6"/>
      <c r="F1108" s="6"/>
      <c r="G1108" s="6"/>
      <c r="H1108" s="48"/>
      <c r="I1108" s="15"/>
      <c r="J1108" s="36"/>
      <c r="K1108" s="36"/>
      <c r="L1108" s="43"/>
      <c r="M1108" s="43"/>
      <c r="N1108" s="43"/>
      <c r="O1108" s="43"/>
      <c r="P1108" s="41"/>
      <c r="Q1108" s="35"/>
      <c r="R1108" s="32"/>
      <c r="S1108" s="32"/>
      <c r="T1108" s="32"/>
      <c r="U1108" s="43"/>
      <c r="V1108" s="32"/>
      <c r="W1108" s="6"/>
      <c r="X1108" s="6"/>
      <c r="Y1108" s="4"/>
      <c r="Z1108" s="4"/>
      <c r="AA1108" s="41"/>
    </row>
    <row r="1109" spans="1:27" s="42" customFormat="1" x14ac:dyDescent="0.2">
      <c r="A1109" s="28"/>
      <c r="B1109" s="28"/>
      <c r="C1109" s="29"/>
      <c r="D1109" s="15"/>
      <c r="E1109" s="6"/>
      <c r="F1109" s="6"/>
      <c r="G1109" s="6"/>
      <c r="H1109" s="48"/>
      <c r="I1109" s="15"/>
      <c r="J1109" s="36"/>
      <c r="K1109" s="36"/>
      <c r="L1109" s="43"/>
      <c r="M1109" s="43"/>
      <c r="N1109" s="43"/>
      <c r="O1109" s="43"/>
      <c r="P1109" s="41"/>
      <c r="Q1109" s="35"/>
      <c r="R1109" s="32"/>
      <c r="S1109" s="32"/>
      <c r="T1109" s="32"/>
      <c r="U1109" s="43"/>
      <c r="V1109" s="32"/>
      <c r="W1109" s="6"/>
      <c r="X1109" s="6"/>
      <c r="Y1109" s="4"/>
      <c r="Z1109" s="4"/>
      <c r="AA1109" s="41"/>
    </row>
    <row r="1110" spans="1:27" s="42" customFormat="1" x14ac:dyDescent="0.2">
      <c r="A1110" s="28"/>
      <c r="B1110" s="28"/>
      <c r="C1110" s="29"/>
      <c r="D1110" s="15"/>
      <c r="E1110" s="6"/>
      <c r="F1110" s="6"/>
      <c r="G1110" s="6"/>
      <c r="H1110" s="48"/>
      <c r="I1110" s="15"/>
      <c r="J1110" s="36"/>
      <c r="K1110" s="36"/>
      <c r="L1110" s="43"/>
      <c r="M1110" s="43"/>
      <c r="N1110" s="43"/>
      <c r="O1110" s="43"/>
      <c r="P1110" s="41"/>
      <c r="Q1110" s="35"/>
      <c r="R1110" s="32"/>
      <c r="S1110" s="32"/>
      <c r="T1110" s="32"/>
      <c r="U1110" s="43"/>
      <c r="V1110" s="32"/>
      <c r="W1110" s="6"/>
      <c r="X1110" s="6"/>
      <c r="Y1110" s="4"/>
      <c r="Z1110" s="4"/>
      <c r="AA1110" s="41"/>
    </row>
    <row r="1111" spans="1:27" s="42" customFormat="1" x14ac:dyDescent="0.2">
      <c r="A1111" s="28"/>
      <c r="B1111" s="28"/>
      <c r="C1111" s="29"/>
      <c r="D1111" s="15"/>
      <c r="E1111" s="6"/>
      <c r="F1111" s="6"/>
      <c r="G1111" s="6"/>
      <c r="H1111" s="48"/>
      <c r="I1111" s="15"/>
      <c r="J1111" s="36"/>
      <c r="K1111" s="36"/>
      <c r="L1111" s="43"/>
      <c r="M1111" s="43"/>
      <c r="N1111" s="43"/>
      <c r="O1111" s="43"/>
      <c r="P1111" s="41"/>
      <c r="Q1111" s="35"/>
      <c r="R1111" s="32"/>
      <c r="S1111" s="32"/>
      <c r="T1111" s="32"/>
      <c r="U1111" s="43"/>
      <c r="V1111" s="32"/>
      <c r="W1111" s="6"/>
      <c r="X1111" s="6"/>
      <c r="Y1111" s="4"/>
      <c r="Z1111" s="4"/>
      <c r="AA1111" s="41"/>
    </row>
    <row r="1112" spans="1:27" s="42" customFormat="1" x14ac:dyDescent="0.2">
      <c r="A1112" s="28"/>
      <c r="B1112" s="28"/>
      <c r="C1112" s="29"/>
      <c r="D1112" s="15"/>
      <c r="E1112" s="6"/>
      <c r="F1112" s="6"/>
      <c r="G1112" s="6"/>
      <c r="H1112" s="48"/>
      <c r="I1112" s="15"/>
      <c r="J1112" s="36"/>
      <c r="K1112" s="36"/>
      <c r="L1112" s="43"/>
      <c r="M1112" s="43"/>
      <c r="N1112" s="43"/>
      <c r="O1112" s="43"/>
      <c r="P1112" s="41"/>
      <c r="Q1112" s="35"/>
      <c r="R1112" s="32"/>
      <c r="S1112" s="32"/>
      <c r="T1112" s="32"/>
      <c r="U1112" s="43"/>
      <c r="V1112" s="32"/>
      <c r="W1112" s="6"/>
      <c r="X1112" s="6"/>
      <c r="Y1112" s="4"/>
      <c r="Z1112" s="4"/>
      <c r="AA1112" s="41"/>
    </row>
    <row r="1113" spans="1:27" s="42" customFormat="1" x14ac:dyDescent="0.2">
      <c r="A1113" s="28"/>
      <c r="B1113" s="28"/>
      <c r="C1113" s="29"/>
      <c r="D1113" s="15"/>
      <c r="E1113" s="6"/>
      <c r="F1113" s="6"/>
      <c r="G1113" s="6"/>
      <c r="H1113" s="48"/>
      <c r="I1113" s="15"/>
      <c r="J1113" s="36"/>
      <c r="K1113" s="36"/>
      <c r="L1113" s="43"/>
      <c r="M1113" s="43"/>
      <c r="N1113" s="43"/>
      <c r="O1113" s="43"/>
      <c r="P1113" s="41"/>
      <c r="Q1113" s="35"/>
      <c r="R1113" s="32"/>
      <c r="S1113" s="32"/>
      <c r="T1113" s="32"/>
      <c r="U1113" s="43"/>
      <c r="V1113" s="32"/>
      <c r="W1113" s="6"/>
      <c r="X1113" s="6"/>
      <c r="Y1113" s="4"/>
      <c r="Z1113" s="4"/>
      <c r="AA1113" s="41"/>
    </row>
    <row r="1114" spans="1:27" s="42" customFormat="1" x14ac:dyDescent="0.2">
      <c r="A1114" s="28"/>
      <c r="B1114" s="28"/>
      <c r="C1114" s="29"/>
      <c r="D1114" s="15"/>
      <c r="E1114" s="6"/>
      <c r="F1114" s="6"/>
      <c r="G1114" s="6"/>
      <c r="H1114" s="48"/>
      <c r="I1114" s="15"/>
      <c r="J1114" s="36"/>
      <c r="K1114" s="36"/>
      <c r="L1114" s="43"/>
      <c r="M1114" s="43"/>
      <c r="N1114" s="43"/>
      <c r="O1114" s="43"/>
      <c r="P1114" s="41"/>
      <c r="Q1114" s="35"/>
      <c r="R1114" s="32"/>
      <c r="S1114" s="32"/>
      <c r="T1114" s="32"/>
      <c r="U1114" s="43"/>
      <c r="V1114" s="32"/>
      <c r="W1114" s="6"/>
      <c r="X1114" s="6"/>
      <c r="Y1114" s="4"/>
      <c r="Z1114" s="4"/>
      <c r="AA1114" s="41"/>
    </row>
    <row r="1115" spans="1:27" s="42" customFormat="1" x14ac:dyDescent="0.2">
      <c r="A1115" s="28"/>
      <c r="B1115" s="28"/>
      <c r="C1115" s="29"/>
      <c r="D1115" s="15"/>
      <c r="E1115" s="6"/>
      <c r="F1115" s="6"/>
      <c r="G1115" s="6"/>
      <c r="H1115" s="48"/>
      <c r="I1115" s="15"/>
      <c r="J1115" s="36"/>
      <c r="K1115" s="36"/>
      <c r="L1115" s="43"/>
      <c r="M1115" s="43"/>
      <c r="N1115" s="43"/>
      <c r="O1115" s="43"/>
      <c r="P1115" s="41"/>
      <c r="Q1115" s="35"/>
      <c r="R1115" s="32"/>
      <c r="S1115" s="32"/>
      <c r="T1115" s="32"/>
      <c r="U1115" s="43"/>
      <c r="V1115" s="32"/>
      <c r="W1115" s="6"/>
      <c r="X1115" s="6"/>
      <c r="Y1115" s="4"/>
      <c r="Z1115" s="4"/>
      <c r="AA1115" s="41"/>
    </row>
    <row r="1116" spans="1:27" s="42" customFormat="1" x14ac:dyDescent="0.2">
      <c r="A1116" s="28"/>
      <c r="B1116" s="28"/>
      <c r="C1116" s="29"/>
      <c r="D1116" s="15"/>
      <c r="E1116" s="6"/>
      <c r="F1116" s="6"/>
      <c r="G1116" s="6"/>
      <c r="H1116" s="48"/>
      <c r="I1116" s="15"/>
      <c r="J1116" s="36"/>
      <c r="K1116" s="36"/>
      <c r="L1116" s="43"/>
      <c r="M1116" s="43"/>
      <c r="N1116" s="43"/>
      <c r="O1116" s="43"/>
      <c r="P1116" s="41"/>
      <c r="Q1116" s="35"/>
      <c r="R1116" s="32"/>
      <c r="S1116" s="32"/>
      <c r="T1116" s="32"/>
      <c r="U1116" s="43"/>
      <c r="V1116" s="32"/>
      <c r="W1116" s="6"/>
      <c r="X1116" s="6"/>
      <c r="Y1116" s="4"/>
      <c r="Z1116" s="4"/>
      <c r="AA1116" s="41"/>
    </row>
    <row r="1117" spans="1:27" s="42" customFormat="1" x14ac:dyDescent="0.2">
      <c r="A1117" s="28"/>
      <c r="B1117" s="28"/>
      <c r="C1117" s="29"/>
      <c r="D1117" s="15"/>
      <c r="E1117" s="6"/>
      <c r="F1117" s="6"/>
      <c r="G1117" s="6"/>
      <c r="H1117" s="48"/>
      <c r="I1117" s="15"/>
      <c r="J1117" s="36"/>
      <c r="K1117" s="36"/>
      <c r="L1117" s="43"/>
      <c r="M1117" s="43"/>
      <c r="N1117" s="43"/>
      <c r="O1117" s="43"/>
      <c r="P1117" s="41"/>
      <c r="Q1117" s="35"/>
      <c r="R1117" s="32"/>
      <c r="S1117" s="32"/>
      <c r="T1117" s="32"/>
      <c r="U1117" s="43"/>
      <c r="V1117" s="32"/>
      <c r="W1117" s="6"/>
      <c r="X1117" s="6"/>
      <c r="Y1117" s="4"/>
      <c r="Z1117" s="4"/>
      <c r="AA1117" s="41"/>
    </row>
    <row r="1118" spans="1:27" s="42" customFormat="1" x14ac:dyDescent="0.2">
      <c r="A1118" s="28"/>
      <c r="B1118" s="28"/>
      <c r="C1118" s="29"/>
      <c r="D1118" s="15"/>
      <c r="E1118" s="6"/>
      <c r="F1118" s="6"/>
      <c r="G1118" s="6"/>
      <c r="H1118" s="48"/>
      <c r="I1118" s="15"/>
      <c r="J1118" s="36"/>
      <c r="K1118" s="36"/>
      <c r="L1118" s="43"/>
      <c r="M1118" s="43"/>
      <c r="N1118" s="43"/>
      <c r="O1118" s="43"/>
      <c r="P1118" s="41"/>
      <c r="Q1118" s="35"/>
      <c r="R1118" s="32"/>
      <c r="S1118" s="32"/>
      <c r="T1118" s="32"/>
      <c r="U1118" s="43"/>
      <c r="V1118" s="32"/>
      <c r="W1118" s="6"/>
      <c r="X1118" s="6"/>
      <c r="Y1118" s="4"/>
      <c r="Z1118" s="4"/>
      <c r="AA1118" s="41"/>
    </row>
    <row r="1119" spans="1:27" s="42" customFormat="1" x14ac:dyDescent="0.2">
      <c r="A1119" s="28"/>
      <c r="B1119" s="28"/>
      <c r="C1119" s="29"/>
      <c r="D1119" s="15"/>
      <c r="E1119" s="6"/>
      <c r="F1119" s="6"/>
      <c r="G1119" s="6"/>
      <c r="H1119" s="48"/>
      <c r="I1119" s="15"/>
      <c r="J1119" s="36"/>
      <c r="K1119" s="36"/>
      <c r="L1119" s="43"/>
      <c r="M1119" s="43"/>
      <c r="N1119" s="43"/>
      <c r="O1119" s="43"/>
      <c r="P1119" s="41"/>
      <c r="Q1119" s="35"/>
      <c r="R1119" s="32"/>
      <c r="S1119" s="32"/>
      <c r="T1119" s="32"/>
      <c r="U1119" s="43"/>
      <c r="V1119" s="32"/>
      <c r="W1119" s="6"/>
      <c r="X1119" s="6"/>
      <c r="Y1119" s="4"/>
      <c r="Z1119" s="4"/>
      <c r="AA1119" s="41"/>
    </row>
    <row r="1120" spans="1:27" s="42" customFormat="1" x14ac:dyDescent="0.2">
      <c r="A1120" s="28"/>
      <c r="B1120" s="28"/>
      <c r="C1120" s="29"/>
      <c r="D1120" s="15"/>
      <c r="E1120" s="6"/>
      <c r="F1120" s="6"/>
      <c r="G1120" s="6"/>
      <c r="H1120" s="48"/>
      <c r="I1120" s="15"/>
      <c r="J1120" s="36"/>
      <c r="K1120" s="36"/>
      <c r="L1120" s="43"/>
      <c r="M1120" s="43"/>
      <c r="N1120" s="43"/>
      <c r="O1120" s="43"/>
      <c r="P1120" s="41"/>
      <c r="Q1120" s="35"/>
      <c r="R1120" s="32"/>
      <c r="S1120" s="32"/>
      <c r="T1120" s="32"/>
      <c r="U1120" s="43"/>
      <c r="V1120" s="32"/>
      <c r="W1120" s="6"/>
      <c r="X1120" s="6"/>
      <c r="Y1120" s="4"/>
      <c r="Z1120" s="4"/>
      <c r="AA1120" s="41"/>
    </row>
    <row r="1121" spans="1:27" s="42" customFormat="1" x14ac:dyDescent="0.2">
      <c r="A1121" s="28"/>
      <c r="B1121" s="28"/>
      <c r="C1121" s="29"/>
      <c r="D1121" s="15"/>
      <c r="E1121" s="6"/>
      <c r="F1121" s="6"/>
      <c r="G1121" s="6"/>
      <c r="H1121" s="48"/>
      <c r="I1121" s="15"/>
      <c r="J1121" s="36"/>
      <c r="K1121" s="36"/>
      <c r="L1121" s="43"/>
      <c r="M1121" s="43"/>
      <c r="N1121" s="43"/>
      <c r="O1121" s="43"/>
      <c r="P1121" s="41"/>
      <c r="Q1121" s="35"/>
      <c r="R1121" s="32"/>
      <c r="S1121" s="32"/>
      <c r="T1121" s="32"/>
      <c r="U1121" s="43"/>
      <c r="V1121" s="32"/>
      <c r="W1121" s="6"/>
      <c r="X1121" s="6"/>
      <c r="Y1121" s="4"/>
      <c r="Z1121" s="4"/>
      <c r="AA1121" s="41"/>
    </row>
    <row r="1122" spans="1:27" s="42" customFormat="1" x14ac:dyDescent="0.2">
      <c r="A1122" s="28"/>
      <c r="B1122" s="28"/>
      <c r="C1122" s="29"/>
      <c r="D1122" s="15"/>
      <c r="E1122" s="6"/>
      <c r="F1122" s="6"/>
      <c r="G1122" s="6"/>
      <c r="H1122" s="48"/>
      <c r="I1122" s="15"/>
      <c r="J1122" s="36"/>
      <c r="K1122" s="36"/>
      <c r="L1122" s="43"/>
      <c r="M1122" s="43"/>
      <c r="N1122" s="43"/>
      <c r="O1122" s="43"/>
      <c r="P1122" s="41"/>
      <c r="Q1122" s="35"/>
      <c r="R1122" s="32"/>
      <c r="S1122" s="32"/>
      <c r="T1122" s="32"/>
      <c r="U1122" s="43"/>
      <c r="V1122" s="32"/>
      <c r="W1122" s="6"/>
      <c r="X1122" s="6"/>
      <c r="Y1122" s="4"/>
      <c r="Z1122" s="4"/>
      <c r="AA1122" s="41"/>
    </row>
    <row r="1123" spans="1:27" s="42" customFormat="1" x14ac:dyDescent="0.2">
      <c r="A1123" s="28"/>
      <c r="B1123" s="28"/>
      <c r="C1123" s="29"/>
      <c r="D1123" s="15"/>
      <c r="E1123" s="6"/>
      <c r="F1123" s="6"/>
      <c r="G1123" s="6"/>
      <c r="H1123" s="48"/>
      <c r="I1123" s="15"/>
      <c r="J1123" s="36"/>
      <c r="K1123" s="36"/>
      <c r="L1123" s="43"/>
      <c r="M1123" s="43"/>
      <c r="N1123" s="43"/>
      <c r="O1123" s="43"/>
      <c r="P1123" s="41"/>
      <c r="Q1123" s="35"/>
      <c r="R1123" s="32"/>
      <c r="S1123" s="32"/>
      <c r="T1123" s="32"/>
      <c r="U1123" s="43"/>
      <c r="V1123" s="32"/>
      <c r="W1123" s="6"/>
      <c r="X1123" s="6"/>
      <c r="Y1123" s="4"/>
      <c r="Z1123" s="4"/>
      <c r="AA1123" s="41"/>
    </row>
    <row r="1124" spans="1:27" s="42" customFormat="1" x14ac:dyDescent="0.2">
      <c r="A1124" s="28"/>
      <c r="B1124" s="28"/>
      <c r="C1124" s="29"/>
      <c r="D1124" s="15"/>
      <c r="E1124" s="6"/>
      <c r="F1124" s="6"/>
      <c r="G1124" s="6"/>
      <c r="H1124" s="48"/>
      <c r="I1124" s="15"/>
      <c r="J1124" s="36"/>
      <c r="K1124" s="36"/>
      <c r="L1124" s="43"/>
      <c r="M1124" s="43"/>
      <c r="N1124" s="43"/>
      <c r="O1124" s="43"/>
      <c r="P1124" s="41"/>
      <c r="Q1124" s="35"/>
      <c r="R1124" s="32"/>
      <c r="S1124" s="32"/>
      <c r="T1124" s="32"/>
      <c r="U1124" s="43"/>
      <c r="V1124" s="32"/>
      <c r="W1124" s="6"/>
      <c r="X1124" s="6"/>
      <c r="Y1124" s="4"/>
      <c r="Z1124" s="4"/>
      <c r="AA1124" s="41"/>
    </row>
    <row r="1125" spans="1:27" s="42" customFormat="1" x14ac:dyDescent="0.2">
      <c r="A1125" s="28"/>
      <c r="B1125" s="28"/>
      <c r="C1125" s="29"/>
      <c r="D1125" s="15"/>
      <c r="E1125" s="6"/>
      <c r="F1125" s="6"/>
      <c r="G1125" s="6"/>
      <c r="H1125" s="48"/>
      <c r="I1125" s="15"/>
      <c r="J1125" s="36"/>
      <c r="K1125" s="36"/>
      <c r="L1125" s="43"/>
      <c r="M1125" s="43"/>
      <c r="N1125" s="43"/>
      <c r="O1125" s="43"/>
      <c r="P1125" s="41"/>
      <c r="Q1125" s="35"/>
      <c r="R1125" s="32"/>
      <c r="S1125" s="32"/>
      <c r="T1125" s="32"/>
      <c r="U1125" s="43"/>
      <c r="V1125" s="32"/>
      <c r="W1125" s="6"/>
      <c r="X1125" s="6"/>
      <c r="Y1125" s="4"/>
      <c r="Z1125" s="4"/>
      <c r="AA1125" s="41"/>
    </row>
    <row r="1126" spans="1:27" s="42" customFormat="1" x14ac:dyDescent="0.2">
      <c r="A1126" s="28"/>
      <c r="B1126" s="28"/>
      <c r="C1126" s="29"/>
      <c r="D1126" s="15"/>
      <c r="E1126" s="6"/>
      <c r="F1126" s="6"/>
      <c r="G1126" s="6"/>
      <c r="H1126" s="48"/>
      <c r="I1126" s="15"/>
      <c r="J1126" s="36"/>
      <c r="K1126" s="36"/>
      <c r="L1126" s="43"/>
      <c r="M1126" s="43"/>
      <c r="N1126" s="43"/>
      <c r="O1126" s="43"/>
      <c r="P1126" s="41"/>
      <c r="Q1126" s="35"/>
      <c r="R1126" s="32"/>
      <c r="S1126" s="32"/>
      <c r="T1126" s="32"/>
      <c r="U1126" s="43"/>
      <c r="V1126" s="32"/>
      <c r="W1126" s="6"/>
      <c r="X1126" s="6"/>
      <c r="Y1126" s="4"/>
      <c r="Z1126" s="4"/>
      <c r="AA1126" s="41"/>
    </row>
    <row r="1127" spans="1:27" s="42" customFormat="1" x14ac:dyDescent="0.2">
      <c r="A1127" s="28"/>
      <c r="B1127" s="28"/>
      <c r="C1127" s="29"/>
      <c r="D1127" s="15"/>
      <c r="E1127" s="6"/>
      <c r="F1127" s="6"/>
      <c r="G1127" s="6"/>
      <c r="H1127" s="48"/>
      <c r="I1127" s="15"/>
      <c r="J1127" s="36"/>
      <c r="K1127" s="36"/>
      <c r="L1127" s="43"/>
      <c r="M1127" s="43"/>
      <c r="N1127" s="43"/>
      <c r="O1127" s="43"/>
      <c r="P1127" s="41"/>
      <c r="Q1127" s="35"/>
      <c r="R1127" s="32"/>
      <c r="S1127" s="32"/>
      <c r="T1127" s="32"/>
      <c r="U1127" s="43"/>
      <c r="V1127" s="32"/>
      <c r="W1127" s="6"/>
      <c r="X1127" s="6"/>
      <c r="Y1127" s="4"/>
      <c r="Z1127" s="4"/>
      <c r="AA1127" s="41"/>
    </row>
    <row r="1128" spans="1:27" s="42" customFormat="1" x14ac:dyDescent="0.2">
      <c r="A1128" s="28"/>
      <c r="B1128" s="28"/>
      <c r="C1128" s="29"/>
      <c r="D1128" s="15"/>
      <c r="E1128" s="6"/>
      <c r="F1128" s="6"/>
      <c r="G1128" s="6"/>
      <c r="H1128" s="48"/>
      <c r="I1128" s="15"/>
      <c r="J1128" s="36"/>
      <c r="K1128" s="36"/>
      <c r="L1128" s="43"/>
      <c r="M1128" s="43"/>
      <c r="N1128" s="43"/>
      <c r="O1128" s="43"/>
      <c r="P1128" s="41"/>
      <c r="Q1128" s="35"/>
      <c r="R1128" s="32"/>
      <c r="S1128" s="32"/>
      <c r="T1128" s="32"/>
      <c r="U1128" s="43"/>
      <c r="V1128" s="32"/>
      <c r="W1128" s="6"/>
      <c r="X1128" s="6"/>
      <c r="Y1128" s="4"/>
      <c r="Z1128" s="4"/>
      <c r="AA1128" s="41"/>
    </row>
    <row r="1129" spans="1:27" s="42" customFormat="1" x14ac:dyDescent="0.2">
      <c r="A1129" s="28"/>
      <c r="B1129" s="28"/>
      <c r="C1129" s="29"/>
      <c r="D1129" s="15"/>
      <c r="E1129" s="6"/>
      <c r="F1129" s="6"/>
      <c r="G1129" s="6"/>
      <c r="H1129" s="48"/>
      <c r="I1129" s="15"/>
      <c r="J1129" s="36"/>
      <c r="K1129" s="36"/>
      <c r="L1129" s="43"/>
      <c r="M1129" s="43"/>
      <c r="N1129" s="43"/>
      <c r="O1129" s="43"/>
      <c r="P1129" s="41"/>
      <c r="Q1129" s="35"/>
      <c r="R1129" s="32"/>
      <c r="S1129" s="32"/>
      <c r="T1129" s="32"/>
      <c r="U1129" s="43"/>
      <c r="V1129" s="32"/>
      <c r="W1129" s="6"/>
      <c r="X1129" s="6"/>
      <c r="Y1129" s="4"/>
      <c r="Z1129" s="4"/>
      <c r="AA1129" s="41"/>
    </row>
    <row r="1130" spans="1:27" s="42" customFormat="1" x14ac:dyDescent="0.2">
      <c r="A1130" s="28"/>
      <c r="B1130" s="28"/>
      <c r="C1130" s="29"/>
      <c r="D1130" s="15"/>
      <c r="E1130" s="6"/>
      <c r="F1130" s="6"/>
      <c r="G1130" s="6"/>
      <c r="H1130" s="48"/>
      <c r="I1130" s="15"/>
      <c r="J1130" s="36"/>
      <c r="K1130" s="36"/>
      <c r="L1130" s="43"/>
      <c r="M1130" s="43"/>
      <c r="N1130" s="43"/>
      <c r="O1130" s="43"/>
      <c r="P1130" s="41"/>
      <c r="Q1130" s="35"/>
      <c r="R1130" s="32"/>
      <c r="S1130" s="32"/>
      <c r="T1130" s="32"/>
      <c r="U1130" s="43"/>
      <c r="V1130" s="32"/>
      <c r="W1130" s="6"/>
      <c r="X1130" s="6"/>
      <c r="Y1130" s="4"/>
      <c r="Z1130" s="4"/>
      <c r="AA1130" s="41"/>
    </row>
    <row r="1131" spans="1:27" s="42" customFormat="1" x14ac:dyDescent="0.2">
      <c r="A1131" s="28"/>
      <c r="B1131" s="28"/>
      <c r="C1131" s="29"/>
      <c r="D1131" s="15"/>
      <c r="E1131" s="6"/>
      <c r="F1131" s="6"/>
      <c r="G1131" s="6"/>
      <c r="H1131" s="48"/>
      <c r="I1131" s="15"/>
      <c r="J1131" s="36"/>
      <c r="K1131" s="36"/>
      <c r="L1131" s="43"/>
      <c r="M1131" s="43"/>
      <c r="N1131" s="43"/>
      <c r="O1131" s="43"/>
      <c r="P1131" s="41"/>
      <c r="Q1131" s="35"/>
      <c r="R1131" s="32"/>
      <c r="S1131" s="32"/>
      <c r="T1131" s="32"/>
      <c r="U1131" s="43"/>
      <c r="V1131" s="32"/>
      <c r="W1131" s="6"/>
      <c r="X1131" s="6"/>
      <c r="Y1131" s="4"/>
      <c r="Z1131" s="4"/>
      <c r="AA1131" s="41"/>
    </row>
    <row r="1132" spans="1:27" s="42" customFormat="1" x14ac:dyDescent="0.2">
      <c r="A1132" s="28"/>
      <c r="B1132" s="28"/>
      <c r="C1132" s="29"/>
      <c r="D1132" s="15"/>
      <c r="E1132" s="6"/>
      <c r="F1132" s="6"/>
      <c r="G1132" s="6"/>
      <c r="H1132" s="48"/>
      <c r="I1132" s="15"/>
      <c r="J1132" s="36"/>
      <c r="K1132" s="36"/>
      <c r="L1132" s="43"/>
      <c r="M1132" s="43"/>
      <c r="N1132" s="43"/>
      <c r="O1132" s="43"/>
      <c r="P1132" s="41"/>
      <c r="Q1132" s="35"/>
      <c r="R1132" s="32"/>
      <c r="S1132" s="32"/>
      <c r="T1132" s="32"/>
      <c r="U1132" s="43"/>
      <c r="V1132" s="32"/>
      <c r="W1132" s="6"/>
      <c r="X1132" s="6"/>
      <c r="Y1132" s="4"/>
      <c r="Z1132" s="4"/>
      <c r="AA1132" s="41"/>
    </row>
    <row r="1133" spans="1:27" s="42" customFormat="1" x14ac:dyDescent="0.2">
      <c r="A1133" s="28"/>
      <c r="B1133" s="28"/>
      <c r="C1133" s="29"/>
      <c r="D1133" s="15"/>
      <c r="E1133" s="6"/>
      <c r="F1133" s="6"/>
      <c r="G1133" s="6"/>
      <c r="H1133" s="48"/>
      <c r="I1133" s="15"/>
      <c r="J1133" s="36"/>
      <c r="K1133" s="36"/>
      <c r="L1133" s="43"/>
      <c r="M1133" s="43"/>
      <c r="N1133" s="43"/>
      <c r="O1133" s="43"/>
      <c r="P1133" s="41"/>
      <c r="Q1133" s="35"/>
      <c r="R1133" s="32"/>
      <c r="S1133" s="32"/>
      <c r="T1133" s="32"/>
      <c r="U1133" s="43"/>
      <c r="V1133" s="32"/>
      <c r="W1133" s="6"/>
      <c r="X1133" s="6"/>
      <c r="Y1133" s="4"/>
      <c r="Z1133" s="4"/>
      <c r="AA1133" s="41"/>
    </row>
    <row r="1134" spans="1:27" s="42" customFormat="1" x14ac:dyDescent="0.2">
      <c r="A1134" s="28"/>
      <c r="B1134" s="28"/>
      <c r="C1134" s="29"/>
      <c r="D1134" s="15"/>
      <c r="E1134" s="6"/>
      <c r="F1134" s="6"/>
      <c r="G1134" s="6"/>
      <c r="H1134" s="48"/>
      <c r="I1134" s="15"/>
      <c r="J1134" s="36"/>
      <c r="K1134" s="36"/>
      <c r="L1134" s="43"/>
      <c r="M1134" s="43"/>
      <c r="N1134" s="43"/>
      <c r="O1134" s="43"/>
      <c r="P1134" s="41"/>
      <c r="Q1134" s="35"/>
      <c r="R1134" s="32"/>
      <c r="S1134" s="32"/>
      <c r="T1134" s="32"/>
      <c r="U1134" s="43"/>
      <c r="V1134" s="32"/>
      <c r="W1134" s="6"/>
      <c r="X1134" s="6"/>
      <c r="Y1134" s="4"/>
      <c r="Z1134" s="4"/>
      <c r="AA1134" s="41"/>
    </row>
    <row r="1135" spans="1:27" s="42" customFormat="1" x14ac:dyDescent="0.2">
      <c r="A1135" s="28"/>
      <c r="B1135" s="28"/>
      <c r="C1135" s="29"/>
      <c r="D1135" s="15"/>
      <c r="E1135" s="6"/>
      <c r="F1135" s="6"/>
      <c r="G1135" s="6"/>
      <c r="H1135" s="48"/>
      <c r="I1135" s="15"/>
      <c r="J1135" s="36"/>
      <c r="K1135" s="36"/>
      <c r="L1135" s="43"/>
      <c r="M1135" s="43"/>
      <c r="N1135" s="43"/>
      <c r="O1135" s="43"/>
      <c r="P1135" s="41"/>
      <c r="Q1135" s="35"/>
      <c r="R1135" s="32"/>
      <c r="S1135" s="32"/>
      <c r="T1135" s="32"/>
      <c r="U1135" s="43"/>
      <c r="V1135" s="32"/>
      <c r="W1135" s="6"/>
      <c r="X1135" s="6"/>
      <c r="Y1135" s="4"/>
      <c r="Z1135" s="4"/>
      <c r="AA1135" s="41"/>
    </row>
    <row r="1136" spans="1:27" s="42" customFormat="1" x14ac:dyDescent="0.2">
      <c r="A1136" s="28"/>
      <c r="B1136" s="28"/>
      <c r="C1136" s="29"/>
      <c r="D1136" s="15"/>
      <c r="E1136" s="6"/>
      <c r="F1136" s="6"/>
      <c r="G1136" s="6"/>
      <c r="H1136" s="48"/>
      <c r="I1136" s="15"/>
      <c r="J1136" s="36"/>
      <c r="K1136" s="36"/>
      <c r="L1136" s="43"/>
      <c r="M1136" s="43"/>
      <c r="N1136" s="43"/>
      <c r="O1136" s="43"/>
      <c r="P1136" s="41"/>
      <c r="Q1136" s="35"/>
      <c r="R1136" s="32"/>
      <c r="S1136" s="32"/>
      <c r="T1136" s="32"/>
      <c r="U1136" s="43"/>
      <c r="V1136" s="32"/>
      <c r="W1136" s="6"/>
      <c r="X1136" s="6"/>
      <c r="Y1136" s="4"/>
      <c r="Z1136" s="4"/>
      <c r="AA1136" s="41"/>
    </row>
    <row r="1137" spans="1:27" s="42" customFormat="1" x14ac:dyDescent="0.2">
      <c r="A1137" s="28"/>
      <c r="B1137" s="28"/>
      <c r="C1137" s="29"/>
      <c r="D1137" s="15"/>
      <c r="E1137" s="6"/>
      <c r="F1137" s="6"/>
      <c r="G1137" s="6"/>
      <c r="H1137" s="48"/>
      <c r="I1137" s="15"/>
      <c r="J1137" s="36"/>
      <c r="K1137" s="36"/>
      <c r="L1137" s="43"/>
      <c r="M1137" s="43"/>
      <c r="N1137" s="43"/>
      <c r="O1137" s="43"/>
      <c r="P1137" s="41"/>
      <c r="Q1137" s="35"/>
      <c r="R1137" s="32"/>
      <c r="S1137" s="32"/>
      <c r="T1137" s="32"/>
      <c r="U1137" s="43"/>
      <c r="V1137" s="32"/>
      <c r="W1137" s="6"/>
      <c r="X1137" s="6"/>
      <c r="Y1137" s="4"/>
      <c r="Z1137" s="4"/>
      <c r="AA1137" s="41"/>
    </row>
    <row r="1138" spans="1:27" s="42" customFormat="1" x14ac:dyDescent="0.2">
      <c r="A1138" s="28"/>
      <c r="B1138" s="28"/>
      <c r="C1138" s="29"/>
      <c r="D1138" s="15"/>
      <c r="E1138" s="6"/>
      <c r="F1138" s="6"/>
      <c r="G1138" s="6"/>
      <c r="H1138" s="48"/>
      <c r="I1138" s="15"/>
      <c r="J1138" s="36"/>
      <c r="K1138" s="36"/>
      <c r="L1138" s="43"/>
      <c r="M1138" s="43"/>
      <c r="N1138" s="43"/>
      <c r="O1138" s="43"/>
      <c r="P1138" s="41"/>
      <c r="Q1138" s="35"/>
      <c r="R1138" s="32"/>
      <c r="S1138" s="32"/>
      <c r="T1138" s="32"/>
      <c r="U1138" s="43"/>
      <c r="V1138" s="32"/>
      <c r="W1138" s="6"/>
      <c r="X1138" s="6"/>
      <c r="Y1138" s="4"/>
      <c r="Z1138" s="4"/>
      <c r="AA1138" s="41"/>
    </row>
    <row r="1139" spans="1:27" s="42" customFormat="1" x14ac:dyDescent="0.2">
      <c r="A1139" s="28"/>
      <c r="B1139" s="28"/>
      <c r="C1139" s="29"/>
      <c r="D1139" s="15"/>
      <c r="E1139" s="6"/>
      <c r="F1139" s="6"/>
      <c r="G1139" s="6"/>
      <c r="H1139" s="48"/>
      <c r="I1139" s="15"/>
      <c r="J1139" s="36"/>
      <c r="K1139" s="36"/>
      <c r="L1139" s="43"/>
      <c r="M1139" s="43"/>
      <c r="N1139" s="43"/>
      <c r="O1139" s="43"/>
      <c r="P1139" s="41"/>
      <c r="Q1139" s="35"/>
      <c r="R1139" s="32"/>
      <c r="S1139" s="32"/>
      <c r="T1139" s="32"/>
      <c r="U1139" s="43"/>
      <c r="V1139" s="32"/>
      <c r="W1139" s="6"/>
      <c r="X1139" s="6"/>
      <c r="Y1139" s="4"/>
      <c r="Z1139" s="4"/>
      <c r="AA1139" s="41"/>
    </row>
    <row r="1140" spans="1:27" s="42" customFormat="1" x14ac:dyDescent="0.2">
      <c r="A1140" s="28"/>
      <c r="B1140" s="28"/>
      <c r="C1140" s="29"/>
      <c r="D1140" s="15"/>
      <c r="E1140" s="6"/>
      <c r="F1140" s="6"/>
      <c r="G1140" s="6"/>
      <c r="H1140" s="48"/>
      <c r="I1140" s="15"/>
      <c r="J1140" s="36"/>
      <c r="K1140" s="36"/>
      <c r="L1140" s="43"/>
      <c r="M1140" s="43"/>
      <c r="N1140" s="43"/>
      <c r="O1140" s="43"/>
      <c r="P1140" s="41"/>
      <c r="Q1140" s="35"/>
      <c r="R1140" s="32"/>
      <c r="S1140" s="32"/>
      <c r="T1140" s="32"/>
      <c r="U1140" s="43"/>
      <c r="V1140" s="32"/>
      <c r="W1140" s="6"/>
      <c r="X1140" s="6"/>
      <c r="Y1140" s="4"/>
      <c r="Z1140" s="4"/>
      <c r="AA1140" s="41"/>
    </row>
    <row r="1141" spans="1:27" s="42" customFormat="1" x14ac:dyDescent="0.2">
      <c r="A1141" s="28"/>
      <c r="B1141" s="28"/>
      <c r="C1141" s="29"/>
      <c r="D1141" s="15"/>
      <c r="E1141" s="6"/>
      <c r="F1141" s="6"/>
      <c r="G1141" s="6"/>
      <c r="H1141" s="48"/>
      <c r="I1141" s="15"/>
      <c r="J1141" s="36"/>
      <c r="K1141" s="36"/>
      <c r="L1141" s="43"/>
      <c r="M1141" s="43"/>
      <c r="N1141" s="43"/>
      <c r="O1141" s="43"/>
      <c r="P1141" s="41"/>
      <c r="Q1141" s="35"/>
      <c r="R1141" s="32"/>
      <c r="S1141" s="32"/>
      <c r="T1141" s="32"/>
      <c r="U1141" s="43"/>
      <c r="V1141" s="32"/>
      <c r="W1141" s="6"/>
      <c r="X1141" s="6"/>
      <c r="Y1141" s="4"/>
      <c r="Z1141" s="4"/>
      <c r="AA1141" s="41"/>
    </row>
    <row r="1142" spans="1:27" s="42" customFormat="1" x14ac:dyDescent="0.2">
      <c r="A1142" s="28"/>
      <c r="B1142" s="28"/>
      <c r="C1142" s="29"/>
      <c r="D1142" s="15"/>
      <c r="E1142" s="6"/>
      <c r="F1142" s="6"/>
      <c r="G1142" s="6"/>
      <c r="H1142" s="48"/>
      <c r="I1142" s="15"/>
      <c r="J1142" s="36"/>
      <c r="K1142" s="36"/>
      <c r="L1142" s="43"/>
      <c r="M1142" s="43"/>
      <c r="N1142" s="43"/>
      <c r="O1142" s="43"/>
      <c r="P1142" s="41"/>
      <c r="Q1142" s="35"/>
      <c r="R1142" s="32"/>
      <c r="S1142" s="32"/>
      <c r="T1142" s="32"/>
      <c r="U1142" s="43"/>
      <c r="V1142" s="32"/>
      <c r="W1142" s="6"/>
      <c r="X1142" s="6"/>
      <c r="Y1142" s="4"/>
      <c r="Z1142" s="4"/>
      <c r="AA1142" s="41"/>
    </row>
    <row r="1143" spans="1:27" s="42" customFormat="1" x14ac:dyDescent="0.2">
      <c r="A1143" s="28"/>
      <c r="B1143" s="28"/>
      <c r="C1143" s="29"/>
      <c r="D1143" s="15"/>
      <c r="E1143" s="6"/>
      <c r="F1143" s="6"/>
      <c r="G1143" s="6"/>
      <c r="H1143" s="48"/>
      <c r="I1143" s="15"/>
      <c r="J1143" s="36"/>
      <c r="K1143" s="36"/>
      <c r="L1143" s="43"/>
      <c r="M1143" s="43"/>
      <c r="N1143" s="43"/>
      <c r="O1143" s="43"/>
      <c r="P1143" s="41"/>
      <c r="Q1143" s="35"/>
      <c r="R1143" s="32"/>
      <c r="S1143" s="32"/>
      <c r="T1143" s="32"/>
      <c r="U1143" s="43"/>
      <c r="V1143" s="32"/>
      <c r="W1143" s="6"/>
      <c r="X1143" s="6"/>
      <c r="Y1143" s="4"/>
      <c r="Z1143" s="4"/>
      <c r="AA1143" s="41"/>
    </row>
    <row r="1144" spans="1:27" s="42" customFormat="1" x14ac:dyDescent="0.2">
      <c r="A1144" s="28"/>
      <c r="B1144" s="28"/>
      <c r="C1144" s="29"/>
      <c r="D1144" s="15"/>
      <c r="E1144" s="6"/>
      <c r="F1144" s="6"/>
      <c r="G1144" s="6"/>
      <c r="H1144" s="48"/>
      <c r="I1144" s="15"/>
      <c r="J1144" s="36"/>
      <c r="K1144" s="36"/>
      <c r="L1144" s="43"/>
      <c r="M1144" s="43"/>
      <c r="N1144" s="43"/>
      <c r="O1144" s="43"/>
      <c r="P1144" s="41"/>
      <c r="Q1144" s="35"/>
      <c r="R1144" s="32"/>
      <c r="S1144" s="32"/>
      <c r="T1144" s="32"/>
      <c r="U1144" s="43"/>
      <c r="V1144" s="32"/>
      <c r="W1144" s="6"/>
      <c r="X1144" s="6"/>
      <c r="Y1144" s="4"/>
      <c r="Z1144" s="4"/>
      <c r="AA1144" s="41"/>
    </row>
    <row r="1145" spans="1:27" s="42" customFormat="1" x14ac:dyDescent="0.2">
      <c r="A1145" s="28"/>
      <c r="B1145" s="28"/>
      <c r="C1145" s="29"/>
      <c r="D1145" s="15"/>
      <c r="E1145" s="6"/>
      <c r="F1145" s="6"/>
      <c r="G1145" s="6"/>
      <c r="H1145" s="48"/>
      <c r="I1145" s="15"/>
      <c r="J1145" s="36"/>
      <c r="K1145" s="36"/>
      <c r="L1145" s="43"/>
      <c r="M1145" s="43"/>
      <c r="N1145" s="43"/>
      <c r="O1145" s="43"/>
      <c r="P1145" s="41"/>
      <c r="Q1145" s="35"/>
      <c r="R1145" s="32"/>
      <c r="S1145" s="32"/>
      <c r="T1145" s="32"/>
      <c r="U1145" s="43"/>
      <c r="V1145" s="32"/>
      <c r="W1145" s="6"/>
      <c r="X1145" s="6"/>
      <c r="Y1145" s="4"/>
      <c r="Z1145" s="4"/>
      <c r="AA1145" s="41"/>
    </row>
    <row r="1146" spans="1:27" s="42" customFormat="1" x14ac:dyDescent="0.2">
      <c r="A1146" s="28"/>
      <c r="B1146" s="28"/>
      <c r="C1146" s="29"/>
      <c r="D1146" s="15"/>
      <c r="E1146" s="6"/>
      <c r="F1146" s="6"/>
      <c r="G1146" s="6"/>
      <c r="H1146" s="48"/>
      <c r="I1146" s="15"/>
      <c r="J1146" s="36"/>
      <c r="K1146" s="36"/>
      <c r="L1146" s="43"/>
      <c r="M1146" s="43"/>
      <c r="N1146" s="43"/>
      <c r="O1146" s="43"/>
      <c r="P1146" s="41"/>
      <c r="Q1146" s="35"/>
      <c r="R1146" s="32"/>
      <c r="S1146" s="32"/>
      <c r="T1146" s="32"/>
      <c r="U1146" s="43"/>
      <c r="V1146" s="32"/>
      <c r="W1146" s="6"/>
      <c r="X1146" s="6"/>
      <c r="Y1146" s="4"/>
      <c r="Z1146" s="4"/>
      <c r="AA1146" s="41"/>
    </row>
    <row r="1147" spans="1:27" s="42" customFormat="1" x14ac:dyDescent="0.2">
      <c r="A1147" s="28"/>
      <c r="B1147" s="28"/>
      <c r="C1147" s="29"/>
      <c r="D1147" s="15"/>
      <c r="E1147" s="6"/>
      <c r="F1147" s="6"/>
      <c r="G1147" s="6"/>
      <c r="H1147" s="48"/>
      <c r="I1147" s="15"/>
      <c r="J1147" s="36"/>
      <c r="K1147" s="36"/>
      <c r="L1147" s="43"/>
      <c r="M1147" s="43"/>
      <c r="N1147" s="43"/>
      <c r="O1147" s="43"/>
      <c r="P1147" s="41"/>
      <c r="Q1147" s="35"/>
      <c r="R1147" s="32"/>
      <c r="S1147" s="32"/>
      <c r="T1147" s="32"/>
      <c r="U1147" s="43"/>
      <c r="V1147" s="32"/>
      <c r="W1147" s="6"/>
      <c r="X1147" s="6"/>
      <c r="Y1147" s="4"/>
      <c r="Z1147" s="4"/>
      <c r="AA1147" s="41"/>
    </row>
    <row r="1148" spans="1:27" s="42" customFormat="1" x14ac:dyDescent="0.2">
      <c r="A1148" s="28"/>
      <c r="B1148" s="28"/>
      <c r="C1148" s="29"/>
      <c r="D1148" s="15"/>
      <c r="E1148" s="6"/>
      <c r="F1148" s="6"/>
      <c r="G1148" s="6"/>
      <c r="H1148" s="48"/>
      <c r="I1148" s="15"/>
      <c r="J1148" s="36"/>
      <c r="K1148" s="36"/>
      <c r="L1148" s="43"/>
      <c r="M1148" s="43"/>
      <c r="N1148" s="43"/>
      <c r="O1148" s="43"/>
      <c r="P1148" s="41"/>
      <c r="Q1148" s="35"/>
      <c r="R1148" s="32"/>
      <c r="S1148" s="32"/>
      <c r="T1148" s="32"/>
      <c r="U1148" s="43"/>
      <c r="V1148" s="32"/>
      <c r="W1148" s="6"/>
      <c r="X1148" s="6"/>
      <c r="Y1148" s="4"/>
      <c r="Z1148" s="4"/>
      <c r="AA1148" s="41"/>
    </row>
    <row r="1149" spans="1:27" s="42" customFormat="1" x14ac:dyDescent="0.2">
      <c r="A1149" s="28"/>
      <c r="B1149" s="28"/>
      <c r="C1149" s="29"/>
      <c r="D1149" s="15"/>
      <c r="E1149" s="6"/>
      <c r="F1149" s="6"/>
      <c r="G1149" s="6"/>
      <c r="H1149" s="48"/>
      <c r="I1149" s="15"/>
      <c r="J1149" s="36"/>
      <c r="K1149" s="36"/>
      <c r="L1149" s="43"/>
      <c r="M1149" s="43"/>
      <c r="N1149" s="43"/>
      <c r="O1149" s="43"/>
      <c r="P1149" s="41"/>
      <c r="Q1149" s="35"/>
      <c r="R1149" s="32"/>
      <c r="S1149" s="32"/>
      <c r="T1149" s="32"/>
      <c r="U1149" s="43"/>
      <c r="V1149" s="32"/>
      <c r="W1149" s="6"/>
      <c r="X1149" s="6"/>
      <c r="Y1149" s="4"/>
      <c r="Z1149" s="4"/>
      <c r="AA1149" s="41"/>
    </row>
    <row r="1150" spans="1:27" s="42" customFormat="1" x14ac:dyDescent="0.2">
      <c r="A1150" s="28"/>
      <c r="B1150" s="28"/>
      <c r="C1150" s="29"/>
      <c r="D1150" s="15"/>
      <c r="E1150" s="6"/>
      <c r="F1150" s="6"/>
      <c r="G1150" s="6"/>
      <c r="H1150" s="48"/>
      <c r="I1150" s="15"/>
      <c r="J1150" s="36"/>
      <c r="K1150" s="36"/>
      <c r="L1150" s="43"/>
      <c r="M1150" s="43"/>
      <c r="N1150" s="43"/>
      <c r="O1150" s="43"/>
      <c r="P1150" s="41"/>
      <c r="Q1150" s="35"/>
      <c r="R1150" s="32"/>
      <c r="S1150" s="32"/>
      <c r="T1150" s="32"/>
      <c r="U1150" s="43"/>
      <c r="V1150" s="32"/>
      <c r="W1150" s="6"/>
      <c r="X1150" s="6"/>
      <c r="Y1150" s="4"/>
      <c r="Z1150" s="4"/>
      <c r="AA1150" s="41"/>
    </row>
    <row r="1151" spans="1:27" s="42" customFormat="1" x14ac:dyDescent="0.2">
      <c r="A1151" s="28"/>
      <c r="B1151" s="28"/>
      <c r="C1151" s="29"/>
      <c r="D1151" s="15"/>
      <c r="E1151" s="6"/>
      <c r="F1151" s="6"/>
      <c r="G1151" s="6"/>
      <c r="H1151" s="48"/>
      <c r="I1151" s="15"/>
      <c r="J1151" s="36"/>
      <c r="K1151" s="36"/>
      <c r="L1151" s="43"/>
      <c r="M1151" s="43"/>
      <c r="N1151" s="43"/>
      <c r="O1151" s="43"/>
      <c r="P1151" s="41"/>
      <c r="Q1151" s="35"/>
      <c r="R1151" s="32"/>
      <c r="S1151" s="32"/>
      <c r="T1151" s="32"/>
      <c r="U1151" s="43"/>
      <c r="V1151" s="32"/>
      <c r="W1151" s="6"/>
      <c r="X1151" s="6"/>
      <c r="Y1151" s="4"/>
      <c r="Z1151" s="4"/>
      <c r="AA1151" s="41"/>
    </row>
    <row r="1152" spans="1:27" s="42" customFormat="1" x14ac:dyDescent="0.2">
      <c r="A1152" s="28"/>
      <c r="B1152" s="28"/>
      <c r="C1152" s="29"/>
      <c r="D1152" s="15"/>
      <c r="E1152" s="6"/>
      <c r="F1152" s="6"/>
      <c r="G1152" s="6"/>
      <c r="H1152" s="48"/>
      <c r="I1152" s="15"/>
      <c r="J1152" s="36"/>
      <c r="K1152" s="36"/>
      <c r="L1152" s="43"/>
      <c r="M1152" s="43"/>
      <c r="N1152" s="43"/>
      <c r="O1152" s="43"/>
      <c r="P1152" s="41"/>
      <c r="Q1152" s="35"/>
      <c r="R1152" s="32"/>
      <c r="S1152" s="32"/>
      <c r="T1152" s="32"/>
      <c r="U1152" s="43"/>
      <c r="V1152" s="32"/>
      <c r="W1152" s="6"/>
      <c r="X1152" s="6"/>
      <c r="Y1152" s="4"/>
      <c r="Z1152" s="4"/>
      <c r="AA1152" s="41"/>
    </row>
    <row r="1153" spans="1:27" s="42" customFormat="1" x14ac:dyDescent="0.2">
      <c r="A1153" s="28"/>
      <c r="B1153" s="28"/>
      <c r="C1153" s="29"/>
      <c r="D1153" s="15"/>
      <c r="E1153" s="6"/>
      <c r="F1153" s="6"/>
      <c r="G1153" s="6"/>
      <c r="H1153" s="48"/>
      <c r="I1153" s="15"/>
      <c r="J1153" s="36"/>
      <c r="K1153" s="36"/>
      <c r="L1153" s="43"/>
      <c r="M1153" s="43"/>
      <c r="N1153" s="43"/>
      <c r="O1153" s="43"/>
      <c r="P1153" s="41"/>
      <c r="Q1153" s="35"/>
      <c r="R1153" s="32"/>
      <c r="S1153" s="32"/>
      <c r="T1153" s="32"/>
      <c r="U1153" s="43"/>
      <c r="V1153" s="32"/>
      <c r="W1153" s="6"/>
      <c r="X1153" s="6"/>
      <c r="Y1153" s="4"/>
      <c r="Z1153" s="4"/>
      <c r="AA1153" s="41"/>
    </row>
    <row r="1154" spans="1:27" s="42" customFormat="1" x14ac:dyDescent="0.2">
      <c r="A1154" s="28"/>
      <c r="B1154" s="28"/>
      <c r="C1154" s="29"/>
      <c r="D1154" s="15"/>
      <c r="E1154" s="6"/>
      <c r="F1154" s="6"/>
      <c r="G1154" s="6"/>
      <c r="H1154" s="48"/>
      <c r="I1154" s="15"/>
      <c r="J1154" s="36"/>
      <c r="K1154" s="36"/>
      <c r="L1154" s="43"/>
      <c r="M1154" s="43"/>
      <c r="N1154" s="43"/>
      <c r="O1154" s="43"/>
      <c r="P1154" s="41"/>
      <c r="Q1154" s="35"/>
      <c r="R1154" s="32"/>
      <c r="S1154" s="32"/>
      <c r="T1154" s="32"/>
      <c r="U1154" s="43"/>
      <c r="V1154" s="32"/>
      <c r="W1154" s="6"/>
      <c r="X1154" s="6"/>
      <c r="Y1154" s="4"/>
      <c r="Z1154" s="4"/>
      <c r="AA1154" s="41"/>
    </row>
    <row r="1155" spans="1:27" s="42" customFormat="1" x14ac:dyDescent="0.2">
      <c r="A1155" s="28"/>
      <c r="B1155" s="28"/>
      <c r="C1155" s="29"/>
      <c r="D1155" s="15"/>
      <c r="E1155" s="6"/>
      <c r="F1155" s="6"/>
      <c r="G1155" s="6"/>
      <c r="H1155" s="48"/>
      <c r="I1155" s="15"/>
      <c r="J1155" s="36"/>
      <c r="K1155" s="36"/>
      <c r="L1155" s="43"/>
      <c r="M1155" s="43"/>
      <c r="N1155" s="43"/>
      <c r="O1155" s="43"/>
      <c r="P1155" s="41"/>
      <c r="Q1155" s="35"/>
      <c r="R1155" s="32"/>
      <c r="S1155" s="32"/>
      <c r="T1155" s="32"/>
      <c r="U1155" s="43"/>
      <c r="V1155" s="32"/>
      <c r="W1155" s="6"/>
      <c r="X1155" s="6"/>
      <c r="Y1155" s="4"/>
      <c r="Z1155" s="4"/>
      <c r="AA1155" s="41"/>
    </row>
    <row r="1156" spans="1:27" s="42" customFormat="1" x14ac:dyDescent="0.2">
      <c r="A1156" s="28"/>
      <c r="B1156" s="28"/>
      <c r="C1156" s="29"/>
      <c r="D1156" s="15"/>
      <c r="E1156" s="6"/>
      <c r="F1156" s="6"/>
      <c r="G1156" s="6"/>
      <c r="H1156" s="48"/>
      <c r="I1156" s="15"/>
      <c r="J1156" s="36"/>
      <c r="K1156" s="36"/>
      <c r="L1156" s="43"/>
      <c r="M1156" s="43"/>
      <c r="N1156" s="43"/>
      <c r="O1156" s="43"/>
      <c r="P1156" s="41"/>
      <c r="Q1156" s="35"/>
      <c r="R1156" s="32"/>
      <c r="S1156" s="32"/>
      <c r="T1156" s="32"/>
      <c r="U1156" s="43"/>
      <c r="V1156" s="32"/>
      <c r="W1156" s="6"/>
      <c r="X1156" s="6"/>
      <c r="Y1156" s="4"/>
      <c r="Z1156" s="4"/>
      <c r="AA1156" s="41"/>
    </row>
    <row r="1157" spans="1:27" s="42" customFormat="1" x14ac:dyDescent="0.2">
      <c r="A1157" s="28"/>
      <c r="B1157" s="28"/>
      <c r="C1157" s="29"/>
      <c r="D1157" s="15"/>
      <c r="E1157" s="6"/>
      <c r="F1157" s="6"/>
      <c r="G1157" s="6"/>
      <c r="H1157" s="48"/>
      <c r="I1157" s="15"/>
      <c r="J1157" s="36"/>
      <c r="K1157" s="36"/>
      <c r="L1157" s="43"/>
      <c r="M1157" s="43"/>
      <c r="N1157" s="43"/>
      <c r="O1157" s="43"/>
      <c r="P1157" s="41"/>
      <c r="Q1157" s="35"/>
      <c r="R1157" s="32"/>
      <c r="S1157" s="32"/>
      <c r="T1157" s="32"/>
      <c r="U1157" s="43"/>
      <c r="V1157" s="32"/>
      <c r="W1157" s="6"/>
      <c r="X1157" s="6"/>
      <c r="Y1157" s="4"/>
      <c r="Z1157" s="4"/>
      <c r="AA1157" s="41"/>
    </row>
    <row r="1158" spans="1:27" s="42" customFormat="1" x14ac:dyDescent="0.2">
      <c r="A1158" s="28"/>
      <c r="B1158" s="28"/>
      <c r="C1158" s="29"/>
      <c r="D1158" s="15"/>
      <c r="E1158" s="6"/>
      <c r="F1158" s="6"/>
      <c r="G1158" s="6"/>
      <c r="H1158" s="48"/>
      <c r="I1158" s="15"/>
      <c r="J1158" s="36"/>
      <c r="K1158" s="36"/>
      <c r="L1158" s="43"/>
      <c r="M1158" s="43"/>
      <c r="N1158" s="43"/>
      <c r="O1158" s="43"/>
      <c r="P1158" s="41"/>
      <c r="Q1158" s="35"/>
      <c r="R1158" s="32"/>
      <c r="S1158" s="32"/>
      <c r="T1158" s="32"/>
      <c r="U1158" s="43"/>
      <c r="V1158" s="32"/>
      <c r="W1158" s="6"/>
      <c r="X1158" s="6"/>
      <c r="Y1158" s="4"/>
      <c r="Z1158" s="4"/>
      <c r="AA1158" s="41"/>
    </row>
    <row r="1159" spans="1:27" s="42" customFormat="1" x14ac:dyDescent="0.2">
      <c r="A1159" s="28"/>
      <c r="B1159" s="28"/>
      <c r="C1159" s="29"/>
      <c r="D1159" s="15"/>
      <c r="E1159" s="6"/>
      <c r="F1159" s="6"/>
      <c r="G1159" s="6"/>
      <c r="H1159" s="48"/>
      <c r="I1159" s="15"/>
      <c r="J1159" s="36"/>
      <c r="K1159" s="36"/>
      <c r="L1159" s="43"/>
      <c r="M1159" s="43"/>
      <c r="N1159" s="43"/>
      <c r="O1159" s="43"/>
      <c r="P1159" s="41"/>
      <c r="Q1159" s="35"/>
      <c r="R1159" s="32"/>
      <c r="S1159" s="32"/>
      <c r="T1159" s="32"/>
      <c r="U1159" s="43"/>
      <c r="V1159" s="32"/>
      <c r="W1159" s="6"/>
      <c r="X1159" s="6"/>
      <c r="Y1159" s="4"/>
      <c r="Z1159" s="4"/>
      <c r="AA1159" s="41"/>
    </row>
    <row r="1160" spans="1:27" s="42" customFormat="1" x14ac:dyDescent="0.2">
      <c r="A1160" s="28"/>
      <c r="B1160" s="28"/>
      <c r="C1160" s="29"/>
      <c r="D1160" s="15"/>
      <c r="E1160" s="6"/>
      <c r="F1160" s="6"/>
      <c r="G1160" s="6"/>
      <c r="H1160" s="48"/>
      <c r="I1160" s="15"/>
      <c r="J1160" s="36"/>
      <c r="K1160" s="36"/>
      <c r="L1160" s="43"/>
      <c r="M1160" s="43"/>
      <c r="N1160" s="43"/>
      <c r="O1160" s="43"/>
      <c r="P1160" s="41"/>
      <c r="Q1160" s="35"/>
      <c r="R1160" s="32"/>
      <c r="S1160" s="32"/>
      <c r="T1160" s="32"/>
      <c r="U1160" s="43"/>
      <c r="V1160" s="32"/>
      <c r="W1160" s="6"/>
      <c r="X1160" s="6"/>
      <c r="Y1160" s="4"/>
      <c r="Z1160" s="4"/>
      <c r="AA1160" s="41"/>
    </row>
    <row r="1161" spans="1:27" s="42" customFormat="1" x14ac:dyDescent="0.2">
      <c r="A1161" s="28"/>
      <c r="B1161" s="28"/>
      <c r="C1161" s="29"/>
      <c r="D1161" s="15"/>
      <c r="E1161" s="6"/>
      <c r="F1161" s="6"/>
      <c r="G1161" s="6"/>
      <c r="H1161" s="48"/>
      <c r="I1161" s="15"/>
      <c r="J1161" s="36"/>
      <c r="K1161" s="36"/>
      <c r="L1161" s="43"/>
      <c r="M1161" s="43"/>
      <c r="N1161" s="43"/>
      <c r="O1161" s="43"/>
      <c r="P1161" s="41"/>
      <c r="Q1161" s="35"/>
      <c r="R1161" s="32"/>
      <c r="S1161" s="32"/>
      <c r="T1161" s="32"/>
      <c r="U1161" s="43"/>
      <c r="V1161" s="32"/>
      <c r="W1161" s="6"/>
      <c r="X1161" s="6"/>
      <c r="Y1161" s="4"/>
      <c r="Z1161" s="4"/>
      <c r="AA1161" s="41"/>
    </row>
    <row r="1162" spans="1:27" s="42" customFormat="1" x14ac:dyDescent="0.2">
      <c r="A1162" s="28"/>
      <c r="B1162" s="28"/>
      <c r="C1162" s="29"/>
      <c r="D1162" s="15"/>
      <c r="E1162" s="6"/>
      <c r="F1162" s="6"/>
      <c r="G1162" s="6"/>
      <c r="H1162" s="48"/>
      <c r="I1162" s="15"/>
      <c r="J1162" s="36"/>
      <c r="K1162" s="36"/>
      <c r="L1162" s="43"/>
      <c r="M1162" s="43"/>
      <c r="N1162" s="43"/>
      <c r="O1162" s="43"/>
      <c r="P1162" s="41"/>
      <c r="Q1162" s="35"/>
      <c r="R1162" s="32"/>
      <c r="S1162" s="32"/>
      <c r="T1162" s="32"/>
      <c r="U1162" s="43"/>
      <c r="V1162" s="32"/>
      <c r="W1162" s="6"/>
      <c r="X1162" s="6"/>
      <c r="Y1162" s="4"/>
      <c r="Z1162" s="4"/>
      <c r="AA1162" s="41"/>
    </row>
    <row r="1163" spans="1:27" s="42" customFormat="1" x14ac:dyDescent="0.2">
      <c r="A1163" s="28"/>
      <c r="B1163" s="28"/>
      <c r="C1163" s="29"/>
      <c r="D1163" s="15"/>
      <c r="E1163" s="6"/>
      <c r="F1163" s="6"/>
      <c r="G1163" s="6"/>
      <c r="H1163" s="48"/>
      <c r="I1163" s="15"/>
      <c r="J1163" s="36"/>
      <c r="K1163" s="36"/>
      <c r="L1163" s="43"/>
      <c r="M1163" s="43"/>
      <c r="N1163" s="43"/>
      <c r="O1163" s="43"/>
      <c r="P1163" s="41"/>
      <c r="Q1163" s="35"/>
      <c r="R1163" s="32"/>
      <c r="S1163" s="32"/>
      <c r="T1163" s="32"/>
      <c r="U1163" s="43"/>
      <c r="V1163" s="32"/>
      <c r="W1163" s="6"/>
      <c r="X1163" s="6"/>
      <c r="Y1163" s="4"/>
      <c r="Z1163" s="4"/>
      <c r="AA1163" s="41"/>
    </row>
    <row r="1164" spans="1:27" s="42" customFormat="1" x14ac:dyDescent="0.2">
      <c r="A1164" s="28"/>
      <c r="B1164" s="28"/>
      <c r="C1164" s="29"/>
      <c r="D1164" s="15"/>
      <c r="E1164" s="6"/>
      <c r="F1164" s="6"/>
      <c r="G1164" s="6"/>
      <c r="H1164" s="48"/>
      <c r="I1164" s="15"/>
      <c r="J1164" s="36"/>
      <c r="K1164" s="36"/>
      <c r="L1164" s="43"/>
      <c r="M1164" s="43"/>
      <c r="N1164" s="43"/>
      <c r="O1164" s="43"/>
      <c r="P1164" s="41"/>
      <c r="Q1164" s="35"/>
      <c r="R1164" s="32"/>
      <c r="S1164" s="32"/>
      <c r="T1164" s="32"/>
      <c r="U1164" s="43"/>
      <c r="V1164" s="32"/>
      <c r="W1164" s="6"/>
      <c r="X1164" s="6"/>
      <c r="Y1164" s="4"/>
      <c r="Z1164" s="4"/>
      <c r="AA1164" s="41"/>
    </row>
    <row r="1165" spans="1:27" s="42" customFormat="1" x14ac:dyDescent="0.2">
      <c r="A1165" s="28"/>
      <c r="B1165" s="28"/>
      <c r="C1165" s="29"/>
      <c r="D1165" s="15"/>
      <c r="E1165" s="6"/>
      <c r="F1165" s="6"/>
      <c r="G1165" s="6"/>
      <c r="H1165" s="48"/>
      <c r="I1165" s="15"/>
      <c r="J1165" s="36"/>
      <c r="K1165" s="36"/>
      <c r="L1165" s="43"/>
      <c r="M1165" s="43"/>
      <c r="N1165" s="43"/>
      <c r="O1165" s="43"/>
      <c r="P1165" s="41"/>
      <c r="Q1165" s="35"/>
      <c r="R1165" s="32"/>
      <c r="S1165" s="32"/>
      <c r="T1165" s="32"/>
      <c r="U1165" s="43"/>
      <c r="V1165" s="32"/>
      <c r="W1165" s="6"/>
      <c r="X1165" s="6"/>
      <c r="Y1165" s="4"/>
      <c r="Z1165" s="4"/>
      <c r="AA1165" s="41"/>
    </row>
    <row r="1166" spans="1:27" s="42" customFormat="1" x14ac:dyDescent="0.2">
      <c r="A1166" s="28"/>
      <c r="B1166" s="28"/>
      <c r="C1166" s="29"/>
      <c r="D1166" s="15"/>
      <c r="E1166" s="6"/>
      <c r="F1166" s="6"/>
      <c r="G1166" s="6"/>
      <c r="H1166" s="48"/>
      <c r="I1166" s="15"/>
      <c r="J1166" s="36"/>
      <c r="K1166" s="36"/>
      <c r="L1166" s="43"/>
      <c r="M1166" s="43"/>
      <c r="N1166" s="43"/>
      <c r="O1166" s="43"/>
      <c r="P1166" s="41"/>
      <c r="Q1166" s="35"/>
      <c r="R1166" s="32"/>
      <c r="S1166" s="32"/>
      <c r="T1166" s="32"/>
      <c r="U1166" s="43"/>
      <c r="V1166" s="32"/>
      <c r="W1166" s="6"/>
      <c r="X1166" s="6"/>
      <c r="Y1166" s="4"/>
      <c r="Z1166" s="4"/>
      <c r="AA1166" s="41"/>
    </row>
    <row r="1167" spans="1:27" s="42" customFormat="1" x14ac:dyDescent="0.2">
      <c r="A1167" s="28"/>
      <c r="B1167" s="28"/>
      <c r="C1167" s="29"/>
      <c r="D1167" s="15"/>
      <c r="E1167" s="6"/>
      <c r="F1167" s="6"/>
      <c r="G1167" s="6"/>
      <c r="H1167" s="48"/>
      <c r="I1167" s="15"/>
      <c r="J1167" s="36"/>
      <c r="K1167" s="36"/>
      <c r="L1167" s="43"/>
      <c r="M1167" s="43"/>
      <c r="N1167" s="43"/>
      <c r="O1167" s="43"/>
      <c r="P1167" s="41"/>
      <c r="Q1167" s="35"/>
      <c r="R1167" s="32"/>
      <c r="S1167" s="32"/>
      <c r="T1167" s="32"/>
      <c r="U1167" s="43"/>
      <c r="V1167" s="32"/>
      <c r="W1167" s="6"/>
      <c r="X1167" s="6"/>
      <c r="Y1167" s="4"/>
      <c r="Z1167" s="4"/>
      <c r="AA1167" s="41"/>
    </row>
    <row r="1168" spans="1:27" s="42" customFormat="1" x14ac:dyDescent="0.2">
      <c r="A1168" s="28"/>
      <c r="B1168" s="28"/>
      <c r="C1168" s="29"/>
      <c r="D1168" s="15"/>
      <c r="E1168" s="6"/>
      <c r="F1168" s="6"/>
      <c r="G1168" s="6"/>
      <c r="H1168" s="48"/>
      <c r="I1168" s="15"/>
      <c r="J1168" s="36"/>
      <c r="K1168" s="36"/>
      <c r="L1168" s="43"/>
      <c r="M1168" s="43"/>
      <c r="N1168" s="43"/>
      <c r="O1168" s="43"/>
      <c r="P1168" s="41"/>
      <c r="Q1168" s="35"/>
      <c r="R1168" s="32"/>
      <c r="S1168" s="32"/>
      <c r="T1168" s="32"/>
      <c r="U1168" s="43"/>
      <c r="V1168" s="32"/>
      <c r="W1168" s="6"/>
      <c r="X1168" s="6"/>
      <c r="Y1168" s="4"/>
      <c r="Z1168" s="4"/>
      <c r="AA1168" s="41"/>
    </row>
    <row r="1169" spans="1:27" s="42" customFormat="1" x14ac:dyDescent="0.2">
      <c r="A1169" s="28"/>
      <c r="B1169" s="28"/>
      <c r="C1169" s="29"/>
      <c r="D1169" s="15"/>
      <c r="E1169" s="6"/>
      <c r="F1169" s="6"/>
      <c r="G1169" s="6"/>
      <c r="H1169" s="48"/>
      <c r="I1169" s="15"/>
      <c r="J1169" s="36"/>
      <c r="K1169" s="36"/>
      <c r="L1169" s="43"/>
      <c r="M1169" s="43"/>
      <c r="N1169" s="43"/>
      <c r="O1169" s="43"/>
      <c r="P1169" s="41"/>
      <c r="Q1169" s="35"/>
      <c r="R1169" s="32"/>
      <c r="S1169" s="32"/>
      <c r="T1169" s="32"/>
      <c r="U1169" s="43"/>
      <c r="V1169" s="32"/>
      <c r="W1169" s="6"/>
      <c r="X1169" s="6"/>
      <c r="Y1169" s="4"/>
      <c r="Z1169" s="4"/>
      <c r="AA1169" s="41"/>
    </row>
    <row r="1170" spans="1:27" s="42" customFormat="1" x14ac:dyDescent="0.2">
      <c r="A1170" s="28"/>
      <c r="B1170" s="28"/>
      <c r="C1170" s="29"/>
      <c r="D1170" s="15"/>
      <c r="E1170" s="6"/>
      <c r="F1170" s="6"/>
      <c r="G1170" s="6"/>
      <c r="H1170" s="48"/>
      <c r="I1170" s="15"/>
      <c r="J1170" s="36"/>
      <c r="K1170" s="36"/>
      <c r="L1170" s="43"/>
      <c r="M1170" s="43"/>
      <c r="N1170" s="43"/>
      <c r="O1170" s="43"/>
      <c r="P1170" s="41"/>
      <c r="Q1170" s="35"/>
      <c r="R1170" s="32"/>
      <c r="S1170" s="32"/>
      <c r="T1170" s="32"/>
      <c r="U1170" s="43"/>
      <c r="V1170" s="32"/>
      <c r="W1170" s="6"/>
      <c r="X1170" s="6"/>
      <c r="Y1170" s="4"/>
      <c r="Z1170" s="4"/>
      <c r="AA1170" s="41"/>
    </row>
  </sheetData>
  <mergeCells count="14">
    <mergeCell ref="I3:I4"/>
    <mergeCell ref="A3:A4"/>
    <mergeCell ref="B3:B4"/>
    <mergeCell ref="C3:C4"/>
    <mergeCell ref="D3:D4"/>
    <mergeCell ref="E3:G3"/>
    <mergeCell ref="W3:Z3"/>
    <mergeCell ref="AA3:AA4"/>
    <mergeCell ref="J3:J4"/>
    <mergeCell ref="K3:K4"/>
    <mergeCell ref="L3:O3"/>
    <mergeCell ref="P3:S3"/>
    <mergeCell ref="T3:T4"/>
    <mergeCell ref="U3:V3"/>
  </mergeCells>
  <printOptions gridLines="1"/>
  <pageMargins left="0" right="0" top="0.39370078740157483" bottom="0" header="0.51181102362204722" footer="0.51181102362204722"/>
  <pageSetup paperSize="9" scale="52" fitToHeight="0" orientation="landscape" horizontalDpi="150" verticalDpi="15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23"/>
  <sheetViews>
    <sheetView zoomScale="70" zoomScaleNormal="70" workbookViewId="0">
      <pane ySplit="4" topLeftCell="A21" activePane="bottomLeft" state="frozen"/>
      <selection pane="bottomLeft" activeCell="A3" sqref="A3"/>
    </sheetView>
  </sheetViews>
  <sheetFormatPr defaultColWidth="9.140625" defaultRowHeight="12.75" x14ac:dyDescent="0.2"/>
  <cols>
    <col min="1" max="1" width="4.85546875" style="399" customWidth="1"/>
    <col min="2" max="2" width="11.85546875" style="399" customWidth="1"/>
    <col min="3" max="4" width="9.140625" style="284"/>
    <col min="5" max="5" width="34.7109375" style="399" customWidth="1"/>
    <col min="6" max="9" width="9.140625" style="284"/>
    <col min="10" max="17" width="9.140625" style="404"/>
    <col min="18" max="16384" width="9.140625" style="284"/>
  </cols>
  <sheetData>
    <row r="1" spans="1:18" x14ac:dyDescent="0.2">
      <c r="A1" s="401" t="s">
        <v>1778</v>
      </c>
    </row>
    <row r="2" spans="1:18" s="402" customFormat="1" x14ac:dyDescent="0.2">
      <c r="A2" s="4"/>
      <c r="B2" s="401"/>
      <c r="E2" s="401"/>
      <c r="J2" s="405"/>
      <c r="K2" s="405"/>
      <c r="L2" s="405"/>
      <c r="M2" s="405"/>
      <c r="N2" s="405"/>
      <c r="O2" s="405"/>
      <c r="P2" s="405"/>
      <c r="Q2" s="405"/>
    </row>
    <row r="3" spans="1:18" s="402" customFormat="1" ht="72.75" customHeight="1" x14ac:dyDescent="0.2">
      <c r="A3" s="407" t="s">
        <v>462</v>
      </c>
      <c r="B3" s="407" t="s">
        <v>1492</v>
      </c>
      <c r="C3" s="407" t="s">
        <v>1570</v>
      </c>
      <c r="D3" s="407" t="s">
        <v>1441</v>
      </c>
      <c r="E3" s="407" t="s">
        <v>1485</v>
      </c>
      <c r="F3" s="407" t="s">
        <v>1455</v>
      </c>
      <c r="G3" s="407" t="s">
        <v>1456</v>
      </c>
      <c r="H3" s="407" t="s">
        <v>1457</v>
      </c>
      <c r="I3" s="407" t="s">
        <v>1458</v>
      </c>
      <c r="J3" s="407" t="s">
        <v>1459</v>
      </c>
      <c r="K3" s="407" t="s">
        <v>1460</v>
      </c>
      <c r="L3" s="407" t="s">
        <v>1461</v>
      </c>
      <c r="M3" s="407" t="s">
        <v>1462</v>
      </c>
      <c r="N3" s="407" t="s">
        <v>1463</v>
      </c>
      <c r="O3" s="407" t="s">
        <v>1464</v>
      </c>
      <c r="P3" s="407" t="s">
        <v>1465</v>
      </c>
      <c r="Q3" s="407" t="s">
        <v>1466</v>
      </c>
      <c r="R3" s="407" t="s">
        <v>1467</v>
      </c>
    </row>
    <row r="4" spans="1:18" s="402" customFormat="1" x14ac:dyDescent="0.2">
      <c r="A4" s="407"/>
      <c r="B4" s="407">
        <v>1</v>
      </c>
      <c r="C4" s="407">
        <v>2</v>
      </c>
      <c r="D4" s="407">
        <v>3</v>
      </c>
      <c r="E4" s="407">
        <v>4</v>
      </c>
      <c r="F4" s="407">
        <v>5</v>
      </c>
      <c r="G4" s="407">
        <v>6</v>
      </c>
      <c r="H4" s="407">
        <v>7</v>
      </c>
      <c r="I4" s="407">
        <v>8</v>
      </c>
      <c r="J4" s="407">
        <v>9</v>
      </c>
      <c r="K4" s="407">
        <v>10</v>
      </c>
      <c r="L4" s="407">
        <v>11</v>
      </c>
      <c r="M4" s="407">
        <v>12</v>
      </c>
      <c r="N4" s="407">
        <v>13</v>
      </c>
      <c r="O4" s="407">
        <v>14</v>
      </c>
      <c r="P4" s="407">
        <v>15</v>
      </c>
      <c r="Q4" s="407">
        <v>16</v>
      </c>
      <c r="R4" s="407">
        <v>17</v>
      </c>
    </row>
    <row r="5" spans="1:18" x14ac:dyDescent="0.2">
      <c r="A5" s="398">
        <v>1</v>
      </c>
      <c r="B5" s="398" t="s">
        <v>1496</v>
      </c>
      <c r="C5" s="285">
        <v>1145.8</v>
      </c>
      <c r="D5" s="285" t="s">
        <v>530</v>
      </c>
      <c r="E5" s="398" t="s">
        <v>490</v>
      </c>
      <c r="F5" s="285">
        <v>0.24399999999999999</v>
      </c>
      <c r="G5" s="285">
        <v>0.23300000000000001</v>
      </c>
      <c r="H5" s="285">
        <v>3.21</v>
      </c>
      <c r="I5" s="285">
        <v>13.62</v>
      </c>
      <c r="J5" s="406" t="s">
        <v>1571</v>
      </c>
      <c r="K5" s="406">
        <v>1578.2</v>
      </c>
      <c r="L5" s="406" t="s">
        <v>1572</v>
      </c>
      <c r="M5" s="406">
        <v>633.6</v>
      </c>
      <c r="N5" s="406">
        <v>0.307</v>
      </c>
      <c r="O5" s="406">
        <v>12.8</v>
      </c>
      <c r="P5" s="406">
        <v>4.91</v>
      </c>
      <c r="Q5" s="406">
        <v>11.1</v>
      </c>
      <c r="R5" s="285">
        <v>2.73</v>
      </c>
    </row>
    <row r="6" spans="1:18" x14ac:dyDescent="0.2">
      <c r="A6" s="398">
        <v>2</v>
      </c>
      <c r="B6" s="398" t="s">
        <v>1497</v>
      </c>
      <c r="C6" s="285">
        <v>1149.5</v>
      </c>
      <c r="D6" s="285" t="s">
        <v>530</v>
      </c>
      <c r="E6" s="287" t="s">
        <v>145</v>
      </c>
      <c r="F6" s="285">
        <v>0.20100000000000001</v>
      </c>
      <c r="G6" s="285">
        <v>0.19</v>
      </c>
      <c r="H6" s="285">
        <v>5.31</v>
      </c>
      <c r="I6" s="285">
        <v>22.52</v>
      </c>
      <c r="J6" s="406" t="s">
        <v>1573</v>
      </c>
      <c r="K6" s="406">
        <v>1698.6</v>
      </c>
      <c r="L6" s="406" t="s">
        <v>1574</v>
      </c>
      <c r="M6" s="406">
        <v>588.70000000000005</v>
      </c>
      <c r="N6" s="406">
        <v>0.29199999999999998</v>
      </c>
      <c r="O6" s="406">
        <v>15.4</v>
      </c>
      <c r="P6" s="406">
        <v>5.98</v>
      </c>
      <c r="Q6" s="406">
        <v>12.4</v>
      </c>
      <c r="R6" s="285">
        <v>3.15</v>
      </c>
    </row>
    <row r="7" spans="1:18" x14ac:dyDescent="0.2">
      <c r="A7" s="398">
        <v>3</v>
      </c>
      <c r="B7" s="398" t="s">
        <v>1498</v>
      </c>
      <c r="C7" s="285">
        <v>1157.5999999999999</v>
      </c>
      <c r="D7" s="285" t="s">
        <v>530</v>
      </c>
      <c r="E7" s="398" t="s">
        <v>471</v>
      </c>
      <c r="F7" s="285">
        <v>0.29799999999999999</v>
      </c>
      <c r="G7" s="285">
        <v>0.28599999999999998</v>
      </c>
      <c r="H7" s="285">
        <v>2.25</v>
      </c>
      <c r="I7" s="285">
        <v>9.5500000000000007</v>
      </c>
      <c r="J7" s="406" t="s">
        <v>1575</v>
      </c>
      <c r="K7" s="406">
        <v>1476.5</v>
      </c>
      <c r="L7" s="406" t="s">
        <v>1576</v>
      </c>
      <c r="M7" s="406">
        <v>677.3</v>
      </c>
      <c r="N7" s="406">
        <v>0.29799999999999999</v>
      </c>
      <c r="O7" s="406">
        <v>10.3</v>
      </c>
      <c r="P7" s="406">
        <v>3.97</v>
      </c>
      <c r="Q7" s="406">
        <v>8.5299999999999994</v>
      </c>
      <c r="R7" s="285">
        <v>2.34</v>
      </c>
    </row>
    <row r="8" spans="1:18" x14ac:dyDescent="0.2">
      <c r="A8" s="398">
        <v>4</v>
      </c>
      <c r="B8" s="398" t="s">
        <v>1499</v>
      </c>
      <c r="C8" s="285">
        <v>1172.5999999999999</v>
      </c>
      <c r="D8" s="285" t="s">
        <v>530</v>
      </c>
      <c r="E8" s="398" t="s">
        <v>48</v>
      </c>
      <c r="F8" s="285">
        <v>0.25900000000000001</v>
      </c>
      <c r="G8" s="285">
        <v>0.246</v>
      </c>
      <c r="H8" s="285">
        <v>2.67</v>
      </c>
      <c r="I8" s="285">
        <v>11.3</v>
      </c>
      <c r="J8" s="406" t="s">
        <v>1577</v>
      </c>
      <c r="K8" s="406">
        <v>1488</v>
      </c>
      <c r="L8" s="406" t="s">
        <v>1578</v>
      </c>
      <c r="M8" s="406">
        <v>672.1</v>
      </c>
      <c r="N8" s="406">
        <v>0.28799999999999998</v>
      </c>
      <c r="O8" s="406">
        <v>10.7</v>
      </c>
      <c r="P8" s="406">
        <v>4.17</v>
      </c>
      <c r="Q8" s="406">
        <v>8.42</v>
      </c>
      <c r="R8" s="285">
        <v>2.89</v>
      </c>
    </row>
    <row r="9" spans="1:18" x14ac:dyDescent="0.2">
      <c r="A9" s="398">
        <v>5</v>
      </c>
      <c r="B9" s="398" t="s">
        <v>1500</v>
      </c>
      <c r="C9" s="285">
        <v>1181</v>
      </c>
      <c r="D9" s="285" t="s">
        <v>530</v>
      </c>
      <c r="E9" s="287" t="s">
        <v>491</v>
      </c>
      <c r="F9" s="285">
        <v>0.26</v>
      </c>
      <c r="G9" s="285">
        <v>0.25</v>
      </c>
      <c r="H9" s="285">
        <v>2.77</v>
      </c>
      <c r="I9" s="285">
        <v>11.72</v>
      </c>
      <c r="J9" s="406" t="s">
        <v>1579</v>
      </c>
      <c r="K9" s="406">
        <v>1508.4</v>
      </c>
      <c r="L9" s="406" t="s">
        <v>1580</v>
      </c>
      <c r="M9" s="406">
        <v>663</v>
      </c>
      <c r="N9" s="406">
        <v>0.29599999999999999</v>
      </c>
      <c r="O9" s="406">
        <v>11.2</v>
      </c>
      <c r="P9" s="406">
        <v>4.32</v>
      </c>
      <c r="Q9" s="406">
        <v>9.17</v>
      </c>
      <c r="R9" s="285">
        <v>2.21</v>
      </c>
    </row>
    <row r="10" spans="1:18" x14ac:dyDescent="0.2">
      <c r="A10" s="398">
        <v>6</v>
      </c>
      <c r="B10" s="398" t="s">
        <v>1501</v>
      </c>
      <c r="C10" s="285">
        <v>1208.2</v>
      </c>
      <c r="D10" s="285" t="s">
        <v>530</v>
      </c>
      <c r="E10" s="398" t="s">
        <v>471</v>
      </c>
      <c r="F10" s="285">
        <v>0.23699999999999999</v>
      </c>
      <c r="G10" s="285">
        <v>0.22500000000000001</v>
      </c>
      <c r="H10" s="285">
        <v>2.58</v>
      </c>
      <c r="I10" s="285">
        <v>10.93</v>
      </c>
      <c r="J10" s="406" t="s">
        <v>1581</v>
      </c>
      <c r="K10" s="406">
        <v>1492.2</v>
      </c>
      <c r="L10" s="406" t="s">
        <v>1582</v>
      </c>
      <c r="M10" s="406">
        <v>670.2</v>
      </c>
      <c r="N10" s="406">
        <v>0.30399999999999999</v>
      </c>
      <c r="O10" s="406">
        <v>11.2</v>
      </c>
      <c r="P10" s="406">
        <v>4.28</v>
      </c>
      <c r="Q10" s="406">
        <v>9.48</v>
      </c>
      <c r="R10" s="285">
        <v>3.14</v>
      </c>
    </row>
    <row r="11" spans="1:18" x14ac:dyDescent="0.2">
      <c r="A11" s="398">
        <v>7</v>
      </c>
      <c r="B11" s="398" t="s">
        <v>1502</v>
      </c>
      <c r="C11" s="285">
        <v>1680.2</v>
      </c>
      <c r="D11" s="285" t="s">
        <v>1468</v>
      </c>
      <c r="E11" s="287" t="s">
        <v>468</v>
      </c>
      <c r="F11" s="285">
        <v>0.223</v>
      </c>
      <c r="G11" s="285">
        <v>0.21</v>
      </c>
      <c r="H11" s="285">
        <v>3.23</v>
      </c>
      <c r="I11" s="285">
        <v>13.68</v>
      </c>
      <c r="J11" s="406" t="s">
        <v>1583</v>
      </c>
      <c r="K11" s="406">
        <v>1747.9</v>
      </c>
      <c r="L11" s="406" t="s">
        <v>1584</v>
      </c>
      <c r="M11" s="406">
        <v>572.1</v>
      </c>
      <c r="N11" s="406">
        <v>0.30499999999999999</v>
      </c>
      <c r="O11" s="406">
        <v>16.3</v>
      </c>
      <c r="P11" s="406">
        <v>6.25</v>
      </c>
      <c r="Q11" s="406">
        <v>14</v>
      </c>
      <c r="R11" s="285">
        <v>2.56</v>
      </c>
    </row>
    <row r="12" spans="1:18" ht="25.5" x14ac:dyDescent="0.2">
      <c r="A12" s="398">
        <v>8</v>
      </c>
      <c r="B12" s="398" t="s">
        <v>1503</v>
      </c>
      <c r="C12" s="285">
        <v>1683.1</v>
      </c>
      <c r="D12" s="285" t="s">
        <v>1468</v>
      </c>
      <c r="E12" s="287" t="s">
        <v>478</v>
      </c>
      <c r="F12" s="285">
        <v>0.155</v>
      </c>
      <c r="G12" s="285">
        <v>0.14599999999999999</v>
      </c>
      <c r="H12" s="285">
        <v>6.55</v>
      </c>
      <c r="I12" s="285">
        <v>27.75</v>
      </c>
      <c r="J12" s="406" t="s">
        <v>1585</v>
      </c>
      <c r="K12" s="406">
        <v>2137.4</v>
      </c>
      <c r="L12" s="406" t="s">
        <v>1586</v>
      </c>
      <c r="M12" s="406">
        <v>467.9</v>
      </c>
      <c r="N12" s="406">
        <v>0.28499999999999998</v>
      </c>
      <c r="O12" s="406">
        <v>26.2</v>
      </c>
      <c r="P12" s="406">
        <v>10.199999999999999</v>
      </c>
      <c r="Q12" s="406">
        <v>20.3</v>
      </c>
      <c r="R12" s="285">
        <v>2.5099999999999998</v>
      </c>
    </row>
    <row r="13" spans="1:18" x14ac:dyDescent="0.2">
      <c r="A13" s="398">
        <v>9</v>
      </c>
      <c r="B13" s="398" t="s">
        <v>1504</v>
      </c>
      <c r="C13" s="285">
        <v>1686.5</v>
      </c>
      <c r="D13" s="285" t="s">
        <v>1468</v>
      </c>
      <c r="E13" s="287" t="s">
        <v>145</v>
      </c>
      <c r="F13" s="285">
        <v>0.2</v>
      </c>
      <c r="G13" s="285">
        <v>0.188</v>
      </c>
      <c r="H13" s="285">
        <v>4.34</v>
      </c>
      <c r="I13" s="285">
        <v>18.37</v>
      </c>
      <c r="J13" s="406" t="s">
        <v>1587</v>
      </c>
      <c r="K13" s="406">
        <v>1859.5</v>
      </c>
      <c r="L13" s="406" t="s">
        <v>1588</v>
      </c>
      <c r="M13" s="406">
        <v>537.79999999999995</v>
      </c>
      <c r="N13" s="406">
        <v>0.29299999999999998</v>
      </c>
      <c r="O13" s="406">
        <v>18.5</v>
      </c>
      <c r="P13" s="406">
        <v>7.17</v>
      </c>
      <c r="Q13" s="406">
        <v>14.9</v>
      </c>
      <c r="R13" s="285">
        <v>2.63</v>
      </c>
    </row>
    <row r="14" spans="1:18" x14ac:dyDescent="0.2">
      <c r="A14" s="398">
        <v>10</v>
      </c>
      <c r="B14" s="398" t="s">
        <v>1505</v>
      </c>
      <c r="C14" s="285">
        <v>1707.6</v>
      </c>
      <c r="D14" s="285" t="s">
        <v>1468</v>
      </c>
      <c r="E14" s="287" t="s">
        <v>48</v>
      </c>
      <c r="F14" s="285">
        <v>0.25700000000000001</v>
      </c>
      <c r="G14" s="285">
        <v>0.24399999999999999</v>
      </c>
      <c r="H14" s="285">
        <v>2.42</v>
      </c>
      <c r="I14" s="285">
        <v>10.25</v>
      </c>
      <c r="J14" s="406" t="s">
        <v>1589</v>
      </c>
      <c r="K14" s="406">
        <v>1663.9</v>
      </c>
      <c r="L14" s="406" t="s">
        <v>1590</v>
      </c>
      <c r="M14" s="406">
        <v>601</v>
      </c>
      <c r="N14" s="406">
        <v>0.30599999999999999</v>
      </c>
      <c r="O14" s="406">
        <v>14.1</v>
      </c>
      <c r="P14" s="406">
        <v>5.38</v>
      </c>
      <c r="Q14" s="406">
        <v>12.1</v>
      </c>
      <c r="R14" s="285">
        <v>2.2000000000000002</v>
      </c>
    </row>
    <row r="15" spans="1:18" x14ac:dyDescent="0.2">
      <c r="A15" s="398">
        <v>11</v>
      </c>
      <c r="B15" s="398" t="s">
        <v>39</v>
      </c>
      <c r="C15" s="285">
        <v>1725.88</v>
      </c>
      <c r="D15" s="285" t="s">
        <v>36</v>
      </c>
      <c r="E15" s="398" t="s">
        <v>465</v>
      </c>
      <c r="F15" s="285">
        <v>0.27100000000000002</v>
      </c>
      <c r="G15" s="285">
        <v>0.25900000000000001</v>
      </c>
      <c r="H15" s="285">
        <v>3.51</v>
      </c>
      <c r="I15" s="285">
        <v>18.989999999999998</v>
      </c>
      <c r="J15" s="406" t="s">
        <v>1591</v>
      </c>
      <c r="K15" s="406">
        <v>1501.5</v>
      </c>
      <c r="L15" s="406" t="s">
        <v>1592</v>
      </c>
      <c r="M15" s="406">
        <v>666</v>
      </c>
      <c r="N15" s="406">
        <v>0.30099999999999999</v>
      </c>
      <c r="O15" s="406">
        <v>11.2</v>
      </c>
      <c r="P15" s="406">
        <v>4.3099999999999996</v>
      </c>
      <c r="Q15" s="406">
        <v>9.41</v>
      </c>
      <c r="R15" s="285">
        <v>1.87</v>
      </c>
    </row>
    <row r="16" spans="1:18" x14ac:dyDescent="0.2">
      <c r="A16" s="398">
        <v>12</v>
      </c>
      <c r="B16" s="398" t="s">
        <v>44</v>
      </c>
      <c r="C16" s="285">
        <v>1726.93</v>
      </c>
      <c r="D16" s="285" t="s">
        <v>36</v>
      </c>
      <c r="E16" s="287" t="s">
        <v>37</v>
      </c>
      <c r="F16" s="285">
        <v>0.27700000000000002</v>
      </c>
      <c r="G16" s="285">
        <v>0.26500000000000001</v>
      </c>
      <c r="H16" s="285">
        <v>3.57</v>
      </c>
      <c r="I16" s="285">
        <v>19.28</v>
      </c>
      <c r="J16" s="406" t="s">
        <v>1593</v>
      </c>
      <c r="K16" s="406">
        <v>1538.9</v>
      </c>
      <c r="L16" s="406" t="s">
        <v>1594</v>
      </c>
      <c r="M16" s="406">
        <v>649.79999999999995</v>
      </c>
      <c r="N16" s="406">
        <v>0.30299999999999999</v>
      </c>
      <c r="O16" s="406">
        <v>11.7</v>
      </c>
      <c r="P16" s="406">
        <v>4.51</v>
      </c>
      <c r="Q16" s="406">
        <v>9.94</v>
      </c>
      <c r="R16" s="285">
        <v>1.92</v>
      </c>
    </row>
    <row r="17" spans="1:18" x14ac:dyDescent="0.2">
      <c r="A17" s="398">
        <v>13</v>
      </c>
      <c r="B17" s="398" t="s">
        <v>45</v>
      </c>
      <c r="C17" s="285">
        <v>1727.21</v>
      </c>
      <c r="D17" s="285" t="s">
        <v>36</v>
      </c>
      <c r="E17" s="287" t="s">
        <v>37</v>
      </c>
      <c r="F17" s="285">
        <v>0.26800000000000002</v>
      </c>
      <c r="G17" s="285">
        <v>0.25800000000000001</v>
      </c>
      <c r="H17" s="285">
        <v>3.6</v>
      </c>
      <c r="I17" s="285">
        <v>19.45</v>
      </c>
      <c r="J17" s="406" t="s">
        <v>1595</v>
      </c>
      <c r="K17" s="406">
        <v>1598.4</v>
      </c>
      <c r="L17" s="406" t="s">
        <v>1596</v>
      </c>
      <c r="M17" s="406">
        <v>625.6</v>
      </c>
      <c r="N17" s="406">
        <v>0.29899999999999999</v>
      </c>
      <c r="O17" s="406">
        <v>12.7</v>
      </c>
      <c r="P17" s="406">
        <v>4.9000000000000004</v>
      </c>
      <c r="Q17" s="406">
        <v>10.6</v>
      </c>
      <c r="R17" s="285">
        <v>1.6</v>
      </c>
    </row>
    <row r="18" spans="1:18" x14ac:dyDescent="0.2">
      <c r="A18" s="398">
        <v>14</v>
      </c>
      <c r="B18" s="398" t="s">
        <v>49</v>
      </c>
      <c r="C18" s="285">
        <v>1727.89</v>
      </c>
      <c r="D18" s="285" t="s">
        <v>36</v>
      </c>
      <c r="E18" s="287" t="s">
        <v>48</v>
      </c>
      <c r="F18" s="285">
        <v>0.27200000000000002</v>
      </c>
      <c r="G18" s="285">
        <v>0.26</v>
      </c>
      <c r="H18" s="285">
        <v>3.58</v>
      </c>
      <c r="I18" s="285">
        <v>19.38</v>
      </c>
      <c r="J18" s="406" t="s">
        <v>1597</v>
      </c>
      <c r="K18" s="406">
        <v>1571</v>
      </c>
      <c r="L18" s="406" t="s">
        <v>1598</v>
      </c>
      <c r="M18" s="406">
        <v>636.6</v>
      </c>
      <c r="N18" s="406">
        <v>0.30199999999999999</v>
      </c>
      <c r="O18" s="406">
        <v>12.3</v>
      </c>
      <c r="P18" s="406">
        <v>4.72</v>
      </c>
      <c r="Q18" s="406">
        <v>10.4</v>
      </c>
      <c r="R18" s="285">
        <v>1.88</v>
      </c>
    </row>
    <row r="19" spans="1:18" x14ac:dyDescent="0.2">
      <c r="A19" s="398">
        <v>15</v>
      </c>
      <c r="B19" s="398" t="s">
        <v>51</v>
      </c>
      <c r="C19" s="285">
        <v>1728.41</v>
      </c>
      <c r="D19" s="285" t="s">
        <v>36</v>
      </c>
      <c r="E19" s="287" t="s">
        <v>48</v>
      </c>
      <c r="F19" s="285">
        <v>0.28100000000000003</v>
      </c>
      <c r="G19" s="285">
        <v>0.26900000000000002</v>
      </c>
      <c r="H19" s="285">
        <v>3.36</v>
      </c>
      <c r="I19" s="285">
        <v>18.14</v>
      </c>
      <c r="J19" s="406" t="s">
        <v>1599</v>
      </c>
      <c r="K19" s="406">
        <v>1505.2</v>
      </c>
      <c r="L19" s="406" t="s">
        <v>1600</v>
      </c>
      <c r="M19" s="406">
        <v>664.4</v>
      </c>
      <c r="N19" s="406">
        <v>0.309</v>
      </c>
      <c r="O19" s="406">
        <v>11.2</v>
      </c>
      <c r="P19" s="406">
        <v>4.29</v>
      </c>
      <c r="Q19" s="406">
        <v>9.8000000000000007</v>
      </c>
      <c r="R19" s="285">
        <v>1.85</v>
      </c>
    </row>
    <row r="20" spans="1:18" x14ac:dyDescent="0.2">
      <c r="A20" s="398">
        <v>16</v>
      </c>
      <c r="B20" s="398" t="s">
        <v>53</v>
      </c>
      <c r="C20" s="285">
        <v>1728.89</v>
      </c>
      <c r="D20" s="285" t="s">
        <v>36</v>
      </c>
      <c r="E20" s="287" t="s">
        <v>48</v>
      </c>
      <c r="F20" s="285">
        <v>0.28199999999999997</v>
      </c>
      <c r="G20" s="285">
        <v>0.27</v>
      </c>
      <c r="H20" s="285">
        <v>3.47</v>
      </c>
      <c r="I20" s="285">
        <v>18.760000000000002</v>
      </c>
      <c r="J20" s="406" t="s">
        <v>1601</v>
      </c>
      <c r="K20" s="406">
        <v>1530.4</v>
      </c>
      <c r="L20" s="406" t="s">
        <v>1602</v>
      </c>
      <c r="M20" s="406">
        <v>653.4</v>
      </c>
      <c r="N20" s="406">
        <v>0.30099999999999999</v>
      </c>
      <c r="O20" s="406">
        <v>11.5</v>
      </c>
      <c r="P20" s="406">
        <v>4.43</v>
      </c>
      <c r="Q20" s="406">
        <v>9.6300000000000008</v>
      </c>
      <c r="R20" s="285">
        <v>1.82</v>
      </c>
    </row>
    <row r="21" spans="1:18" x14ac:dyDescent="0.2">
      <c r="A21" s="398">
        <v>17</v>
      </c>
      <c r="B21" s="398" t="s">
        <v>54</v>
      </c>
      <c r="C21" s="285">
        <v>1729.09</v>
      </c>
      <c r="D21" s="285" t="s">
        <v>36</v>
      </c>
      <c r="E21" s="287" t="s">
        <v>48</v>
      </c>
      <c r="F21" s="285">
        <v>0.28299999999999997</v>
      </c>
      <c r="G21" s="285">
        <v>0.27200000000000002</v>
      </c>
      <c r="H21" s="285">
        <v>3.3</v>
      </c>
      <c r="I21" s="285">
        <v>17.850000000000001</v>
      </c>
      <c r="J21" s="406" t="s">
        <v>1603</v>
      </c>
      <c r="K21" s="406">
        <v>1497.9</v>
      </c>
      <c r="L21" s="406" t="s">
        <v>1604</v>
      </c>
      <c r="M21" s="406">
        <v>667.6</v>
      </c>
      <c r="N21" s="406">
        <v>0.30099999999999999</v>
      </c>
      <c r="O21" s="406">
        <v>11</v>
      </c>
      <c r="P21" s="406">
        <v>4.22</v>
      </c>
      <c r="Q21" s="406">
        <v>9.2100000000000009</v>
      </c>
      <c r="R21" s="285">
        <v>1.66</v>
      </c>
    </row>
    <row r="22" spans="1:18" x14ac:dyDescent="0.2">
      <c r="A22" s="398">
        <v>18</v>
      </c>
      <c r="B22" s="398" t="s">
        <v>1565</v>
      </c>
      <c r="C22" s="285">
        <v>1730.19</v>
      </c>
      <c r="D22" s="285" t="s">
        <v>36</v>
      </c>
      <c r="E22" s="287" t="s">
        <v>37</v>
      </c>
      <c r="F22" s="285">
        <v>0.26500000000000001</v>
      </c>
      <c r="G22" s="285">
        <v>0.254</v>
      </c>
      <c r="H22" s="285">
        <v>3.8</v>
      </c>
      <c r="I22" s="285">
        <v>20.56</v>
      </c>
      <c r="J22" s="406" t="s">
        <v>1605</v>
      </c>
      <c r="K22" s="406">
        <v>1576.9</v>
      </c>
      <c r="L22" s="406" t="s">
        <v>1606</v>
      </c>
      <c r="M22" s="406">
        <v>634.20000000000005</v>
      </c>
      <c r="N22" s="406">
        <v>0.29699999999999999</v>
      </c>
      <c r="O22" s="406">
        <v>12.5</v>
      </c>
      <c r="P22" s="406">
        <v>4.83</v>
      </c>
      <c r="Q22" s="406">
        <v>10.3</v>
      </c>
      <c r="R22" s="285">
        <v>1.86</v>
      </c>
    </row>
    <row r="23" spans="1:18" x14ac:dyDescent="0.2">
      <c r="A23" s="398">
        <v>19</v>
      </c>
      <c r="B23" s="398" t="s">
        <v>62</v>
      </c>
      <c r="C23" s="285">
        <v>1730.9</v>
      </c>
      <c r="D23" s="285" t="s">
        <v>36</v>
      </c>
      <c r="E23" s="287" t="s">
        <v>37</v>
      </c>
      <c r="F23" s="285">
        <v>0.27500000000000002</v>
      </c>
      <c r="G23" s="285">
        <v>0.26500000000000001</v>
      </c>
      <c r="H23" s="285">
        <v>3.95</v>
      </c>
      <c r="I23" s="285">
        <v>21.35</v>
      </c>
      <c r="J23" s="406" t="s">
        <v>1607</v>
      </c>
      <c r="K23" s="406">
        <v>1553.7</v>
      </c>
      <c r="L23" s="406" t="s">
        <v>1608</v>
      </c>
      <c r="M23" s="406">
        <v>643.6</v>
      </c>
      <c r="N23" s="406">
        <v>0.30299999999999999</v>
      </c>
      <c r="O23" s="406">
        <v>12.1</v>
      </c>
      <c r="P23" s="406">
        <v>4.63</v>
      </c>
      <c r="Q23" s="406">
        <v>10.199999999999999</v>
      </c>
      <c r="R23" s="285">
        <v>1.62</v>
      </c>
    </row>
    <row r="24" spans="1:18" x14ac:dyDescent="0.2">
      <c r="A24" s="398">
        <v>20</v>
      </c>
      <c r="B24" s="398" t="s">
        <v>65</v>
      </c>
      <c r="C24" s="285">
        <v>1731.67</v>
      </c>
      <c r="D24" s="285" t="s">
        <v>36</v>
      </c>
      <c r="E24" s="287" t="s">
        <v>48</v>
      </c>
      <c r="F24" s="285">
        <v>0.223</v>
      </c>
      <c r="G24" s="285">
        <v>0.21299999999999999</v>
      </c>
      <c r="H24" s="285">
        <v>5.0599999999999996</v>
      </c>
      <c r="I24" s="285">
        <v>27.35</v>
      </c>
      <c r="J24" s="406" t="s">
        <v>1609</v>
      </c>
      <c r="K24" s="406">
        <v>1702.3</v>
      </c>
      <c r="L24" s="406" t="s">
        <v>1590</v>
      </c>
      <c r="M24" s="406">
        <v>587.4</v>
      </c>
      <c r="N24" s="406">
        <v>0.29299999999999998</v>
      </c>
      <c r="O24" s="406">
        <v>15.4</v>
      </c>
      <c r="P24" s="406">
        <v>5.97</v>
      </c>
      <c r="Q24" s="406">
        <v>12.5</v>
      </c>
      <c r="R24" s="285">
        <v>1.95</v>
      </c>
    </row>
    <row r="25" spans="1:18" x14ac:dyDescent="0.2">
      <c r="A25" s="398">
        <v>21</v>
      </c>
      <c r="B25" s="398" t="s">
        <v>70</v>
      </c>
      <c r="C25" s="285">
        <v>1732.99</v>
      </c>
      <c r="D25" s="285" t="s">
        <v>36</v>
      </c>
      <c r="E25" s="287" t="s">
        <v>466</v>
      </c>
      <c r="F25" s="285">
        <v>0.27600000000000002</v>
      </c>
      <c r="G25" s="285">
        <v>0.26600000000000001</v>
      </c>
      <c r="H25" s="285">
        <v>3.5</v>
      </c>
      <c r="I25" s="285">
        <v>18.920000000000002</v>
      </c>
      <c r="J25" s="406" t="s">
        <v>1610</v>
      </c>
      <c r="K25" s="406">
        <v>1565.2</v>
      </c>
      <c r="L25" s="406" t="s">
        <v>1611</v>
      </c>
      <c r="M25" s="406">
        <v>638.9</v>
      </c>
      <c r="N25" s="406">
        <v>0.3</v>
      </c>
      <c r="O25" s="406">
        <v>12.2</v>
      </c>
      <c r="P25" s="406">
        <v>4.7</v>
      </c>
      <c r="Q25" s="406">
        <v>10.199999999999999</v>
      </c>
      <c r="R25" s="285">
        <v>1.62</v>
      </c>
    </row>
    <row r="26" spans="1:18" x14ac:dyDescent="0.2">
      <c r="A26" s="398">
        <v>22</v>
      </c>
      <c r="B26" s="398" t="s">
        <v>72</v>
      </c>
      <c r="C26" s="285">
        <v>1733.41</v>
      </c>
      <c r="D26" s="285" t="s">
        <v>36</v>
      </c>
      <c r="E26" s="287" t="s">
        <v>467</v>
      </c>
      <c r="F26" s="285">
        <v>0.246</v>
      </c>
      <c r="G26" s="285">
        <v>0.23599999999999999</v>
      </c>
      <c r="H26" s="285">
        <v>4.53</v>
      </c>
      <c r="I26" s="285">
        <v>24.47</v>
      </c>
      <c r="J26" s="406" t="s">
        <v>1612</v>
      </c>
      <c r="K26" s="406">
        <v>1600</v>
      </c>
      <c r="L26" s="406" t="s">
        <v>1613</v>
      </c>
      <c r="M26" s="406">
        <v>625</v>
      </c>
      <c r="N26" s="406">
        <v>0.29899999999999999</v>
      </c>
      <c r="O26" s="406">
        <v>13.4</v>
      </c>
      <c r="P26" s="406">
        <v>5.14</v>
      </c>
      <c r="Q26" s="406">
        <v>11.1</v>
      </c>
      <c r="R26" s="285">
        <v>1.67</v>
      </c>
    </row>
    <row r="27" spans="1:18" x14ac:dyDescent="0.2">
      <c r="A27" s="398">
        <v>23</v>
      </c>
      <c r="B27" s="398" t="s">
        <v>76</v>
      </c>
      <c r="C27" s="285">
        <v>1734.12</v>
      </c>
      <c r="D27" s="285" t="s">
        <v>36</v>
      </c>
      <c r="E27" s="398" t="s">
        <v>466</v>
      </c>
      <c r="F27" s="285">
        <v>0.245</v>
      </c>
      <c r="G27" s="285">
        <v>0.23400000000000001</v>
      </c>
      <c r="H27" s="285">
        <v>4.4000000000000004</v>
      </c>
      <c r="I27" s="285">
        <v>23.76</v>
      </c>
      <c r="J27" s="406" t="s">
        <v>1614</v>
      </c>
      <c r="K27" s="406">
        <v>1611.5</v>
      </c>
      <c r="L27" s="406" t="s">
        <v>1615</v>
      </c>
      <c r="M27" s="406">
        <v>620.5</v>
      </c>
      <c r="N27" s="406">
        <v>0.30199999999999999</v>
      </c>
      <c r="O27" s="406">
        <v>13.6</v>
      </c>
      <c r="P27" s="406">
        <v>5.22</v>
      </c>
      <c r="Q27" s="406">
        <v>11.4</v>
      </c>
      <c r="R27" s="285">
        <v>1.89</v>
      </c>
    </row>
    <row r="28" spans="1:18" x14ac:dyDescent="0.2">
      <c r="A28" s="398">
        <v>24</v>
      </c>
      <c r="B28" s="398" t="s">
        <v>79</v>
      </c>
      <c r="C28" s="285">
        <v>1734.93</v>
      </c>
      <c r="D28" s="285" t="s">
        <v>36</v>
      </c>
      <c r="E28" s="287" t="s">
        <v>466</v>
      </c>
      <c r="F28" s="285">
        <v>0.25700000000000001</v>
      </c>
      <c r="G28" s="285">
        <v>0.246</v>
      </c>
      <c r="H28" s="285">
        <v>4.21</v>
      </c>
      <c r="I28" s="285">
        <v>22.73</v>
      </c>
      <c r="J28" s="406" t="s">
        <v>1616</v>
      </c>
      <c r="K28" s="406">
        <v>1596.7</v>
      </c>
      <c r="L28" s="406" t="s">
        <v>1617</v>
      </c>
      <c r="M28" s="406">
        <v>626.29999999999995</v>
      </c>
      <c r="N28" s="406">
        <v>0.29599999999999999</v>
      </c>
      <c r="O28" s="406">
        <v>13.1</v>
      </c>
      <c r="P28" s="406">
        <v>5.05</v>
      </c>
      <c r="Q28" s="406">
        <v>10.7</v>
      </c>
      <c r="R28" s="285">
        <v>1.83</v>
      </c>
    </row>
    <row r="29" spans="1:18" x14ac:dyDescent="0.2">
      <c r="A29" s="398">
        <v>25</v>
      </c>
      <c r="B29" s="398" t="s">
        <v>87</v>
      </c>
      <c r="C29" s="285">
        <v>1736.38</v>
      </c>
      <c r="D29" s="285" t="s">
        <v>36</v>
      </c>
      <c r="E29" s="287" t="s">
        <v>88</v>
      </c>
      <c r="F29" s="285">
        <v>0.253</v>
      </c>
      <c r="G29" s="285">
        <v>0.24299999999999999</v>
      </c>
      <c r="H29" s="285">
        <v>4.47</v>
      </c>
      <c r="I29" s="285">
        <v>24.14</v>
      </c>
      <c r="J29" s="406" t="s">
        <v>1618</v>
      </c>
      <c r="K29" s="406">
        <v>1657.1</v>
      </c>
      <c r="L29" s="406" t="s">
        <v>1619</v>
      </c>
      <c r="M29" s="406">
        <v>603.5</v>
      </c>
      <c r="N29" s="406">
        <v>0.29199999999999998</v>
      </c>
      <c r="O29" s="406">
        <v>14.3</v>
      </c>
      <c r="P29" s="406">
        <v>5.52</v>
      </c>
      <c r="Q29" s="406">
        <v>11.4</v>
      </c>
      <c r="R29" s="285">
        <v>1.65</v>
      </c>
    </row>
    <row r="30" spans="1:18" x14ac:dyDescent="0.2">
      <c r="A30" s="398">
        <v>26</v>
      </c>
      <c r="B30" s="398" t="s">
        <v>100</v>
      </c>
      <c r="C30" s="285">
        <v>1738.44</v>
      </c>
      <c r="D30" s="285" t="s">
        <v>36</v>
      </c>
      <c r="E30" s="287" t="s">
        <v>37</v>
      </c>
      <c r="F30" s="285">
        <v>0.23300000000000001</v>
      </c>
      <c r="G30" s="285">
        <v>0.224</v>
      </c>
      <c r="H30" s="285">
        <v>3.69</v>
      </c>
      <c r="I30" s="285">
        <v>19.95</v>
      </c>
      <c r="J30" s="406" t="s">
        <v>1620</v>
      </c>
      <c r="K30" s="406">
        <v>1718.8</v>
      </c>
      <c r="L30" s="406" t="s">
        <v>1621</v>
      </c>
      <c r="M30" s="406">
        <v>581.79999999999995</v>
      </c>
      <c r="N30" s="406">
        <v>0.29299999999999998</v>
      </c>
      <c r="O30" s="406">
        <v>15.2</v>
      </c>
      <c r="P30" s="406">
        <v>5.88</v>
      </c>
      <c r="Q30" s="406">
        <v>12.2</v>
      </c>
      <c r="R30" s="285">
        <v>1.75</v>
      </c>
    </row>
    <row r="31" spans="1:18" x14ac:dyDescent="0.2">
      <c r="A31" s="398">
        <v>27</v>
      </c>
      <c r="B31" s="398" t="s">
        <v>102</v>
      </c>
      <c r="C31" s="285">
        <v>1738.96</v>
      </c>
      <c r="D31" s="285" t="s">
        <v>36</v>
      </c>
      <c r="E31" s="287" t="s">
        <v>37</v>
      </c>
      <c r="F31" s="285">
        <v>0.24199999999999999</v>
      </c>
      <c r="G31" s="285">
        <v>0.23200000000000001</v>
      </c>
      <c r="H31" s="285">
        <v>3.79</v>
      </c>
      <c r="I31" s="285">
        <v>20.48</v>
      </c>
      <c r="J31" s="406" t="s">
        <v>1622</v>
      </c>
      <c r="K31" s="406">
        <v>1610.4</v>
      </c>
      <c r="L31" s="406" t="s">
        <v>1623</v>
      </c>
      <c r="M31" s="406">
        <v>620.9</v>
      </c>
      <c r="N31" s="406">
        <v>0.307</v>
      </c>
      <c r="O31" s="406">
        <v>13.4</v>
      </c>
      <c r="P31" s="406">
        <v>5.1100000000000003</v>
      </c>
      <c r="Q31" s="406">
        <v>11.5</v>
      </c>
      <c r="R31" s="285">
        <v>1.73</v>
      </c>
    </row>
    <row r="32" spans="1:18" x14ac:dyDescent="0.2">
      <c r="A32" s="398">
        <v>28</v>
      </c>
      <c r="B32" s="398" t="s">
        <v>109</v>
      </c>
      <c r="C32" s="285">
        <v>1740.74</v>
      </c>
      <c r="D32" s="285" t="s">
        <v>36</v>
      </c>
      <c r="E32" s="287" t="s">
        <v>37</v>
      </c>
      <c r="F32" s="285">
        <v>0.249</v>
      </c>
      <c r="G32" s="285">
        <v>0.24</v>
      </c>
      <c r="H32" s="285">
        <v>3.98</v>
      </c>
      <c r="I32" s="285">
        <v>21.52</v>
      </c>
      <c r="J32" s="406" t="s">
        <v>1624</v>
      </c>
      <c r="K32" s="406">
        <v>1674.4</v>
      </c>
      <c r="L32" s="406" t="s">
        <v>1625</v>
      </c>
      <c r="M32" s="406">
        <v>597.20000000000005</v>
      </c>
      <c r="N32" s="406">
        <v>0.318</v>
      </c>
      <c r="O32" s="406">
        <v>14.9</v>
      </c>
      <c r="P32" s="406">
        <v>5.66</v>
      </c>
      <c r="Q32" s="406">
        <v>13.6</v>
      </c>
      <c r="R32" s="285">
        <v>1.62</v>
      </c>
    </row>
    <row r="33" spans="1:18" x14ac:dyDescent="0.2">
      <c r="A33" s="398">
        <v>29</v>
      </c>
      <c r="B33" s="398" t="s">
        <v>115</v>
      </c>
      <c r="C33" s="285">
        <v>1742.09</v>
      </c>
      <c r="D33" s="285" t="s">
        <v>36</v>
      </c>
      <c r="E33" s="287" t="s">
        <v>37</v>
      </c>
      <c r="F33" s="285">
        <v>0.246</v>
      </c>
      <c r="G33" s="285">
        <v>0.23699999999999999</v>
      </c>
      <c r="H33" s="285">
        <v>4.13</v>
      </c>
      <c r="I33" s="285">
        <v>22.34</v>
      </c>
      <c r="J33" s="406" t="s">
        <v>1626</v>
      </c>
      <c r="K33" s="406">
        <v>1617.7</v>
      </c>
      <c r="L33" s="406" t="s">
        <v>1627</v>
      </c>
      <c r="M33" s="406">
        <v>618.20000000000005</v>
      </c>
      <c r="N33" s="406">
        <v>0.29899999999999999</v>
      </c>
      <c r="O33" s="406">
        <v>13.4</v>
      </c>
      <c r="P33" s="406">
        <v>5.15</v>
      </c>
      <c r="Q33" s="406">
        <v>11.1</v>
      </c>
      <c r="R33" s="285">
        <v>1.55</v>
      </c>
    </row>
    <row r="34" spans="1:18" x14ac:dyDescent="0.2">
      <c r="A34" s="398">
        <v>30</v>
      </c>
      <c r="B34" s="398" t="s">
        <v>119</v>
      </c>
      <c r="C34" s="285">
        <v>1743.26</v>
      </c>
      <c r="D34" s="285" t="s">
        <v>36</v>
      </c>
      <c r="E34" s="287" t="s">
        <v>37</v>
      </c>
      <c r="F34" s="285">
        <v>0.24299999999999999</v>
      </c>
      <c r="G34" s="285">
        <v>0.23300000000000001</v>
      </c>
      <c r="H34" s="285">
        <v>4.05</v>
      </c>
      <c r="I34" s="285">
        <v>21.9</v>
      </c>
      <c r="J34" s="406" t="s">
        <v>1628</v>
      </c>
      <c r="K34" s="406">
        <v>1634.1</v>
      </c>
      <c r="L34" s="406" t="s">
        <v>1629</v>
      </c>
      <c r="M34" s="406">
        <v>612</v>
      </c>
      <c r="N34" s="406">
        <v>0.29799999999999999</v>
      </c>
      <c r="O34" s="406">
        <v>13.7</v>
      </c>
      <c r="P34" s="406">
        <v>5.26</v>
      </c>
      <c r="Q34" s="406">
        <v>11.3</v>
      </c>
      <c r="R34" s="285">
        <v>1.75</v>
      </c>
    </row>
    <row r="35" spans="1:18" x14ac:dyDescent="0.2">
      <c r="A35" s="398">
        <v>31</v>
      </c>
      <c r="B35" s="398" t="s">
        <v>121</v>
      </c>
      <c r="C35" s="285">
        <v>1743.73</v>
      </c>
      <c r="D35" s="285" t="s">
        <v>36</v>
      </c>
      <c r="E35" s="287" t="s">
        <v>37</v>
      </c>
      <c r="F35" s="285">
        <v>0.25700000000000001</v>
      </c>
      <c r="G35" s="285">
        <v>0.247</v>
      </c>
      <c r="H35" s="285">
        <v>3.92</v>
      </c>
      <c r="I35" s="285">
        <v>21.17</v>
      </c>
      <c r="J35" s="406" t="s">
        <v>1630</v>
      </c>
      <c r="K35" s="406">
        <v>1601.6</v>
      </c>
      <c r="L35" s="406" t="s">
        <v>1631</v>
      </c>
      <c r="M35" s="406">
        <v>624.4</v>
      </c>
      <c r="N35" s="406">
        <v>0.29899999999999999</v>
      </c>
      <c r="O35" s="406">
        <v>13</v>
      </c>
      <c r="P35" s="406">
        <v>5</v>
      </c>
      <c r="Q35" s="406">
        <v>10.8</v>
      </c>
      <c r="R35" s="285">
        <v>1.7</v>
      </c>
    </row>
    <row r="36" spans="1:18" x14ac:dyDescent="0.2">
      <c r="A36" s="398">
        <v>32</v>
      </c>
      <c r="B36" s="398" t="s">
        <v>1566</v>
      </c>
      <c r="C36" s="285">
        <v>1744</v>
      </c>
      <c r="D36" s="285" t="s">
        <v>36</v>
      </c>
      <c r="E36" s="287" t="s">
        <v>37</v>
      </c>
      <c r="F36" s="285">
        <v>0.26800000000000002</v>
      </c>
      <c r="G36" s="285">
        <v>0.25900000000000001</v>
      </c>
      <c r="H36" s="285">
        <v>3.91</v>
      </c>
      <c r="I36" s="285">
        <v>21.12</v>
      </c>
      <c r="J36" s="406" t="s">
        <v>1632</v>
      </c>
      <c r="K36" s="406">
        <v>1590.2</v>
      </c>
      <c r="L36" s="406" t="s">
        <v>1633</v>
      </c>
      <c r="M36" s="406">
        <v>628.79999999999995</v>
      </c>
      <c r="N36" s="406">
        <v>0.29599999999999999</v>
      </c>
      <c r="O36" s="406">
        <v>12.6</v>
      </c>
      <c r="P36" s="406">
        <v>4.88</v>
      </c>
      <c r="Q36" s="406">
        <v>10.3</v>
      </c>
      <c r="R36" s="285">
        <v>1.51</v>
      </c>
    </row>
    <row r="37" spans="1:18" x14ac:dyDescent="0.2">
      <c r="A37" s="398">
        <v>33</v>
      </c>
      <c r="B37" s="398" t="s">
        <v>127</v>
      </c>
      <c r="C37" s="285">
        <v>1744.96</v>
      </c>
      <c r="D37" s="285" t="s">
        <v>36</v>
      </c>
      <c r="E37" s="287" t="s">
        <v>37</v>
      </c>
      <c r="F37" s="285">
        <v>0.253</v>
      </c>
      <c r="G37" s="285">
        <v>0.24299999999999999</v>
      </c>
      <c r="H37" s="285">
        <v>4.29</v>
      </c>
      <c r="I37" s="285">
        <v>23.17</v>
      </c>
      <c r="J37" s="406" t="s">
        <v>1634</v>
      </c>
      <c r="K37" s="406">
        <v>1558.5</v>
      </c>
      <c r="L37" s="406" t="s">
        <v>1635</v>
      </c>
      <c r="M37" s="406">
        <v>641.6</v>
      </c>
      <c r="N37" s="406">
        <v>0.31900000000000001</v>
      </c>
      <c r="O37" s="406">
        <v>12.7</v>
      </c>
      <c r="P37" s="406">
        <v>4.83</v>
      </c>
      <c r="Q37" s="406">
        <v>11.7</v>
      </c>
      <c r="R37" s="285">
        <v>1.66</v>
      </c>
    </row>
    <row r="38" spans="1:18" x14ac:dyDescent="0.2">
      <c r="A38" s="398">
        <v>34</v>
      </c>
      <c r="B38" s="398" t="s">
        <v>132</v>
      </c>
      <c r="C38" s="285">
        <v>1746.25</v>
      </c>
      <c r="D38" s="285" t="s">
        <v>36</v>
      </c>
      <c r="E38" s="287" t="s">
        <v>37</v>
      </c>
      <c r="F38" s="285">
        <v>0.26900000000000002</v>
      </c>
      <c r="G38" s="285">
        <v>0.25800000000000001</v>
      </c>
      <c r="H38" s="285">
        <v>4.1399999999999997</v>
      </c>
      <c r="I38" s="285">
        <v>22.36</v>
      </c>
      <c r="J38" s="406" t="s">
        <v>1634</v>
      </c>
      <c r="K38" s="406">
        <v>1558.5</v>
      </c>
      <c r="L38" s="406" t="s">
        <v>1636</v>
      </c>
      <c r="M38" s="406">
        <v>641.6</v>
      </c>
      <c r="N38" s="406">
        <v>0.31900000000000001</v>
      </c>
      <c r="O38" s="406">
        <v>12.4</v>
      </c>
      <c r="P38" s="406">
        <v>4.71</v>
      </c>
      <c r="Q38" s="406">
        <v>11.4</v>
      </c>
      <c r="R38" s="285">
        <v>1.7</v>
      </c>
    </row>
    <row r="39" spans="1:18" x14ac:dyDescent="0.2">
      <c r="A39" s="398">
        <v>35</v>
      </c>
      <c r="B39" s="398" t="s">
        <v>134</v>
      </c>
      <c r="C39" s="285">
        <v>1746.54</v>
      </c>
      <c r="D39" s="285" t="s">
        <v>36</v>
      </c>
      <c r="E39" s="287" t="s">
        <v>37</v>
      </c>
      <c r="F39" s="285">
        <v>0.26500000000000001</v>
      </c>
      <c r="G39" s="285">
        <v>0.255</v>
      </c>
      <c r="H39" s="285">
        <v>3.99</v>
      </c>
      <c r="I39" s="285">
        <v>21.59</v>
      </c>
      <c r="J39" s="406" t="s">
        <v>1622</v>
      </c>
      <c r="K39" s="406">
        <v>1655.9</v>
      </c>
      <c r="L39" s="406" t="s">
        <v>1623</v>
      </c>
      <c r="M39" s="406">
        <v>603.9</v>
      </c>
      <c r="N39" s="406">
        <v>0.29199999999999998</v>
      </c>
      <c r="O39" s="406">
        <v>13.9</v>
      </c>
      <c r="P39" s="406">
        <v>5.37</v>
      </c>
      <c r="Q39" s="406">
        <v>11.1</v>
      </c>
      <c r="R39" s="285">
        <v>1.58</v>
      </c>
    </row>
    <row r="40" spans="1:18" x14ac:dyDescent="0.2">
      <c r="A40" s="398">
        <v>36</v>
      </c>
      <c r="B40" s="398" t="s">
        <v>152</v>
      </c>
      <c r="C40" s="285">
        <v>1750.68</v>
      </c>
      <c r="D40" s="285" t="s">
        <v>36</v>
      </c>
      <c r="E40" s="287" t="s">
        <v>471</v>
      </c>
      <c r="F40" s="285">
        <v>0.25800000000000001</v>
      </c>
      <c r="G40" s="285">
        <v>0.249</v>
      </c>
      <c r="H40" s="285">
        <v>4.66</v>
      </c>
      <c r="I40" s="285">
        <v>25.16</v>
      </c>
      <c r="J40" s="406" t="s">
        <v>1637</v>
      </c>
      <c r="K40" s="406">
        <v>1696</v>
      </c>
      <c r="L40" s="406" t="s">
        <v>1638</v>
      </c>
      <c r="M40" s="406">
        <v>589.6</v>
      </c>
      <c r="N40" s="406">
        <v>0.29699999999999999</v>
      </c>
      <c r="O40" s="406">
        <v>14.9</v>
      </c>
      <c r="P40" s="406">
        <v>5.75</v>
      </c>
      <c r="Q40" s="406">
        <v>12.2</v>
      </c>
      <c r="R40" s="285">
        <v>1.52</v>
      </c>
    </row>
    <row r="41" spans="1:18" x14ac:dyDescent="0.2">
      <c r="A41" s="398">
        <v>37</v>
      </c>
      <c r="B41" s="398" t="s">
        <v>154</v>
      </c>
      <c r="C41" s="285">
        <v>1751.24</v>
      </c>
      <c r="D41" s="285" t="s">
        <v>36</v>
      </c>
      <c r="E41" s="287" t="s">
        <v>48</v>
      </c>
      <c r="F41" s="285">
        <v>0.28299999999999997</v>
      </c>
      <c r="G41" s="285">
        <v>0.27300000000000002</v>
      </c>
      <c r="H41" s="285">
        <v>3.99</v>
      </c>
      <c r="I41" s="285">
        <v>21.58</v>
      </c>
      <c r="J41" s="406" t="s">
        <v>1634</v>
      </c>
      <c r="K41" s="406">
        <v>1636.9</v>
      </c>
      <c r="L41" s="406" t="s">
        <v>1636</v>
      </c>
      <c r="M41" s="406">
        <v>610.9</v>
      </c>
      <c r="N41" s="406">
        <v>0.29199999999999998</v>
      </c>
      <c r="O41" s="406">
        <v>13.3</v>
      </c>
      <c r="P41" s="406">
        <v>5.14</v>
      </c>
      <c r="Q41" s="406">
        <v>10.7</v>
      </c>
      <c r="R41" s="285">
        <v>1.48</v>
      </c>
    </row>
    <row r="42" spans="1:18" x14ac:dyDescent="0.2">
      <c r="A42" s="398">
        <v>38</v>
      </c>
      <c r="B42" s="398" t="s">
        <v>155</v>
      </c>
      <c r="C42" s="285">
        <v>1751.42</v>
      </c>
      <c r="D42" s="285" t="s">
        <v>36</v>
      </c>
      <c r="E42" s="398" t="s">
        <v>48</v>
      </c>
      <c r="F42" s="285">
        <v>0.27200000000000002</v>
      </c>
      <c r="G42" s="285">
        <v>0.26200000000000001</v>
      </c>
      <c r="H42" s="285">
        <v>4.74</v>
      </c>
      <c r="I42" s="285">
        <v>25.62</v>
      </c>
      <c r="J42" s="406" t="s">
        <v>1639</v>
      </c>
      <c r="K42" s="406">
        <v>1655.9</v>
      </c>
      <c r="L42" s="406" t="s">
        <v>1640</v>
      </c>
      <c r="M42" s="406">
        <v>603.9</v>
      </c>
      <c r="N42" s="406">
        <v>0.29799999999999999</v>
      </c>
      <c r="O42" s="406">
        <v>13.9</v>
      </c>
      <c r="P42" s="406">
        <v>5.37</v>
      </c>
      <c r="Q42" s="406">
        <v>11.5</v>
      </c>
      <c r="R42" s="285">
        <v>1.55</v>
      </c>
    </row>
    <row r="43" spans="1:18" x14ac:dyDescent="0.2">
      <c r="A43" s="398">
        <v>39</v>
      </c>
      <c r="B43" s="398" t="s">
        <v>158</v>
      </c>
      <c r="C43" s="285">
        <v>1752.18</v>
      </c>
      <c r="D43" s="285" t="s">
        <v>36</v>
      </c>
      <c r="E43" s="287" t="s">
        <v>48</v>
      </c>
      <c r="F43" s="285">
        <v>0.28000000000000003</v>
      </c>
      <c r="G43" s="285">
        <v>0.27</v>
      </c>
      <c r="H43" s="285">
        <v>3.85</v>
      </c>
      <c r="I43" s="285">
        <v>20.79</v>
      </c>
      <c r="J43" s="406" t="s">
        <v>1622</v>
      </c>
      <c r="K43" s="406">
        <v>1637.4</v>
      </c>
      <c r="L43" s="406" t="s">
        <v>1623</v>
      </c>
      <c r="M43" s="406">
        <v>610.70000000000005</v>
      </c>
      <c r="N43" s="406">
        <v>0.29799999999999999</v>
      </c>
      <c r="O43" s="406">
        <v>13.6</v>
      </c>
      <c r="P43" s="406">
        <v>5.23</v>
      </c>
      <c r="Q43" s="406">
        <v>11.2</v>
      </c>
      <c r="R43" s="285">
        <v>1.57</v>
      </c>
    </row>
    <row r="44" spans="1:18" x14ac:dyDescent="0.2">
      <c r="A44" s="398">
        <v>40</v>
      </c>
      <c r="B44" s="398" t="s">
        <v>166</v>
      </c>
      <c r="C44" s="285">
        <v>1754.15</v>
      </c>
      <c r="D44" s="285" t="s">
        <v>36</v>
      </c>
      <c r="E44" s="287" t="s">
        <v>48</v>
      </c>
      <c r="F44" s="285">
        <v>0.28499999999999998</v>
      </c>
      <c r="G44" s="285">
        <v>0.27500000000000002</v>
      </c>
      <c r="H44" s="285">
        <v>3.88</v>
      </c>
      <c r="I44" s="285">
        <v>20.98</v>
      </c>
      <c r="J44" s="406" t="s">
        <v>1630</v>
      </c>
      <c r="K44" s="406">
        <v>1610.4</v>
      </c>
      <c r="L44" s="406" t="s">
        <v>1631</v>
      </c>
      <c r="M44" s="406">
        <v>620.9</v>
      </c>
      <c r="N44" s="406">
        <v>0.29599999999999999</v>
      </c>
      <c r="O44" s="406">
        <v>12.8</v>
      </c>
      <c r="P44" s="406">
        <v>4.95</v>
      </c>
      <c r="Q44" s="406">
        <v>10.5</v>
      </c>
      <c r="R44" s="285">
        <v>1.58</v>
      </c>
    </row>
    <row r="45" spans="1:18" x14ac:dyDescent="0.2">
      <c r="A45" s="398">
        <v>41</v>
      </c>
      <c r="B45" s="398" t="s">
        <v>170</v>
      </c>
      <c r="C45" s="285">
        <v>1755.19</v>
      </c>
      <c r="D45" s="285" t="s">
        <v>36</v>
      </c>
      <c r="E45" s="287" t="s">
        <v>85</v>
      </c>
      <c r="F45" s="285">
        <v>0.26700000000000002</v>
      </c>
      <c r="G45" s="285">
        <v>0.25700000000000001</v>
      </c>
      <c r="H45" s="285">
        <v>4.6399999999999997</v>
      </c>
      <c r="I45" s="285">
        <v>25.07</v>
      </c>
      <c r="J45" s="406" t="s">
        <v>1641</v>
      </c>
      <c r="K45" s="406">
        <v>1638.5</v>
      </c>
      <c r="L45" s="406" t="s">
        <v>1642</v>
      </c>
      <c r="M45" s="406">
        <v>610.29999999999995</v>
      </c>
      <c r="N45" s="406">
        <v>0.31</v>
      </c>
      <c r="O45" s="406">
        <v>13.9</v>
      </c>
      <c r="P45" s="406">
        <v>5.29</v>
      </c>
      <c r="Q45" s="406">
        <v>12.1</v>
      </c>
      <c r="R45" s="285">
        <v>1.6</v>
      </c>
    </row>
    <row r="46" spans="1:18" x14ac:dyDescent="0.2">
      <c r="A46" s="398">
        <v>42</v>
      </c>
      <c r="B46" s="398" t="s">
        <v>172</v>
      </c>
      <c r="C46" s="285">
        <v>1755.8</v>
      </c>
      <c r="D46" s="285" t="s">
        <v>36</v>
      </c>
      <c r="E46" s="287" t="s">
        <v>85</v>
      </c>
      <c r="F46" s="285">
        <v>0.25800000000000001</v>
      </c>
      <c r="G46" s="285">
        <v>0.249</v>
      </c>
      <c r="H46" s="285">
        <v>5.13</v>
      </c>
      <c r="I46" s="285">
        <v>27.73</v>
      </c>
      <c r="J46" s="406" t="s">
        <v>1643</v>
      </c>
      <c r="K46" s="406">
        <v>1725.3</v>
      </c>
      <c r="L46" s="406" t="s">
        <v>1644</v>
      </c>
      <c r="M46" s="406">
        <v>579.6</v>
      </c>
      <c r="N46" s="406">
        <v>0.29899999999999999</v>
      </c>
      <c r="O46" s="406">
        <v>15.4</v>
      </c>
      <c r="P46" s="406">
        <v>5.95</v>
      </c>
      <c r="Q46" s="406">
        <v>12.8</v>
      </c>
      <c r="R46" s="285">
        <v>1.45</v>
      </c>
    </row>
    <row r="47" spans="1:18" x14ac:dyDescent="0.2">
      <c r="A47" s="398">
        <v>43</v>
      </c>
      <c r="B47" s="398" t="s">
        <v>177</v>
      </c>
      <c r="C47" s="285">
        <v>1756.91</v>
      </c>
      <c r="D47" s="285" t="s">
        <v>36</v>
      </c>
      <c r="E47" s="287" t="s">
        <v>145</v>
      </c>
      <c r="F47" s="285">
        <v>0.157</v>
      </c>
      <c r="G47" s="285">
        <v>0.151</v>
      </c>
      <c r="H47" s="285">
        <v>10.45</v>
      </c>
      <c r="I47" s="285">
        <v>56.46</v>
      </c>
      <c r="J47" s="406" t="s">
        <v>1645</v>
      </c>
      <c r="K47" s="406">
        <v>1943.7</v>
      </c>
      <c r="L47" s="406" t="s">
        <v>1646</v>
      </c>
      <c r="M47" s="406">
        <v>514.5</v>
      </c>
      <c r="N47" s="406">
        <v>0.312</v>
      </c>
      <c r="O47" s="406">
        <v>22.8</v>
      </c>
      <c r="P47" s="406">
        <v>8.6999999999999993</v>
      </c>
      <c r="Q47" s="406">
        <v>20.2</v>
      </c>
      <c r="R47" s="285">
        <v>1.67</v>
      </c>
    </row>
    <row r="48" spans="1:18" x14ac:dyDescent="0.2">
      <c r="A48" s="398">
        <v>44</v>
      </c>
      <c r="B48" s="398" t="s">
        <v>179</v>
      </c>
      <c r="C48" s="285">
        <v>1757.76</v>
      </c>
      <c r="D48" s="285" t="s">
        <v>36</v>
      </c>
      <c r="E48" s="287" t="s">
        <v>468</v>
      </c>
      <c r="F48" s="285">
        <v>0.251</v>
      </c>
      <c r="G48" s="285">
        <v>0.24099999999999999</v>
      </c>
      <c r="H48" s="285">
        <v>5.27</v>
      </c>
      <c r="I48" s="285">
        <v>28.51</v>
      </c>
      <c r="J48" s="406" t="s">
        <v>1647</v>
      </c>
      <c r="K48" s="406">
        <v>1656.5</v>
      </c>
      <c r="L48" s="406" t="s">
        <v>1648</v>
      </c>
      <c r="M48" s="406">
        <v>603.70000000000005</v>
      </c>
      <c r="N48" s="406">
        <v>0.30399999999999999</v>
      </c>
      <c r="O48" s="406">
        <v>14.5</v>
      </c>
      <c r="P48" s="406">
        <v>5.57</v>
      </c>
      <c r="Q48" s="406">
        <v>12.3</v>
      </c>
      <c r="R48" s="285">
        <v>1.67</v>
      </c>
    </row>
    <row r="49" spans="1:18" x14ac:dyDescent="0.2">
      <c r="A49" s="398">
        <v>45</v>
      </c>
      <c r="B49" s="398" t="s">
        <v>188</v>
      </c>
      <c r="C49" s="285">
        <v>1759.4</v>
      </c>
      <c r="D49" s="285" t="s">
        <v>36</v>
      </c>
      <c r="E49" s="287" t="s">
        <v>85</v>
      </c>
      <c r="F49" s="285">
        <v>0.28000000000000003</v>
      </c>
      <c r="G49" s="285">
        <v>0.27</v>
      </c>
      <c r="H49" s="285">
        <v>4</v>
      </c>
      <c r="I49" s="285">
        <v>21.6</v>
      </c>
      <c r="J49" s="406" t="s">
        <v>1649</v>
      </c>
      <c r="K49" s="406">
        <v>1640.8</v>
      </c>
      <c r="L49" s="406" t="s">
        <v>1650</v>
      </c>
      <c r="M49" s="406">
        <v>609.5</v>
      </c>
      <c r="N49" s="406">
        <v>0.29199999999999998</v>
      </c>
      <c r="O49" s="406">
        <v>13.4</v>
      </c>
      <c r="P49" s="406">
        <v>5.17</v>
      </c>
      <c r="Q49" s="406">
        <v>10.7</v>
      </c>
      <c r="R49" s="285">
        <v>1.52</v>
      </c>
    </row>
    <row r="50" spans="1:18" x14ac:dyDescent="0.2">
      <c r="A50" s="398">
        <v>46</v>
      </c>
      <c r="B50" s="398" t="s">
        <v>190</v>
      </c>
      <c r="C50" s="285">
        <v>1759.87</v>
      </c>
      <c r="D50" s="285" t="s">
        <v>36</v>
      </c>
      <c r="E50" s="287" t="s">
        <v>474</v>
      </c>
      <c r="F50" s="285">
        <v>0.25800000000000001</v>
      </c>
      <c r="G50" s="285">
        <v>0.25</v>
      </c>
      <c r="H50" s="285">
        <v>6.21</v>
      </c>
      <c r="I50" s="285">
        <v>33.590000000000003</v>
      </c>
      <c r="J50" s="406" t="s">
        <v>1651</v>
      </c>
      <c r="K50" s="406">
        <v>1672.7</v>
      </c>
      <c r="L50" s="406" t="s">
        <v>1652</v>
      </c>
      <c r="M50" s="406">
        <v>597.79999999999995</v>
      </c>
      <c r="N50" s="406">
        <v>0.30599999999999999</v>
      </c>
      <c r="O50" s="406">
        <v>15.1</v>
      </c>
      <c r="P50" s="406">
        <v>5.78</v>
      </c>
      <c r="Q50" s="406">
        <v>13</v>
      </c>
      <c r="R50" s="285">
        <v>1.37</v>
      </c>
    </row>
    <row r="51" spans="1:18" x14ac:dyDescent="0.2">
      <c r="A51" s="398">
        <v>47</v>
      </c>
      <c r="B51" s="398" t="s">
        <v>192</v>
      </c>
      <c r="C51" s="285">
        <v>1760.4</v>
      </c>
      <c r="D51" s="285" t="s">
        <v>36</v>
      </c>
      <c r="E51" s="287" t="s">
        <v>85</v>
      </c>
      <c r="F51" s="285">
        <v>0.25900000000000001</v>
      </c>
      <c r="G51" s="285">
        <v>0.249</v>
      </c>
      <c r="H51" s="285">
        <v>5.0999999999999996</v>
      </c>
      <c r="I51" s="285">
        <v>27.59</v>
      </c>
      <c r="J51" s="406" t="s">
        <v>1653</v>
      </c>
      <c r="K51" s="406">
        <v>1667.6</v>
      </c>
      <c r="L51" s="406" t="s">
        <v>1654</v>
      </c>
      <c r="M51" s="406">
        <v>599.70000000000005</v>
      </c>
      <c r="N51" s="406">
        <v>0.29399999999999998</v>
      </c>
      <c r="O51" s="406">
        <v>14.3</v>
      </c>
      <c r="P51" s="406">
        <v>5.51</v>
      </c>
      <c r="Q51" s="406">
        <v>11.6</v>
      </c>
      <c r="R51" s="285">
        <v>1.71</v>
      </c>
    </row>
    <row r="52" spans="1:18" x14ac:dyDescent="0.2">
      <c r="A52" s="398">
        <v>48</v>
      </c>
      <c r="B52" s="398" t="s">
        <v>1469</v>
      </c>
      <c r="C52" s="285">
        <v>1728.5</v>
      </c>
      <c r="D52" s="285" t="s">
        <v>36</v>
      </c>
      <c r="E52" s="398" t="s">
        <v>48</v>
      </c>
      <c r="F52" s="285">
        <v>0.27400000000000002</v>
      </c>
      <c r="G52" s="285">
        <v>0.26400000000000001</v>
      </c>
      <c r="H52" s="285">
        <v>3.33</v>
      </c>
      <c r="I52" s="285">
        <v>18</v>
      </c>
      <c r="J52" s="406" t="s">
        <v>1593</v>
      </c>
      <c r="K52" s="406">
        <v>1589.1</v>
      </c>
      <c r="L52" s="406" t="s">
        <v>1594</v>
      </c>
      <c r="M52" s="406">
        <v>629.29999999999995</v>
      </c>
      <c r="N52" s="406">
        <v>0.28399999999999997</v>
      </c>
      <c r="O52" s="406">
        <v>12.3</v>
      </c>
      <c r="P52" s="406">
        <v>4.7699999999999996</v>
      </c>
      <c r="Q52" s="406">
        <v>9.4700000000000006</v>
      </c>
      <c r="R52" s="285">
        <v>1.55</v>
      </c>
    </row>
    <row r="53" spans="1:18" x14ac:dyDescent="0.2">
      <c r="A53" s="398">
        <v>49</v>
      </c>
      <c r="B53" s="398" t="s">
        <v>1470</v>
      </c>
      <c r="C53" s="285">
        <v>1732.5</v>
      </c>
      <c r="D53" s="285" t="s">
        <v>36</v>
      </c>
      <c r="E53" s="287" t="s">
        <v>491</v>
      </c>
      <c r="F53" s="285">
        <v>0.22600000000000001</v>
      </c>
      <c r="G53" s="285">
        <v>0.218</v>
      </c>
      <c r="H53" s="285">
        <v>5.04</v>
      </c>
      <c r="I53" s="285">
        <v>27.25</v>
      </c>
      <c r="J53" s="406" t="s">
        <v>1637</v>
      </c>
      <c r="K53" s="406">
        <v>1686.2</v>
      </c>
      <c r="L53" s="406" t="s">
        <v>1638</v>
      </c>
      <c r="M53" s="406">
        <v>593</v>
      </c>
      <c r="N53" s="406">
        <v>0.3</v>
      </c>
      <c r="O53" s="406">
        <v>15.2</v>
      </c>
      <c r="P53" s="406">
        <v>5.85</v>
      </c>
      <c r="Q53" s="406">
        <v>12.7</v>
      </c>
      <c r="R53" s="285">
        <v>1.58</v>
      </c>
    </row>
    <row r="54" spans="1:18" x14ac:dyDescent="0.2">
      <c r="A54" s="398">
        <v>50</v>
      </c>
      <c r="B54" s="398" t="s">
        <v>1471</v>
      </c>
      <c r="C54" s="285">
        <v>1735.75</v>
      </c>
      <c r="D54" s="285" t="s">
        <v>36</v>
      </c>
      <c r="E54" s="287" t="s">
        <v>471</v>
      </c>
      <c r="F54" s="285">
        <v>0.26700000000000002</v>
      </c>
      <c r="G54" s="285">
        <v>0.25700000000000001</v>
      </c>
      <c r="H54" s="285">
        <v>4.0999999999999996</v>
      </c>
      <c r="I54" s="285">
        <v>22.17</v>
      </c>
      <c r="J54" s="406" t="s">
        <v>1655</v>
      </c>
      <c r="K54" s="406">
        <v>1638</v>
      </c>
      <c r="L54" s="406" t="s">
        <v>1656</v>
      </c>
      <c r="M54" s="406">
        <v>610.5</v>
      </c>
      <c r="N54" s="406">
        <v>0.29799999999999999</v>
      </c>
      <c r="O54" s="406">
        <v>13.5</v>
      </c>
      <c r="P54" s="406">
        <v>5.21</v>
      </c>
      <c r="Q54" s="406">
        <v>11.2</v>
      </c>
      <c r="R54" s="285">
        <v>1.68</v>
      </c>
    </row>
    <row r="55" spans="1:18" x14ac:dyDescent="0.2">
      <c r="A55" s="398">
        <v>51</v>
      </c>
      <c r="B55" s="398" t="s">
        <v>1472</v>
      </c>
      <c r="C55" s="285">
        <v>1739.5</v>
      </c>
      <c r="D55" s="285" t="s">
        <v>36</v>
      </c>
      <c r="E55" s="287" t="s">
        <v>37</v>
      </c>
      <c r="F55" s="285">
        <v>0.25</v>
      </c>
      <c r="G55" s="285">
        <v>0.23899999999999999</v>
      </c>
      <c r="H55" s="285">
        <v>3.76</v>
      </c>
      <c r="I55" s="285">
        <v>20.3</v>
      </c>
      <c r="J55" s="406" t="s">
        <v>1657</v>
      </c>
      <c r="K55" s="406">
        <v>1583.8</v>
      </c>
      <c r="L55" s="406" t="s">
        <v>1658</v>
      </c>
      <c r="M55" s="406">
        <v>631.4</v>
      </c>
      <c r="N55" s="406">
        <v>0.29899999999999999</v>
      </c>
      <c r="O55" s="406">
        <v>12.7</v>
      </c>
      <c r="P55" s="406">
        <v>4.8899999999999997</v>
      </c>
      <c r="Q55" s="406">
        <v>10.6</v>
      </c>
      <c r="R55" s="285">
        <v>1.88</v>
      </c>
    </row>
    <row r="56" spans="1:18" x14ac:dyDescent="0.2">
      <c r="A56" s="398">
        <v>52</v>
      </c>
      <c r="B56" s="398" t="s">
        <v>1473</v>
      </c>
      <c r="C56" s="285">
        <v>1748.66</v>
      </c>
      <c r="D56" s="285" t="s">
        <v>36</v>
      </c>
      <c r="E56" s="287" t="s">
        <v>86</v>
      </c>
      <c r="F56" s="285">
        <v>0.24399999999999999</v>
      </c>
      <c r="G56" s="285">
        <v>0.23599999999999999</v>
      </c>
      <c r="H56" s="285">
        <v>5.17</v>
      </c>
      <c r="I56" s="285">
        <v>27.96</v>
      </c>
      <c r="J56" s="406" t="s">
        <v>1659</v>
      </c>
      <c r="K56" s="406">
        <v>1687.9</v>
      </c>
      <c r="L56" s="406" t="s">
        <v>1660</v>
      </c>
      <c r="M56" s="406">
        <v>592.4</v>
      </c>
      <c r="N56" s="406">
        <v>0.312</v>
      </c>
      <c r="O56" s="406">
        <v>15.5</v>
      </c>
      <c r="P56" s="406">
        <v>5.89</v>
      </c>
      <c r="Q56" s="406">
        <v>13.7</v>
      </c>
      <c r="R56" s="285">
        <v>1.45</v>
      </c>
    </row>
    <row r="57" spans="1:18" x14ac:dyDescent="0.2">
      <c r="A57" s="398">
        <v>53</v>
      </c>
      <c r="B57" s="398" t="s">
        <v>1474</v>
      </c>
      <c r="C57" s="285">
        <v>1751.6</v>
      </c>
      <c r="D57" s="285" t="s">
        <v>36</v>
      </c>
      <c r="E57" s="287" t="s">
        <v>491</v>
      </c>
      <c r="F57" s="285">
        <v>0.26200000000000001</v>
      </c>
      <c r="G57" s="285">
        <v>0.252</v>
      </c>
      <c r="H57" s="285">
        <v>4.8600000000000003</v>
      </c>
      <c r="I57" s="285">
        <v>26.27</v>
      </c>
      <c r="J57" s="406" t="s">
        <v>1622</v>
      </c>
      <c r="K57" s="406">
        <v>1610.4</v>
      </c>
      <c r="L57" s="406" t="s">
        <v>1623</v>
      </c>
      <c r="M57" s="406">
        <v>620.9</v>
      </c>
      <c r="N57" s="406">
        <v>0.307</v>
      </c>
      <c r="O57" s="406">
        <v>13.4</v>
      </c>
      <c r="P57" s="406">
        <v>5.13</v>
      </c>
      <c r="Q57" s="406">
        <v>11.6</v>
      </c>
      <c r="R57" s="285">
        <v>1.64</v>
      </c>
    </row>
    <row r="58" spans="1:18" x14ac:dyDescent="0.2">
      <c r="A58" s="398">
        <v>54</v>
      </c>
      <c r="B58" s="398" t="s">
        <v>1475</v>
      </c>
      <c r="C58" s="285">
        <v>1754.5</v>
      </c>
      <c r="D58" s="285" t="s">
        <v>36</v>
      </c>
      <c r="E58" s="287" t="s">
        <v>48</v>
      </c>
      <c r="F58" s="285">
        <v>0.28899999999999998</v>
      </c>
      <c r="G58" s="285">
        <v>0.27900000000000003</v>
      </c>
      <c r="H58" s="285">
        <v>3.65</v>
      </c>
      <c r="I58" s="285">
        <v>19.71</v>
      </c>
      <c r="J58" s="406" t="s">
        <v>1622</v>
      </c>
      <c r="K58" s="406">
        <v>1628.3</v>
      </c>
      <c r="L58" s="406" t="s">
        <v>1623</v>
      </c>
      <c r="M58" s="406">
        <v>614.1</v>
      </c>
      <c r="N58" s="406">
        <v>0.30099999999999999</v>
      </c>
      <c r="O58" s="406">
        <v>13</v>
      </c>
      <c r="P58" s="406">
        <v>5.01</v>
      </c>
      <c r="Q58" s="406">
        <v>10.9</v>
      </c>
      <c r="R58" s="285">
        <v>1.43</v>
      </c>
    </row>
    <row r="59" spans="1:18" x14ac:dyDescent="0.2">
      <c r="A59" s="398">
        <v>55</v>
      </c>
      <c r="B59" s="398" t="s">
        <v>1476</v>
      </c>
      <c r="C59" s="285">
        <v>1758.78</v>
      </c>
      <c r="D59" s="285" t="s">
        <v>36</v>
      </c>
      <c r="E59" s="287" t="s">
        <v>465</v>
      </c>
      <c r="F59" s="285">
        <v>0.27900000000000003</v>
      </c>
      <c r="G59" s="285">
        <v>0.26700000000000002</v>
      </c>
      <c r="H59" s="285">
        <v>4.2</v>
      </c>
      <c r="I59" s="285">
        <v>22.72</v>
      </c>
      <c r="J59" s="406" t="s">
        <v>1661</v>
      </c>
      <c r="K59" s="406">
        <v>1573.7</v>
      </c>
      <c r="L59" s="406" t="s">
        <v>1662</v>
      </c>
      <c r="M59" s="406">
        <v>635.5</v>
      </c>
      <c r="N59" s="406">
        <v>0.29099999999999998</v>
      </c>
      <c r="O59" s="406">
        <v>12.3</v>
      </c>
      <c r="P59" s="406">
        <v>4.76</v>
      </c>
      <c r="Q59" s="406">
        <v>9.8000000000000007</v>
      </c>
      <c r="R59" s="285">
        <v>1.84</v>
      </c>
    </row>
    <row r="60" spans="1:18" x14ac:dyDescent="0.2">
      <c r="A60" s="398">
        <v>56</v>
      </c>
      <c r="B60" s="398" t="s">
        <v>1508</v>
      </c>
      <c r="C60" s="285">
        <v>1731.1</v>
      </c>
      <c r="D60" s="285" t="s">
        <v>36</v>
      </c>
      <c r="E60" s="398" t="s">
        <v>48</v>
      </c>
      <c r="F60" s="285">
        <v>0.26</v>
      </c>
      <c r="G60" s="285">
        <v>0.248</v>
      </c>
      <c r="H60" s="285">
        <v>2.27</v>
      </c>
      <c r="I60" s="285">
        <v>12.27</v>
      </c>
      <c r="J60" s="406" t="s">
        <v>1663</v>
      </c>
      <c r="K60" s="406">
        <v>1587.3</v>
      </c>
      <c r="L60" s="406" t="s">
        <v>1664</v>
      </c>
      <c r="M60" s="406">
        <v>630</v>
      </c>
      <c r="N60" s="406">
        <v>0.308</v>
      </c>
      <c r="O60" s="406">
        <v>12.7</v>
      </c>
      <c r="P60" s="406">
        <v>4.84</v>
      </c>
      <c r="Q60" s="406">
        <v>11</v>
      </c>
      <c r="R60" s="285">
        <v>1.91</v>
      </c>
    </row>
    <row r="61" spans="1:18" x14ac:dyDescent="0.2">
      <c r="A61" s="398">
        <v>57</v>
      </c>
      <c r="B61" s="398" t="s">
        <v>1509</v>
      </c>
      <c r="C61" s="285">
        <v>1735.2</v>
      </c>
      <c r="D61" s="285" t="s">
        <v>36</v>
      </c>
      <c r="E61" s="287" t="s">
        <v>471</v>
      </c>
      <c r="F61" s="285">
        <v>0.22500000000000001</v>
      </c>
      <c r="G61" s="285">
        <v>0.214</v>
      </c>
      <c r="H61" s="285">
        <v>3.29</v>
      </c>
      <c r="I61" s="285">
        <v>17.78</v>
      </c>
      <c r="J61" s="406" t="s">
        <v>1665</v>
      </c>
      <c r="K61" s="406">
        <v>1707.5</v>
      </c>
      <c r="L61" s="406" t="s">
        <v>1666</v>
      </c>
      <c r="M61" s="406">
        <v>585.70000000000005</v>
      </c>
      <c r="N61" s="406">
        <v>0.29399999999999998</v>
      </c>
      <c r="O61" s="406">
        <v>15.3</v>
      </c>
      <c r="P61" s="406">
        <v>5.89</v>
      </c>
      <c r="Q61" s="406">
        <v>12.3</v>
      </c>
      <c r="R61" s="285">
        <v>2.0299999999999998</v>
      </c>
    </row>
    <row r="62" spans="1:18" x14ac:dyDescent="0.2">
      <c r="A62" s="398">
        <v>58</v>
      </c>
      <c r="B62" s="398" t="s">
        <v>1510</v>
      </c>
      <c r="C62" s="285">
        <v>1739.5</v>
      </c>
      <c r="D62" s="285" t="s">
        <v>36</v>
      </c>
      <c r="E62" s="287" t="s">
        <v>37</v>
      </c>
      <c r="F62" s="285">
        <v>0.23200000000000001</v>
      </c>
      <c r="G62" s="285">
        <v>0.219</v>
      </c>
      <c r="H62" s="285">
        <v>2.37</v>
      </c>
      <c r="I62" s="285">
        <v>12.8</v>
      </c>
      <c r="J62" s="406" t="s">
        <v>1667</v>
      </c>
      <c r="K62" s="406">
        <v>1724.3</v>
      </c>
      <c r="L62" s="406" t="s">
        <v>1668</v>
      </c>
      <c r="M62" s="406">
        <v>579.9</v>
      </c>
      <c r="N62" s="406">
        <v>0.29899999999999999</v>
      </c>
      <c r="O62" s="406">
        <v>15.4</v>
      </c>
      <c r="P62" s="406">
        <v>5.94</v>
      </c>
      <c r="Q62" s="406">
        <v>12.8</v>
      </c>
      <c r="R62" s="285">
        <v>2.4300000000000002</v>
      </c>
    </row>
    <row r="63" spans="1:18" x14ac:dyDescent="0.2">
      <c r="A63" s="398">
        <v>59</v>
      </c>
      <c r="B63" s="398" t="s">
        <v>1511</v>
      </c>
      <c r="C63" s="285">
        <v>1747.6</v>
      </c>
      <c r="D63" s="285" t="s">
        <v>36</v>
      </c>
      <c r="E63" s="287" t="s">
        <v>48</v>
      </c>
      <c r="F63" s="285">
        <v>0.19500000000000001</v>
      </c>
      <c r="G63" s="285">
        <v>0.185</v>
      </c>
      <c r="H63" s="285">
        <v>3.8</v>
      </c>
      <c r="I63" s="285">
        <v>20.54</v>
      </c>
      <c r="J63" s="406" t="s">
        <v>1669</v>
      </c>
      <c r="K63" s="406">
        <v>1812.8</v>
      </c>
      <c r="L63" s="406" t="s">
        <v>1670</v>
      </c>
      <c r="M63" s="406">
        <v>551.6</v>
      </c>
      <c r="N63" s="406">
        <v>0.29099999999999998</v>
      </c>
      <c r="O63" s="406">
        <v>17.8</v>
      </c>
      <c r="P63" s="406">
        <v>6.9</v>
      </c>
      <c r="Q63" s="406">
        <v>14.2</v>
      </c>
      <c r="R63" s="285">
        <v>2.19</v>
      </c>
    </row>
    <row r="64" spans="1:18" x14ac:dyDescent="0.2">
      <c r="A64" s="398">
        <v>60</v>
      </c>
      <c r="B64" s="398" t="s">
        <v>1513</v>
      </c>
      <c r="C64" s="285">
        <v>1773.7</v>
      </c>
      <c r="D64" s="285" t="s">
        <v>570</v>
      </c>
      <c r="E64" s="398" t="s">
        <v>96</v>
      </c>
      <c r="F64" s="285">
        <v>0.156</v>
      </c>
      <c r="G64" s="285">
        <v>0.14699999999999999</v>
      </c>
      <c r="H64" s="285">
        <v>3.61</v>
      </c>
      <c r="I64" s="285">
        <v>19.52</v>
      </c>
      <c r="J64" s="406" t="s">
        <v>1671</v>
      </c>
      <c r="K64" s="406">
        <v>1809.1</v>
      </c>
      <c r="L64" s="406" t="s">
        <v>1672</v>
      </c>
      <c r="M64" s="406">
        <v>552.79999999999995</v>
      </c>
      <c r="N64" s="406">
        <v>0.3</v>
      </c>
      <c r="O64" s="406">
        <v>19.3</v>
      </c>
      <c r="P64" s="406">
        <v>7.43</v>
      </c>
      <c r="Q64" s="406">
        <v>16.100000000000001</v>
      </c>
      <c r="R64" s="285">
        <v>2.35</v>
      </c>
    </row>
    <row r="65" spans="1:18" x14ac:dyDescent="0.2">
      <c r="A65" s="398">
        <v>61</v>
      </c>
      <c r="B65" s="398" t="s">
        <v>1514</v>
      </c>
      <c r="C65" s="285">
        <v>1775.5</v>
      </c>
      <c r="D65" s="285" t="s">
        <v>570</v>
      </c>
      <c r="E65" s="287" t="s">
        <v>96</v>
      </c>
      <c r="F65" s="285">
        <v>0.23899999999999999</v>
      </c>
      <c r="G65" s="285">
        <v>0.22800000000000001</v>
      </c>
      <c r="H65" s="285">
        <v>2.98</v>
      </c>
      <c r="I65" s="285">
        <v>16.11</v>
      </c>
      <c r="J65" s="406" t="s">
        <v>1673</v>
      </c>
      <c r="K65" s="406">
        <v>1662.7</v>
      </c>
      <c r="L65" s="406" t="s">
        <v>1674</v>
      </c>
      <c r="M65" s="406">
        <v>601.4</v>
      </c>
      <c r="N65" s="406">
        <v>0.31</v>
      </c>
      <c r="O65" s="406">
        <v>14.4</v>
      </c>
      <c r="P65" s="406">
        <v>5.51</v>
      </c>
      <c r="Q65" s="406">
        <v>12.6</v>
      </c>
      <c r="R65" s="285">
        <v>1.97</v>
      </c>
    </row>
    <row r="66" spans="1:18" x14ac:dyDescent="0.2">
      <c r="A66" s="398">
        <v>62</v>
      </c>
      <c r="B66" s="398" t="s">
        <v>1515</v>
      </c>
      <c r="C66" s="285">
        <v>1794.2</v>
      </c>
      <c r="D66" s="285" t="s">
        <v>570</v>
      </c>
      <c r="E66" s="287" t="s">
        <v>471</v>
      </c>
      <c r="F66" s="285">
        <v>0.26300000000000001</v>
      </c>
      <c r="G66" s="285">
        <v>0.252</v>
      </c>
      <c r="H66" s="285">
        <v>2.14</v>
      </c>
      <c r="I66" s="285">
        <v>11.59</v>
      </c>
      <c r="J66" s="406" t="s">
        <v>1675</v>
      </c>
      <c r="K66" s="406">
        <v>1636.3</v>
      </c>
      <c r="L66" s="406" t="s">
        <v>1676</v>
      </c>
      <c r="M66" s="406">
        <v>611.1</v>
      </c>
      <c r="N66" s="406">
        <v>0.30399999999999999</v>
      </c>
      <c r="O66" s="406">
        <v>13.4</v>
      </c>
      <c r="P66" s="406">
        <v>5.14</v>
      </c>
      <c r="Q66" s="406">
        <v>11.4</v>
      </c>
      <c r="R66" s="285">
        <v>1.81</v>
      </c>
    </row>
    <row r="67" spans="1:18" x14ac:dyDescent="0.2">
      <c r="A67" s="398">
        <v>63</v>
      </c>
      <c r="B67" s="398" t="s">
        <v>1516</v>
      </c>
      <c r="C67" s="285">
        <v>1809.3</v>
      </c>
      <c r="D67" s="285" t="s">
        <v>570</v>
      </c>
      <c r="E67" s="287" t="s">
        <v>465</v>
      </c>
      <c r="F67" s="285">
        <v>0.219</v>
      </c>
      <c r="G67" s="285">
        <v>0.20899999999999999</v>
      </c>
      <c r="H67" s="285">
        <v>3.07</v>
      </c>
      <c r="I67" s="285">
        <v>16.59</v>
      </c>
      <c r="J67" s="406" t="s">
        <v>1677</v>
      </c>
      <c r="K67" s="406">
        <v>1775.8</v>
      </c>
      <c r="L67" s="406" t="s">
        <v>1678</v>
      </c>
      <c r="M67" s="406">
        <v>563.1</v>
      </c>
      <c r="N67" s="406">
        <v>0.28899999999999998</v>
      </c>
      <c r="O67" s="406">
        <v>16.5</v>
      </c>
      <c r="P67" s="406">
        <v>6.4</v>
      </c>
      <c r="Q67" s="406">
        <v>13</v>
      </c>
      <c r="R67" s="285">
        <v>1.94</v>
      </c>
    </row>
    <row r="68" spans="1:18" x14ac:dyDescent="0.2">
      <c r="A68" s="398">
        <v>64</v>
      </c>
      <c r="B68" s="398" t="s">
        <v>1517</v>
      </c>
      <c r="C68" s="285">
        <v>1817.4</v>
      </c>
      <c r="D68" s="285" t="s">
        <v>570</v>
      </c>
      <c r="E68" s="287" t="s">
        <v>88</v>
      </c>
      <c r="F68" s="285">
        <v>0.20799999999999999</v>
      </c>
      <c r="G68" s="285">
        <v>0.2</v>
      </c>
      <c r="H68" s="285">
        <v>3.14</v>
      </c>
      <c r="I68" s="285">
        <v>16.97</v>
      </c>
      <c r="J68" s="406" t="s">
        <v>1679</v>
      </c>
      <c r="K68" s="406">
        <v>1843.2</v>
      </c>
      <c r="L68" s="406" t="s">
        <v>1680</v>
      </c>
      <c r="M68" s="406">
        <v>542.5</v>
      </c>
      <c r="N68" s="406">
        <v>0.29799999999999999</v>
      </c>
      <c r="O68" s="406">
        <v>18</v>
      </c>
      <c r="P68" s="406">
        <v>6.92</v>
      </c>
      <c r="Q68" s="406">
        <v>14.8</v>
      </c>
      <c r="R68" s="285">
        <v>1.65</v>
      </c>
    </row>
    <row r="69" spans="1:18" x14ac:dyDescent="0.2">
      <c r="A69" s="398">
        <v>65</v>
      </c>
      <c r="B69" s="398" t="s">
        <v>205</v>
      </c>
      <c r="C69" s="285">
        <v>1930.84</v>
      </c>
      <c r="D69" s="285" t="s">
        <v>1477</v>
      </c>
      <c r="E69" s="398" t="s">
        <v>48</v>
      </c>
      <c r="F69" s="285">
        <v>0.17499999999999999</v>
      </c>
      <c r="G69" s="285">
        <v>0.16500000000000001</v>
      </c>
      <c r="H69" s="285">
        <v>3.8</v>
      </c>
      <c r="I69" s="285">
        <v>31.39</v>
      </c>
      <c r="J69" s="406" t="s">
        <v>1681</v>
      </c>
      <c r="K69" s="406">
        <v>1765.7</v>
      </c>
      <c r="L69" s="406" t="s">
        <v>1682</v>
      </c>
      <c r="M69" s="406">
        <v>566.4</v>
      </c>
      <c r="N69" s="406">
        <v>0.30499999999999999</v>
      </c>
      <c r="O69" s="406">
        <v>17.899999999999999</v>
      </c>
      <c r="P69" s="406">
        <v>6.86</v>
      </c>
      <c r="Q69" s="406">
        <v>15.3</v>
      </c>
      <c r="R69" s="285">
        <v>2.25</v>
      </c>
    </row>
    <row r="70" spans="1:18" x14ac:dyDescent="0.2">
      <c r="A70" s="398">
        <v>66</v>
      </c>
      <c r="B70" s="398" t="s">
        <v>207</v>
      </c>
      <c r="C70" s="285">
        <v>1931.09</v>
      </c>
      <c r="D70" s="285" t="s">
        <v>1477</v>
      </c>
      <c r="E70" s="287" t="s">
        <v>467</v>
      </c>
      <c r="F70" s="285">
        <v>0.17199999999999999</v>
      </c>
      <c r="G70" s="285">
        <v>0.16200000000000001</v>
      </c>
      <c r="H70" s="285">
        <v>2.91</v>
      </c>
      <c r="I70" s="285">
        <v>24.06</v>
      </c>
      <c r="J70" s="406" t="s">
        <v>1683</v>
      </c>
      <c r="K70" s="406">
        <v>1747</v>
      </c>
      <c r="L70" s="406" t="s">
        <v>1684</v>
      </c>
      <c r="M70" s="406">
        <v>572.4</v>
      </c>
      <c r="N70" s="406">
        <v>0.28599999999999998</v>
      </c>
      <c r="O70" s="406">
        <v>16.7</v>
      </c>
      <c r="P70" s="406">
        <v>6.5</v>
      </c>
      <c r="Q70" s="406">
        <v>13</v>
      </c>
      <c r="R70" s="285">
        <v>2.2799999999999998</v>
      </c>
    </row>
    <row r="71" spans="1:18" x14ac:dyDescent="0.2">
      <c r="A71" s="398">
        <v>67</v>
      </c>
      <c r="B71" s="398" t="s">
        <v>210</v>
      </c>
      <c r="C71" s="285">
        <v>1931.88</v>
      </c>
      <c r="D71" s="285" t="s">
        <v>1477</v>
      </c>
      <c r="E71" s="287" t="s">
        <v>48</v>
      </c>
      <c r="F71" s="285">
        <v>0.156</v>
      </c>
      <c r="G71" s="285">
        <v>0.14599999999999999</v>
      </c>
      <c r="H71" s="285">
        <v>4.6399999999999997</v>
      </c>
      <c r="I71" s="285">
        <v>38.32</v>
      </c>
      <c r="J71" s="406" t="s">
        <v>1685</v>
      </c>
      <c r="K71" s="406">
        <v>1811.1</v>
      </c>
      <c r="L71" s="406" t="s">
        <v>1686</v>
      </c>
      <c r="M71" s="406">
        <v>552.1</v>
      </c>
      <c r="N71" s="406">
        <v>0.30399999999999999</v>
      </c>
      <c r="O71" s="406">
        <v>19.3</v>
      </c>
      <c r="P71" s="406">
        <v>7.39</v>
      </c>
      <c r="Q71" s="406">
        <v>16.399999999999999</v>
      </c>
      <c r="R71" s="285">
        <v>2.56</v>
      </c>
    </row>
    <row r="72" spans="1:18" x14ac:dyDescent="0.2">
      <c r="A72" s="398">
        <v>68</v>
      </c>
      <c r="B72" s="398" t="s">
        <v>217</v>
      </c>
      <c r="C72" s="285">
        <v>1933.38</v>
      </c>
      <c r="D72" s="285" t="s">
        <v>1477</v>
      </c>
      <c r="E72" s="287" t="s">
        <v>465</v>
      </c>
      <c r="F72" s="285">
        <v>0.24099999999999999</v>
      </c>
      <c r="G72" s="285">
        <v>0.23</v>
      </c>
      <c r="H72" s="285">
        <v>1.97</v>
      </c>
      <c r="I72" s="285">
        <v>16.25</v>
      </c>
      <c r="J72" s="406" t="s">
        <v>1687</v>
      </c>
      <c r="K72" s="406">
        <v>1688.5</v>
      </c>
      <c r="L72" s="406" t="s">
        <v>1688</v>
      </c>
      <c r="M72" s="406">
        <v>592.20000000000005</v>
      </c>
      <c r="N72" s="406">
        <v>0.29399999999999998</v>
      </c>
      <c r="O72" s="406">
        <v>14.9</v>
      </c>
      <c r="P72" s="406">
        <v>5.77</v>
      </c>
      <c r="Q72" s="406">
        <v>12.1</v>
      </c>
      <c r="R72" s="285">
        <v>1.86</v>
      </c>
    </row>
    <row r="73" spans="1:18" x14ac:dyDescent="0.2">
      <c r="A73" s="398">
        <v>69</v>
      </c>
      <c r="B73" s="398" t="s">
        <v>219</v>
      </c>
      <c r="C73" s="285">
        <v>1933.71</v>
      </c>
      <c r="D73" s="285" t="s">
        <v>1477</v>
      </c>
      <c r="E73" s="287" t="s">
        <v>37</v>
      </c>
      <c r="F73" s="285">
        <v>0.22600000000000001</v>
      </c>
      <c r="G73" s="285">
        <v>0.215</v>
      </c>
      <c r="H73" s="285">
        <v>2.21</v>
      </c>
      <c r="I73" s="285">
        <v>18.260000000000002</v>
      </c>
      <c r="J73" s="406" t="s">
        <v>1689</v>
      </c>
      <c r="K73" s="406">
        <v>1715.2</v>
      </c>
      <c r="L73" s="406" t="s">
        <v>1690</v>
      </c>
      <c r="M73" s="406">
        <v>583</v>
      </c>
      <c r="N73" s="406">
        <v>0.29599999999999999</v>
      </c>
      <c r="O73" s="406">
        <v>15.7</v>
      </c>
      <c r="P73" s="406">
        <v>6.07</v>
      </c>
      <c r="Q73" s="406">
        <v>12.9</v>
      </c>
      <c r="R73" s="285">
        <v>1.93</v>
      </c>
    </row>
    <row r="74" spans="1:18" x14ac:dyDescent="0.2">
      <c r="A74" s="398">
        <v>70</v>
      </c>
      <c r="B74" s="398" t="s">
        <v>220</v>
      </c>
      <c r="C74" s="285">
        <v>1933.93</v>
      </c>
      <c r="D74" s="285" t="s">
        <v>1477</v>
      </c>
      <c r="E74" s="287" t="s">
        <v>48</v>
      </c>
      <c r="F74" s="285">
        <v>0.23200000000000001</v>
      </c>
      <c r="G74" s="285">
        <v>0.221</v>
      </c>
      <c r="H74" s="285">
        <v>2.44</v>
      </c>
      <c r="I74" s="285">
        <v>20.13</v>
      </c>
      <c r="J74" s="406" t="s">
        <v>1691</v>
      </c>
      <c r="K74" s="406">
        <v>1582.7</v>
      </c>
      <c r="L74" s="406" t="s">
        <v>1692</v>
      </c>
      <c r="M74" s="406">
        <v>631.79999999999995</v>
      </c>
      <c r="N74" s="406">
        <v>0.316</v>
      </c>
      <c r="O74" s="406">
        <v>13.5</v>
      </c>
      <c r="P74" s="406">
        <v>5.12</v>
      </c>
      <c r="Q74" s="406">
        <v>12.2</v>
      </c>
      <c r="R74" s="285">
        <v>1.84</v>
      </c>
    </row>
    <row r="75" spans="1:18" x14ac:dyDescent="0.2">
      <c r="A75" s="398">
        <v>71</v>
      </c>
      <c r="B75" s="398" t="s">
        <v>223</v>
      </c>
      <c r="C75" s="285">
        <v>1934.57</v>
      </c>
      <c r="D75" s="285" t="s">
        <v>1477</v>
      </c>
      <c r="E75" s="287" t="s">
        <v>48</v>
      </c>
      <c r="F75" s="285">
        <v>0.26300000000000001</v>
      </c>
      <c r="G75" s="285">
        <v>0.25</v>
      </c>
      <c r="H75" s="285">
        <v>1.66</v>
      </c>
      <c r="I75" s="285">
        <v>13.75</v>
      </c>
      <c r="J75" s="406" t="s">
        <v>1693</v>
      </c>
      <c r="K75" s="406">
        <v>1577.4</v>
      </c>
      <c r="L75" s="406" t="s">
        <v>1694</v>
      </c>
      <c r="M75" s="406">
        <v>633.9</v>
      </c>
      <c r="N75" s="406">
        <v>0.30199999999999999</v>
      </c>
      <c r="O75" s="406">
        <v>12.7</v>
      </c>
      <c r="P75" s="406">
        <v>4.8899999999999997</v>
      </c>
      <c r="Q75" s="406">
        <v>10.7</v>
      </c>
      <c r="R75" s="285">
        <v>1.89</v>
      </c>
    </row>
    <row r="76" spans="1:18" x14ac:dyDescent="0.2">
      <c r="A76" s="398">
        <v>72</v>
      </c>
      <c r="B76" s="398" t="s">
        <v>224</v>
      </c>
      <c r="C76" s="285">
        <v>1934.85</v>
      </c>
      <c r="D76" s="285" t="s">
        <v>1477</v>
      </c>
      <c r="E76" s="287" t="s">
        <v>465</v>
      </c>
      <c r="F76" s="285">
        <v>0.253</v>
      </c>
      <c r="G76" s="285">
        <v>0.24099999999999999</v>
      </c>
      <c r="H76" s="285">
        <v>1.81</v>
      </c>
      <c r="I76" s="285">
        <v>14.95</v>
      </c>
      <c r="J76" s="406" t="s">
        <v>1618</v>
      </c>
      <c r="K76" s="406">
        <v>1629.4</v>
      </c>
      <c r="L76" s="406" t="s">
        <v>1619</v>
      </c>
      <c r="M76" s="406">
        <v>613.70000000000005</v>
      </c>
      <c r="N76" s="406">
        <v>0.30099999999999999</v>
      </c>
      <c r="O76" s="406">
        <v>13.7</v>
      </c>
      <c r="P76" s="406">
        <v>5.26</v>
      </c>
      <c r="Q76" s="406">
        <v>11.5</v>
      </c>
      <c r="R76" s="285">
        <v>1.8</v>
      </c>
    </row>
    <row r="77" spans="1:18" x14ac:dyDescent="0.2">
      <c r="A77" s="398">
        <v>73</v>
      </c>
      <c r="B77" s="398" t="s">
        <v>225</v>
      </c>
      <c r="C77" s="285">
        <v>1935.08</v>
      </c>
      <c r="D77" s="285" t="s">
        <v>1477</v>
      </c>
      <c r="E77" s="287" t="s">
        <v>48</v>
      </c>
      <c r="F77" s="285">
        <v>0.27600000000000002</v>
      </c>
      <c r="G77" s="285">
        <v>0.26300000000000001</v>
      </c>
      <c r="H77" s="285">
        <v>1.64</v>
      </c>
      <c r="I77" s="285">
        <v>13.52</v>
      </c>
      <c r="J77" s="406" t="s">
        <v>1695</v>
      </c>
      <c r="K77" s="406">
        <v>1583.8</v>
      </c>
      <c r="L77" s="406" t="s">
        <v>1572</v>
      </c>
      <c r="M77" s="406">
        <v>631.4</v>
      </c>
      <c r="N77" s="406">
        <v>0.30499999999999999</v>
      </c>
      <c r="O77" s="406">
        <v>12.9</v>
      </c>
      <c r="P77" s="406">
        <v>4.93</v>
      </c>
      <c r="Q77" s="406">
        <v>11</v>
      </c>
      <c r="R77" s="285">
        <v>1.85</v>
      </c>
    </row>
    <row r="78" spans="1:18" x14ac:dyDescent="0.2">
      <c r="A78" s="398">
        <v>74</v>
      </c>
      <c r="B78" s="398" t="s">
        <v>230</v>
      </c>
      <c r="C78" s="285">
        <v>1936.12</v>
      </c>
      <c r="D78" s="285" t="s">
        <v>1477</v>
      </c>
      <c r="E78" s="287" t="s">
        <v>48</v>
      </c>
      <c r="F78" s="285">
        <v>0.24399999999999999</v>
      </c>
      <c r="G78" s="285">
        <v>0.23200000000000001</v>
      </c>
      <c r="H78" s="285">
        <v>1.65</v>
      </c>
      <c r="I78" s="285">
        <v>13.65</v>
      </c>
      <c r="J78" s="406" t="s">
        <v>1696</v>
      </c>
      <c r="K78" s="406">
        <v>1576.3</v>
      </c>
      <c r="L78" s="406" t="s">
        <v>1697</v>
      </c>
      <c r="M78" s="406">
        <v>634.4</v>
      </c>
      <c r="N78" s="406">
        <v>0.29699999999999999</v>
      </c>
      <c r="O78" s="406">
        <v>12.7</v>
      </c>
      <c r="P78" s="406">
        <v>4.9000000000000004</v>
      </c>
      <c r="Q78" s="406">
        <v>10.4</v>
      </c>
      <c r="R78" s="285">
        <v>1.94</v>
      </c>
    </row>
    <row r="79" spans="1:18" x14ac:dyDescent="0.2">
      <c r="A79" s="398">
        <v>75</v>
      </c>
      <c r="B79" s="398" t="s">
        <v>232</v>
      </c>
      <c r="C79" s="285">
        <v>1936.36</v>
      </c>
      <c r="D79" s="285" t="s">
        <v>1477</v>
      </c>
      <c r="E79" s="287" t="s">
        <v>48</v>
      </c>
      <c r="F79" s="285">
        <v>0.26400000000000001</v>
      </c>
      <c r="G79" s="285">
        <v>0.252</v>
      </c>
      <c r="H79" s="285">
        <v>1.61</v>
      </c>
      <c r="I79" s="285">
        <v>13.29</v>
      </c>
      <c r="J79" s="406" t="s">
        <v>1698</v>
      </c>
      <c r="K79" s="406">
        <v>1603.3</v>
      </c>
      <c r="L79" s="406" t="s">
        <v>1699</v>
      </c>
      <c r="M79" s="406">
        <v>623.70000000000005</v>
      </c>
      <c r="N79" s="406">
        <v>0.29899999999999999</v>
      </c>
      <c r="O79" s="406">
        <v>13</v>
      </c>
      <c r="P79" s="406">
        <v>5.0199999999999996</v>
      </c>
      <c r="Q79" s="406">
        <v>10.8</v>
      </c>
      <c r="R79" s="285">
        <v>1.84</v>
      </c>
    </row>
    <row r="80" spans="1:18" x14ac:dyDescent="0.2">
      <c r="A80" s="398">
        <v>76</v>
      </c>
      <c r="B80" s="398" t="s">
        <v>234</v>
      </c>
      <c r="C80" s="285">
        <v>1936.86</v>
      </c>
      <c r="D80" s="285" t="s">
        <v>1477</v>
      </c>
      <c r="E80" s="287" t="s">
        <v>48</v>
      </c>
      <c r="F80" s="285">
        <v>0.23300000000000001</v>
      </c>
      <c r="G80" s="285">
        <v>0.223</v>
      </c>
      <c r="H80" s="285">
        <v>2.19</v>
      </c>
      <c r="I80" s="285">
        <v>18.09</v>
      </c>
      <c r="J80" s="406" t="s">
        <v>1700</v>
      </c>
      <c r="K80" s="406">
        <v>1668.2</v>
      </c>
      <c r="L80" s="406" t="s">
        <v>1701</v>
      </c>
      <c r="M80" s="406">
        <v>599.5</v>
      </c>
      <c r="N80" s="406">
        <v>0.3</v>
      </c>
      <c r="O80" s="406">
        <v>14.8</v>
      </c>
      <c r="P80" s="406">
        <v>5.68</v>
      </c>
      <c r="Q80" s="406">
        <v>12.3</v>
      </c>
      <c r="R80" s="285">
        <v>1.73</v>
      </c>
    </row>
    <row r="81" spans="1:18" x14ac:dyDescent="0.2">
      <c r="A81" s="398">
        <v>77</v>
      </c>
      <c r="B81" s="398" t="s">
        <v>236</v>
      </c>
      <c r="C81" s="285">
        <v>1937.08</v>
      </c>
      <c r="D81" s="285" t="s">
        <v>1477</v>
      </c>
      <c r="E81" s="287" t="s">
        <v>48</v>
      </c>
      <c r="F81" s="285">
        <v>0.20100000000000001</v>
      </c>
      <c r="G81" s="285">
        <v>0.193</v>
      </c>
      <c r="H81" s="285">
        <v>2.85</v>
      </c>
      <c r="I81" s="285">
        <v>23.59</v>
      </c>
      <c r="J81" s="406" t="s">
        <v>1702</v>
      </c>
      <c r="K81" s="406">
        <v>1739.6</v>
      </c>
      <c r="L81" s="406" t="s">
        <v>1703</v>
      </c>
      <c r="M81" s="406">
        <v>574.79999999999995</v>
      </c>
      <c r="N81" s="406">
        <v>0.308</v>
      </c>
      <c r="O81" s="406">
        <v>16.8</v>
      </c>
      <c r="P81" s="406">
        <v>6.44</v>
      </c>
      <c r="Q81" s="406">
        <v>14.6</v>
      </c>
      <c r="R81" s="285">
        <v>1.6</v>
      </c>
    </row>
    <row r="82" spans="1:18" x14ac:dyDescent="0.2">
      <c r="A82" s="398">
        <v>78</v>
      </c>
      <c r="B82" s="398" t="s">
        <v>237</v>
      </c>
      <c r="C82" s="285">
        <v>1937.42</v>
      </c>
      <c r="D82" s="285" t="s">
        <v>1477</v>
      </c>
      <c r="E82" s="287" t="s">
        <v>48</v>
      </c>
      <c r="F82" s="285">
        <v>0.255</v>
      </c>
      <c r="G82" s="285">
        <v>0.24299999999999999</v>
      </c>
      <c r="H82" s="285">
        <v>1.81</v>
      </c>
      <c r="I82" s="285">
        <v>14.97</v>
      </c>
      <c r="J82" s="406" t="s">
        <v>1634</v>
      </c>
      <c r="K82" s="406">
        <v>1609.9</v>
      </c>
      <c r="L82" s="406" t="s">
        <v>1636</v>
      </c>
      <c r="M82" s="406">
        <v>621.20000000000005</v>
      </c>
      <c r="N82" s="406">
        <v>0.30199999999999999</v>
      </c>
      <c r="O82" s="406">
        <v>13.4</v>
      </c>
      <c r="P82" s="406">
        <v>5.14</v>
      </c>
      <c r="Q82" s="406">
        <v>11.2</v>
      </c>
      <c r="R82" s="285">
        <v>1.81</v>
      </c>
    </row>
    <row r="83" spans="1:18" x14ac:dyDescent="0.2">
      <c r="A83" s="398">
        <v>79</v>
      </c>
      <c r="B83" s="398" t="s">
        <v>239</v>
      </c>
      <c r="C83" s="285">
        <v>1937.87</v>
      </c>
      <c r="D83" s="285" t="s">
        <v>1477</v>
      </c>
      <c r="E83" s="287" t="s">
        <v>48</v>
      </c>
      <c r="F83" s="285">
        <v>0.25900000000000001</v>
      </c>
      <c r="G83" s="285">
        <v>0.247</v>
      </c>
      <c r="H83" s="285">
        <v>1.76</v>
      </c>
      <c r="I83" s="285">
        <v>14.55</v>
      </c>
      <c r="J83" s="406" t="s">
        <v>1704</v>
      </c>
      <c r="K83" s="406">
        <v>1636.9</v>
      </c>
      <c r="L83" s="406" t="s">
        <v>1705</v>
      </c>
      <c r="M83" s="406">
        <v>610.9</v>
      </c>
      <c r="N83" s="406">
        <v>0.29799999999999999</v>
      </c>
      <c r="O83" s="406">
        <v>13.7</v>
      </c>
      <c r="P83" s="406">
        <v>5.29</v>
      </c>
      <c r="Q83" s="406">
        <v>11.3</v>
      </c>
      <c r="R83" s="285">
        <v>1.87</v>
      </c>
    </row>
    <row r="84" spans="1:18" x14ac:dyDescent="0.2">
      <c r="A84" s="398">
        <v>80</v>
      </c>
      <c r="B84" s="398" t="s">
        <v>241</v>
      </c>
      <c r="C84" s="285">
        <v>1938.39</v>
      </c>
      <c r="D84" s="285" t="s">
        <v>1477</v>
      </c>
      <c r="E84" s="287" t="s">
        <v>37</v>
      </c>
      <c r="F84" s="285">
        <v>0.23400000000000001</v>
      </c>
      <c r="G84" s="285">
        <v>0.224</v>
      </c>
      <c r="H84" s="285">
        <v>2.1</v>
      </c>
      <c r="I84" s="285">
        <v>17.350000000000001</v>
      </c>
      <c r="J84" s="406" t="s">
        <v>1706</v>
      </c>
      <c r="K84" s="406">
        <v>1624.9</v>
      </c>
      <c r="L84" s="406" t="s">
        <v>1707</v>
      </c>
      <c r="M84" s="406">
        <v>615.4</v>
      </c>
      <c r="N84" s="406">
        <v>0.29899999999999999</v>
      </c>
      <c r="O84" s="406">
        <v>14</v>
      </c>
      <c r="P84" s="406">
        <v>5.39</v>
      </c>
      <c r="Q84" s="406">
        <v>11.6</v>
      </c>
      <c r="R84" s="285">
        <v>1.68</v>
      </c>
    </row>
    <row r="85" spans="1:18" x14ac:dyDescent="0.2">
      <c r="A85" s="398">
        <v>81</v>
      </c>
      <c r="B85" s="398" t="s">
        <v>1567</v>
      </c>
      <c r="C85" s="285">
        <v>1938.52</v>
      </c>
      <c r="D85" s="285" t="s">
        <v>1477</v>
      </c>
      <c r="E85" s="287" t="s">
        <v>37</v>
      </c>
      <c r="F85" s="285">
        <v>0.22500000000000001</v>
      </c>
      <c r="G85" s="285">
        <v>0.214</v>
      </c>
      <c r="H85" s="285">
        <v>2.2599999999999998</v>
      </c>
      <c r="I85" s="285">
        <v>18.649999999999999</v>
      </c>
      <c r="J85" s="406" t="s">
        <v>1708</v>
      </c>
      <c r="K85" s="406">
        <v>1650.6</v>
      </c>
      <c r="L85" s="406" t="s">
        <v>1709</v>
      </c>
      <c r="M85" s="406">
        <v>605.9</v>
      </c>
      <c r="N85" s="406">
        <v>0.30099999999999999</v>
      </c>
      <c r="O85" s="406">
        <v>14.7</v>
      </c>
      <c r="P85" s="406">
        <v>5.65</v>
      </c>
      <c r="Q85" s="406">
        <v>12.3</v>
      </c>
      <c r="R85" s="285">
        <v>1.92</v>
      </c>
    </row>
    <row r="86" spans="1:18" x14ac:dyDescent="0.2">
      <c r="A86" s="398">
        <v>82</v>
      </c>
      <c r="B86" s="398" t="s">
        <v>246</v>
      </c>
      <c r="C86" s="285">
        <v>1939.41</v>
      </c>
      <c r="D86" s="285" t="s">
        <v>1477</v>
      </c>
      <c r="E86" s="398" t="s">
        <v>465</v>
      </c>
      <c r="F86" s="285">
        <v>0.218</v>
      </c>
      <c r="G86" s="285">
        <v>0.20699999999999999</v>
      </c>
      <c r="H86" s="285">
        <v>2.41</v>
      </c>
      <c r="I86" s="285">
        <v>19.96</v>
      </c>
      <c r="J86" s="406" t="s">
        <v>1643</v>
      </c>
      <c r="K86" s="406">
        <v>1725.3</v>
      </c>
      <c r="L86" s="406" t="s">
        <v>1644</v>
      </c>
      <c r="M86" s="406">
        <v>579.6</v>
      </c>
      <c r="N86" s="406">
        <v>0.29899999999999999</v>
      </c>
      <c r="O86" s="406">
        <v>16.2</v>
      </c>
      <c r="P86" s="406">
        <v>6.23</v>
      </c>
      <c r="Q86" s="406">
        <v>13.4</v>
      </c>
      <c r="R86" s="285">
        <v>1.96</v>
      </c>
    </row>
    <row r="87" spans="1:18" x14ac:dyDescent="0.2">
      <c r="A87" s="398">
        <v>83</v>
      </c>
      <c r="B87" s="398" t="s">
        <v>1568</v>
      </c>
      <c r="C87" s="285">
        <v>1940</v>
      </c>
      <c r="D87" s="285" t="s">
        <v>1477</v>
      </c>
      <c r="E87" s="287" t="s">
        <v>37</v>
      </c>
      <c r="F87" s="285">
        <v>0.25600000000000001</v>
      </c>
      <c r="G87" s="285">
        <v>0.245</v>
      </c>
      <c r="H87" s="285">
        <v>1.71</v>
      </c>
      <c r="I87" s="285">
        <v>14.17</v>
      </c>
      <c r="J87" s="406" t="s">
        <v>1710</v>
      </c>
      <c r="K87" s="406">
        <v>1570.6</v>
      </c>
      <c r="L87" s="406" t="s">
        <v>1711</v>
      </c>
      <c r="M87" s="406">
        <v>636.70000000000005</v>
      </c>
      <c r="N87" s="406">
        <v>0.311</v>
      </c>
      <c r="O87" s="406">
        <v>12.8</v>
      </c>
      <c r="P87" s="406">
        <v>4.8899999999999997</v>
      </c>
      <c r="Q87" s="406">
        <v>11.3</v>
      </c>
      <c r="R87" s="285">
        <v>1.77</v>
      </c>
    </row>
    <row r="88" spans="1:18" x14ac:dyDescent="0.2">
      <c r="A88" s="398">
        <v>84</v>
      </c>
      <c r="B88" s="398" t="s">
        <v>251</v>
      </c>
      <c r="C88" s="285">
        <v>1940.37</v>
      </c>
      <c r="D88" s="285" t="s">
        <v>1477</v>
      </c>
      <c r="E88" s="287" t="s">
        <v>37</v>
      </c>
      <c r="F88" s="285">
        <v>0.24299999999999999</v>
      </c>
      <c r="G88" s="285">
        <v>0.23200000000000001</v>
      </c>
      <c r="H88" s="285">
        <v>1.93</v>
      </c>
      <c r="I88" s="285">
        <v>15.91</v>
      </c>
      <c r="J88" s="406" t="s">
        <v>1712</v>
      </c>
      <c r="K88" s="406">
        <v>1631.1</v>
      </c>
      <c r="L88" s="406" t="s">
        <v>1713</v>
      </c>
      <c r="M88" s="406">
        <v>613.1</v>
      </c>
      <c r="N88" s="406">
        <v>0.29499999999999998</v>
      </c>
      <c r="O88" s="406">
        <v>13.9</v>
      </c>
      <c r="P88" s="406">
        <v>5.38</v>
      </c>
      <c r="Q88" s="406">
        <v>11.4</v>
      </c>
      <c r="R88" s="285">
        <v>1.81</v>
      </c>
    </row>
    <row r="89" spans="1:18" x14ac:dyDescent="0.2">
      <c r="A89" s="398">
        <v>85</v>
      </c>
      <c r="B89" s="398" t="s">
        <v>254</v>
      </c>
      <c r="C89" s="285">
        <v>1941.11</v>
      </c>
      <c r="D89" s="285" t="s">
        <v>1477</v>
      </c>
      <c r="E89" s="287" t="s">
        <v>48</v>
      </c>
      <c r="F89" s="285">
        <v>0.11899999999999999</v>
      </c>
      <c r="G89" s="285">
        <v>0.113</v>
      </c>
      <c r="H89" s="285">
        <v>8.11</v>
      </c>
      <c r="I89" s="285">
        <v>67.05</v>
      </c>
      <c r="J89" s="406" t="s">
        <v>1714</v>
      </c>
      <c r="K89" s="406">
        <v>2185.1999999999998</v>
      </c>
      <c r="L89" s="406" t="s">
        <v>1715</v>
      </c>
      <c r="M89" s="406">
        <v>457.6</v>
      </c>
      <c r="N89" s="406">
        <v>0.316</v>
      </c>
      <c r="O89" s="406">
        <v>30.7</v>
      </c>
      <c r="P89" s="406">
        <v>11.67</v>
      </c>
      <c r="Q89" s="406">
        <v>27.8</v>
      </c>
      <c r="R89" s="285">
        <v>1.91</v>
      </c>
    </row>
    <row r="90" spans="1:18" x14ac:dyDescent="0.2">
      <c r="A90" s="398">
        <v>86</v>
      </c>
      <c r="B90" s="398" t="s">
        <v>1569</v>
      </c>
      <c r="C90" s="285">
        <v>1941.8</v>
      </c>
      <c r="D90" s="285" t="s">
        <v>1477</v>
      </c>
      <c r="E90" s="287" t="s">
        <v>48</v>
      </c>
      <c r="F90" s="285">
        <v>0.20300000000000001</v>
      </c>
      <c r="G90" s="285">
        <v>0.19400000000000001</v>
      </c>
      <c r="H90" s="285">
        <v>2.78</v>
      </c>
      <c r="I90" s="285">
        <v>22.95</v>
      </c>
      <c r="J90" s="406" t="s">
        <v>1689</v>
      </c>
      <c r="K90" s="406">
        <v>1685.6</v>
      </c>
      <c r="L90" s="406" t="s">
        <v>1690</v>
      </c>
      <c r="M90" s="406">
        <v>593.20000000000005</v>
      </c>
      <c r="N90" s="406">
        <v>0.30599999999999999</v>
      </c>
      <c r="O90" s="406">
        <v>15.7</v>
      </c>
      <c r="P90" s="406">
        <v>6.02</v>
      </c>
      <c r="Q90" s="406">
        <v>13.5</v>
      </c>
      <c r="R90" s="285">
        <v>1.81</v>
      </c>
    </row>
    <row r="91" spans="1:18" x14ac:dyDescent="0.2">
      <c r="A91" s="398">
        <v>87</v>
      </c>
      <c r="B91" s="398" t="s">
        <v>260</v>
      </c>
      <c r="C91" s="285">
        <v>1942.4</v>
      </c>
      <c r="D91" s="285" t="s">
        <v>1477</v>
      </c>
      <c r="E91" s="287" t="s">
        <v>48</v>
      </c>
      <c r="F91" s="285">
        <v>0.23799999999999999</v>
      </c>
      <c r="G91" s="285">
        <v>0.22800000000000001</v>
      </c>
      <c r="H91" s="285">
        <v>2.04</v>
      </c>
      <c r="I91" s="285">
        <v>16.88</v>
      </c>
      <c r="J91" s="406" t="s">
        <v>1622</v>
      </c>
      <c r="K91" s="406">
        <v>1628.3</v>
      </c>
      <c r="L91" s="406" t="s">
        <v>1623</v>
      </c>
      <c r="M91" s="406">
        <v>614.1</v>
      </c>
      <c r="N91" s="406">
        <v>0.30099999999999999</v>
      </c>
      <c r="O91" s="406">
        <v>14</v>
      </c>
      <c r="P91" s="406">
        <v>5.38</v>
      </c>
      <c r="Q91" s="406">
        <v>11.7</v>
      </c>
      <c r="R91" s="285">
        <v>1.69</v>
      </c>
    </row>
    <row r="92" spans="1:18" x14ac:dyDescent="0.2">
      <c r="A92" s="398">
        <v>88</v>
      </c>
      <c r="B92" s="398" t="s">
        <v>261</v>
      </c>
      <c r="C92" s="285">
        <v>1942.68</v>
      </c>
      <c r="D92" s="285" t="s">
        <v>1477</v>
      </c>
      <c r="E92" s="287" t="s">
        <v>48</v>
      </c>
      <c r="F92" s="285">
        <v>0.20899999999999999</v>
      </c>
      <c r="G92" s="285">
        <v>0.19900000000000001</v>
      </c>
      <c r="H92" s="285">
        <v>2.65</v>
      </c>
      <c r="I92" s="285">
        <v>21.87</v>
      </c>
      <c r="J92" s="406" t="s">
        <v>1716</v>
      </c>
      <c r="K92" s="406">
        <v>1719.3</v>
      </c>
      <c r="L92" s="406" t="s">
        <v>1717</v>
      </c>
      <c r="M92" s="406">
        <v>581.6</v>
      </c>
      <c r="N92" s="406">
        <v>0.29599999999999999</v>
      </c>
      <c r="O92" s="406">
        <v>16.2</v>
      </c>
      <c r="P92" s="406">
        <v>6.24</v>
      </c>
      <c r="Q92" s="406">
        <v>13.2</v>
      </c>
      <c r="R92" s="285">
        <v>1.81</v>
      </c>
    </row>
    <row r="93" spans="1:18" x14ac:dyDescent="0.2">
      <c r="A93" s="398">
        <v>89</v>
      </c>
      <c r="B93" s="398" t="s">
        <v>262</v>
      </c>
      <c r="C93" s="285">
        <v>1942.89</v>
      </c>
      <c r="D93" s="285" t="s">
        <v>1477</v>
      </c>
      <c r="E93" s="287" t="s">
        <v>468</v>
      </c>
      <c r="F93" s="285">
        <v>0.13700000000000001</v>
      </c>
      <c r="G93" s="285">
        <v>0.129</v>
      </c>
      <c r="H93" s="285">
        <v>5.09</v>
      </c>
      <c r="I93" s="285">
        <v>42.1</v>
      </c>
      <c r="J93" s="406" t="s">
        <v>1718</v>
      </c>
      <c r="K93" s="406">
        <v>1882.7</v>
      </c>
      <c r="L93" s="406" t="s">
        <v>1719</v>
      </c>
      <c r="M93" s="406">
        <v>531.20000000000005</v>
      </c>
      <c r="N93" s="406">
        <v>0.30299999999999999</v>
      </c>
      <c r="O93" s="406">
        <v>21.3</v>
      </c>
      <c r="P93" s="406">
        <v>8.18</v>
      </c>
      <c r="Q93" s="406">
        <v>18</v>
      </c>
      <c r="R93" s="285">
        <v>2.27</v>
      </c>
    </row>
    <row r="94" spans="1:18" x14ac:dyDescent="0.2">
      <c r="A94" s="398">
        <v>90</v>
      </c>
      <c r="B94" s="398" t="s">
        <v>263</v>
      </c>
      <c r="C94" s="285">
        <v>1943.15</v>
      </c>
      <c r="D94" s="285" t="s">
        <v>1477</v>
      </c>
      <c r="E94" s="287" t="s">
        <v>48</v>
      </c>
      <c r="F94" s="285">
        <v>0.188</v>
      </c>
      <c r="G94" s="285">
        <v>0.17799999999999999</v>
      </c>
      <c r="H94" s="285">
        <v>3.18</v>
      </c>
      <c r="I94" s="285">
        <v>26.27</v>
      </c>
      <c r="J94" s="406" t="s">
        <v>1720</v>
      </c>
      <c r="K94" s="406">
        <v>1710.5</v>
      </c>
      <c r="L94" s="406" t="s">
        <v>1721</v>
      </c>
      <c r="M94" s="406">
        <v>584.6</v>
      </c>
      <c r="N94" s="406">
        <v>0.30599999999999999</v>
      </c>
      <c r="O94" s="406">
        <v>16.5</v>
      </c>
      <c r="P94" s="406">
        <v>6.33</v>
      </c>
      <c r="Q94" s="406">
        <v>14.2</v>
      </c>
      <c r="R94" s="285">
        <v>2.15</v>
      </c>
    </row>
    <row r="95" spans="1:18" x14ac:dyDescent="0.2">
      <c r="A95" s="398">
        <v>91</v>
      </c>
      <c r="B95" s="398" t="s">
        <v>268</v>
      </c>
      <c r="C95" s="285">
        <v>1944.41</v>
      </c>
      <c r="D95" s="285" t="s">
        <v>1477</v>
      </c>
      <c r="E95" s="287" t="s">
        <v>48</v>
      </c>
      <c r="F95" s="285">
        <v>0.19400000000000001</v>
      </c>
      <c r="G95" s="285">
        <v>0.183</v>
      </c>
      <c r="H95" s="285">
        <v>3.15</v>
      </c>
      <c r="I95" s="285">
        <v>26.06</v>
      </c>
      <c r="J95" s="406" t="s">
        <v>1722</v>
      </c>
      <c r="K95" s="406">
        <v>1736.7</v>
      </c>
      <c r="L95" s="406" t="s">
        <v>1723</v>
      </c>
      <c r="M95" s="406">
        <v>575.79999999999995</v>
      </c>
      <c r="N95" s="406">
        <v>0.30199999999999999</v>
      </c>
      <c r="O95" s="406">
        <v>17</v>
      </c>
      <c r="P95" s="406">
        <v>6.53</v>
      </c>
      <c r="Q95" s="406">
        <v>14.3</v>
      </c>
      <c r="R95" s="285">
        <v>2.2799999999999998</v>
      </c>
    </row>
    <row r="96" spans="1:18" x14ac:dyDescent="0.2">
      <c r="A96" s="398">
        <v>92</v>
      </c>
      <c r="B96" s="398" t="s">
        <v>1478</v>
      </c>
      <c r="C96" s="285">
        <v>1930.5</v>
      </c>
      <c r="D96" s="285" t="s">
        <v>1477</v>
      </c>
      <c r="E96" s="398" t="s">
        <v>467</v>
      </c>
      <c r="F96" s="285">
        <v>0.18099999999999999</v>
      </c>
      <c r="G96" s="285">
        <v>0.17</v>
      </c>
      <c r="H96" s="285">
        <v>3.25</v>
      </c>
      <c r="I96" s="285">
        <v>26.82</v>
      </c>
      <c r="J96" s="406" t="s">
        <v>1724</v>
      </c>
      <c r="K96" s="406">
        <v>1779.4</v>
      </c>
      <c r="L96" s="406" t="s">
        <v>1725</v>
      </c>
      <c r="M96" s="406">
        <v>562</v>
      </c>
      <c r="N96" s="406">
        <v>0.29499999999999998</v>
      </c>
      <c r="O96" s="406">
        <v>17.899999999999999</v>
      </c>
      <c r="P96" s="406">
        <v>6.92</v>
      </c>
      <c r="Q96" s="406">
        <v>14.5</v>
      </c>
      <c r="R96" s="285">
        <v>2.4</v>
      </c>
    </row>
    <row r="97" spans="1:18" x14ac:dyDescent="0.2">
      <c r="A97" s="398">
        <v>93</v>
      </c>
      <c r="B97" s="398" t="s">
        <v>1479</v>
      </c>
      <c r="C97" s="285">
        <v>1936.5</v>
      </c>
      <c r="D97" s="285" t="s">
        <v>1477</v>
      </c>
      <c r="E97" s="287" t="s">
        <v>494</v>
      </c>
      <c r="F97" s="285">
        <v>0.249</v>
      </c>
      <c r="G97" s="285">
        <v>0.23599999999999999</v>
      </c>
      <c r="H97" s="285">
        <v>1.68</v>
      </c>
      <c r="I97" s="285">
        <v>13.88</v>
      </c>
      <c r="J97" s="406" t="s">
        <v>1726</v>
      </c>
      <c r="K97" s="406">
        <v>1611</v>
      </c>
      <c r="L97" s="406" t="s">
        <v>1727</v>
      </c>
      <c r="M97" s="406">
        <v>620.70000000000005</v>
      </c>
      <c r="N97" s="406">
        <v>0.30199999999999999</v>
      </c>
      <c r="O97" s="406">
        <v>13.5</v>
      </c>
      <c r="P97" s="406">
        <v>5.18</v>
      </c>
      <c r="Q97" s="406">
        <v>11.3</v>
      </c>
      <c r="R97" s="285">
        <v>2.0099999999999998</v>
      </c>
    </row>
    <row r="98" spans="1:18" x14ac:dyDescent="0.2">
      <c r="A98" s="398">
        <v>94</v>
      </c>
      <c r="B98" s="398" t="s">
        <v>1480</v>
      </c>
      <c r="C98" s="285">
        <v>1944.5</v>
      </c>
      <c r="D98" s="285" t="s">
        <v>1477</v>
      </c>
      <c r="E98" s="287" t="s">
        <v>491</v>
      </c>
      <c r="F98" s="285">
        <v>0.214</v>
      </c>
      <c r="G98" s="285">
        <v>0.20300000000000001</v>
      </c>
      <c r="H98" s="285">
        <v>2.5099999999999998</v>
      </c>
      <c r="I98" s="285">
        <v>20.76</v>
      </c>
      <c r="J98" s="406" t="s">
        <v>1637</v>
      </c>
      <c r="K98" s="406">
        <v>1676.6</v>
      </c>
      <c r="L98" s="406" t="s">
        <v>1638</v>
      </c>
      <c r="M98" s="406">
        <v>596.5</v>
      </c>
      <c r="N98" s="406">
        <v>0.30299999999999999</v>
      </c>
      <c r="O98" s="406">
        <v>15.4</v>
      </c>
      <c r="P98" s="406">
        <v>5.91</v>
      </c>
      <c r="Q98" s="406">
        <v>13</v>
      </c>
      <c r="R98" s="285">
        <v>2.0099999999999998</v>
      </c>
    </row>
    <row r="99" spans="1:18" x14ac:dyDescent="0.2">
      <c r="A99" s="398">
        <v>95</v>
      </c>
      <c r="B99" s="398" t="s">
        <v>1518</v>
      </c>
      <c r="C99" s="285">
        <v>1933.5</v>
      </c>
      <c r="D99" s="285" t="s">
        <v>1477</v>
      </c>
      <c r="E99" s="398" t="s">
        <v>465</v>
      </c>
      <c r="F99" s="285">
        <v>0.22</v>
      </c>
      <c r="G99" s="285">
        <v>0.20699999999999999</v>
      </c>
      <c r="H99" s="285">
        <v>2.27</v>
      </c>
      <c r="I99" s="285">
        <v>18.739999999999998</v>
      </c>
      <c r="J99" s="406" t="s">
        <v>1728</v>
      </c>
      <c r="K99" s="406">
        <v>1765.9</v>
      </c>
      <c r="L99" s="406" t="s">
        <v>1729</v>
      </c>
      <c r="M99" s="406">
        <v>566.29999999999995</v>
      </c>
      <c r="N99" s="406">
        <v>0.3</v>
      </c>
      <c r="O99" s="406">
        <v>16.8</v>
      </c>
      <c r="P99" s="406">
        <v>6.44</v>
      </c>
      <c r="Q99" s="406">
        <v>14</v>
      </c>
      <c r="R99" s="285">
        <v>2.27</v>
      </c>
    </row>
    <row r="100" spans="1:18" x14ac:dyDescent="0.2">
      <c r="A100" s="398">
        <v>96</v>
      </c>
      <c r="B100" s="398" t="s">
        <v>1519</v>
      </c>
      <c r="C100" s="285">
        <v>1935.5</v>
      </c>
      <c r="D100" s="285" t="s">
        <v>1477</v>
      </c>
      <c r="E100" s="287" t="s">
        <v>465</v>
      </c>
      <c r="F100" s="285">
        <v>0.23499999999999999</v>
      </c>
      <c r="G100" s="285">
        <v>0.222</v>
      </c>
      <c r="H100" s="285">
        <v>1.86</v>
      </c>
      <c r="I100" s="285">
        <v>15.4</v>
      </c>
      <c r="J100" s="406" t="s">
        <v>1730</v>
      </c>
      <c r="K100" s="406">
        <v>1666.5</v>
      </c>
      <c r="L100" s="406" t="s">
        <v>1731</v>
      </c>
      <c r="M100" s="406">
        <v>600.1</v>
      </c>
      <c r="N100" s="406">
        <v>0.307</v>
      </c>
      <c r="O100" s="406">
        <v>14.6</v>
      </c>
      <c r="P100" s="406">
        <v>5.57</v>
      </c>
      <c r="Q100" s="406">
        <v>12.6</v>
      </c>
      <c r="R100" s="285">
        <v>2.17</v>
      </c>
    </row>
    <row r="101" spans="1:18" x14ac:dyDescent="0.2">
      <c r="A101" s="398">
        <v>97</v>
      </c>
      <c r="B101" s="398" t="s">
        <v>1520</v>
      </c>
      <c r="C101" s="285">
        <v>1938.5</v>
      </c>
      <c r="D101" s="285" t="s">
        <v>1477</v>
      </c>
      <c r="E101" s="287" t="s">
        <v>465</v>
      </c>
      <c r="F101" s="285">
        <v>0.22700000000000001</v>
      </c>
      <c r="G101" s="285">
        <v>0.216</v>
      </c>
      <c r="H101" s="285">
        <v>2.13</v>
      </c>
      <c r="I101" s="285">
        <v>17.579999999999998</v>
      </c>
      <c r="J101" s="406" t="s">
        <v>1732</v>
      </c>
      <c r="K101" s="406">
        <v>1677.3</v>
      </c>
      <c r="L101" s="406" t="s">
        <v>1733</v>
      </c>
      <c r="M101" s="406">
        <v>596.20000000000005</v>
      </c>
      <c r="N101" s="406">
        <v>0.30599999999999999</v>
      </c>
      <c r="O101" s="406">
        <v>15</v>
      </c>
      <c r="P101" s="406">
        <v>5.75</v>
      </c>
      <c r="Q101" s="406">
        <v>12.9</v>
      </c>
      <c r="R101" s="285">
        <v>1.88</v>
      </c>
    </row>
    <row r="102" spans="1:18" x14ac:dyDescent="0.2">
      <c r="A102" s="398">
        <v>98</v>
      </c>
      <c r="B102" s="398" t="s">
        <v>1521</v>
      </c>
      <c r="C102" s="285">
        <v>1940</v>
      </c>
      <c r="D102" s="285" t="s">
        <v>1477</v>
      </c>
      <c r="E102" s="287" t="s">
        <v>465</v>
      </c>
      <c r="F102" s="285">
        <v>0.20399999999999999</v>
      </c>
      <c r="G102" s="285">
        <v>0.19400000000000001</v>
      </c>
      <c r="H102" s="285">
        <v>2.54</v>
      </c>
      <c r="I102" s="285">
        <v>20.97</v>
      </c>
      <c r="J102" s="406" t="s">
        <v>1734</v>
      </c>
      <c r="K102" s="406">
        <v>1806.1</v>
      </c>
      <c r="L102" s="406" t="s">
        <v>1735</v>
      </c>
      <c r="M102" s="406">
        <v>553.70000000000005</v>
      </c>
      <c r="N102" s="406">
        <v>0.28799999999999998</v>
      </c>
      <c r="O102" s="406">
        <v>17.7</v>
      </c>
      <c r="P102" s="406">
        <v>6.86</v>
      </c>
      <c r="Q102" s="406">
        <v>13.9</v>
      </c>
      <c r="R102" s="285">
        <v>2.02</v>
      </c>
    </row>
    <row r="103" spans="1:18" ht="25.5" x14ac:dyDescent="0.2">
      <c r="A103" s="398">
        <v>99</v>
      </c>
      <c r="B103" s="398" t="s">
        <v>1522</v>
      </c>
      <c r="C103" s="285">
        <v>1941.8</v>
      </c>
      <c r="D103" s="285" t="s">
        <v>1477</v>
      </c>
      <c r="E103" s="287" t="s">
        <v>478</v>
      </c>
      <c r="F103" s="285">
        <v>0.155</v>
      </c>
      <c r="G103" s="285">
        <v>0.14699999999999999</v>
      </c>
      <c r="H103" s="285">
        <v>4.37</v>
      </c>
      <c r="I103" s="285">
        <v>36.119999999999997</v>
      </c>
      <c r="J103" s="406" t="s">
        <v>1736</v>
      </c>
      <c r="K103" s="406">
        <v>2246</v>
      </c>
      <c r="L103" s="406" t="s">
        <v>1737</v>
      </c>
      <c r="M103" s="406">
        <v>445.2</v>
      </c>
      <c r="N103" s="406">
        <v>0.28999999999999998</v>
      </c>
      <c r="O103" s="406">
        <v>29.3</v>
      </c>
      <c r="P103" s="406">
        <v>11.34</v>
      </c>
      <c r="Q103" s="406">
        <v>23.2</v>
      </c>
      <c r="R103" s="285">
        <v>2.06</v>
      </c>
    </row>
    <row r="104" spans="1:18" x14ac:dyDescent="0.2">
      <c r="A104" s="398">
        <v>100</v>
      </c>
      <c r="B104" s="398" t="s">
        <v>1523</v>
      </c>
      <c r="C104" s="285">
        <v>1975.3</v>
      </c>
      <c r="D104" s="285" t="s">
        <v>1481</v>
      </c>
      <c r="E104" s="287" t="s">
        <v>472</v>
      </c>
      <c r="F104" s="285">
        <v>0.104</v>
      </c>
      <c r="G104" s="285">
        <v>9.1999999999999998E-2</v>
      </c>
      <c r="H104" s="285">
        <v>8.82</v>
      </c>
      <c r="I104" s="285">
        <v>72.87</v>
      </c>
      <c r="J104" s="406" t="s">
        <v>1738</v>
      </c>
      <c r="K104" s="406">
        <v>2241.9</v>
      </c>
      <c r="L104" s="406" t="s">
        <v>1739</v>
      </c>
      <c r="M104" s="406">
        <v>446.1</v>
      </c>
      <c r="N104" s="406">
        <v>0.29599999999999999</v>
      </c>
      <c r="O104" s="406">
        <v>30.9</v>
      </c>
      <c r="P104" s="406">
        <v>11.9</v>
      </c>
      <c r="Q104" s="406">
        <v>25.2</v>
      </c>
      <c r="R104" s="285">
        <v>4.5599999999999996</v>
      </c>
    </row>
    <row r="105" spans="1:18" x14ac:dyDescent="0.2">
      <c r="A105" s="398">
        <v>101</v>
      </c>
      <c r="B105" s="398" t="s">
        <v>1524</v>
      </c>
      <c r="C105" s="285">
        <v>1975.7</v>
      </c>
      <c r="D105" s="285" t="s">
        <v>1481</v>
      </c>
      <c r="E105" s="287" t="s">
        <v>48</v>
      </c>
      <c r="F105" s="285">
        <v>0.19900000000000001</v>
      </c>
      <c r="G105" s="285">
        <v>0.189</v>
      </c>
      <c r="H105" s="285">
        <v>3.04</v>
      </c>
      <c r="I105" s="285">
        <v>25.13</v>
      </c>
      <c r="J105" s="406" t="s">
        <v>1740</v>
      </c>
      <c r="K105" s="406">
        <v>1808.5</v>
      </c>
      <c r="L105" s="406" t="s">
        <v>1741</v>
      </c>
      <c r="M105" s="406">
        <v>552.9</v>
      </c>
      <c r="N105" s="406">
        <v>0.30199999999999999</v>
      </c>
      <c r="O105" s="406">
        <v>18</v>
      </c>
      <c r="P105" s="406">
        <v>6.9</v>
      </c>
      <c r="Q105" s="406">
        <v>15.2</v>
      </c>
      <c r="R105" s="285">
        <v>1.97</v>
      </c>
    </row>
    <row r="106" spans="1:18" x14ac:dyDescent="0.2">
      <c r="A106" s="398">
        <v>102</v>
      </c>
      <c r="B106" s="398" t="s">
        <v>1525</v>
      </c>
      <c r="C106" s="285">
        <v>1980</v>
      </c>
      <c r="D106" s="285" t="s">
        <v>1481</v>
      </c>
      <c r="E106" s="287" t="s">
        <v>48</v>
      </c>
      <c r="F106" s="285">
        <v>0.17799999999999999</v>
      </c>
      <c r="G106" s="285">
        <v>0.16800000000000001</v>
      </c>
      <c r="H106" s="285">
        <v>3.29</v>
      </c>
      <c r="I106" s="285">
        <v>27.18</v>
      </c>
      <c r="J106" s="406" t="s">
        <v>1742</v>
      </c>
      <c r="K106" s="406">
        <v>1928.8</v>
      </c>
      <c r="L106" s="406" t="s">
        <v>1743</v>
      </c>
      <c r="M106" s="406">
        <v>518.5</v>
      </c>
      <c r="N106" s="406">
        <v>0.28999999999999998</v>
      </c>
      <c r="O106" s="406">
        <v>20.9</v>
      </c>
      <c r="P106" s="406">
        <v>8.08</v>
      </c>
      <c r="Q106" s="406">
        <v>16.600000000000001</v>
      </c>
      <c r="R106" s="285">
        <v>2.29</v>
      </c>
    </row>
    <row r="107" spans="1:18" x14ac:dyDescent="0.2">
      <c r="A107" s="398">
        <v>103</v>
      </c>
      <c r="B107" s="398" t="s">
        <v>1526</v>
      </c>
      <c r="C107" s="285">
        <v>1990.6</v>
      </c>
      <c r="D107" s="285" t="s">
        <v>1481</v>
      </c>
      <c r="E107" s="287" t="s">
        <v>485</v>
      </c>
      <c r="F107" s="285">
        <v>0.03</v>
      </c>
      <c r="G107" s="285">
        <v>2.7E-2</v>
      </c>
      <c r="H107" s="285">
        <v>37.479999999999997</v>
      </c>
      <c r="I107" s="285">
        <v>309.77</v>
      </c>
      <c r="J107" s="406" t="s">
        <v>1744</v>
      </c>
      <c r="K107" s="406">
        <v>2487.4</v>
      </c>
      <c r="L107" s="406" t="s">
        <v>1745</v>
      </c>
      <c r="M107" s="406">
        <v>402</v>
      </c>
      <c r="N107" s="406">
        <v>0.307</v>
      </c>
      <c r="O107" s="406">
        <v>47.9</v>
      </c>
      <c r="P107" s="406">
        <v>18.309999999999999</v>
      </c>
      <c r="Q107" s="406">
        <v>41.3</v>
      </c>
      <c r="R107" s="285">
        <v>3.99</v>
      </c>
    </row>
    <row r="108" spans="1:18" x14ac:dyDescent="0.2">
      <c r="A108" s="398">
        <v>104</v>
      </c>
      <c r="B108" s="398" t="s">
        <v>1527</v>
      </c>
      <c r="C108" s="285">
        <v>2021.7</v>
      </c>
      <c r="D108" s="285" t="s">
        <v>1482</v>
      </c>
      <c r="E108" s="287" t="s">
        <v>48</v>
      </c>
      <c r="F108" s="285">
        <v>0.153</v>
      </c>
      <c r="G108" s="285">
        <v>0.14499999999999999</v>
      </c>
      <c r="H108" s="285">
        <v>4.88</v>
      </c>
      <c r="I108" s="285">
        <v>40.340000000000003</v>
      </c>
      <c r="J108" s="406" t="s">
        <v>1746</v>
      </c>
      <c r="K108" s="406">
        <v>2009.5</v>
      </c>
      <c r="L108" s="406" t="s">
        <v>1747</v>
      </c>
      <c r="M108" s="406">
        <v>497.6</v>
      </c>
      <c r="N108" s="406">
        <v>0.30099999999999999</v>
      </c>
      <c r="O108" s="406">
        <v>23.4</v>
      </c>
      <c r="P108" s="406">
        <v>9</v>
      </c>
      <c r="Q108" s="406">
        <v>19.600000000000001</v>
      </c>
      <c r="R108" s="285">
        <v>2.15</v>
      </c>
    </row>
    <row r="109" spans="1:18" x14ac:dyDescent="0.2">
      <c r="A109" s="398">
        <v>105</v>
      </c>
      <c r="B109" s="398" t="s">
        <v>1528</v>
      </c>
      <c r="C109" s="285">
        <v>2022.7</v>
      </c>
      <c r="D109" s="285" t="s">
        <v>1482</v>
      </c>
      <c r="E109" s="287" t="s">
        <v>486</v>
      </c>
      <c r="F109" s="285">
        <v>0.153</v>
      </c>
      <c r="G109" s="285">
        <v>0.14199999999999999</v>
      </c>
      <c r="H109" s="285">
        <v>4.5</v>
      </c>
      <c r="I109" s="285">
        <v>37.22</v>
      </c>
      <c r="J109" s="406" t="s">
        <v>1748</v>
      </c>
      <c r="K109" s="406">
        <v>2052.6</v>
      </c>
      <c r="L109" s="406" t="s">
        <v>1749</v>
      </c>
      <c r="M109" s="406">
        <v>487.2</v>
      </c>
      <c r="N109" s="406">
        <v>0.28799999999999998</v>
      </c>
      <c r="O109" s="406">
        <v>24.3</v>
      </c>
      <c r="P109" s="406">
        <v>9.41</v>
      </c>
      <c r="Q109" s="406">
        <v>19.100000000000001</v>
      </c>
      <c r="R109" s="285">
        <v>2.85</v>
      </c>
    </row>
    <row r="110" spans="1:18" x14ac:dyDescent="0.2">
      <c r="A110" s="398">
        <v>106</v>
      </c>
      <c r="B110" s="398" t="s">
        <v>1529</v>
      </c>
      <c r="C110" s="285">
        <v>2024.1</v>
      </c>
      <c r="D110" s="285" t="s">
        <v>1482</v>
      </c>
      <c r="E110" s="287" t="s">
        <v>468</v>
      </c>
      <c r="F110" s="285">
        <v>0.16800000000000001</v>
      </c>
      <c r="G110" s="285">
        <v>0.157</v>
      </c>
      <c r="H110" s="285">
        <v>3.8</v>
      </c>
      <c r="I110" s="285">
        <v>31.41</v>
      </c>
      <c r="J110" s="406" t="s">
        <v>1750</v>
      </c>
      <c r="K110" s="406">
        <v>1951.1</v>
      </c>
      <c r="L110" s="406" t="s">
        <v>1751</v>
      </c>
      <c r="M110" s="406">
        <v>512.5</v>
      </c>
      <c r="N110" s="406">
        <v>0.29399999999999998</v>
      </c>
      <c r="O110" s="406">
        <v>21.4</v>
      </c>
      <c r="P110" s="406">
        <v>8.2799999999999994</v>
      </c>
      <c r="Q110" s="406">
        <v>17.3</v>
      </c>
      <c r="R110" s="285">
        <v>2.62</v>
      </c>
    </row>
    <row r="111" spans="1:18" x14ac:dyDescent="0.2">
      <c r="A111" s="398">
        <v>107</v>
      </c>
      <c r="B111" s="398" t="s">
        <v>1530</v>
      </c>
      <c r="C111" s="285">
        <v>2106.6999999999998</v>
      </c>
      <c r="D111" s="285" t="s">
        <v>1483</v>
      </c>
      <c r="E111" s="287" t="s">
        <v>465</v>
      </c>
      <c r="F111" s="285">
        <v>0.17899999999999999</v>
      </c>
      <c r="G111" s="285">
        <v>0.16900000000000001</v>
      </c>
      <c r="H111" s="285">
        <v>3.41</v>
      </c>
      <c r="I111" s="285">
        <v>28.18</v>
      </c>
      <c r="J111" s="406" t="s">
        <v>1752</v>
      </c>
      <c r="K111" s="406">
        <v>1921.7</v>
      </c>
      <c r="L111" s="406" t="s">
        <v>1753</v>
      </c>
      <c r="M111" s="406">
        <v>520.4</v>
      </c>
      <c r="N111" s="406">
        <v>0.28699999999999998</v>
      </c>
      <c r="O111" s="406">
        <v>20.399999999999999</v>
      </c>
      <c r="P111" s="406">
        <v>7.94</v>
      </c>
      <c r="Q111" s="406">
        <v>16</v>
      </c>
      <c r="R111" s="285">
        <v>2.15</v>
      </c>
    </row>
    <row r="112" spans="1:18" x14ac:dyDescent="0.2">
      <c r="A112" s="398">
        <v>108</v>
      </c>
      <c r="B112" s="398" t="s">
        <v>1531</v>
      </c>
      <c r="C112" s="285">
        <v>2110.8000000000002</v>
      </c>
      <c r="D112" s="285" t="s">
        <v>1483</v>
      </c>
      <c r="E112" s="287" t="s">
        <v>48</v>
      </c>
      <c r="F112" s="285">
        <v>0.151</v>
      </c>
      <c r="G112" s="285">
        <v>0.14000000000000001</v>
      </c>
      <c r="H112" s="285">
        <v>4.5</v>
      </c>
      <c r="I112" s="285">
        <v>37.229999999999997</v>
      </c>
      <c r="J112" s="406" t="s">
        <v>1754</v>
      </c>
      <c r="K112" s="406">
        <v>1991.3</v>
      </c>
      <c r="L112" s="406" t="s">
        <v>1755</v>
      </c>
      <c r="M112" s="406">
        <v>502.2</v>
      </c>
      <c r="N112" s="406">
        <v>0.29699999999999999</v>
      </c>
      <c r="O112" s="406">
        <v>22.8</v>
      </c>
      <c r="P112" s="406">
        <v>8.7799999999999994</v>
      </c>
      <c r="Q112" s="406">
        <v>18.7</v>
      </c>
      <c r="R112" s="285">
        <v>2.79</v>
      </c>
    </row>
    <row r="113" spans="1:18" x14ac:dyDescent="0.2">
      <c r="A113" s="398">
        <v>109</v>
      </c>
      <c r="B113" s="398" t="s">
        <v>1532</v>
      </c>
      <c r="C113" s="285">
        <v>2113.5</v>
      </c>
      <c r="D113" s="285" t="s">
        <v>1483</v>
      </c>
      <c r="E113" s="287" t="s">
        <v>468</v>
      </c>
      <c r="F113" s="285">
        <v>0.13500000000000001</v>
      </c>
      <c r="G113" s="285">
        <v>0.125</v>
      </c>
      <c r="H113" s="285">
        <v>5.42</v>
      </c>
      <c r="I113" s="285">
        <v>44.82</v>
      </c>
      <c r="J113" s="406" t="s">
        <v>1756</v>
      </c>
      <c r="K113" s="406">
        <v>2067.5</v>
      </c>
      <c r="L113" s="406" t="s">
        <v>1757</v>
      </c>
      <c r="M113" s="406">
        <v>483.7</v>
      </c>
      <c r="N113" s="406">
        <v>0.29499999999999998</v>
      </c>
      <c r="O113" s="406">
        <v>25.1</v>
      </c>
      <c r="P113" s="406">
        <v>9.67</v>
      </c>
      <c r="Q113" s="406">
        <v>20.399999999999999</v>
      </c>
      <c r="R113" s="285">
        <v>3.02</v>
      </c>
    </row>
    <row r="114" spans="1:18" x14ac:dyDescent="0.2">
      <c r="A114" s="398">
        <v>110</v>
      </c>
      <c r="B114" s="398" t="s">
        <v>1533</v>
      </c>
      <c r="C114" s="285">
        <v>2117.1</v>
      </c>
      <c r="D114" s="285" t="s">
        <v>1483</v>
      </c>
      <c r="E114" s="287" t="s">
        <v>482</v>
      </c>
      <c r="F114" s="285">
        <v>9.2999999999999999E-2</v>
      </c>
      <c r="G114" s="285">
        <v>8.4000000000000005E-2</v>
      </c>
      <c r="H114" s="285">
        <v>9.6999999999999993</v>
      </c>
      <c r="I114" s="285">
        <v>80.13</v>
      </c>
      <c r="J114" s="406" t="s">
        <v>1758</v>
      </c>
      <c r="K114" s="406">
        <v>2147.5</v>
      </c>
      <c r="L114" s="406" t="s">
        <v>1759</v>
      </c>
      <c r="M114" s="406">
        <v>465.7</v>
      </c>
      <c r="N114" s="406">
        <v>0.307</v>
      </c>
      <c r="O114" s="406">
        <v>28.5</v>
      </c>
      <c r="P114" s="406">
        <v>10.89</v>
      </c>
      <c r="Q114" s="406">
        <v>24.5</v>
      </c>
      <c r="R114" s="285">
        <v>3.73</v>
      </c>
    </row>
    <row r="115" spans="1:18" x14ac:dyDescent="0.2">
      <c r="A115" s="398">
        <v>111</v>
      </c>
      <c r="B115" s="398" t="s">
        <v>1534</v>
      </c>
      <c r="C115" s="285">
        <v>2118</v>
      </c>
      <c r="D115" s="285" t="s">
        <v>1483</v>
      </c>
      <c r="E115" s="398" t="s">
        <v>482</v>
      </c>
      <c r="F115" s="285">
        <v>0.13600000000000001</v>
      </c>
      <c r="G115" s="285">
        <v>0.125</v>
      </c>
      <c r="H115" s="285">
        <v>6.15</v>
      </c>
      <c r="I115" s="285">
        <v>50.8</v>
      </c>
      <c r="J115" s="406" t="s">
        <v>1760</v>
      </c>
      <c r="K115" s="406">
        <v>2050.1</v>
      </c>
      <c r="L115" s="406" t="s">
        <v>1761</v>
      </c>
      <c r="M115" s="406">
        <v>487.8</v>
      </c>
      <c r="N115" s="406">
        <v>0.3</v>
      </c>
      <c r="O115" s="406">
        <v>24.9</v>
      </c>
      <c r="P115" s="406">
        <v>9.56</v>
      </c>
      <c r="Q115" s="406">
        <v>20.7</v>
      </c>
      <c r="R115" s="285">
        <v>3.1</v>
      </c>
    </row>
    <row r="116" spans="1:18" x14ac:dyDescent="0.2">
      <c r="A116" s="398">
        <v>112</v>
      </c>
      <c r="B116" s="398" t="s">
        <v>1535</v>
      </c>
      <c r="C116" s="285">
        <v>2119.8000000000002</v>
      </c>
      <c r="D116" s="285" t="s">
        <v>1483</v>
      </c>
      <c r="E116" s="287" t="s">
        <v>482</v>
      </c>
      <c r="F116" s="285">
        <v>0.11899999999999999</v>
      </c>
      <c r="G116" s="285">
        <v>0.111</v>
      </c>
      <c r="H116" s="285">
        <v>7.43</v>
      </c>
      <c r="I116" s="285">
        <v>61.42</v>
      </c>
      <c r="J116" s="406" t="s">
        <v>1762</v>
      </c>
      <c r="K116" s="406">
        <v>2124.6999999999998</v>
      </c>
      <c r="L116" s="406" t="s">
        <v>1763</v>
      </c>
      <c r="M116" s="406">
        <v>470.6</v>
      </c>
      <c r="N116" s="406">
        <v>0.3</v>
      </c>
      <c r="O116" s="406">
        <v>27.2</v>
      </c>
      <c r="P116" s="406">
        <v>10.47</v>
      </c>
      <c r="Q116" s="406">
        <v>22.7</v>
      </c>
      <c r="R116" s="285">
        <v>2.68</v>
      </c>
    </row>
    <row r="117" spans="1:18" x14ac:dyDescent="0.2">
      <c r="A117" s="398">
        <v>113</v>
      </c>
      <c r="B117" s="398" t="s">
        <v>1536</v>
      </c>
      <c r="C117" s="285">
        <v>2121.6</v>
      </c>
      <c r="D117" s="285" t="s">
        <v>1483</v>
      </c>
      <c r="E117" s="287" t="s">
        <v>48</v>
      </c>
      <c r="F117" s="285">
        <v>0.14699999999999999</v>
      </c>
      <c r="G117" s="285">
        <v>0.13900000000000001</v>
      </c>
      <c r="H117" s="285">
        <v>5.0999999999999996</v>
      </c>
      <c r="I117" s="285">
        <v>42.18</v>
      </c>
      <c r="J117" s="406" t="s">
        <v>1764</v>
      </c>
      <c r="K117" s="406">
        <v>2065.6</v>
      </c>
      <c r="L117" s="406" t="s">
        <v>1765</v>
      </c>
      <c r="M117" s="406">
        <v>484.1</v>
      </c>
      <c r="N117" s="406">
        <v>0.3</v>
      </c>
      <c r="O117" s="406">
        <v>25</v>
      </c>
      <c r="P117" s="406">
        <v>9.6300000000000008</v>
      </c>
      <c r="Q117" s="406">
        <v>20.8</v>
      </c>
      <c r="R117" s="285">
        <v>2.08</v>
      </c>
    </row>
    <row r="118" spans="1:18" ht="25.5" x14ac:dyDescent="0.2">
      <c r="A118" s="398">
        <v>114</v>
      </c>
      <c r="B118" s="398" t="s">
        <v>1537</v>
      </c>
      <c r="C118" s="285">
        <v>2124.4</v>
      </c>
      <c r="D118" s="285" t="s">
        <v>1483</v>
      </c>
      <c r="E118" s="287" t="s">
        <v>487</v>
      </c>
      <c r="F118" s="285">
        <v>0.155</v>
      </c>
      <c r="G118" s="285">
        <v>0.14599999999999999</v>
      </c>
      <c r="H118" s="285">
        <v>4.5999999999999996</v>
      </c>
      <c r="I118" s="285">
        <v>38</v>
      </c>
      <c r="J118" s="406" t="s">
        <v>1766</v>
      </c>
      <c r="K118" s="406">
        <v>2014.9</v>
      </c>
      <c r="L118" s="406" t="s">
        <v>1767</v>
      </c>
      <c r="M118" s="406">
        <v>496.3</v>
      </c>
      <c r="N118" s="406">
        <v>0.29299999999999998</v>
      </c>
      <c r="O118" s="406">
        <v>23.6</v>
      </c>
      <c r="P118" s="406">
        <v>9.14</v>
      </c>
      <c r="Q118" s="406">
        <v>19</v>
      </c>
      <c r="R118" s="285">
        <v>2.38</v>
      </c>
    </row>
    <row r="119" spans="1:18" x14ac:dyDescent="0.2">
      <c r="A119" s="398">
        <v>115</v>
      </c>
      <c r="B119" s="398" t="s">
        <v>1538</v>
      </c>
      <c r="C119" s="285">
        <v>2460.6</v>
      </c>
      <c r="D119" s="285" t="s">
        <v>1484</v>
      </c>
      <c r="E119" s="287" t="s">
        <v>488</v>
      </c>
      <c r="F119" s="285">
        <v>9.2999999999999999E-2</v>
      </c>
      <c r="G119" s="285">
        <v>8.4000000000000005E-2</v>
      </c>
      <c r="H119" s="285">
        <v>17.02</v>
      </c>
      <c r="I119" s="285">
        <v>69.47</v>
      </c>
      <c r="J119" s="406" t="s">
        <v>1768</v>
      </c>
      <c r="K119" s="406">
        <v>2324.8000000000002</v>
      </c>
      <c r="L119" s="406" t="s">
        <v>1769</v>
      </c>
      <c r="M119" s="406">
        <v>430.2</v>
      </c>
      <c r="N119" s="406">
        <v>0.29299999999999998</v>
      </c>
      <c r="O119" s="406">
        <v>34.4</v>
      </c>
      <c r="P119" s="406">
        <v>13.31</v>
      </c>
      <c r="Q119" s="406">
        <v>27.7</v>
      </c>
      <c r="R119" s="285">
        <v>3.15</v>
      </c>
    </row>
    <row r="120" spans="1:18" x14ac:dyDescent="0.2">
      <c r="A120" s="398">
        <v>116</v>
      </c>
      <c r="B120" s="398" t="s">
        <v>1539</v>
      </c>
      <c r="C120" s="285">
        <v>2461</v>
      </c>
      <c r="D120" s="285" t="s">
        <v>1484</v>
      </c>
      <c r="E120" s="287" t="s">
        <v>486</v>
      </c>
      <c r="F120" s="285">
        <v>0.157</v>
      </c>
      <c r="G120" s="285">
        <v>0.14599999999999999</v>
      </c>
      <c r="H120" s="285">
        <v>8.43</v>
      </c>
      <c r="I120" s="285">
        <v>34.409999999999997</v>
      </c>
      <c r="J120" s="406" t="s">
        <v>1770</v>
      </c>
      <c r="K120" s="406">
        <v>2025.9</v>
      </c>
      <c r="L120" s="406" t="s">
        <v>1771</v>
      </c>
      <c r="M120" s="406">
        <v>493.6</v>
      </c>
      <c r="N120" s="406">
        <v>0.316</v>
      </c>
      <c r="O120" s="406">
        <v>23.9</v>
      </c>
      <c r="P120" s="406">
        <v>9.09</v>
      </c>
      <c r="Q120" s="406">
        <v>21.6</v>
      </c>
      <c r="R120" s="285">
        <v>2.15</v>
      </c>
    </row>
    <row r="121" spans="1:18" x14ac:dyDescent="0.2">
      <c r="A121" s="398">
        <v>117</v>
      </c>
      <c r="B121" s="398" t="s">
        <v>1540</v>
      </c>
      <c r="C121" s="285">
        <v>2461.5</v>
      </c>
      <c r="D121" s="285" t="s">
        <v>1484</v>
      </c>
      <c r="E121" s="287" t="s">
        <v>486</v>
      </c>
      <c r="F121" s="285">
        <v>0.157</v>
      </c>
      <c r="G121" s="285">
        <v>0.14599999999999999</v>
      </c>
      <c r="H121" s="285">
        <v>8.06</v>
      </c>
      <c r="I121" s="285">
        <v>32.89</v>
      </c>
      <c r="J121" s="406" t="s">
        <v>1772</v>
      </c>
      <c r="K121" s="406">
        <v>2064.4</v>
      </c>
      <c r="L121" s="406" t="s">
        <v>1773</v>
      </c>
      <c r="M121" s="406">
        <v>484.4</v>
      </c>
      <c r="N121" s="406">
        <v>0.30399999999999999</v>
      </c>
      <c r="O121" s="406">
        <v>24.7</v>
      </c>
      <c r="P121" s="406">
        <v>9.48</v>
      </c>
      <c r="Q121" s="406">
        <v>21</v>
      </c>
      <c r="R121" s="285">
        <v>2.0699999999999998</v>
      </c>
    </row>
    <row r="122" spans="1:18" ht="25.5" x14ac:dyDescent="0.2">
      <c r="A122" s="398">
        <v>118</v>
      </c>
      <c r="B122" s="398" t="s">
        <v>1541</v>
      </c>
      <c r="C122" s="285">
        <v>2462.1</v>
      </c>
      <c r="D122" s="285" t="s">
        <v>1484</v>
      </c>
      <c r="E122" s="287" t="s">
        <v>489</v>
      </c>
      <c r="F122" s="285">
        <v>0.151</v>
      </c>
      <c r="G122" s="285">
        <v>0.14099999999999999</v>
      </c>
      <c r="H122" s="285">
        <v>10.25</v>
      </c>
      <c r="I122" s="285">
        <v>41.83</v>
      </c>
      <c r="J122" s="406" t="s">
        <v>1774</v>
      </c>
      <c r="K122" s="406">
        <v>2079.8000000000002</v>
      </c>
      <c r="L122" s="406" t="s">
        <v>1775</v>
      </c>
      <c r="M122" s="406">
        <v>480.8</v>
      </c>
      <c r="N122" s="406">
        <v>0.309</v>
      </c>
      <c r="O122" s="406">
        <v>25.9</v>
      </c>
      <c r="P122" s="406">
        <v>9.8800000000000008</v>
      </c>
      <c r="Q122" s="406">
        <v>22.6</v>
      </c>
      <c r="R122" s="285">
        <v>2.11</v>
      </c>
    </row>
    <row r="123" spans="1:18" x14ac:dyDescent="0.2">
      <c r="A123" s="398">
        <v>119</v>
      </c>
      <c r="B123" s="398" t="s">
        <v>1542</v>
      </c>
      <c r="C123" s="285">
        <v>2478.6</v>
      </c>
      <c r="D123" s="285" t="s">
        <v>1484</v>
      </c>
      <c r="E123" s="287" t="s">
        <v>482</v>
      </c>
      <c r="F123" s="285">
        <v>0.13</v>
      </c>
      <c r="G123" s="285">
        <v>0.12</v>
      </c>
      <c r="H123" s="285">
        <v>10.85</v>
      </c>
      <c r="I123" s="285">
        <v>44.3</v>
      </c>
      <c r="J123" s="406" t="s">
        <v>1776</v>
      </c>
      <c r="K123" s="406">
        <v>2166.1</v>
      </c>
      <c r="L123" s="406" t="s">
        <v>1777</v>
      </c>
      <c r="M123" s="406">
        <v>461.7</v>
      </c>
      <c r="N123" s="406">
        <v>0.30199999999999999</v>
      </c>
      <c r="O123" s="406">
        <v>27.9</v>
      </c>
      <c r="P123" s="406">
        <v>10.71</v>
      </c>
      <c r="Q123" s="406">
        <v>23.5</v>
      </c>
      <c r="R123" s="285">
        <v>2.31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79"/>
  <sheetViews>
    <sheetView zoomScale="80" zoomScaleNormal="80" workbookViewId="0">
      <pane ySplit="4" topLeftCell="A5" activePane="bottomLeft" state="frozen"/>
      <selection pane="bottomLeft" activeCell="S15" sqref="S15"/>
    </sheetView>
  </sheetViews>
  <sheetFormatPr defaultColWidth="9.140625" defaultRowHeight="12.75" x14ac:dyDescent="0.2"/>
  <cols>
    <col min="1" max="1" width="5.42578125" style="399" customWidth="1"/>
    <col min="2" max="2" width="9.140625" style="399"/>
    <col min="3" max="4" width="9.140625" style="284"/>
    <col min="5" max="5" width="34.7109375" style="399" customWidth="1"/>
    <col min="6" max="16384" width="9.140625" style="284"/>
  </cols>
  <sheetData>
    <row r="1" spans="1:17" x14ac:dyDescent="0.2">
      <c r="A1" s="403" t="s">
        <v>1488</v>
      </c>
    </row>
    <row r="2" spans="1:17" s="402" customFormat="1" x14ac:dyDescent="0.2">
      <c r="A2" s="4"/>
      <c r="B2" s="401"/>
      <c r="E2" s="401"/>
    </row>
    <row r="3" spans="1:17" s="402" customFormat="1" ht="67.5" customHeight="1" x14ac:dyDescent="0.2">
      <c r="A3" s="400" t="s">
        <v>2376</v>
      </c>
      <c r="B3" s="400" t="s">
        <v>1492</v>
      </c>
      <c r="C3" s="400" t="s">
        <v>1570</v>
      </c>
      <c r="D3" s="400" t="s">
        <v>1441</v>
      </c>
      <c r="E3" s="400" t="s">
        <v>1485</v>
      </c>
      <c r="F3" s="400" t="s">
        <v>1455</v>
      </c>
      <c r="G3" s="400" t="s">
        <v>1456</v>
      </c>
      <c r="H3" s="400" t="s">
        <v>1779</v>
      </c>
      <c r="I3" s="400" t="s">
        <v>1780</v>
      </c>
      <c r="J3" s="400" t="s">
        <v>1486</v>
      </c>
      <c r="K3" s="400" t="s">
        <v>1459</v>
      </c>
      <c r="L3" s="400" t="s">
        <v>1460</v>
      </c>
      <c r="M3" s="400" t="s">
        <v>1461</v>
      </c>
      <c r="N3" s="400" t="s">
        <v>1487</v>
      </c>
      <c r="O3" s="400" t="s">
        <v>1464</v>
      </c>
      <c r="P3" s="400" t="s">
        <v>1465</v>
      </c>
      <c r="Q3" s="400" t="s">
        <v>1466</v>
      </c>
    </row>
    <row r="4" spans="1:17" s="402" customFormat="1" x14ac:dyDescent="0.2">
      <c r="A4" s="400"/>
      <c r="B4" s="400">
        <v>1</v>
      </c>
      <c r="C4" s="400">
        <v>2</v>
      </c>
      <c r="D4" s="400">
        <v>3</v>
      </c>
      <c r="E4" s="400">
        <v>4</v>
      </c>
      <c r="F4" s="400">
        <v>5</v>
      </c>
      <c r="G4" s="400">
        <v>6</v>
      </c>
      <c r="H4" s="400">
        <v>7</v>
      </c>
      <c r="I4" s="400">
        <v>8</v>
      </c>
      <c r="J4" s="400">
        <v>9</v>
      </c>
      <c r="K4" s="400">
        <v>10</v>
      </c>
      <c r="L4" s="400">
        <v>11</v>
      </c>
      <c r="M4" s="400">
        <v>12</v>
      </c>
      <c r="N4" s="400">
        <v>13</v>
      </c>
      <c r="O4" s="400">
        <v>14</v>
      </c>
      <c r="P4" s="400">
        <v>15</v>
      </c>
      <c r="Q4" s="400">
        <v>16</v>
      </c>
    </row>
    <row r="5" spans="1:17" x14ac:dyDescent="0.2">
      <c r="A5" s="398">
        <v>1</v>
      </c>
      <c r="B5" s="398" t="s">
        <v>39</v>
      </c>
      <c r="C5" s="285">
        <v>1725.88</v>
      </c>
      <c r="D5" s="285" t="s">
        <v>36</v>
      </c>
      <c r="E5" s="398" t="s">
        <v>465</v>
      </c>
      <c r="F5" s="285">
        <v>0.27100000000000002</v>
      </c>
      <c r="G5" s="285">
        <v>0.25900000000000001</v>
      </c>
      <c r="H5" s="285" t="s">
        <v>1781</v>
      </c>
      <c r="I5" s="285" t="s">
        <v>1782</v>
      </c>
      <c r="J5" s="285" t="s">
        <v>1783</v>
      </c>
      <c r="K5" s="285" t="s">
        <v>1784</v>
      </c>
      <c r="L5" s="285" t="s">
        <v>1785</v>
      </c>
      <c r="M5" s="285" t="s">
        <v>1786</v>
      </c>
      <c r="N5" s="285" t="s">
        <v>1787</v>
      </c>
      <c r="O5" s="285" t="s">
        <v>1788</v>
      </c>
      <c r="P5" s="285" t="s">
        <v>1789</v>
      </c>
      <c r="Q5" s="285" t="s">
        <v>1790</v>
      </c>
    </row>
    <row r="6" spans="1:17" x14ac:dyDescent="0.2">
      <c r="A6" s="398">
        <v>2</v>
      </c>
      <c r="B6" s="398" t="s">
        <v>44</v>
      </c>
      <c r="C6" s="285">
        <v>1726.93</v>
      </c>
      <c r="D6" s="285" t="s">
        <v>36</v>
      </c>
      <c r="E6" s="287" t="s">
        <v>37</v>
      </c>
      <c r="F6" s="285">
        <v>0.27700000000000002</v>
      </c>
      <c r="G6" s="285">
        <v>0.26500000000000001</v>
      </c>
      <c r="H6" s="285" t="s">
        <v>1791</v>
      </c>
      <c r="I6" s="285" t="s">
        <v>1792</v>
      </c>
      <c r="J6" s="285" t="s">
        <v>1793</v>
      </c>
      <c r="K6" s="285" t="s">
        <v>1794</v>
      </c>
      <c r="L6" s="285" t="s">
        <v>1795</v>
      </c>
      <c r="M6" s="285" t="s">
        <v>1796</v>
      </c>
      <c r="N6" s="285" t="s">
        <v>1797</v>
      </c>
      <c r="O6" s="285" t="s">
        <v>1798</v>
      </c>
      <c r="P6" s="285" t="s">
        <v>1799</v>
      </c>
      <c r="Q6" s="285" t="s">
        <v>1800</v>
      </c>
    </row>
    <row r="7" spans="1:17" x14ac:dyDescent="0.2">
      <c r="A7" s="398">
        <v>3</v>
      </c>
      <c r="B7" s="398" t="s">
        <v>45</v>
      </c>
      <c r="C7" s="285">
        <v>1727.21</v>
      </c>
      <c r="D7" s="285" t="s">
        <v>36</v>
      </c>
      <c r="E7" s="287" t="s">
        <v>37</v>
      </c>
      <c r="F7" s="285">
        <v>0.26800000000000002</v>
      </c>
      <c r="G7" s="285">
        <v>0.25800000000000001</v>
      </c>
      <c r="H7" s="285" t="s">
        <v>1801</v>
      </c>
      <c r="I7" s="285" t="s">
        <v>1802</v>
      </c>
      <c r="J7" s="285" t="s">
        <v>1803</v>
      </c>
      <c r="K7" s="285" t="s">
        <v>1804</v>
      </c>
      <c r="L7" s="285" t="s">
        <v>1805</v>
      </c>
      <c r="M7" s="285" t="s">
        <v>1806</v>
      </c>
      <c r="N7" s="285" t="s">
        <v>1807</v>
      </c>
      <c r="O7" s="285" t="s">
        <v>1808</v>
      </c>
      <c r="P7" s="285" t="s">
        <v>1809</v>
      </c>
      <c r="Q7" s="285" t="s">
        <v>1810</v>
      </c>
    </row>
    <row r="8" spans="1:17" x14ac:dyDescent="0.2">
      <c r="A8" s="398">
        <v>4</v>
      </c>
      <c r="B8" s="398" t="s">
        <v>49</v>
      </c>
      <c r="C8" s="285">
        <v>1727.89</v>
      </c>
      <c r="D8" s="285" t="s">
        <v>36</v>
      </c>
      <c r="E8" s="287" t="s">
        <v>48</v>
      </c>
      <c r="F8" s="285">
        <v>0.27200000000000002</v>
      </c>
      <c r="G8" s="285">
        <v>0.26</v>
      </c>
      <c r="H8" s="285" t="s">
        <v>1801</v>
      </c>
      <c r="I8" s="285" t="s">
        <v>1811</v>
      </c>
      <c r="J8" s="285" t="s">
        <v>1812</v>
      </c>
      <c r="K8" s="285" t="s">
        <v>1813</v>
      </c>
      <c r="L8" s="285" t="s">
        <v>1814</v>
      </c>
      <c r="M8" s="285" t="s">
        <v>1815</v>
      </c>
      <c r="N8" s="285" t="s">
        <v>1816</v>
      </c>
      <c r="O8" s="285" t="s">
        <v>1817</v>
      </c>
      <c r="P8" s="285" t="s">
        <v>1818</v>
      </c>
      <c r="Q8" s="285" t="s">
        <v>1819</v>
      </c>
    </row>
    <row r="9" spans="1:17" x14ac:dyDescent="0.2">
      <c r="A9" s="398">
        <v>5</v>
      </c>
      <c r="B9" s="398" t="s">
        <v>51</v>
      </c>
      <c r="C9" s="285">
        <v>1728.41</v>
      </c>
      <c r="D9" s="285" t="s">
        <v>36</v>
      </c>
      <c r="E9" s="287" t="s">
        <v>48</v>
      </c>
      <c r="F9" s="285">
        <v>0.28100000000000003</v>
      </c>
      <c r="G9" s="285">
        <v>0.26900000000000002</v>
      </c>
      <c r="H9" s="285" t="s">
        <v>1820</v>
      </c>
      <c r="I9" s="285" t="s">
        <v>1821</v>
      </c>
      <c r="J9" s="285" t="s">
        <v>1822</v>
      </c>
      <c r="K9" s="285" t="s">
        <v>1823</v>
      </c>
      <c r="L9" s="285" t="s">
        <v>1824</v>
      </c>
      <c r="M9" s="285" t="s">
        <v>1825</v>
      </c>
      <c r="N9" s="285" t="s">
        <v>1826</v>
      </c>
      <c r="O9" s="285" t="s">
        <v>1827</v>
      </c>
      <c r="P9" s="285" t="s">
        <v>1828</v>
      </c>
      <c r="Q9" s="285" t="s">
        <v>1829</v>
      </c>
    </row>
    <row r="10" spans="1:17" x14ac:dyDescent="0.2">
      <c r="A10" s="398">
        <v>6</v>
      </c>
      <c r="B10" s="398" t="s">
        <v>53</v>
      </c>
      <c r="C10" s="285">
        <v>1728.89</v>
      </c>
      <c r="D10" s="285" t="s">
        <v>36</v>
      </c>
      <c r="E10" s="287" t="s">
        <v>48</v>
      </c>
      <c r="F10" s="285">
        <v>0.28199999999999997</v>
      </c>
      <c r="G10" s="285">
        <v>0.27</v>
      </c>
      <c r="H10" s="285" t="s">
        <v>1830</v>
      </c>
      <c r="I10" s="285" t="s">
        <v>1831</v>
      </c>
      <c r="J10" s="285" t="s">
        <v>1832</v>
      </c>
      <c r="K10" s="285" t="s">
        <v>1833</v>
      </c>
      <c r="L10" s="285" t="s">
        <v>1834</v>
      </c>
      <c r="M10" s="285" t="s">
        <v>1835</v>
      </c>
      <c r="N10" s="285" t="s">
        <v>1836</v>
      </c>
      <c r="O10" s="285" t="s">
        <v>1837</v>
      </c>
      <c r="P10" s="285" t="s">
        <v>1838</v>
      </c>
      <c r="Q10" s="285" t="s">
        <v>1839</v>
      </c>
    </row>
    <row r="11" spans="1:17" x14ac:dyDescent="0.2">
      <c r="A11" s="398">
        <v>7</v>
      </c>
      <c r="B11" s="398" t="s">
        <v>54</v>
      </c>
      <c r="C11" s="285">
        <v>1729.09</v>
      </c>
      <c r="D11" s="285" t="s">
        <v>36</v>
      </c>
      <c r="E11" s="287" t="s">
        <v>48</v>
      </c>
      <c r="F11" s="285">
        <v>0.28299999999999997</v>
      </c>
      <c r="G11" s="285">
        <v>0.27200000000000002</v>
      </c>
      <c r="H11" s="285" t="s">
        <v>1840</v>
      </c>
      <c r="I11" s="285" t="s">
        <v>1841</v>
      </c>
      <c r="J11" s="285" t="s">
        <v>1842</v>
      </c>
      <c r="K11" s="285" t="s">
        <v>1843</v>
      </c>
      <c r="L11" s="285" t="s">
        <v>1844</v>
      </c>
      <c r="M11" s="285" t="s">
        <v>1845</v>
      </c>
      <c r="N11" s="285" t="s">
        <v>1846</v>
      </c>
      <c r="O11" s="285" t="s">
        <v>1847</v>
      </c>
      <c r="P11" s="285" t="s">
        <v>1848</v>
      </c>
      <c r="Q11" s="285" t="s">
        <v>1849</v>
      </c>
    </row>
    <row r="12" spans="1:17" x14ac:dyDescent="0.2">
      <c r="A12" s="398">
        <v>8</v>
      </c>
      <c r="B12" s="398" t="s">
        <v>1565</v>
      </c>
      <c r="C12" s="285">
        <v>1730.19</v>
      </c>
      <c r="D12" s="285" t="s">
        <v>36</v>
      </c>
      <c r="E12" s="287" t="s">
        <v>37</v>
      </c>
      <c r="F12" s="285">
        <v>0.26500000000000001</v>
      </c>
      <c r="G12" s="285">
        <v>0.254</v>
      </c>
      <c r="H12" s="285" t="s">
        <v>1850</v>
      </c>
      <c r="I12" s="285" t="s">
        <v>1851</v>
      </c>
      <c r="J12" s="285" t="s">
        <v>1852</v>
      </c>
      <c r="K12" s="285" t="s">
        <v>1853</v>
      </c>
      <c r="L12" s="285" t="s">
        <v>1854</v>
      </c>
      <c r="M12" s="285" t="s">
        <v>1855</v>
      </c>
      <c r="N12" s="285" t="s">
        <v>1856</v>
      </c>
      <c r="O12" s="285" t="s">
        <v>1857</v>
      </c>
      <c r="P12" s="285" t="s">
        <v>1799</v>
      </c>
      <c r="Q12" s="285" t="s">
        <v>1858</v>
      </c>
    </row>
    <row r="13" spans="1:17" x14ac:dyDescent="0.2">
      <c r="A13" s="398">
        <v>9</v>
      </c>
      <c r="B13" s="398" t="s">
        <v>62</v>
      </c>
      <c r="C13" s="285">
        <v>1730.9</v>
      </c>
      <c r="D13" s="285" t="s">
        <v>36</v>
      </c>
      <c r="E13" s="287" t="s">
        <v>37</v>
      </c>
      <c r="F13" s="285">
        <v>0.27500000000000002</v>
      </c>
      <c r="G13" s="285">
        <v>0.26500000000000001</v>
      </c>
      <c r="H13" s="285" t="s">
        <v>1859</v>
      </c>
      <c r="I13" s="285" t="s">
        <v>1860</v>
      </c>
      <c r="J13" s="285" t="s">
        <v>1861</v>
      </c>
      <c r="K13" s="285" t="s">
        <v>1862</v>
      </c>
      <c r="L13" s="285" t="s">
        <v>1863</v>
      </c>
      <c r="M13" s="285" t="s">
        <v>1864</v>
      </c>
      <c r="N13" s="285" t="s">
        <v>1865</v>
      </c>
      <c r="O13" s="285" t="s">
        <v>1866</v>
      </c>
      <c r="P13" s="285" t="s">
        <v>1867</v>
      </c>
      <c r="Q13" s="285" t="s">
        <v>1868</v>
      </c>
    </row>
    <row r="14" spans="1:17" x14ac:dyDescent="0.2">
      <c r="A14" s="398">
        <v>10</v>
      </c>
      <c r="B14" s="398" t="s">
        <v>65</v>
      </c>
      <c r="C14" s="285">
        <v>1731.67</v>
      </c>
      <c r="D14" s="285" t="s">
        <v>36</v>
      </c>
      <c r="E14" s="287" t="s">
        <v>48</v>
      </c>
      <c r="F14" s="285">
        <v>0.223</v>
      </c>
      <c r="G14" s="285">
        <v>0.21299999999999999</v>
      </c>
      <c r="H14" s="285" t="s">
        <v>1869</v>
      </c>
      <c r="I14" s="285" t="s">
        <v>1870</v>
      </c>
      <c r="J14" s="285" t="s">
        <v>1871</v>
      </c>
      <c r="K14" s="285" t="s">
        <v>1872</v>
      </c>
      <c r="L14" s="285" t="s">
        <v>1873</v>
      </c>
      <c r="M14" s="285" t="s">
        <v>1874</v>
      </c>
      <c r="N14" s="285" t="s">
        <v>1875</v>
      </c>
      <c r="O14" s="285" t="s">
        <v>1876</v>
      </c>
      <c r="P14" s="285" t="s">
        <v>1877</v>
      </c>
      <c r="Q14" s="285" t="s">
        <v>1878</v>
      </c>
    </row>
    <row r="15" spans="1:17" x14ac:dyDescent="0.2">
      <c r="A15" s="398">
        <v>11</v>
      </c>
      <c r="B15" s="398" t="s">
        <v>70</v>
      </c>
      <c r="C15" s="285">
        <v>1732.99</v>
      </c>
      <c r="D15" s="285" t="s">
        <v>36</v>
      </c>
      <c r="E15" s="287" t="s">
        <v>466</v>
      </c>
      <c r="F15" s="285">
        <v>0.27600000000000002</v>
      </c>
      <c r="G15" s="285">
        <v>0.26600000000000001</v>
      </c>
      <c r="H15" s="285" t="s">
        <v>1879</v>
      </c>
      <c r="I15" s="285" t="s">
        <v>1880</v>
      </c>
      <c r="J15" s="285" t="s">
        <v>1881</v>
      </c>
      <c r="K15" s="285" t="s">
        <v>1882</v>
      </c>
      <c r="L15" s="285" t="s">
        <v>1883</v>
      </c>
      <c r="M15" s="285" t="s">
        <v>1884</v>
      </c>
      <c r="N15" s="285" t="s">
        <v>1885</v>
      </c>
      <c r="O15" s="285" t="s">
        <v>1886</v>
      </c>
      <c r="P15" s="285" t="s">
        <v>1887</v>
      </c>
      <c r="Q15" s="285" t="s">
        <v>1888</v>
      </c>
    </row>
    <row r="16" spans="1:17" x14ac:dyDescent="0.2">
      <c r="A16" s="398">
        <v>12</v>
      </c>
      <c r="B16" s="398" t="s">
        <v>72</v>
      </c>
      <c r="C16" s="285">
        <v>1733.41</v>
      </c>
      <c r="D16" s="285" t="s">
        <v>36</v>
      </c>
      <c r="E16" s="287" t="s">
        <v>467</v>
      </c>
      <c r="F16" s="285">
        <v>0.246</v>
      </c>
      <c r="G16" s="285">
        <v>0.23599999999999999</v>
      </c>
      <c r="H16" s="285" t="s">
        <v>1889</v>
      </c>
      <c r="I16" s="285" t="s">
        <v>1890</v>
      </c>
      <c r="J16" s="285" t="s">
        <v>1891</v>
      </c>
      <c r="K16" s="285" t="s">
        <v>1892</v>
      </c>
      <c r="L16" s="285" t="s">
        <v>1893</v>
      </c>
      <c r="M16" s="285" t="s">
        <v>1894</v>
      </c>
      <c r="N16" s="285" t="s">
        <v>1885</v>
      </c>
      <c r="O16" s="285" t="s">
        <v>1895</v>
      </c>
      <c r="P16" s="285" t="s">
        <v>1896</v>
      </c>
      <c r="Q16" s="285" t="s">
        <v>1897</v>
      </c>
    </row>
    <row r="17" spans="1:17" x14ac:dyDescent="0.2">
      <c r="A17" s="398">
        <v>13</v>
      </c>
      <c r="B17" s="398" t="s">
        <v>76</v>
      </c>
      <c r="C17" s="285">
        <v>1734.12</v>
      </c>
      <c r="D17" s="285" t="s">
        <v>36</v>
      </c>
      <c r="E17" s="398" t="s">
        <v>466</v>
      </c>
      <c r="F17" s="285">
        <v>0.245</v>
      </c>
      <c r="G17" s="285">
        <v>0.23400000000000001</v>
      </c>
      <c r="H17" s="285" t="s">
        <v>1898</v>
      </c>
      <c r="I17" s="285" t="s">
        <v>1899</v>
      </c>
      <c r="J17" s="285" t="s">
        <v>1900</v>
      </c>
      <c r="K17" s="285" t="s">
        <v>1901</v>
      </c>
      <c r="L17" s="285" t="s">
        <v>1902</v>
      </c>
      <c r="M17" s="285" t="s">
        <v>1903</v>
      </c>
      <c r="N17" s="285" t="s">
        <v>1904</v>
      </c>
      <c r="O17" s="285" t="s">
        <v>1905</v>
      </c>
      <c r="P17" s="285" t="s">
        <v>1906</v>
      </c>
      <c r="Q17" s="285" t="s">
        <v>1907</v>
      </c>
    </row>
    <row r="18" spans="1:17" x14ac:dyDescent="0.2">
      <c r="A18" s="398">
        <v>14</v>
      </c>
      <c r="B18" s="398" t="s">
        <v>79</v>
      </c>
      <c r="C18" s="285">
        <v>1734.93</v>
      </c>
      <c r="D18" s="285" t="s">
        <v>36</v>
      </c>
      <c r="E18" s="287" t="s">
        <v>466</v>
      </c>
      <c r="F18" s="285">
        <v>0.25700000000000001</v>
      </c>
      <c r="G18" s="285">
        <v>0.246</v>
      </c>
      <c r="H18" s="285" t="s">
        <v>1908</v>
      </c>
      <c r="I18" s="285" t="s">
        <v>1909</v>
      </c>
      <c r="J18" s="285" t="s">
        <v>1910</v>
      </c>
      <c r="K18" s="285" t="s">
        <v>1911</v>
      </c>
      <c r="L18" s="285" t="s">
        <v>1912</v>
      </c>
      <c r="M18" s="285" t="s">
        <v>1913</v>
      </c>
      <c r="N18" s="285" t="s">
        <v>1885</v>
      </c>
      <c r="O18" s="285" t="s">
        <v>1914</v>
      </c>
      <c r="P18" s="285" t="s">
        <v>1915</v>
      </c>
      <c r="Q18" s="285" t="s">
        <v>1916</v>
      </c>
    </row>
    <row r="19" spans="1:17" x14ac:dyDescent="0.2">
      <c r="A19" s="398">
        <v>15</v>
      </c>
      <c r="B19" s="398" t="s">
        <v>87</v>
      </c>
      <c r="C19" s="285">
        <v>1736.38</v>
      </c>
      <c r="D19" s="285" t="s">
        <v>36</v>
      </c>
      <c r="E19" s="287" t="s">
        <v>88</v>
      </c>
      <c r="F19" s="285">
        <v>0.253</v>
      </c>
      <c r="G19" s="285">
        <v>0.24299999999999999</v>
      </c>
      <c r="H19" s="285" t="s">
        <v>1917</v>
      </c>
      <c r="I19" s="285" t="s">
        <v>1918</v>
      </c>
      <c r="J19" s="285" t="s">
        <v>1919</v>
      </c>
      <c r="K19" s="285" t="s">
        <v>1920</v>
      </c>
      <c r="L19" s="285" t="s">
        <v>1921</v>
      </c>
      <c r="M19" s="285" t="s">
        <v>1922</v>
      </c>
      <c r="N19" s="285" t="s">
        <v>1923</v>
      </c>
      <c r="O19" s="285" t="s">
        <v>1924</v>
      </c>
      <c r="P19" s="285" t="s">
        <v>1925</v>
      </c>
      <c r="Q19" s="285" t="s">
        <v>1926</v>
      </c>
    </row>
    <row r="20" spans="1:17" x14ac:dyDescent="0.2">
      <c r="A20" s="398">
        <v>16</v>
      </c>
      <c r="B20" s="398" t="s">
        <v>100</v>
      </c>
      <c r="C20" s="285">
        <v>1738.44</v>
      </c>
      <c r="D20" s="285" t="s">
        <v>36</v>
      </c>
      <c r="E20" s="287" t="s">
        <v>37</v>
      </c>
      <c r="F20" s="285">
        <v>0.23300000000000001</v>
      </c>
      <c r="G20" s="285">
        <v>0.224</v>
      </c>
      <c r="H20" s="285" t="s">
        <v>1927</v>
      </c>
      <c r="I20" s="285">
        <v>1379</v>
      </c>
      <c r="J20" s="285" t="s">
        <v>1928</v>
      </c>
      <c r="K20" s="285" t="s">
        <v>1929</v>
      </c>
      <c r="L20" s="285" t="s">
        <v>1930</v>
      </c>
      <c r="M20" s="285" t="s">
        <v>1931</v>
      </c>
      <c r="N20" s="285" t="s">
        <v>1932</v>
      </c>
      <c r="O20" s="285" t="s">
        <v>1933</v>
      </c>
      <c r="P20" s="285" t="s">
        <v>1934</v>
      </c>
      <c r="Q20" s="285" t="s">
        <v>1935</v>
      </c>
    </row>
    <row r="21" spans="1:17" x14ac:dyDescent="0.2">
      <c r="A21" s="398">
        <v>17</v>
      </c>
      <c r="B21" s="398" t="s">
        <v>102</v>
      </c>
      <c r="C21" s="285">
        <v>1738.96</v>
      </c>
      <c r="D21" s="285" t="s">
        <v>36</v>
      </c>
      <c r="E21" s="287" t="s">
        <v>37</v>
      </c>
      <c r="F21" s="285">
        <v>0.24199999999999999</v>
      </c>
      <c r="G21" s="285">
        <v>0.23200000000000001</v>
      </c>
      <c r="H21" s="285" t="s">
        <v>1936</v>
      </c>
      <c r="I21" s="285" t="s">
        <v>1937</v>
      </c>
      <c r="J21" s="285" t="s">
        <v>1938</v>
      </c>
      <c r="K21" s="285" t="s">
        <v>1939</v>
      </c>
      <c r="L21" s="285" t="s">
        <v>1940</v>
      </c>
      <c r="M21" s="285" t="s">
        <v>1941</v>
      </c>
      <c r="N21" s="285" t="s">
        <v>1826</v>
      </c>
      <c r="O21" s="285" t="s">
        <v>1942</v>
      </c>
      <c r="P21" s="285" t="s">
        <v>1943</v>
      </c>
      <c r="Q21" s="285" t="s">
        <v>1944</v>
      </c>
    </row>
    <row r="22" spans="1:17" x14ac:dyDescent="0.2">
      <c r="A22" s="398">
        <v>18</v>
      </c>
      <c r="B22" s="398" t="s">
        <v>109</v>
      </c>
      <c r="C22" s="285">
        <v>1740.74</v>
      </c>
      <c r="D22" s="285" t="s">
        <v>36</v>
      </c>
      <c r="E22" s="287" t="s">
        <v>37</v>
      </c>
      <c r="F22" s="285">
        <v>0.249</v>
      </c>
      <c r="G22" s="285">
        <v>0.24</v>
      </c>
      <c r="H22" s="285" t="s">
        <v>1945</v>
      </c>
      <c r="I22" s="285" t="s">
        <v>1946</v>
      </c>
      <c r="J22" s="285" t="s">
        <v>1947</v>
      </c>
      <c r="K22" s="285" t="s">
        <v>1948</v>
      </c>
      <c r="L22" s="285" t="s">
        <v>1949</v>
      </c>
      <c r="M22" s="285" t="s">
        <v>1950</v>
      </c>
      <c r="N22" s="285" t="s">
        <v>1932</v>
      </c>
      <c r="O22" s="285" t="s">
        <v>1951</v>
      </c>
      <c r="P22" s="285" t="s">
        <v>1952</v>
      </c>
      <c r="Q22" s="285" t="s">
        <v>1953</v>
      </c>
    </row>
    <row r="23" spans="1:17" x14ac:dyDescent="0.2">
      <c r="A23" s="398">
        <v>19</v>
      </c>
      <c r="B23" s="398" t="s">
        <v>115</v>
      </c>
      <c r="C23" s="285">
        <v>1742.09</v>
      </c>
      <c r="D23" s="285" t="s">
        <v>36</v>
      </c>
      <c r="E23" s="287" t="s">
        <v>37</v>
      </c>
      <c r="F23" s="285">
        <v>0.246</v>
      </c>
      <c r="G23" s="285">
        <v>0.23699999999999999</v>
      </c>
      <c r="H23" s="285" t="s">
        <v>1954</v>
      </c>
      <c r="I23" s="285" t="s">
        <v>1955</v>
      </c>
      <c r="J23" s="285" t="s">
        <v>1956</v>
      </c>
      <c r="K23" s="285" t="s">
        <v>1957</v>
      </c>
      <c r="L23" s="285" t="s">
        <v>1958</v>
      </c>
      <c r="M23" s="285" t="s">
        <v>1959</v>
      </c>
      <c r="N23" s="285" t="s">
        <v>1960</v>
      </c>
      <c r="O23" s="285" t="s">
        <v>1961</v>
      </c>
      <c r="P23" s="285" t="s">
        <v>1962</v>
      </c>
      <c r="Q23" s="285" t="s">
        <v>1963</v>
      </c>
    </row>
    <row r="24" spans="1:17" x14ac:dyDescent="0.2">
      <c r="A24" s="398">
        <v>20</v>
      </c>
      <c r="B24" s="398" t="s">
        <v>119</v>
      </c>
      <c r="C24" s="285">
        <v>1743.26</v>
      </c>
      <c r="D24" s="285" t="s">
        <v>36</v>
      </c>
      <c r="E24" s="287" t="s">
        <v>37</v>
      </c>
      <c r="F24" s="285">
        <v>0.24299999999999999</v>
      </c>
      <c r="G24" s="285">
        <v>0.23300000000000001</v>
      </c>
      <c r="H24" s="285" t="s">
        <v>1964</v>
      </c>
      <c r="I24" s="285" t="s">
        <v>1965</v>
      </c>
      <c r="J24" s="285" t="s">
        <v>1966</v>
      </c>
      <c r="K24" s="285" t="s">
        <v>1967</v>
      </c>
      <c r="L24" s="285" t="s">
        <v>1968</v>
      </c>
      <c r="M24" s="285" t="s">
        <v>1969</v>
      </c>
      <c r="N24" s="285" t="s">
        <v>1797</v>
      </c>
      <c r="O24" s="285" t="s">
        <v>1970</v>
      </c>
      <c r="P24" s="285" t="s">
        <v>1971</v>
      </c>
      <c r="Q24" s="285" t="s">
        <v>1972</v>
      </c>
    </row>
    <row r="25" spans="1:17" x14ac:dyDescent="0.2">
      <c r="A25" s="398">
        <v>21</v>
      </c>
      <c r="B25" s="398" t="s">
        <v>121</v>
      </c>
      <c r="C25" s="285">
        <v>1743.73</v>
      </c>
      <c r="D25" s="285" t="s">
        <v>36</v>
      </c>
      <c r="E25" s="287" t="s">
        <v>37</v>
      </c>
      <c r="F25" s="285">
        <v>0.25700000000000001</v>
      </c>
      <c r="G25" s="285">
        <v>0.247</v>
      </c>
      <c r="H25" s="285" t="s">
        <v>1973</v>
      </c>
      <c r="I25" s="285" t="s">
        <v>1974</v>
      </c>
      <c r="J25" s="285" t="s">
        <v>1975</v>
      </c>
      <c r="K25" s="285" t="s">
        <v>1976</v>
      </c>
      <c r="L25" s="285" t="s">
        <v>1977</v>
      </c>
      <c r="M25" s="285" t="s">
        <v>1978</v>
      </c>
      <c r="N25" s="285" t="s">
        <v>1865</v>
      </c>
      <c r="O25" s="285" t="s">
        <v>1895</v>
      </c>
      <c r="P25" s="285" t="s">
        <v>1979</v>
      </c>
      <c r="Q25" s="285" t="s">
        <v>1980</v>
      </c>
    </row>
    <row r="26" spans="1:17" x14ac:dyDescent="0.2">
      <c r="A26" s="398">
        <v>22</v>
      </c>
      <c r="B26" s="398" t="s">
        <v>1566</v>
      </c>
      <c r="C26" s="285">
        <v>1744</v>
      </c>
      <c r="D26" s="285" t="s">
        <v>36</v>
      </c>
      <c r="E26" s="287" t="s">
        <v>37</v>
      </c>
      <c r="F26" s="285">
        <v>0.26800000000000002</v>
      </c>
      <c r="G26" s="285">
        <v>0.25900000000000001</v>
      </c>
      <c r="H26" s="285" t="s">
        <v>1981</v>
      </c>
      <c r="I26" s="285">
        <v>1050</v>
      </c>
      <c r="J26" s="285" t="s">
        <v>1982</v>
      </c>
      <c r="K26" s="285" t="s">
        <v>1983</v>
      </c>
      <c r="L26" s="285" t="s">
        <v>1984</v>
      </c>
      <c r="M26" s="285" t="s">
        <v>1985</v>
      </c>
      <c r="N26" s="285" t="s">
        <v>1986</v>
      </c>
      <c r="O26" s="285" t="s">
        <v>1987</v>
      </c>
      <c r="P26" s="285" t="s">
        <v>1988</v>
      </c>
      <c r="Q26" s="285" t="s">
        <v>1989</v>
      </c>
    </row>
    <row r="27" spans="1:17" x14ac:dyDescent="0.2">
      <c r="A27" s="398">
        <v>23</v>
      </c>
      <c r="B27" s="398" t="s">
        <v>127</v>
      </c>
      <c r="C27" s="285">
        <v>1744.96</v>
      </c>
      <c r="D27" s="285" t="s">
        <v>36</v>
      </c>
      <c r="E27" s="287" t="s">
        <v>37</v>
      </c>
      <c r="F27" s="285">
        <v>0.253</v>
      </c>
      <c r="G27" s="285">
        <v>0.24299999999999999</v>
      </c>
      <c r="H27" s="285" t="s">
        <v>1990</v>
      </c>
      <c r="I27" s="285" t="s">
        <v>1991</v>
      </c>
      <c r="J27" s="285" t="s">
        <v>1992</v>
      </c>
      <c r="K27" s="285" t="s">
        <v>1993</v>
      </c>
      <c r="L27" s="285" t="s">
        <v>1994</v>
      </c>
      <c r="M27" s="285" t="s">
        <v>1995</v>
      </c>
      <c r="N27" s="285" t="s">
        <v>1865</v>
      </c>
      <c r="O27" s="285" t="s">
        <v>1996</v>
      </c>
      <c r="P27" s="285" t="s">
        <v>1997</v>
      </c>
      <c r="Q27" s="285" t="s">
        <v>1998</v>
      </c>
    </row>
    <row r="28" spans="1:17" x14ac:dyDescent="0.2">
      <c r="A28" s="398">
        <v>24</v>
      </c>
      <c r="B28" s="398" t="s">
        <v>132</v>
      </c>
      <c r="C28" s="285">
        <v>1746.25</v>
      </c>
      <c r="D28" s="285" t="s">
        <v>36</v>
      </c>
      <c r="E28" s="287" t="s">
        <v>37</v>
      </c>
      <c r="F28" s="285">
        <v>0.26900000000000002</v>
      </c>
      <c r="G28" s="285">
        <v>0.25800000000000001</v>
      </c>
      <c r="H28" s="285" t="s">
        <v>1999</v>
      </c>
      <c r="I28" s="285" t="s">
        <v>2000</v>
      </c>
      <c r="J28" s="285" t="s">
        <v>2001</v>
      </c>
      <c r="K28" s="285" t="s">
        <v>2002</v>
      </c>
      <c r="L28" s="285" t="s">
        <v>2003</v>
      </c>
      <c r="M28" s="285" t="s">
        <v>2004</v>
      </c>
      <c r="N28" s="285" t="s">
        <v>2005</v>
      </c>
      <c r="O28" s="285" t="s">
        <v>2006</v>
      </c>
      <c r="P28" s="285" t="s">
        <v>2007</v>
      </c>
      <c r="Q28" s="285" t="s">
        <v>2008</v>
      </c>
    </row>
    <row r="29" spans="1:17" x14ac:dyDescent="0.2">
      <c r="A29" s="398">
        <v>25</v>
      </c>
      <c r="B29" s="398" t="s">
        <v>134</v>
      </c>
      <c r="C29" s="285">
        <v>1746.54</v>
      </c>
      <c r="D29" s="285" t="s">
        <v>36</v>
      </c>
      <c r="E29" s="287" t="s">
        <v>37</v>
      </c>
      <c r="F29" s="285">
        <v>0.26500000000000001</v>
      </c>
      <c r="G29" s="285">
        <v>0.255</v>
      </c>
      <c r="H29" s="285" t="s">
        <v>2009</v>
      </c>
      <c r="I29" s="285" t="s">
        <v>2010</v>
      </c>
      <c r="J29" s="285" t="s">
        <v>2011</v>
      </c>
      <c r="K29" s="285" t="s">
        <v>2012</v>
      </c>
      <c r="L29" s="285" t="s">
        <v>2013</v>
      </c>
      <c r="M29" s="285" t="s">
        <v>2014</v>
      </c>
      <c r="N29" s="285" t="s">
        <v>1986</v>
      </c>
      <c r="O29" s="285" t="s">
        <v>1996</v>
      </c>
      <c r="P29" s="285" t="s">
        <v>2015</v>
      </c>
      <c r="Q29" s="285" t="s">
        <v>2016</v>
      </c>
    </row>
    <row r="30" spans="1:17" x14ac:dyDescent="0.2">
      <c r="A30" s="398">
        <v>26</v>
      </c>
      <c r="B30" s="398" t="s">
        <v>152</v>
      </c>
      <c r="C30" s="285">
        <v>1750.68</v>
      </c>
      <c r="D30" s="285" t="s">
        <v>36</v>
      </c>
      <c r="E30" s="287" t="s">
        <v>471</v>
      </c>
      <c r="F30" s="285">
        <v>0.25800000000000001</v>
      </c>
      <c r="G30" s="285">
        <v>0.249</v>
      </c>
      <c r="H30" s="285" t="s">
        <v>2017</v>
      </c>
      <c r="I30" s="285" t="s">
        <v>2018</v>
      </c>
      <c r="J30" s="285" t="s">
        <v>2019</v>
      </c>
      <c r="K30" s="285" t="s">
        <v>2020</v>
      </c>
      <c r="L30" s="285" t="s">
        <v>2021</v>
      </c>
      <c r="M30" s="285" t="s">
        <v>2022</v>
      </c>
      <c r="N30" s="285" t="s">
        <v>1836</v>
      </c>
      <c r="O30" s="285" t="s">
        <v>2023</v>
      </c>
      <c r="P30" s="285" t="s">
        <v>2024</v>
      </c>
      <c r="Q30" s="285" t="s">
        <v>2025</v>
      </c>
    </row>
    <row r="31" spans="1:17" x14ac:dyDescent="0.2">
      <c r="A31" s="398">
        <v>27</v>
      </c>
      <c r="B31" s="398" t="s">
        <v>154</v>
      </c>
      <c r="C31" s="285">
        <v>1751.24</v>
      </c>
      <c r="D31" s="285" t="s">
        <v>36</v>
      </c>
      <c r="E31" s="287" t="s">
        <v>48</v>
      </c>
      <c r="F31" s="285">
        <v>0.28299999999999997</v>
      </c>
      <c r="G31" s="285">
        <v>0.27300000000000002</v>
      </c>
      <c r="H31" s="285" t="s">
        <v>2026</v>
      </c>
      <c r="I31" s="285" t="s">
        <v>2027</v>
      </c>
      <c r="J31" s="285" t="s">
        <v>2028</v>
      </c>
      <c r="K31" s="285" t="s">
        <v>1993</v>
      </c>
      <c r="L31" s="285" t="s">
        <v>2029</v>
      </c>
      <c r="M31" s="285" t="s">
        <v>1995</v>
      </c>
      <c r="N31" s="285" t="s">
        <v>1932</v>
      </c>
      <c r="O31" s="285" t="s">
        <v>1987</v>
      </c>
      <c r="P31" s="285" t="s">
        <v>1915</v>
      </c>
      <c r="Q31" s="285" t="s">
        <v>1837</v>
      </c>
    </row>
    <row r="32" spans="1:17" x14ac:dyDescent="0.2">
      <c r="A32" s="398">
        <v>28</v>
      </c>
      <c r="B32" s="398" t="s">
        <v>155</v>
      </c>
      <c r="C32" s="285">
        <v>1751.42</v>
      </c>
      <c r="D32" s="285" t="s">
        <v>36</v>
      </c>
      <c r="E32" s="398" t="s">
        <v>48</v>
      </c>
      <c r="F32" s="285">
        <v>0.27200000000000002</v>
      </c>
      <c r="G32" s="285">
        <v>0.26200000000000001</v>
      </c>
      <c r="H32" s="285" t="s">
        <v>2030</v>
      </c>
      <c r="I32" s="285" t="s">
        <v>2031</v>
      </c>
      <c r="J32" s="285" t="s">
        <v>2032</v>
      </c>
      <c r="K32" s="285" t="s">
        <v>2033</v>
      </c>
      <c r="L32" s="285" t="s">
        <v>2034</v>
      </c>
      <c r="M32" s="285" t="s">
        <v>2035</v>
      </c>
      <c r="N32" s="285" t="s">
        <v>1960</v>
      </c>
      <c r="O32" s="285" t="s">
        <v>1942</v>
      </c>
      <c r="P32" s="285" t="s">
        <v>2036</v>
      </c>
      <c r="Q32" s="285" t="s">
        <v>2037</v>
      </c>
    </row>
    <row r="33" spans="1:17" x14ac:dyDescent="0.2">
      <c r="A33" s="398">
        <v>29</v>
      </c>
      <c r="B33" s="398" t="s">
        <v>158</v>
      </c>
      <c r="C33" s="285">
        <v>1752.18</v>
      </c>
      <c r="D33" s="285" t="s">
        <v>36</v>
      </c>
      <c r="E33" s="287" t="s">
        <v>48</v>
      </c>
      <c r="F33" s="285">
        <v>0.28000000000000003</v>
      </c>
      <c r="G33" s="285">
        <v>0.27</v>
      </c>
      <c r="H33" s="285" t="s">
        <v>2038</v>
      </c>
      <c r="I33" s="285" t="s">
        <v>2039</v>
      </c>
      <c r="J33" s="285" t="s">
        <v>2040</v>
      </c>
      <c r="K33" s="285" t="s">
        <v>2041</v>
      </c>
      <c r="L33" s="285" t="s">
        <v>1977</v>
      </c>
      <c r="M33" s="285" t="s">
        <v>2042</v>
      </c>
      <c r="N33" s="285" t="s">
        <v>2043</v>
      </c>
      <c r="O33" s="285" t="s">
        <v>1895</v>
      </c>
      <c r="P33" s="285" t="s">
        <v>1979</v>
      </c>
      <c r="Q33" s="285" t="s">
        <v>2044</v>
      </c>
    </row>
    <row r="34" spans="1:17" x14ac:dyDescent="0.2">
      <c r="A34" s="398">
        <v>30</v>
      </c>
      <c r="B34" s="398" t="s">
        <v>166</v>
      </c>
      <c r="C34" s="285">
        <v>1754.15</v>
      </c>
      <c r="D34" s="285" t="s">
        <v>36</v>
      </c>
      <c r="E34" s="287" t="s">
        <v>48</v>
      </c>
      <c r="F34" s="285">
        <v>0.28499999999999998</v>
      </c>
      <c r="G34" s="285">
        <v>0.27500000000000002</v>
      </c>
      <c r="H34" s="285" t="s">
        <v>2045</v>
      </c>
      <c r="I34" s="285" t="s">
        <v>2046</v>
      </c>
      <c r="J34" s="285" t="s">
        <v>2047</v>
      </c>
      <c r="K34" s="285" t="s">
        <v>2048</v>
      </c>
      <c r="L34" s="285" t="s">
        <v>2049</v>
      </c>
      <c r="M34" s="285" t="s">
        <v>2050</v>
      </c>
      <c r="N34" s="285" t="s">
        <v>2051</v>
      </c>
      <c r="O34" s="285" t="s">
        <v>1944</v>
      </c>
      <c r="P34" s="285" t="s">
        <v>2052</v>
      </c>
      <c r="Q34" s="285" t="s">
        <v>2053</v>
      </c>
    </row>
    <row r="35" spans="1:17" x14ac:dyDescent="0.2">
      <c r="A35" s="398">
        <v>31</v>
      </c>
      <c r="B35" s="398" t="s">
        <v>170</v>
      </c>
      <c r="C35" s="285">
        <v>1755.19</v>
      </c>
      <c r="D35" s="285" t="s">
        <v>36</v>
      </c>
      <c r="E35" s="287" t="s">
        <v>85</v>
      </c>
      <c r="F35" s="285">
        <v>0.26700000000000002</v>
      </c>
      <c r="G35" s="285">
        <v>0.25700000000000001</v>
      </c>
      <c r="H35" s="285" t="s">
        <v>1898</v>
      </c>
      <c r="I35" s="285" t="s">
        <v>2054</v>
      </c>
      <c r="J35" s="285" t="s">
        <v>2055</v>
      </c>
      <c r="K35" s="285" t="s">
        <v>2056</v>
      </c>
      <c r="L35" s="285" t="s">
        <v>2057</v>
      </c>
      <c r="M35" s="285" t="s">
        <v>2058</v>
      </c>
      <c r="N35" s="285" t="s">
        <v>1986</v>
      </c>
      <c r="O35" s="285" t="s">
        <v>1914</v>
      </c>
      <c r="P35" s="285" t="s">
        <v>2059</v>
      </c>
      <c r="Q35" s="285" t="s">
        <v>2060</v>
      </c>
    </row>
    <row r="36" spans="1:17" x14ac:dyDescent="0.2">
      <c r="A36" s="398">
        <v>32</v>
      </c>
      <c r="B36" s="398" t="s">
        <v>172</v>
      </c>
      <c r="C36" s="285">
        <v>1755.8</v>
      </c>
      <c r="D36" s="285" t="s">
        <v>36</v>
      </c>
      <c r="E36" s="287" t="s">
        <v>85</v>
      </c>
      <c r="F36" s="285">
        <v>0.25800000000000001</v>
      </c>
      <c r="G36" s="285">
        <v>0.249</v>
      </c>
      <c r="H36" s="285" t="s">
        <v>2061</v>
      </c>
      <c r="I36" s="285" t="s">
        <v>2062</v>
      </c>
      <c r="J36" s="285" t="s">
        <v>2063</v>
      </c>
      <c r="K36" s="285" t="s">
        <v>2064</v>
      </c>
      <c r="L36" s="285" t="s">
        <v>2065</v>
      </c>
      <c r="M36" s="285" t="s">
        <v>2066</v>
      </c>
      <c r="N36" s="285" t="s">
        <v>1826</v>
      </c>
      <c r="O36" s="285" t="s">
        <v>1935</v>
      </c>
      <c r="P36" s="285" t="s">
        <v>2067</v>
      </c>
      <c r="Q36" s="285" t="s">
        <v>1987</v>
      </c>
    </row>
    <row r="37" spans="1:17" x14ac:dyDescent="0.2">
      <c r="A37" s="398">
        <v>33</v>
      </c>
      <c r="B37" s="398" t="s">
        <v>177</v>
      </c>
      <c r="C37" s="285">
        <v>1756.91</v>
      </c>
      <c r="D37" s="285" t="s">
        <v>36</v>
      </c>
      <c r="E37" s="287" t="s">
        <v>145</v>
      </c>
      <c r="F37" s="285">
        <v>0.157</v>
      </c>
      <c r="G37" s="285">
        <v>0.151</v>
      </c>
      <c r="H37" s="285" t="s">
        <v>2068</v>
      </c>
      <c r="I37" s="285" t="s">
        <v>2069</v>
      </c>
      <c r="J37" s="285" t="s">
        <v>2070</v>
      </c>
      <c r="K37" s="285" t="s">
        <v>2071</v>
      </c>
      <c r="L37" s="285" t="s">
        <v>2072</v>
      </c>
      <c r="M37" s="285" t="s">
        <v>2073</v>
      </c>
      <c r="N37" s="285" t="s">
        <v>2074</v>
      </c>
      <c r="O37" s="285" t="s">
        <v>2075</v>
      </c>
      <c r="P37" s="285" t="s">
        <v>2076</v>
      </c>
      <c r="Q37" s="285" t="s">
        <v>2077</v>
      </c>
    </row>
    <row r="38" spans="1:17" x14ac:dyDescent="0.2">
      <c r="A38" s="398">
        <v>34</v>
      </c>
      <c r="B38" s="398" t="s">
        <v>179</v>
      </c>
      <c r="C38" s="285">
        <v>1757.76</v>
      </c>
      <c r="D38" s="285" t="s">
        <v>36</v>
      </c>
      <c r="E38" s="287" t="s">
        <v>468</v>
      </c>
      <c r="F38" s="285">
        <v>0.251</v>
      </c>
      <c r="G38" s="285">
        <v>0.24099999999999999</v>
      </c>
      <c r="H38" s="285" t="s">
        <v>2078</v>
      </c>
      <c r="I38" s="285" t="s">
        <v>2079</v>
      </c>
      <c r="J38" s="285" t="s">
        <v>2080</v>
      </c>
      <c r="K38" s="285" t="s">
        <v>2081</v>
      </c>
      <c r="L38" s="285" t="s">
        <v>2082</v>
      </c>
      <c r="M38" s="285" t="s">
        <v>2083</v>
      </c>
      <c r="N38" s="285" t="s">
        <v>1904</v>
      </c>
      <c r="O38" s="285" t="s">
        <v>2084</v>
      </c>
      <c r="P38" s="285" t="s">
        <v>2085</v>
      </c>
      <c r="Q38" s="285" t="s">
        <v>2086</v>
      </c>
    </row>
    <row r="39" spans="1:17" x14ac:dyDescent="0.2">
      <c r="A39" s="398">
        <v>35</v>
      </c>
      <c r="B39" s="398" t="s">
        <v>188</v>
      </c>
      <c r="C39" s="285">
        <v>1759.4</v>
      </c>
      <c r="D39" s="285" t="s">
        <v>36</v>
      </c>
      <c r="E39" s="287" t="s">
        <v>85</v>
      </c>
      <c r="F39" s="285">
        <v>0.28000000000000003</v>
      </c>
      <c r="G39" s="285">
        <v>0.27</v>
      </c>
      <c r="H39" s="285" t="s">
        <v>2087</v>
      </c>
      <c r="I39" s="285" t="s">
        <v>2088</v>
      </c>
      <c r="J39" s="285" t="s">
        <v>2089</v>
      </c>
      <c r="K39" s="285" t="s">
        <v>2090</v>
      </c>
      <c r="L39" s="285" t="s">
        <v>2091</v>
      </c>
      <c r="M39" s="285" t="s">
        <v>2092</v>
      </c>
      <c r="N39" s="285" t="s">
        <v>1856</v>
      </c>
      <c r="O39" s="285" t="s">
        <v>1895</v>
      </c>
      <c r="P39" s="285" t="s">
        <v>2093</v>
      </c>
      <c r="Q39" s="285" t="s">
        <v>2094</v>
      </c>
    </row>
    <row r="40" spans="1:17" x14ac:dyDescent="0.2">
      <c r="A40" s="398">
        <v>36</v>
      </c>
      <c r="B40" s="398" t="s">
        <v>190</v>
      </c>
      <c r="C40" s="285">
        <v>1759.87</v>
      </c>
      <c r="D40" s="285" t="s">
        <v>36</v>
      </c>
      <c r="E40" s="287" t="s">
        <v>474</v>
      </c>
      <c r="F40" s="285">
        <v>0.25800000000000001</v>
      </c>
      <c r="G40" s="285">
        <v>0.25</v>
      </c>
      <c r="H40" s="285" t="s">
        <v>2095</v>
      </c>
      <c r="I40" s="285" t="s">
        <v>2096</v>
      </c>
      <c r="J40" s="285" t="s">
        <v>2097</v>
      </c>
      <c r="K40" s="285" t="s">
        <v>2098</v>
      </c>
      <c r="L40" s="285" t="s">
        <v>2099</v>
      </c>
      <c r="M40" s="285" t="s">
        <v>2100</v>
      </c>
      <c r="N40" s="285" t="s">
        <v>1816</v>
      </c>
      <c r="O40" s="285" t="s">
        <v>2101</v>
      </c>
      <c r="P40" s="285" t="s">
        <v>2102</v>
      </c>
      <c r="Q40" s="285" t="s">
        <v>1996</v>
      </c>
    </row>
    <row r="41" spans="1:17" x14ac:dyDescent="0.2">
      <c r="A41" s="398">
        <v>37</v>
      </c>
      <c r="B41" s="398" t="s">
        <v>192</v>
      </c>
      <c r="C41" s="285">
        <v>1760.4</v>
      </c>
      <c r="D41" s="285" t="s">
        <v>36</v>
      </c>
      <c r="E41" s="287" t="s">
        <v>85</v>
      </c>
      <c r="F41" s="285">
        <v>0.25900000000000001</v>
      </c>
      <c r="G41" s="285">
        <v>0.249</v>
      </c>
      <c r="H41" s="285" t="s">
        <v>2103</v>
      </c>
      <c r="I41" s="285" t="s">
        <v>2104</v>
      </c>
      <c r="J41" s="285" t="s">
        <v>2105</v>
      </c>
      <c r="K41" s="285" t="s">
        <v>2106</v>
      </c>
      <c r="L41" s="285" t="s">
        <v>2107</v>
      </c>
      <c r="M41" s="285" t="s">
        <v>2108</v>
      </c>
      <c r="N41" s="285" t="s">
        <v>1986</v>
      </c>
      <c r="O41" s="285" t="s">
        <v>1996</v>
      </c>
      <c r="P41" s="285" t="s">
        <v>2093</v>
      </c>
      <c r="Q41" s="285" t="s">
        <v>2109</v>
      </c>
    </row>
    <row r="42" spans="1:17" x14ac:dyDescent="0.2">
      <c r="A42" s="398">
        <v>38</v>
      </c>
      <c r="B42" s="398" t="s">
        <v>1469</v>
      </c>
      <c r="C42" s="285">
        <v>1728.5</v>
      </c>
      <c r="D42" s="285" t="s">
        <v>36</v>
      </c>
      <c r="E42" s="398" t="s">
        <v>48</v>
      </c>
      <c r="F42" s="285">
        <v>0.27400000000000002</v>
      </c>
      <c r="G42" s="285">
        <v>0.26400000000000001</v>
      </c>
      <c r="H42" s="285" t="s">
        <v>2110</v>
      </c>
      <c r="I42" s="285" t="s">
        <v>2111</v>
      </c>
      <c r="J42" s="285" t="s">
        <v>2112</v>
      </c>
      <c r="K42" s="285" t="s">
        <v>2113</v>
      </c>
      <c r="L42" s="285" t="s">
        <v>2114</v>
      </c>
      <c r="M42" s="285" t="s">
        <v>2115</v>
      </c>
      <c r="N42" s="285" t="s">
        <v>2116</v>
      </c>
      <c r="O42" s="285" t="s">
        <v>2117</v>
      </c>
      <c r="P42" s="285" t="s">
        <v>2118</v>
      </c>
      <c r="Q42" s="285" t="s">
        <v>2119</v>
      </c>
    </row>
    <row r="43" spans="1:17" x14ac:dyDescent="0.2">
      <c r="A43" s="398">
        <v>39</v>
      </c>
      <c r="B43" s="398" t="s">
        <v>1470</v>
      </c>
      <c r="C43" s="285">
        <v>1732.5</v>
      </c>
      <c r="D43" s="285" t="s">
        <v>36</v>
      </c>
      <c r="E43" s="287" t="s">
        <v>491</v>
      </c>
      <c r="F43" s="285">
        <v>0.22600000000000001</v>
      </c>
      <c r="G43" s="285">
        <v>0.218</v>
      </c>
      <c r="H43" s="285" t="s">
        <v>2120</v>
      </c>
      <c r="I43" s="285" t="s">
        <v>2121</v>
      </c>
      <c r="J43" s="285" t="s">
        <v>2122</v>
      </c>
      <c r="K43" s="285" t="s">
        <v>2123</v>
      </c>
      <c r="L43" s="285" t="s">
        <v>2124</v>
      </c>
      <c r="M43" s="285" t="s">
        <v>2125</v>
      </c>
      <c r="N43" s="285" t="s">
        <v>1923</v>
      </c>
      <c r="O43" s="285" t="s">
        <v>1924</v>
      </c>
      <c r="P43" s="285" t="s">
        <v>2126</v>
      </c>
      <c r="Q43" s="285" t="s">
        <v>2127</v>
      </c>
    </row>
    <row r="44" spans="1:17" x14ac:dyDescent="0.2">
      <c r="A44" s="398">
        <v>40</v>
      </c>
      <c r="B44" s="398" t="s">
        <v>1471</v>
      </c>
      <c r="C44" s="285">
        <v>1735.75</v>
      </c>
      <c r="D44" s="285" t="s">
        <v>36</v>
      </c>
      <c r="E44" s="287" t="s">
        <v>471</v>
      </c>
      <c r="F44" s="285">
        <v>0.26700000000000002</v>
      </c>
      <c r="G44" s="285">
        <v>0.25700000000000001</v>
      </c>
      <c r="H44" s="285" t="s">
        <v>2128</v>
      </c>
      <c r="I44" s="285" t="s">
        <v>2129</v>
      </c>
      <c r="J44" s="285" t="s">
        <v>2130</v>
      </c>
      <c r="K44" s="285" t="s">
        <v>2131</v>
      </c>
      <c r="L44" s="285" t="s">
        <v>2132</v>
      </c>
      <c r="M44" s="285" t="s">
        <v>2133</v>
      </c>
      <c r="N44" s="285" t="s">
        <v>2116</v>
      </c>
      <c r="O44" s="285" t="s">
        <v>2134</v>
      </c>
      <c r="P44" s="285" t="s">
        <v>2135</v>
      </c>
      <c r="Q44" s="285" t="s">
        <v>2136</v>
      </c>
    </row>
    <row r="45" spans="1:17" x14ac:dyDescent="0.2">
      <c r="A45" s="398">
        <v>41</v>
      </c>
      <c r="B45" s="398" t="s">
        <v>1472</v>
      </c>
      <c r="C45" s="285">
        <v>1739.5</v>
      </c>
      <c r="D45" s="285" t="s">
        <v>36</v>
      </c>
      <c r="E45" s="287" t="s">
        <v>37</v>
      </c>
      <c r="F45" s="285">
        <v>0.25</v>
      </c>
      <c r="G45" s="285">
        <v>0.23899999999999999</v>
      </c>
      <c r="H45" s="285" t="s">
        <v>2137</v>
      </c>
      <c r="I45" s="285" t="s">
        <v>1831</v>
      </c>
      <c r="J45" s="285" t="s">
        <v>2138</v>
      </c>
      <c r="K45" s="285" t="s">
        <v>2002</v>
      </c>
      <c r="L45" s="285" t="s">
        <v>2029</v>
      </c>
      <c r="M45" s="285" t="s">
        <v>2004</v>
      </c>
      <c r="N45" s="285" t="s">
        <v>2139</v>
      </c>
      <c r="O45" s="285" t="s">
        <v>1987</v>
      </c>
      <c r="P45" s="285" t="s">
        <v>2140</v>
      </c>
      <c r="Q45" s="285" t="s">
        <v>2141</v>
      </c>
    </row>
    <row r="46" spans="1:17" x14ac:dyDescent="0.2">
      <c r="A46" s="398">
        <v>42</v>
      </c>
      <c r="B46" s="398" t="s">
        <v>1473</v>
      </c>
      <c r="C46" s="285">
        <v>1748.66</v>
      </c>
      <c r="D46" s="285" t="s">
        <v>36</v>
      </c>
      <c r="E46" s="287" t="s">
        <v>86</v>
      </c>
      <c r="F46" s="285">
        <v>0.24399999999999999</v>
      </c>
      <c r="G46" s="285">
        <v>0.23599999999999999</v>
      </c>
      <c r="H46" s="285" t="s">
        <v>2142</v>
      </c>
      <c r="I46" s="285" t="s">
        <v>2143</v>
      </c>
      <c r="J46" s="285" t="s">
        <v>2144</v>
      </c>
      <c r="K46" s="285" t="s">
        <v>2145</v>
      </c>
      <c r="L46" s="285" t="s">
        <v>2146</v>
      </c>
      <c r="M46" s="285" t="s">
        <v>2147</v>
      </c>
      <c r="N46" s="285" t="s">
        <v>1898</v>
      </c>
      <c r="O46" s="285" t="s">
        <v>1924</v>
      </c>
      <c r="P46" s="285" t="s">
        <v>2148</v>
      </c>
      <c r="Q46" s="285" t="s">
        <v>1996</v>
      </c>
    </row>
    <row r="47" spans="1:17" x14ac:dyDescent="0.2">
      <c r="A47" s="398">
        <v>43</v>
      </c>
      <c r="B47" s="398" t="s">
        <v>1474</v>
      </c>
      <c r="C47" s="285">
        <v>1751.6</v>
      </c>
      <c r="D47" s="285" t="s">
        <v>36</v>
      </c>
      <c r="E47" s="287" t="s">
        <v>491</v>
      </c>
      <c r="F47" s="285">
        <v>0.26200000000000001</v>
      </c>
      <c r="G47" s="285">
        <v>0.252</v>
      </c>
      <c r="H47" s="285" t="s">
        <v>2149</v>
      </c>
      <c r="I47" s="285" t="s">
        <v>2150</v>
      </c>
      <c r="J47" s="285" t="s">
        <v>2151</v>
      </c>
      <c r="K47" s="285" t="s">
        <v>2012</v>
      </c>
      <c r="L47" s="285" t="s">
        <v>2152</v>
      </c>
      <c r="M47" s="285" t="s">
        <v>2014</v>
      </c>
      <c r="N47" s="285" t="s">
        <v>2043</v>
      </c>
      <c r="O47" s="285" t="s">
        <v>1905</v>
      </c>
      <c r="P47" s="285" t="s">
        <v>2153</v>
      </c>
      <c r="Q47" s="285" t="s">
        <v>2154</v>
      </c>
    </row>
    <row r="48" spans="1:17" x14ac:dyDescent="0.2">
      <c r="A48" s="398">
        <v>44</v>
      </c>
      <c r="B48" s="398" t="s">
        <v>1475</v>
      </c>
      <c r="C48" s="285">
        <v>1754.5</v>
      </c>
      <c r="D48" s="285" t="s">
        <v>36</v>
      </c>
      <c r="E48" s="287" t="s">
        <v>48</v>
      </c>
      <c r="F48" s="285">
        <v>0.28899999999999998</v>
      </c>
      <c r="G48" s="285">
        <v>0.27900000000000003</v>
      </c>
      <c r="H48" s="285" t="s">
        <v>2155</v>
      </c>
      <c r="I48" s="285" t="s">
        <v>2156</v>
      </c>
      <c r="J48" s="285" t="s">
        <v>2157</v>
      </c>
      <c r="K48" s="285" t="s">
        <v>1976</v>
      </c>
      <c r="L48" s="285" t="s">
        <v>2158</v>
      </c>
      <c r="M48" s="285" t="s">
        <v>1978</v>
      </c>
      <c r="N48" s="285" t="s">
        <v>1932</v>
      </c>
      <c r="O48" s="285" t="s">
        <v>2159</v>
      </c>
      <c r="P48" s="285" t="s">
        <v>1867</v>
      </c>
      <c r="Q48" s="285" t="s">
        <v>2160</v>
      </c>
    </row>
    <row r="49" spans="1:17" x14ac:dyDescent="0.2">
      <c r="A49" s="398">
        <v>45</v>
      </c>
      <c r="B49" s="398" t="s">
        <v>1476</v>
      </c>
      <c r="C49" s="285">
        <v>1758.78</v>
      </c>
      <c r="D49" s="285" t="s">
        <v>36</v>
      </c>
      <c r="E49" s="287" t="s">
        <v>465</v>
      </c>
      <c r="F49" s="285">
        <v>0.27900000000000003</v>
      </c>
      <c r="G49" s="285">
        <v>0.26700000000000002</v>
      </c>
      <c r="H49" s="285" t="s">
        <v>2161</v>
      </c>
      <c r="I49" s="285" t="s">
        <v>2162</v>
      </c>
      <c r="J49" s="285" t="s">
        <v>2163</v>
      </c>
      <c r="K49" s="285" t="s">
        <v>2164</v>
      </c>
      <c r="L49" s="285" t="s">
        <v>2165</v>
      </c>
      <c r="M49" s="285" t="s">
        <v>2166</v>
      </c>
      <c r="N49" s="285" t="s">
        <v>2167</v>
      </c>
      <c r="O49" s="285" t="s">
        <v>1972</v>
      </c>
      <c r="P49" s="285" t="s">
        <v>2168</v>
      </c>
      <c r="Q49" s="285" t="s">
        <v>2169</v>
      </c>
    </row>
    <row r="50" spans="1:17" x14ac:dyDescent="0.2">
      <c r="A50" s="398">
        <v>46</v>
      </c>
      <c r="B50" s="398" t="s">
        <v>205</v>
      </c>
      <c r="C50" s="285">
        <v>1930.84</v>
      </c>
      <c r="D50" s="285" t="s">
        <v>1477</v>
      </c>
      <c r="E50" s="398" t="s">
        <v>48</v>
      </c>
      <c r="F50" s="285">
        <v>0.17499999999999999</v>
      </c>
      <c r="G50" s="285">
        <v>0.16500000000000001</v>
      </c>
      <c r="H50" s="285" t="s">
        <v>2170</v>
      </c>
      <c r="I50" s="285" t="s">
        <v>2171</v>
      </c>
      <c r="J50" s="285" t="s">
        <v>2172</v>
      </c>
      <c r="K50" s="285" t="s">
        <v>2173</v>
      </c>
      <c r="L50" s="285" t="s">
        <v>2174</v>
      </c>
      <c r="M50" s="285" t="s">
        <v>2175</v>
      </c>
      <c r="N50" s="285" t="s">
        <v>2051</v>
      </c>
      <c r="O50" s="285" t="s">
        <v>2176</v>
      </c>
      <c r="P50" s="285" t="s">
        <v>2177</v>
      </c>
      <c r="Q50" s="285" t="s">
        <v>2101</v>
      </c>
    </row>
    <row r="51" spans="1:17" x14ac:dyDescent="0.2">
      <c r="A51" s="398">
        <v>47</v>
      </c>
      <c r="B51" s="398" t="s">
        <v>207</v>
      </c>
      <c r="C51" s="285">
        <v>1931.09</v>
      </c>
      <c r="D51" s="285" t="s">
        <v>1477</v>
      </c>
      <c r="E51" s="287" t="s">
        <v>467</v>
      </c>
      <c r="F51" s="285">
        <v>0.17199999999999999</v>
      </c>
      <c r="G51" s="285">
        <v>0.16200000000000001</v>
      </c>
      <c r="H51" s="285" t="s">
        <v>2178</v>
      </c>
      <c r="I51" s="285" t="s">
        <v>2179</v>
      </c>
      <c r="J51" s="285" t="s">
        <v>2180</v>
      </c>
      <c r="K51" s="285" t="s">
        <v>2181</v>
      </c>
      <c r="L51" s="285" t="s">
        <v>2182</v>
      </c>
      <c r="M51" s="285" t="s">
        <v>2183</v>
      </c>
      <c r="N51" s="285" t="s">
        <v>2184</v>
      </c>
      <c r="O51" s="285" t="s">
        <v>2185</v>
      </c>
      <c r="P51" s="285" t="s">
        <v>2186</v>
      </c>
      <c r="Q51" s="285" t="s">
        <v>1895</v>
      </c>
    </row>
    <row r="52" spans="1:17" x14ac:dyDescent="0.2">
      <c r="A52" s="398">
        <v>48</v>
      </c>
      <c r="B52" s="398" t="s">
        <v>210</v>
      </c>
      <c r="C52" s="285">
        <v>1931.88</v>
      </c>
      <c r="D52" s="285" t="s">
        <v>1477</v>
      </c>
      <c r="E52" s="287" t="s">
        <v>48</v>
      </c>
      <c r="F52" s="285">
        <v>0.156</v>
      </c>
      <c r="G52" s="285">
        <v>0.14599999999999999</v>
      </c>
      <c r="H52" s="285" t="s">
        <v>2187</v>
      </c>
      <c r="I52" s="285" t="s">
        <v>2188</v>
      </c>
      <c r="J52" s="285" t="s">
        <v>2189</v>
      </c>
      <c r="K52" s="285" t="s">
        <v>2190</v>
      </c>
      <c r="L52" s="285" t="s">
        <v>2191</v>
      </c>
      <c r="M52" s="285" t="s">
        <v>2192</v>
      </c>
      <c r="N52" s="285" t="s">
        <v>1986</v>
      </c>
      <c r="O52" s="285" t="s">
        <v>2193</v>
      </c>
      <c r="P52" s="285" t="s">
        <v>2194</v>
      </c>
      <c r="Q52" s="285" t="s">
        <v>1933</v>
      </c>
    </row>
    <row r="53" spans="1:17" x14ac:dyDescent="0.2">
      <c r="A53" s="398">
        <v>49</v>
      </c>
      <c r="B53" s="398" t="s">
        <v>217</v>
      </c>
      <c r="C53" s="285">
        <v>1933.38</v>
      </c>
      <c r="D53" s="285" t="s">
        <v>1477</v>
      </c>
      <c r="E53" s="287" t="s">
        <v>465</v>
      </c>
      <c r="F53" s="285">
        <v>0.24099999999999999</v>
      </c>
      <c r="G53" s="285">
        <v>0.23</v>
      </c>
      <c r="H53" s="285" t="s">
        <v>2195</v>
      </c>
      <c r="I53" s="285" t="s">
        <v>2196</v>
      </c>
      <c r="J53" s="285" t="s">
        <v>2197</v>
      </c>
      <c r="K53" s="285" t="s">
        <v>2198</v>
      </c>
      <c r="L53" s="285" t="s">
        <v>2199</v>
      </c>
      <c r="M53" s="285" t="s">
        <v>2200</v>
      </c>
      <c r="N53" s="285" t="s">
        <v>1986</v>
      </c>
      <c r="O53" s="285" t="s">
        <v>2201</v>
      </c>
      <c r="P53" s="285" t="s">
        <v>2202</v>
      </c>
      <c r="Q53" s="285" t="s">
        <v>1866</v>
      </c>
    </row>
    <row r="54" spans="1:17" x14ac:dyDescent="0.2">
      <c r="A54" s="398">
        <v>50</v>
      </c>
      <c r="B54" s="398" t="s">
        <v>219</v>
      </c>
      <c r="C54" s="285">
        <v>1933.71</v>
      </c>
      <c r="D54" s="285" t="s">
        <v>1477</v>
      </c>
      <c r="E54" s="287" t="s">
        <v>37</v>
      </c>
      <c r="F54" s="285">
        <v>0.22600000000000001</v>
      </c>
      <c r="G54" s="285">
        <v>0.215</v>
      </c>
      <c r="H54" s="285" t="s">
        <v>2203</v>
      </c>
      <c r="I54" s="285" t="s">
        <v>2204</v>
      </c>
      <c r="J54" s="285" t="s">
        <v>2205</v>
      </c>
      <c r="K54" s="285" t="s">
        <v>2064</v>
      </c>
      <c r="L54" s="285" t="s">
        <v>2206</v>
      </c>
      <c r="M54" s="285" t="s">
        <v>2066</v>
      </c>
      <c r="N54" s="285" t="s">
        <v>2184</v>
      </c>
      <c r="O54" s="285" t="s">
        <v>2207</v>
      </c>
      <c r="P54" s="285" t="s">
        <v>2208</v>
      </c>
      <c r="Q54" s="285" t="s">
        <v>2209</v>
      </c>
    </row>
    <row r="55" spans="1:17" x14ac:dyDescent="0.2">
      <c r="A55" s="398">
        <v>51</v>
      </c>
      <c r="B55" s="398" t="s">
        <v>220</v>
      </c>
      <c r="C55" s="285">
        <v>1933.93</v>
      </c>
      <c r="D55" s="285" t="s">
        <v>1477</v>
      </c>
      <c r="E55" s="287" t="s">
        <v>48</v>
      </c>
      <c r="F55" s="285">
        <v>0.23200000000000001</v>
      </c>
      <c r="G55" s="285">
        <v>0.221</v>
      </c>
      <c r="H55" s="285" t="s">
        <v>2210</v>
      </c>
      <c r="I55" s="285" t="s">
        <v>2211</v>
      </c>
      <c r="J55" s="285" t="s">
        <v>2212</v>
      </c>
      <c r="K55" s="285" t="s">
        <v>2213</v>
      </c>
      <c r="L55" s="285" t="s">
        <v>1958</v>
      </c>
      <c r="M55" s="285" t="s">
        <v>2214</v>
      </c>
      <c r="N55" s="285" t="s">
        <v>2043</v>
      </c>
      <c r="O55" s="285" t="s">
        <v>1942</v>
      </c>
      <c r="P55" s="285" t="s">
        <v>2036</v>
      </c>
      <c r="Q55" s="285" t="s">
        <v>1926</v>
      </c>
    </row>
    <row r="56" spans="1:17" x14ac:dyDescent="0.2">
      <c r="A56" s="398">
        <v>52</v>
      </c>
      <c r="B56" s="398" t="s">
        <v>223</v>
      </c>
      <c r="C56" s="285">
        <v>1934.57</v>
      </c>
      <c r="D56" s="285" t="s">
        <v>1477</v>
      </c>
      <c r="E56" s="287" t="s">
        <v>48</v>
      </c>
      <c r="F56" s="285">
        <v>0.26300000000000001</v>
      </c>
      <c r="G56" s="285">
        <v>0.25</v>
      </c>
      <c r="H56" s="285" t="s">
        <v>2215</v>
      </c>
      <c r="I56" s="285" t="s">
        <v>2216</v>
      </c>
      <c r="J56" s="285" t="s">
        <v>2217</v>
      </c>
      <c r="K56" s="285" t="s">
        <v>2218</v>
      </c>
      <c r="L56" s="285" t="s">
        <v>2219</v>
      </c>
      <c r="M56" s="285" t="s">
        <v>2220</v>
      </c>
      <c r="N56" s="285" t="s">
        <v>2051</v>
      </c>
      <c r="O56" s="285" t="s">
        <v>1987</v>
      </c>
      <c r="P56" s="285" t="s">
        <v>1915</v>
      </c>
      <c r="Q56" s="285" t="s">
        <v>2221</v>
      </c>
    </row>
    <row r="57" spans="1:17" x14ac:dyDescent="0.2">
      <c r="A57" s="398">
        <v>53</v>
      </c>
      <c r="B57" s="398" t="s">
        <v>224</v>
      </c>
      <c r="C57" s="285">
        <v>1934.85</v>
      </c>
      <c r="D57" s="285" t="s">
        <v>1477</v>
      </c>
      <c r="E57" s="287" t="s">
        <v>465</v>
      </c>
      <c r="F57" s="285">
        <v>0.253</v>
      </c>
      <c r="G57" s="285">
        <v>0.24099999999999999</v>
      </c>
      <c r="H57" s="285" t="s">
        <v>2215</v>
      </c>
      <c r="I57" s="285" t="s">
        <v>2222</v>
      </c>
      <c r="J57" s="285" t="s">
        <v>2223</v>
      </c>
      <c r="K57" s="285" t="s">
        <v>2224</v>
      </c>
      <c r="L57" s="285" t="s">
        <v>2225</v>
      </c>
      <c r="M57" s="285" t="s">
        <v>2226</v>
      </c>
      <c r="N57" s="285" t="s">
        <v>2043</v>
      </c>
      <c r="O57" s="285" t="s">
        <v>1942</v>
      </c>
      <c r="P57" s="285" t="s">
        <v>2227</v>
      </c>
      <c r="Q57" s="285" t="s">
        <v>2228</v>
      </c>
    </row>
    <row r="58" spans="1:17" x14ac:dyDescent="0.2">
      <c r="A58" s="398">
        <v>54</v>
      </c>
      <c r="B58" s="398" t="s">
        <v>225</v>
      </c>
      <c r="C58" s="285">
        <v>1935.08</v>
      </c>
      <c r="D58" s="285" t="s">
        <v>1477</v>
      </c>
      <c r="E58" s="287" t="s">
        <v>48</v>
      </c>
      <c r="F58" s="285">
        <v>0.27600000000000002</v>
      </c>
      <c r="G58" s="285">
        <v>0.26300000000000001</v>
      </c>
      <c r="H58" s="285" t="s">
        <v>2229</v>
      </c>
      <c r="I58" s="285" t="s">
        <v>2230</v>
      </c>
      <c r="J58" s="285" t="s">
        <v>2231</v>
      </c>
      <c r="K58" s="285" t="s">
        <v>2232</v>
      </c>
      <c r="L58" s="285" t="s">
        <v>2233</v>
      </c>
      <c r="M58" s="285" t="s">
        <v>2234</v>
      </c>
      <c r="N58" s="285" t="s">
        <v>1960</v>
      </c>
      <c r="O58" s="285" t="s">
        <v>1961</v>
      </c>
      <c r="P58" s="285" t="s">
        <v>1962</v>
      </c>
      <c r="Q58" s="285" t="s">
        <v>1963</v>
      </c>
    </row>
    <row r="59" spans="1:17" x14ac:dyDescent="0.2">
      <c r="A59" s="398">
        <v>55</v>
      </c>
      <c r="B59" s="398" t="s">
        <v>230</v>
      </c>
      <c r="C59" s="285">
        <v>1936.12</v>
      </c>
      <c r="D59" s="285" t="s">
        <v>1477</v>
      </c>
      <c r="E59" s="287" t="s">
        <v>48</v>
      </c>
      <c r="F59" s="285">
        <v>0.24399999999999999</v>
      </c>
      <c r="G59" s="285">
        <v>0.23200000000000001</v>
      </c>
      <c r="H59" s="285" t="s">
        <v>1986</v>
      </c>
      <c r="I59" s="285" t="s">
        <v>2235</v>
      </c>
      <c r="J59" s="285" t="s">
        <v>2236</v>
      </c>
      <c r="K59" s="285" t="s">
        <v>2237</v>
      </c>
      <c r="L59" s="285" t="s">
        <v>2238</v>
      </c>
      <c r="M59" s="285" t="s">
        <v>2239</v>
      </c>
      <c r="N59" s="285" t="s">
        <v>1797</v>
      </c>
      <c r="O59" s="285" t="s">
        <v>2240</v>
      </c>
      <c r="P59" s="285" t="s">
        <v>2241</v>
      </c>
      <c r="Q59" s="285" t="s">
        <v>2242</v>
      </c>
    </row>
    <row r="60" spans="1:17" x14ac:dyDescent="0.2">
      <c r="A60" s="398">
        <v>56</v>
      </c>
      <c r="B60" s="398" t="s">
        <v>232</v>
      </c>
      <c r="C60" s="285">
        <v>1936.36</v>
      </c>
      <c r="D60" s="285" t="s">
        <v>1477</v>
      </c>
      <c r="E60" s="287" t="s">
        <v>48</v>
      </c>
      <c r="F60" s="285">
        <v>0.26400000000000001</v>
      </c>
      <c r="G60" s="285">
        <v>0.252</v>
      </c>
      <c r="H60" s="285" t="s">
        <v>2243</v>
      </c>
      <c r="I60" s="285" t="s">
        <v>2244</v>
      </c>
      <c r="J60" s="285" t="s">
        <v>2245</v>
      </c>
      <c r="K60" s="285" t="s">
        <v>2246</v>
      </c>
      <c r="L60" s="285" t="s">
        <v>2247</v>
      </c>
      <c r="M60" s="285" t="s">
        <v>2248</v>
      </c>
      <c r="N60" s="285" t="s">
        <v>1904</v>
      </c>
      <c r="O60" s="285" t="s">
        <v>2249</v>
      </c>
      <c r="P60" s="285" t="s">
        <v>2015</v>
      </c>
      <c r="Q60" s="285" t="s">
        <v>2250</v>
      </c>
    </row>
    <row r="61" spans="1:17" x14ac:dyDescent="0.2">
      <c r="A61" s="398">
        <v>57</v>
      </c>
      <c r="B61" s="398" t="s">
        <v>234</v>
      </c>
      <c r="C61" s="285">
        <v>1936.86</v>
      </c>
      <c r="D61" s="285" t="s">
        <v>1477</v>
      </c>
      <c r="E61" s="287" t="s">
        <v>48</v>
      </c>
      <c r="F61" s="285">
        <v>0.23300000000000001</v>
      </c>
      <c r="G61" s="285">
        <v>0.223</v>
      </c>
      <c r="H61" s="285" t="s">
        <v>1973</v>
      </c>
      <c r="I61" s="285" t="s">
        <v>2251</v>
      </c>
      <c r="J61" s="285" t="s">
        <v>2252</v>
      </c>
      <c r="K61" s="285" t="s">
        <v>2253</v>
      </c>
      <c r="L61" s="285" t="s">
        <v>2254</v>
      </c>
      <c r="M61" s="285" t="s">
        <v>2255</v>
      </c>
      <c r="N61" s="285" t="s">
        <v>1885</v>
      </c>
      <c r="O61" s="285" t="s">
        <v>1924</v>
      </c>
      <c r="P61" s="285" t="s">
        <v>2256</v>
      </c>
      <c r="Q61" s="285" t="s">
        <v>2257</v>
      </c>
    </row>
    <row r="62" spans="1:17" x14ac:dyDescent="0.2">
      <c r="A62" s="398">
        <v>58</v>
      </c>
      <c r="B62" s="398" t="s">
        <v>236</v>
      </c>
      <c r="C62" s="285">
        <v>1937.08</v>
      </c>
      <c r="D62" s="285" t="s">
        <v>1477</v>
      </c>
      <c r="E62" s="287" t="s">
        <v>48</v>
      </c>
      <c r="F62" s="285">
        <v>0.20100000000000001</v>
      </c>
      <c r="G62" s="285">
        <v>0.193</v>
      </c>
      <c r="H62" s="285" t="s">
        <v>2258</v>
      </c>
      <c r="I62" s="285" t="s">
        <v>2259</v>
      </c>
      <c r="J62" s="285" t="s">
        <v>2260</v>
      </c>
      <c r="K62" s="285" t="s">
        <v>2261</v>
      </c>
      <c r="L62" s="285" t="s">
        <v>2262</v>
      </c>
      <c r="M62" s="285" t="s">
        <v>2263</v>
      </c>
      <c r="N62" s="285" t="s">
        <v>2051</v>
      </c>
      <c r="O62" s="285" t="s">
        <v>2264</v>
      </c>
      <c r="P62" s="285" t="s">
        <v>2265</v>
      </c>
      <c r="Q62" s="285" t="s">
        <v>2266</v>
      </c>
    </row>
    <row r="63" spans="1:17" x14ac:dyDescent="0.2">
      <c r="A63" s="398">
        <v>59</v>
      </c>
      <c r="B63" s="398" t="s">
        <v>237</v>
      </c>
      <c r="C63" s="285">
        <v>1937.42</v>
      </c>
      <c r="D63" s="285" t="s">
        <v>1477</v>
      </c>
      <c r="E63" s="287" t="s">
        <v>48</v>
      </c>
      <c r="F63" s="285">
        <v>0.255</v>
      </c>
      <c r="G63" s="285">
        <v>0.24299999999999999</v>
      </c>
      <c r="H63" s="285" t="s">
        <v>2229</v>
      </c>
      <c r="I63" s="285" t="s">
        <v>2267</v>
      </c>
      <c r="J63" s="285" t="s">
        <v>2268</v>
      </c>
      <c r="K63" s="285" t="s">
        <v>1993</v>
      </c>
      <c r="L63" s="285" t="s">
        <v>2269</v>
      </c>
      <c r="M63" s="285" t="s">
        <v>1995</v>
      </c>
      <c r="N63" s="285" t="s">
        <v>1904</v>
      </c>
      <c r="O63" s="285" t="s">
        <v>1961</v>
      </c>
      <c r="P63" s="285" t="s">
        <v>1962</v>
      </c>
      <c r="Q63" s="285" t="s">
        <v>2060</v>
      </c>
    </row>
    <row r="64" spans="1:17" x14ac:dyDescent="0.2">
      <c r="A64" s="398">
        <v>60</v>
      </c>
      <c r="B64" s="398" t="s">
        <v>239</v>
      </c>
      <c r="C64" s="285">
        <v>1937.87</v>
      </c>
      <c r="D64" s="285" t="s">
        <v>1477</v>
      </c>
      <c r="E64" s="287" t="s">
        <v>48</v>
      </c>
      <c r="F64" s="285">
        <v>0.25900000000000001</v>
      </c>
      <c r="G64" s="285">
        <v>0.247</v>
      </c>
      <c r="H64" s="285" t="s">
        <v>2215</v>
      </c>
      <c r="I64" s="285" t="s">
        <v>2270</v>
      </c>
      <c r="J64" s="285" t="s">
        <v>2271</v>
      </c>
      <c r="K64" s="285" t="s">
        <v>1993</v>
      </c>
      <c r="L64" s="285" t="s">
        <v>2269</v>
      </c>
      <c r="M64" s="285" t="s">
        <v>1995</v>
      </c>
      <c r="N64" s="285" t="s">
        <v>1904</v>
      </c>
      <c r="O64" s="285" t="s">
        <v>1996</v>
      </c>
      <c r="P64" s="285" t="s">
        <v>2272</v>
      </c>
      <c r="Q64" s="285" t="s">
        <v>1847</v>
      </c>
    </row>
    <row r="65" spans="1:17" x14ac:dyDescent="0.2">
      <c r="A65" s="398">
        <v>61</v>
      </c>
      <c r="B65" s="398" t="s">
        <v>241</v>
      </c>
      <c r="C65" s="285">
        <v>1938.39</v>
      </c>
      <c r="D65" s="285" t="s">
        <v>1477</v>
      </c>
      <c r="E65" s="287" t="s">
        <v>37</v>
      </c>
      <c r="F65" s="285">
        <v>0.23400000000000001</v>
      </c>
      <c r="G65" s="285">
        <v>0.224</v>
      </c>
      <c r="H65" s="285" t="s">
        <v>2273</v>
      </c>
      <c r="I65" s="285" t="s">
        <v>2274</v>
      </c>
      <c r="J65" s="285" t="s">
        <v>2275</v>
      </c>
      <c r="K65" s="285" t="s">
        <v>2276</v>
      </c>
      <c r="L65" s="285" t="s">
        <v>2277</v>
      </c>
      <c r="M65" s="285" t="s">
        <v>2278</v>
      </c>
      <c r="N65" s="285" t="s">
        <v>2279</v>
      </c>
      <c r="O65" s="285" t="s">
        <v>1970</v>
      </c>
      <c r="P65" s="285" t="s">
        <v>2280</v>
      </c>
      <c r="Q65" s="285" t="s">
        <v>2281</v>
      </c>
    </row>
    <row r="66" spans="1:17" x14ac:dyDescent="0.2">
      <c r="A66" s="398">
        <v>62</v>
      </c>
      <c r="B66" s="398" t="s">
        <v>1567</v>
      </c>
      <c r="C66" s="285">
        <v>1938.52</v>
      </c>
      <c r="D66" s="285" t="s">
        <v>1477</v>
      </c>
      <c r="E66" s="287" t="s">
        <v>37</v>
      </c>
      <c r="F66" s="285">
        <v>0.22500000000000001</v>
      </c>
      <c r="G66" s="285">
        <v>0.214</v>
      </c>
      <c r="H66" s="285" t="s">
        <v>2282</v>
      </c>
      <c r="I66" s="285" t="s">
        <v>2283</v>
      </c>
      <c r="J66" s="285" t="s">
        <v>2284</v>
      </c>
      <c r="K66" s="285" t="s">
        <v>2285</v>
      </c>
      <c r="L66" s="285" t="s">
        <v>2286</v>
      </c>
      <c r="M66" s="285" t="s">
        <v>2287</v>
      </c>
      <c r="N66" s="285" t="s">
        <v>1923</v>
      </c>
      <c r="O66" s="285" t="s">
        <v>2023</v>
      </c>
      <c r="P66" s="285" t="s">
        <v>2288</v>
      </c>
      <c r="Q66" s="285" t="s">
        <v>2289</v>
      </c>
    </row>
    <row r="67" spans="1:17" x14ac:dyDescent="0.2">
      <c r="A67" s="398">
        <v>63</v>
      </c>
      <c r="B67" s="398" t="s">
        <v>246</v>
      </c>
      <c r="C67" s="285">
        <v>1939.41</v>
      </c>
      <c r="D67" s="285" t="s">
        <v>1477</v>
      </c>
      <c r="E67" s="398" t="s">
        <v>465</v>
      </c>
      <c r="F67" s="285">
        <v>0.218</v>
      </c>
      <c r="G67" s="285">
        <v>0.20699999999999999</v>
      </c>
      <c r="H67" s="285" t="s">
        <v>2290</v>
      </c>
      <c r="I67" s="285" t="s">
        <v>2291</v>
      </c>
      <c r="J67" s="285" t="s">
        <v>2292</v>
      </c>
      <c r="K67" s="285" t="s">
        <v>2224</v>
      </c>
      <c r="L67" s="285" t="s">
        <v>2293</v>
      </c>
      <c r="M67" s="285" t="s">
        <v>2226</v>
      </c>
      <c r="N67" s="285" t="s">
        <v>1960</v>
      </c>
      <c r="O67" s="285" t="s">
        <v>1924</v>
      </c>
      <c r="P67" s="285" t="s">
        <v>1925</v>
      </c>
      <c r="Q67" s="285" t="s">
        <v>1914</v>
      </c>
    </row>
    <row r="68" spans="1:17" x14ac:dyDescent="0.2">
      <c r="A68" s="398">
        <v>64</v>
      </c>
      <c r="B68" s="398" t="s">
        <v>1568</v>
      </c>
      <c r="C68" s="285">
        <v>1940</v>
      </c>
      <c r="D68" s="285" t="s">
        <v>1477</v>
      </c>
      <c r="E68" s="287" t="s">
        <v>37</v>
      </c>
      <c r="F68" s="285">
        <v>0.25600000000000001</v>
      </c>
      <c r="G68" s="285">
        <v>0.245</v>
      </c>
      <c r="H68" s="285" t="s">
        <v>2294</v>
      </c>
      <c r="I68" s="285" t="s">
        <v>2295</v>
      </c>
      <c r="J68" s="285" t="s">
        <v>2296</v>
      </c>
      <c r="K68" s="285" t="s">
        <v>2297</v>
      </c>
      <c r="L68" s="285" t="s">
        <v>2298</v>
      </c>
      <c r="M68" s="285" t="s">
        <v>2299</v>
      </c>
      <c r="N68" s="285" t="s">
        <v>2005</v>
      </c>
      <c r="O68" s="285" t="s">
        <v>1987</v>
      </c>
      <c r="P68" s="285" t="s">
        <v>2300</v>
      </c>
      <c r="Q68" s="285" t="s">
        <v>2301</v>
      </c>
    </row>
    <row r="69" spans="1:17" x14ac:dyDescent="0.2">
      <c r="A69" s="398">
        <v>65</v>
      </c>
      <c r="B69" s="398" t="s">
        <v>251</v>
      </c>
      <c r="C69" s="285">
        <v>1940.37</v>
      </c>
      <c r="D69" s="285" t="s">
        <v>1477</v>
      </c>
      <c r="E69" s="287" t="s">
        <v>37</v>
      </c>
      <c r="F69" s="285">
        <v>0.24299999999999999</v>
      </c>
      <c r="G69" s="285">
        <v>0.23200000000000001</v>
      </c>
      <c r="H69" s="285" t="s">
        <v>2302</v>
      </c>
      <c r="I69" s="285" t="s">
        <v>2303</v>
      </c>
      <c r="J69" s="285" t="s">
        <v>2304</v>
      </c>
      <c r="K69" s="285" t="s">
        <v>2305</v>
      </c>
      <c r="L69" s="285" t="s">
        <v>2306</v>
      </c>
      <c r="M69" s="285" t="s">
        <v>2307</v>
      </c>
      <c r="N69" s="285" t="s">
        <v>1885</v>
      </c>
      <c r="O69" s="285" t="s">
        <v>2249</v>
      </c>
      <c r="P69" s="285" t="s">
        <v>2308</v>
      </c>
      <c r="Q69" s="285" t="s">
        <v>2309</v>
      </c>
    </row>
    <row r="70" spans="1:17" x14ac:dyDescent="0.2">
      <c r="A70" s="398">
        <v>66</v>
      </c>
      <c r="B70" s="398" t="s">
        <v>254</v>
      </c>
      <c r="C70" s="285">
        <v>1941.11</v>
      </c>
      <c r="D70" s="285" t="s">
        <v>1477</v>
      </c>
      <c r="E70" s="287" t="s">
        <v>48</v>
      </c>
      <c r="F70" s="285">
        <v>0.11899999999999999</v>
      </c>
      <c r="G70" s="285">
        <v>0.113</v>
      </c>
      <c r="H70" s="285" t="s">
        <v>2310</v>
      </c>
      <c r="I70" s="285" t="s">
        <v>2311</v>
      </c>
      <c r="J70" s="285" t="s">
        <v>2312</v>
      </c>
      <c r="K70" s="285" t="s">
        <v>2313</v>
      </c>
      <c r="L70" s="285" t="s">
        <v>2314</v>
      </c>
      <c r="M70" s="285" t="s">
        <v>2315</v>
      </c>
      <c r="N70" s="285" t="s">
        <v>1807</v>
      </c>
      <c r="O70" s="285" t="s">
        <v>2316</v>
      </c>
      <c r="P70" s="285" t="s">
        <v>2249</v>
      </c>
      <c r="Q70" s="285" t="s">
        <v>2317</v>
      </c>
    </row>
    <row r="71" spans="1:17" x14ac:dyDescent="0.2">
      <c r="A71" s="398">
        <v>67</v>
      </c>
      <c r="B71" s="398" t="s">
        <v>1569</v>
      </c>
      <c r="C71" s="285">
        <v>1941.8</v>
      </c>
      <c r="D71" s="285" t="s">
        <v>1477</v>
      </c>
      <c r="E71" s="287" t="s">
        <v>48</v>
      </c>
      <c r="F71" s="285">
        <v>0.20300000000000001</v>
      </c>
      <c r="G71" s="285">
        <v>0.19400000000000001</v>
      </c>
      <c r="H71" s="285" t="s">
        <v>2318</v>
      </c>
      <c r="I71" s="285" t="s">
        <v>2319</v>
      </c>
      <c r="J71" s="285" t="s">
        <v>2320</v>
      </c>
      <c r="K71" s="285" t="s">
        <v>2064</v>
      </c>
      <c r="L71" s="285" t="s">
        <v>2065</v>
      </c>
      <c r="M71" s="285" t="s">
        <v>2066</v>
      </c>
      <c r="N71" s="285" t="s">
        <v>1826</v>
      </c>
      <c r="O71" s="285" t="s">
        <v>1876</v>
      </c>
      <c r="P71" s="285" t="s">
        <v>2321</v>
      </c>
      <c r="Q71" s="285" t="s">
        <v>1905</v>
      </c>
    </row>
    <row r="72" spans="1:17" x14ac:dyDescent="0.2">
      <c r="A72" s="398">
        <v>68</v>
      </c>
      <c r="B72" s="398" t="s">
        <v>260</v>
      </c>
      <c r="C72" s="285">
        <v>1942.4</v>
      </c>
      <c r="D72" s="285" t="s">
        <v>1477</v>
      </c>
      <c r="E72" s="287" t="s">
        <v>48</v>
      </c>
      <c r="F72" s="285">
        <v>0.23799999999999999</v>
      </c>
      <c r="G72" s="285">
        <v>0.22800000000000001</v>
      </c>
      <c r="H72" s="285" t="s">
        <v>2322</v>
      </c>
      <c r="I72" s="285" t="s">
        <v>2323</v>
      </c>
      <c r="J72" s="285" t="s">
        <v>2319</v>
      </c>
      <c r="K72" s="285" t="s">
        <v>2033</v>
      </c>
      <c r="L72" s="285" t="s">
        <v>2324</v>
      </c>
      <c r="M72" s="285" t="s">
        <v>2035</v>
      </c>
      <c r="N72" s="285" t="s">
        <v>2139</v>
      </c>
      <c r="O72" s="285" t="s">
        <v>1924</v>
      </c>
      <c r="P72" s="285" t="s">
        <v>2325</v>
      </c>
      <c r="Q72" s="285" t="s">
        <v>1878</v>
      </c>
    </row>
    <row r="73" spans="1:17" x14ac:dyDescent="0.2">
      <c r="A73" s="398">
        <v>69</v>
      </c>
      <c r="B73" s="398" t="s">
        <v>261</v>
      </c>
      <c r="C73" s="285">
        <v>1942.68</v>
      </c>
      <c r="D73" s="285" t="s">
        <v>1477</v>
      </c>
      <c r="E73" s="287" t="s">
        <v>48</v>
      </c>
      <c r="F73" s="285">
        <v>0.20899999999999999</v>
      </c>
      <c r="G73" s="285">
        <v>0.19900000000000001</v>
      </c>
      <c r="H73" s="285" t="s">
        <v>2326</v>
      </c>
      <c r="I73" s="285" t="s">
        <v>2327</v>
      </c>
      <c r="J73" s="285" t="s">
        <v>2328</v>
      </c>
      <c r="K73" s="285" t="s">
        <v>2329</v>
      </c>
      <c r="L73" s="285" t="s">
        <v>2330</v>
      </c>
      <c r="M73" s="285" t="s">
        <v>2331</v>
      </c>
      <c r="N73" s="285" t="s">
        <v>1787</v>
      </c>
      <c r="O73" s="285" t="s">
        <v>2332</v>
      </c>
      <c r="P73" s="285" t="s">
        <v>2333</v>
      </c>
      <c r="Q73" s="285" t="s">
        <v>2134</v>
      </c>
    </row>
    <row r="74" spans="1:17" x14ac:dyDescent="0.2">
      <c r="A74" s="398">
        <v>70</v>
      </c>
      <c r="B74" s="398" t="s">
        <v>262</v>
      </c>
      <c r="C74" s="285">
        <v>1942.89</v>
      </c>
      <c r="D74" s="285" t="s">
        <v>1477</v>
      </c>
      <c r="E74" s="287" t="s">
        <v>468</v>
      </c>
      <c r="F74" s="285">
        <v>0.13700000000000001</v>
      </c>
      <c r="G74" s="285">
        <v>0.129</v>
      </c>
      <c r="H74" s="285" t="s">
        <v>2334</v>
      </c>
      <c r="I74" s="285" t="s">
        <v>2335</v>
      </c>
      <c r="J74" s="285" t="s">
        <v>2336</v>
      </c>
      <c r="K74" s="285" t="s">
        <v>2337</v>
      </c>
      <c r="L74" s="285" t="s">
        <v>2338</v>
      </c>
      <c r="M74" s="285" t="s">
        <v>1584</v>
      </c>
      <c r="N74" s="285" t="s">
        <v>1960</v>
      </c>
      <c r="O74" s="285" t="s">
        <v>2339</v>
      </c>
      <c r="P74" s="285" t="s">
        <v>2340</v>
      </c>
      <c r="Q74" s="285" t="s">
        <v>2341</v>
      </c>
    </row>
    <row r="75" spans="1:17" x14ac:dyDescent="0.2">
      <c r="A75" s="398">
        <v>71</v>
      </c>
      <c r="B75" s="398" t="s">
        <v>263</v>
      </c>
      <c r="C75" s="285">
        <v>1943.15</v>
      </c>
      <c r="D75" s="285" t="s">
        <v>1477</v>
      </c>
      <c r="E75" s="287" t="s">
        <v>48</v>
      </c>
      <c r="F75" s="285">
        <v>0.188</v>
      </c>
      <c r="G75" s="285">
        <v>0.17799999999999999</v>
      </c>
      <c r="H75" s="285" t="s">
        <v>2342</v>
      </c>
      <c r="I75" s="285" t="s">
        <v>2343</v>
      </c>
      <c r="J75" s="285" t="s">
        <v>2344</v>
      </c>
      <c r="K75" s="285" t="s">
        <v>2345</v>
      </c>
      <c r="L75" s="285" t="s">
        <v>2346</v>
      </c>
      <c r="M75" s="285" t="s">
        <v>2347</v>
      </c>
      <c r="N75" s="285" t="s">
        <v>1904</v>
      </c>
      <c r="O75" s="285" t="s">
        <v>2348</v>
      </c>
      <c r="P75" s="285" t="s">
        <v>2349</v>
      </c>
      <c r="Q75" s="285" t="s">
        <v>2350</v>
      </c>
    </row>
    <row r="76" spans="1:17" x14ac:dyDescent="0.2">
      <c r="A76" s="398">
        <v>72</v>
      </c>
      <c r="B76" s="398" t="s">
        <v>268</v>
      </c>
      <c r="C76" s="285">
        <v>1944.41</v>
      </c>
      <c r="D76" s="285" t="s">
        <v>1477</v>
      </c>
      <c r="E76" s="287" t="s">
        <v>48</v>
      </c>
      <c r="F76" s="285">
        <v>0.19400000000000001</v>
      </c>
      <c r="G76" s="285">
        <v>0.183</v>
      </c>
      <c r="H76" s="285" t="s">
        <v>2351</v>
      </c>
      <c r="I76" s="285" t="s">
        <v>2352</v>
      </c>
      <c r="J76" s="285" t="s">
        <v>2353</v>
      </c>
      <c r="K76" s="285" t="s">
        <v>2354</v>
      </c>
      <c r="L76" s="285" t="s">
        <v>2182</v>
      </c>
      <c r="M76" s="285" t="s">
        <v>2355</v>
      </c>
      <c r="N76" s="285" t="s">
        <v>2051</v>
      </c>
      <c r="O76" s="285" t="s">
        <v>2356</v>
      </c>
      <c r="P76" s="285" t="s">
        <v>2357</v>
      </c>
      <c r="Q76" s="285" t="s">
        <v>2358</v>
      </c>
    </row>
    <row r="77" spans="1:17" x14ac:dyDescent="0.2">
      <c r="A77" s="398">
        <v>73</v>
      </c>
      <c r="B77" s="398" t="s">
        <v>1478</v>
      </c>
      <c r="C77" s="285">
        <v>1930.5</v>
      </c>
      <c r="D77" s="285" t="s">
        <v>1477</v>
      </c>
      <c r="E77" s="398" t="s">
        <v>467</v>
      </c>
      <c r="F77" s="285">
        <v>0.18099999999999999</v>
      </c>
      <c r="G77" s="285">
        <v>0.17</v>
      </c>
      <c r="H77" s="285" t="s">
        <v>2359</v>
      </c>
      <c r="I77" s="285" t="s">
        <v>2242</v>
      </c>
      <c r="J77" s="285" t="s">
        <v>2360</v>
      </c>
      <c r="K77" s="285" t="s">
        <v>2361</v>
      </c>
      <c r="L77" s="285" t="s">
        <v>2362</v>
      </c>
      <c r="M77" s="285" t="s">
        <v>2363</v>
      </c>
      <c r="N77" s="285" t="s">
        <v>1904</v>
      </c>
      <c r="O77" s="285" t="s">
        <v>1951</v>
      </c>
      <c r="P77" s="285" t="s">
        <v>2357</v>
      </c>
      <c r="Q77" s="285" t="s">
        <v>2134</v>
      </c>
    </row>
    <row r="78" spans="1:17" x14ac:dyDescent="0.2">
      <c r="A78" s="398">
        <v>74</v>
      </c>
      <c r="B78" s="398" t="s">
        <v>1479</v>
      </c>
      <c r="C78" s="285">
        <v>1936.5</v>
      </c>
      <c r="D78" s="285" t="s">
        <v>1477</v>
      </c>
      <c r="E78" s="287" t="s">
        <v>494</v>
      </c>
      <c r="F78" s="285">
        <v>0.249</v>
      </c>
      <c r="G78" s="285">
        <v>0.23599999999999999</v>
      </c>
      <c r="H78" s="285" t="s">
        <v>2364</v>
      </c>
      <c r="I78" s="285" t="s">
        <v>2365</v>
      </c>
      <c r="J78" s="285" t="s">
        <v>2366</v>
      </c>
      <c r="K78" s="285" t="s">
        <v>2367</v>
      </c>
      <c r="L78" s="285" t="s">
        <v>2368</v>
      </c>
      <c r="M78" s="285" t="s">
        <v>2369</v>
      </c>
      <c r="N78" s="285" t="s">
        <v>2167</v>
      </c>
      <c r="O78" s="285" t="s">
        <v>1942</v>
      </c>
      <c r="P78" s="285" t="s">
        <v>2370</v>
      </c>
      <c r="Q78" s="285" t="s">
        <v>2371</v>
      </c>
    </row>
    <row r="79" spans="1:17" x14ac:dyDescent="0.2">
      <c r="A79" s="398">
        <v>75</v>
      </c>
      <c r="B79" s="398" t="s">
        <v>1480</v>
      </c>
      <c r="C79" s="285">
        <v>1944.5</v>
      </c>
      <c r="D79" s="285" t="s">
        <v>1477</v>
      </c>
      <c r="E79" s="287" t="s">
        <v>491</v>
      </c>
      <c r="F79" s="285">
        <v>0.214</v>
      </c>
      <c r="G79" s="285">
        <v>0.20300000000000001</v>
      </c>
      <c r="H79" s="285" t="s">
        <v>2372</v>
      </c>
      <c r="I79" s="285" t="s">
        <v>2373</v>
      </c>
      <c r="J79" s="285" t="s">
        <v>2374</v>
      </c>
      <c r="K79" s="285" t="s">
        <v>2020</v>
      </c>
      <c r="L79" s="285" t="s">
        <v>2375</v>
      </c>
      <c r="M79" s="285" t="s">
        <v>2022</v>
      </c>
      <c r="N79" s="285" t="s">
        <v>1826</v>
      </c>
      <c r="O79" s="285" t="s">
        <v>2101</v>
      </c>
      <c r="P79" s="285" t="s">
        <v>2102</v>
      </c>
      <c r="Q79" s="285" t="s">
        <v>1961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M115"/>
  <sheetViews>
    <sheetView zoomScale="115" zoomScaleNormal="115" workbookViewId="0">
      <selection activeCell="R16" sqref="R16"/>
    </sheetView>
  </sheetViews>
  <sheetFormatPr defaultRowHeight="15" x14ac:dyDescent="0.25"/>
  <sheetData>
    <row r="2" spans="1:13" ht="15.75" x14ac:dyDescent="0.25">
      <c r="A2" s="288" t="s">
        <v>1543</v>
      </c>
      <c r="L2" s="424" t="s">
        <v>2386</v>
      </c>
      <c r="M2" s="426">
        <f>MIN(M6:M115)</f>
        <v>1.0448332422088573</v>
      </c>
    </row>
    <row r="3" spans="1:13" x14ac:dyDescent="0.25">
      <c r="E3">
        <f>1/E5</f>
        <v>1</v>
      </c>
      <c r="F3">
        <f t="shared" ref="F3:K3" si="0">1/F5</f>
        <v>0.1</v>
      </c>
      <c r="G3">
        <f t="shared" si="0"/>
        <v>0.05</v>
      </c>
      <c r="H3">
        <f t="shared" si="0"/>
        <v>0.02</v>
      </c>
      <c r="I3">
        <f t="shared" si="0"/>
        <v>0.01</v>
      </c>
      <c r="J3">
        <f t="shared" si="0"/>
        <v>6.6666666666666671E-3</v>
      </c>
      <c r="K3">
        <f t="shared" si="0"/>
        <v>5.0000000000000001E-3</v>
      </c>
      <c r="L3" s="425" t="s">
        <v>2387</v>
      </c>
      <c r="M3" s="427">
        <f>MAX(M6:M115)</f>
        <v>250</v>
      </c>
    </row>
    <row r="4" spans="1:13" ht="25.5" x14ac:dyDescent="0.25">
      <c r="A4" s="286" t="s">
        <v>1489</v>
      </c>
      <c r="B4" s="525" t="s">
        <v>1491</v>
      </c>
      <c r="C4" s="525" t="s">
        <v>1492</v>
      </c>
      <c r="D4" s="525" t="s">
        <v>1493</v>
      </c>
      <c r="E4" s="286" t="s">
        <v>1494</v>
      </c>
      <c r="F4" s="525" t="s">
        <v>1495</v>
      </c>
      <c r="G4" s="525"/>
      <c r="H4" s="525"/>
      <c r="I4" s="525"/>
      <c r="J4" s="525"/>
      <c r="K4" s="525"/>
      <c r="L4" s="526"/>
    </row>
    <row r="5" spans="1:13" x14ac:dyDescent="0.25">
      <c r="A5" s="286" t="s">
        <v>1490</v>
      </c>
      <c r="B5" s="525"/>
      <c r="C5" s="525"/>
      <c r="D5" s="525"/>
      <c r="E5" s="286">
        <v>1</v>
      </c>
      <c r="F5" s="289">
        <v>10</v>
      </c>
      <c r="G5" s="286">
        <v>20</v>
      </c>
      <c r="H5" s="286">
        <v>50</v>
      </c>
      <c r="I5" s="286">
        <v>100</v>
      </c>
      <c r="J5" s="286">
        <v>150</v>
      </c>
      <c r="K5" s="286">
        <v>200</v>
      </c>
      <c r="L5" s="286">
        <v>250</v>
      </c>
      <c r="M5" t="s">
        <v>2388</v>
      </c>
    </row>
    <row r="6" spans="1:13" x14ac:dyDescent="0.25">
      <c r="A6" s="290">
        <v>1</v>
      </c>
      <c r="B6" s="290" t="s">
        <v>530</v>
      </c>
      <c r="C6" s="290" t="s">
        <v>1496</v>
      </c>
      <c r="D6" s="290">
        <v>1145.8</v>
      </c>
      <c r="E6" s="290">
        <v>98</v>
      </c>
      <c r="F6" s="285">
        <v>70.099999999999994</v>
      </c>
      <c r="G6" s="285">
        <v>62.3</v>
      </c>
      <c r="H6" s="285">
        <v>57.8</v>
      </c>
      <c r="I6" s="285">
        <v>55.4</v>
      </c>
      <c r="J6" s="285">
        <v>53.9</v>
      </c>
      <c r="K6" s="285">
        <v>53.1</v>
      </c>
      <c r="L6" s="290">
        <v>98</v>
      </c>
      <c r="M6">
        <f>E6/K6</f>
        <v>1.8455743879472692</v>
      </c>
    </row>
    <row r="7" spans="1:13" x14ac:dyDescent="0.25">
      <c r="A7" s="290">
        <v>2</v>
      </c>
      <c r="B7" s="290" t="s">
        <v>530</v>
      </c>
      <c r="C7" s="290" t="s">
        <v>1497</v>
      </c>
      <c r="D7" s="290">
        <v>1149.5</v>
      </c>
      <c r="E7" s="290">
        <v>14.3</v>
      </c>
      <c r="F7" s="285">
        <v>9.5</v>
      </c>
      <c r="G7" s="285">
        <v>6.8</v>
      </c>
      <c r="H7" s="285">
        <v>5.0999999999999996</v>
      </c>
      <c r="I7" s="285">
        <v>4.7</v>
      </c>
      <c r="J7" s="285">
        <v>4.5</v>
      </c>
      <c r="K7" s="285">
        <v>4.3</v>
      </c>
      <c r="L7" s="290">
        <v>14.3</v>
      </c>
      <c r="M7">
        <f t="shared" ref="M7:M70" si="1">E7/K7</f>
        <v>3.3255813953488373</v>
      </c>
    </row>
    <row r="8" spans="1:13" x14ac:dyDescent="0.25">
      <c r="A8" s="290">
        <v>3</v>
      </c>
      <c r="B8" s="290" t="s">
        <v>530</v>
      </c>
      <c r="C8" s="290" t="s">
        <v>1498</v>
      </c>
      <c r="D8" s="290">
        <v>1157.5999999999999</v>
      </c>
      <c r="E8" s="290">
        <v>1380</v>
      </c>
      <c r="F8" s="285">
        <v>1198</v>
      </c>
      <c r="G8" s="285">
        <v>1163</v>
      </c>
      <c r="H8" s="285">
        <v>1152</v>
      </c>
      <c r="I8" s="285">
        <v>1148</v>
      </c>
      <c r="J8" s="285">
        <v>1145</v>
      </c>
      <c r="K8" s="285">
        <v>1143</v>
      </c>
      <c r="L8" s="290">
        <v>1380</v>
      </c>
      <c r="M8">
        <f t="shared" si="1"/>
        <v>1.2073490813648293</v>
      </c>
    </row>
    <row r="9" spans="1:13" x14ac:dyDescent="0.25">
      <c r="A9" s="290">
        <v>4</v>
      </c>
      <c r="B9" s="290" t="s">
        <v>530</v>
      </c>
      <c r="C9" s="290" t="s">
        <v>1499</v>
      </c>
      <c r="D9" s="290">
        <v>1172.5999999999999</v>
      </c>
      <c r="E9" s="290">
        <v>1058</v>
      </c>
      <c r="F9" s="285">
        <v>968</v>
      </c>
      <c r="G9" s="285">
        <v>939</v>
      </c>
      <c r="H9" s="285">
        <v>931</v>
      </c>
      <c r="I9" s="285">
        <v>927</v>
      </c>
      <c r="J9" s="285">
        <v>925</v>
      </c>
      <c r="K9" s="285">
        <v>924</v>
      </c>
      <c r="L9" s="290">
        <v>1058</v>
      </c>
      <c r="M9">
        <f t="shared" si="1"/>
        <v>1.1450216450216451</v>
      </c>
    </row>
    <row r="10" spans="1:13" x14ac:dyDescent="0.25">
      <c r="A10" s="290">
        <v>5</v>
      </c>
      <c r="B10" s="290" t="s">
        <v>530</v>
      </c>
      <c r="C10" s="290" t="s">
        <v>1500</v>
      </c>
      <c r="D10" s="290">
        <v>1181</v>
      </c>
      <c r="E10" s="290">
        <v>499</v>
      </c>
      <c r="F10" s="285">
        <v>404</v>
      </c>
      <c r="G10" s="285">
        <v>362</v>
      </c>
      <c r="H10" s="285">
        <v>341</v>
      </c>
      <c r="I10" s="285">
        <v>335</v>
      </c>
      <c r="J10" s="285">
        <v>330</v>
      </c>
      <c r="K10" s="285">
        <v>328</v>
      </c>
      <c r="L10" s="290">
        <v>499</v>
      </c>
      <c r="M10">
        <f t="shared" si="1"/>
        <v>1.5213414634146341</v>
      </c>
    </row>
    <row r="11" spans="1:13" x14ac:dyDescent="0.25">
      <c r="A11" s="290">
        <v>6</v>
      </c>
      <c r="B11" s="290" t="s">
        <v>530</v>
      </c>
      <c r="C11" s="290" t="s">
        <v>1501</v>
      </c>
      <c r="D11" s="290">
        <v>1208.2</v>
      </c>
      <c r="E11" s="290">
        <v>432</v>
      </c>
      <c r="F11" s="285">
        <v>337</v>
      </c>
      <c r="G11" s="285">
        <v>256</v>
      </c>
      <c r="H11" s="285">
        <v>235</v>
      </c>
      <c r="I11" s="285">
        <v>230</v>
      </c>
      <c r="J11" s="285">
        <v>228</v>
      </c>
      <c r="K11" s="285">
        <v>227</v>
      </c>
      <c r="L11" s="290">
        <v>432</v>
      </c>
      <c r="M11">
        <f t="shared" si="1"/>
        <v>1.9030837004405285</v>
      </c>
    </row>
    <row r="12" spans="1:13" x14ac:dyDescent="0.25">
      <c r="A12" s="290">
        <v>7</v>
      </c>
      <c r="B12" s="290" t="s">
        <v>1468</v>
      </c>
      <c r="C12" s="290" t="s">
        <v>1502</v>
      </c>
      <c r="D12" s="290">
        <v>1680.2</v>
      </c>
      <c r="E12" s="290">
        <v>155</v>
      </c>
      <c r="F12" s="285">
        <v>135</v>
      </c>
      <c r="G12" s="285">
        <v>127.1</v>
      </c>
      <c r="H12" s="285">
        <v>105.9</v>
      </c>
      <c r="I12" s="285">
        <v>95.3</v>
      </c>
      <c r="J12" s="285">
        <v>93.8</v>
      </c>
      <c r="K12" s="285">
        <v>92.7</v>
      </c>
      <c r="L12" s="290">
        <v>155</v>
      </c>
      <c r="M12">
        <f t="shared" si="1"/>
        <v>1.6720604099244876</v>
      </c>
    </row>
    <row r="13" spans="1:13" x14ac:dyDescent="0.25">
      <c r="A13" s="290">
        <v>8</v>
      </c>
      <c r="B13" s="290" t="s">
        <v>1468</v>
      </c>
      <c r="C13" s="290" t="s">
        <v>1503</v>
      </c>
      <c r="D13" s="290">
        <v>1683.1</v>
      </c>
      <c r="E13" s="290">
        <v>36.700000000000003</v>
      </c>
      <c r="F13" s="285">
        <v>21.8</v>
      </c>
      <c r="G13" s="285">
        <v>15.6</v>
      </c>
      <c r="H13" s="285">
        <v>12.3</v>
      </c>
      <c r="I13" s="285">
        <v>11.1</v>
      </c>
      <c r="J13" s="285">
        <v>10.9</v>
      </c>
      <c r="K13" s="285">
        <v>10.8</v>
      </c>
      <c r="L13" s="290">
        <v>36.700000000000003</v>
      </c>
      <c r="M13">
        <f t="shared" si="1"/>
        <v>3.3981481481481484</v>
      </c>
    </row>
    <row r="14" spans="1:13" x14ac:dyDescent="0.25">
      <c r="A14" s="290">
        <v>9</v>
      </c>
      <c r="B14" s="290" t="s">
        <v>1468</v>
      </c>
      <c r="C14" s="290" t="s">
        <v>1504</v>
      </c>
      <c r="D14" s="290">
        <v>1686.5</v>
      </c>
      <c r="E14" s="290">
        <v>24.5</v>
      </c>
      <c r="F14" s="285">
        <v>13.6</v>
      </c>
      <c r="G14" s="285">
        <v>11.1</v>
      </c>
      <c r="H14" s="285">
        <v>9.1999999999999993</v>
      </c>
      <c r="I14" s="285">
        <v>8.5</v>
      </c>
      <c r="J14" s="285">
        <v>8.1999999999999993</v>
      </c>
      <c r="K14" s="285">
        <v>8.1</v>
      </c>
      <c r="L14" s="290">
        <v>24.5</v>
      </c>
      <c r="M14">
        <f t="shared" si="1"/>
        <v>3.0246913580246915</v>
      </c>
    </row>
    <row r="15" spans="1:13" x14ac:dyDescent="0.25">
      <c r="A15" s="290">
        <v>10</v>
      </c>
      <c r="B15" s="290" t="s">
        <v>1468</v>
      </c>
      <c r="C15" s="290" t="s">
        <v>1505</v>
      </c>
      <c r="D15" s="290">
        <v>1707.6</v>
      </c>
      <c r="E15" s="290">
        <v>507</v>
      </c>
      <c r="F15" s="285">
        <v>452</v>
      </c>
      <c r="G15" s="285">
        <v>429</v>
      </c>
      <c r="H15" s="285">
        <v>420</v>
      </c>
      <c r="I15" s="285">
        <v>416</v>
      </c>
      <c r="J15" s="285">
        <v>413</v>
      </c>
      <c r="K15" s="285">
        <v>411</v>
      </c>
      <c r="L15" s="290">
        <v>507</v>
      </c>
      <c r="M15">
        <f t="shared" si="1"/>
        <v>1.2335766423357664</v>
      </c>
    </row>
    <row r="16" spans="1:13" x14ac:dyDescent="0.25">
      <c r="A16" s="290">
        <v>11</v>
      </c>
      <c r="B16" s="290" t="s">
        <v>36</v>
      </c>
      <c r="C16" s="290" t="s">
        <v>43</v>
      </c>
      <c r="D16" s="290">
        <v>1726.75</v>
      </c>
      <c r="E16" s="290">
        <v>1246</v>
      </c>
      <c r="F16" s="285">
        <v>1077</v>
      </c>
      <c r="G16" s="285">
        <v>1003</v>
      </c>
      <c r="H16" s="285">
        <v>957</v>
      </c>
      <c r="I16" s="285">
        <v>942</v>
      </c>
      <c r="J16" s="285">
        <v>939</v>
      </c>
      <c r="K16" s="285">
        <v>937</v>
      </c>
      <c r="L16" s="290">
        <v>1246</v>
      </c>
      <c r="M16">
        <f t="shared" si="1"/>
        <v>1.3297758804695838</v>
      </c>
    </row>
    <row r="17" spans="1:13" x14ac:dyDescent="0.25">
      <c r="A17" s="290">
        <v>12</v>
      </c>
      <c r="B17" s="290" t="s">
        <v>36</v>
      </c>
      <c r="C17" s="290" t="s">
        <v>45</v>
      </c>
      <c r="D17" s="290">
        <v>1727.21</v>
      </c>
      <c r="E17" s="290">
        <v>769</v>
      </c>
      <c r="F17" s="285">
        <v>766.5</v>
      </c>
      <c r="G17" s="285">
        <v>724</v>
      </c>
      <c r="H17" s="285">
        <v>702</v>
      </c>
      <c r="I17" s="285">
        <v>689</v>
      </c>
      <c r="J17" s="285">
        <v>680</v>
      </c>
      <c r="K17" s="285">
        <v>678</v>
      </c>
      <c r="L17" s="290">
        <v>769</v>
      </c>
      <c r="M17">
        <f t="shared" si="1"/>
        <v>1.1342182890855457</v>
      </c>
    </row>
    <row r="18" spans="1:13" x14ac:dyDescent="0.25">
      <c r="A18" s="290">
        <v>13</v>
      </c>
      <c r="B18" s="290" t="s">
        <v>36</v>
      </c>
      <c r="C18" s="290" t="s">
        <v>50</v>
      </c>
      <c r="D18" s="290">
        <v>1728.14</v>
      </c>
      <c r="E18" s="290">
        <v>1278</v>
      </c>
      <c r="F18" s="285">
        <v>1055</v>
      </c>
      <c r="G18" s="285">
        <v>995</v>
      </c>
      <c r="H18" s="285">
        <v>900</v>
      </c>
      <c r="I18" s="285">
        <v>886</v>
      </c>
      <c r="J18" s="285">
        <v>880</v>
      </c>
      <c r="K18" s="285">
        <v>878</v>
      </c>
      <c r="L18" s="290">
        <v>1278</v>
      </c>
      <c r="M18">
        <f t="shared" si="1"/>
        <v>1.4555808656036446</v>
      </c>
    </row>
    <row r="19" spans="1:13" x14ac:dyDescent="0.25">
      <c r="A19" s="290">
        <v>14</v>
      </c>
      <c r="B19" s="290" t="s">
        <v>36</v>
      </c>
      <c r="C19" s="290" t="s">
        <v>52</v>
      </c>
      <c r="D19" s="290">
        <v>1728.7</v>
      </c>
      <c r="E19" s="290">
        <v>1051</v>
      </c>
      <c r="F19" s="285">
        <v>971</v>
      </c>
      <c r="G19" s="285">
        <v>912</v>
      </c>
      <c r="H19" s="285">
        <v>902</v>
      </c>
      <c r="I19" s="285">
        <v>898</v>
      </c>
      <c r="J19" s="285">
        <v>896</v>
      </c>
      <c r="K19" s="285">
        <v>895</v>
      </c>
      <c r="L19" s="290">
        <v>1051</v>
      </c>
      <c r="M19">
        <f t="shared" si="1"/>
        <v>1.1743016759776537</v>
      </c>
    </row>
    <row r="20" spans="1:13" x14ac:dyDescent="0.25">
      <c r="A20" s="290">
        <v>15</v>
      </c>
      <c r="B20" s="290" t="s">
        <v>36</v>
      </c>
      <c r="C20" s="290" t="s">
        <v>54</v>
      </c>
      <c r="D20" s="290">
        <v>1729.09</v>
      </c>
      <c r="E20" s="290">
        <v>1037</v>
      </c>
      <c r="F20" s="285">
        <v>926</v>
      </c>
      <c r="G20" s="285">
        <v>902</v>
      </c>
      <c r="H20" s="285">
        <v>879</v>
      </c>
      <c r="I20" s="285">
        <v>870</v>
      </c>
      <c r="J20" s="285">
        <v>867</v>
      </c>
      <c r="K20" s="285">
        <v>866</v>
      </c>
      <c r="L20" s="290">
        <v>1037</v>
      </c>
      <c r="M20">
        <f t="shared" si="1"/>
        <v>1.1974595842956119</v>
      </c>
    </row>
    <row r="21" spans="1:13" x14ac:dyDescent="0.25">
      <c r="A21" s="290">
        <v>16</v>
      </c>
      <c r="B21" s="290" t="s">
        <v>36</v>
      </c>
      <c r="C21" s="290" t="s">
        <v>58</v>
      </c>
      <c r="D21" s="290">
        <v>1730.08</v>
      </c>
      <c r="E21" s="290">
        <v>692</v>
      </c>
      <c r="F21" s="285">
        <v>594</v>
      </c>
      <c r="G21" s="285">
        <v>578</v>
      </c>
      <c r="H21" s="285">
        <v>550</v>
      </c>
      <c r="I21" s="285">
        <v>535</v>
      </c>
      <c r="J21" s="285">
        <v>530</v>
      </c>
      <c r="K21" s="285">
        <v>528</v>
      </c>
      <c r="L21" s="290">
        <v>692</v>
      </c>
      <c r="M21">
        <f t="shared" si="1"/>
        <v>1.3106060606060606</v>
      </c>
    </row>
    <row r="22" spans="1:13" x14ac:dyDescent="0.25">
      <c r="A22" s="290">
        <v>17</v>
      </c>
      <c r="B22" s="290" t="s">
        <v>36</v>
      </c>
      <c r="C22" s="290" t="s">
        <v>67</v>
      </c>
      <c r="D22" s="290">
        <v>1732.14</v>
      </c>
      <c r="E22" s="290">
        <v>343</v>
      </c>
      <c r="F22" s="285">
        <v>313</v>
      </c>
      <c r="G22" s="285">
        <v>303</v>
      </c>
      <c r="H22" s="285">
        <v>290</v>
      </c>
      <c r="I22" s="285">
        <v>285</v>
      </c>
      <c r="J22" s="285">
        <v>283</v>
      </c>
      <c r="K22" s="285">
        <v>282</v>
      </c>
      <c r="L22" s="290">
        <v>343</v>
      </c>
      <c r="M22">
        <f t="shared" si="1"/>
        <v>1.2163120567375887</v>
      </c>
    </row>
    <row r="23" spans="1:13" x14ac:dyDescent="0.25">
      <c r="A23" s="290">
        <v>18</v>
      </c>
      <c r="B23" s="290" t="s">
        <v>36</v>
      </c>
      <c r="C23" s="290" t="s">
        <v>71</v>
      </c>
      <c r="D23" s="290">
        <v>1733.22</v>
      </c>
      <c r="E23" s="290">
        <v>179</v>
      </c>
      <c r="F23" s="285">
        <v>152</v>
      </c>
      <c r="G23" s="285">
        <v>135</v>
      </c>
      <c r="H23" s="285">
        <v>124</v>
      </c>
      <c r="I23" s="285">
        <v>119</v>
      </c>
      <c r="J23" s="285">
        <v>114</v>
      </c>
      <c r="K23" s="285">
        <v>112</v>
      </c>
      <c r="L23" s="290">
        <v>179</v>
      </c>
      <c r="M23">
        <f t="shared" si="1"/>
        <v>1.5982142857142858</v>
      </c>
    </row>
    <row r="24" spans="1:13" x14ac:dyDescent="0.25">
      <c r="A24" s="290">
        <v>19</v>
      </c>
      <c r="B24" s="290" t="s">
        <v>36</v>
      </c>
      <c r="C24" s="290" t="s">
        <v>74</v>
      </c>
      <c r="D24" s="290">
        <v>1733.92</v>
      </c>
      <c r="E24" s="290">
        <v>4.3</v>
      </c>
      <c r="F24" s="285">
        <v>3.3</v>
      </c>
      <c r="G24" s="285">
        <v>1.9</v>
      </c>
      <c r="H24" s="285">
        <v>1.73</v>
      </c>
      <c r="I24" s="285">
        <v>1.64</v>
      </c>
      <c r="J24" s="285">
        <v>1.53</v>
      </c>
      <c r="K24" s="285">
        <v>1.51</v>
      </c>
      <c r="L24" s="290">
        <v>4.3</v>
      </c>
      <c r="M24">
        <f t="shared" si="1"/>
        <v>2.8476821192052979</v>
      </c>
    </row>
    <row r="25" spans="1:13" x14ac:dyDescent="0.25">
      <c r="A25" s="290">
        <v>20</v>
      </c>
      <c r="B25" s="290" t="s">
        <v>36</v>
      </c>
      <c r="C25" s="290" t="s">
        <v>80</v>
      </c>
      <c r="D25" s="290">
        <v>1735.18</v>
      </c>
      <c r="E25" s="290">
        <v>24</v>
      </c>
      <c r="F25" s="285">
        <v>17.399999999999999</v>
      </c>
      <c r="G25" s="285">
        <v>16.399999999999999</v>
      </c>
      <c r="H25" s="285">
        <v>15.6</v>
      </c>
      <c r="I25" s="285">
        <v>14.2</v>
      </c>
      <c r="J25" s="285">
        <v>14</v>
      </c>
      <c r="K25" s="285">
        <v>13.9</v>
      </c>
      <c r="L25" s="290">
        <v>24</v>
      </c>
      <c r="M25">
        <f t="shared" si="1"/>
        <v>1.7266187050359711</v>
      </c>
    </row>
    <row r="26" spans="1:13" x14ac:dyDescent="0.25">
      <c r="A26" s="290">
        <v>21</v>
      </c>
      <c r="B26" s="290" t="s">
        <v>36</v>
      </c>
      <c r="C26" s="290" t="s">
        <v>83</v>
      </c>
      <c r="D26" s="290">
        <v>1735.94</v>
      </c>
      <c r="E26" s="290">
        <v>400</v>
      </c>
      <c r="F26" s="285">
        <v>367</v>
      </c>
      <c r="G26" s="285">
        <v>358</v>
      </c>
      <c r="H26" s="285">
        <v>345</v>
      </c>
      <c r="I26" s="285">
        <v>340</v>
      </c>
      <c r="J26" s="285">
        <v>338</v>
      </c>
      <c r="K26" s="285">
        <v>337</v>
      </c>
      <c r="L26" s="290">
        <v>400</v>
      </c>
      <c r="M26">
        <f t="shared" si="1"/>
        <v>1.1869436201780414</v>
      </c>
    </row>
    <row r="27" spans="1:13" x14ac:dyDescent="0.25">
      <c r="A27" s="290">
        <v>22</v>
      </c>
      <c r="B27" s="290" t="s">
        <v>36</v>
      </c>
      <c r="C27" s="290" t="s">
        <v>101</v>
      </c>
      <c r="D27" s="290">
        <v>1738.73</v>
      </c>
      <c r="E27" s="290">
        <v>2156</v>
      </c>
      <c r="F27" s="285">
        <v>2006</v>
      </c>
      <c r="G27" s="285">
        <v>1930</v>
      </c>
      <c r="H27" s="285">
        <v>1900</v>
      </c>
      <c r="I27" s="285">
        <v>1894</v>
      </c>
      <c r="J27" s="285">
        <v>1891</v>
      </c>
      <c r="K27" s="285">
        <v>1890</v>
      </c>
      <c r="L27" s="290">
        <v>2156</v>
      </c>
      <c r="M27">
        <f t="shared" si="1"/>
        <v>1.1407407407407408</v>
      </c>
    </row>
    <row r="28" spans="1:13" x14ac:dyDescent="0.25">
      <c r="A28" s="290">
        <v>23</v>
      </c>
      <c r="B28" s="290" t="s">
        <v>36</v>
      </c>
      <c r="C28" s="290" t="s">
        <v>104</v>
      </c>
      <c r="D28" s="290">
        <v>1739.42</v>
      </c>
      <c r="E28" s="290">
        <v>1801</v>
      </c>
      <c r="F28" s="285">
        <v>1768</v>
      </c>
      <c r="G28" s="285">
        <v>1701</v>
      </c>
      <c r="H28" s="285">
        <v>1682</v>
      </c>
      <c r="I28" s="285">
        <v>1675</v>
      </c>
      <c r="J28" s="285">
        <v>1671</v>
      </c>
      <c r="K28" s="285">
        <v>1670</v>
      </c>
      <c r="L28" s="290">
        <v>1801</v>
      </c>
      <c r="M28">
        <f t="shared" si="1"/>
        <v>1.0784431137724551</v>
      </c>
    </row>
    <row r="29" spans="1:13" x14ac:dyDescent="0.25">
      <c r="A29" s="290">
        <v>24</v>
      </c>
      <c r="B29" s="290" t="s">
        <v>36</v>
      </c>
      <c r="C29" s="290" t="s">
        <v>106</v>
      </c>
      <c r="D29" s="290">
        <v>1734.93</v>
      </c>
      <c r="E29" s="290">
        <v>1821</v>
      </c>
      <c r="F29" s="285">
        <v>1502</v>
      </c>
      <c r="G29" s="285">
        <v>1455</v>
      </c>
      <c r="H29" s="285">
        <v>1436</v>
      </c>
      <c r="I29" s="285">
        <v>1429</v>
      </c>
      <c r="J29" s="285">
        <v>1426</v>
      </c>
      <c r="K29" s="285">
        <v>1426</v>
      </c>
      <c r="L29" s="290">
        <v>1821</v>
      </c>
      <c r="M29">
        <f t="shared" si="1"/>
        <v>1.2769985974754559</v>
      </c>
    </row>
    <row r="30" spans="1:13" x14ac:dyDescent="0.25">
      <c r="A30" s="290">
        <v>25</v>
      </c>
      <c r="B30" s="290" t="s">
        <v>36</v>
      </c>
      <c r="C30" s="290" t="s">
        <v>107</v>
      </c>
      <c r="D30" s="290">
        <v>1740.13</v>
      </c>
      <c r="E30" s="290">
        <v>1280</v>
      </c>
      <c r="F30" s="285">
        <v>1274</v>
      </c>
      <c r="G30" s="285">
        <v>1198</v>
      </c>
      <c r="H30" s="285">
        <v>1169</v>
      </c>
      <c r="I30" s="285">
        <v>1160</v>
      </c>
      <c r="J30" s="285">
        <v>1158</v>
      </c>
      <c r="K30" s="285">
        <v>1157</v>
      </c>
      <c r="L30" s="290">
        <v>1280</v>
      </c>
      <c r="M30">
        <f t="shared" si="1"/>
        <v>1.1063094209161626</v>
      </c>
    </row>
    <row r="31" spans="1:13" x14ac:dyDescent="0.25">
      <c r="A31" s="290">
        <v>26</v>
      </c>
      <c r="B31" s="290" t="s">
        <v>36</v>
      </c>
      <c r="C31" s="290" t="s">
        <v>108</v>
      </c>
      <c r="D31" s="290">
        <v>1740.42</v>
      </c>
      <c r="E31" s="290">
        <v>1583</v>
      </c>
      <c r="F31" s="285">
        <v>1568</v>
      </c>
      <c r="G31" s="285">
        <v>1462</v>
      </c>
      <c r="H31" s="285">
        <v>1437</v>
      </c>
      <c r="I31" s="285">
        <v>1430</v>
      </c>
      <c r="J31" s="285">
        <v>1427</v>
      </c>
      <c r="K31" s="285">
        <v>1426</v>
      </c>
      <c r="L31" s="290">
        <v>1583</v>
      </c>
      <c r="M31">
        <f t="shared" si="1"/>
        <v>1.1100981767180926</v>
      </c>
    </row>
    <row r="32" spans="1:13" x14ac:dyDescent="0.25">
      <c r="A32" s="290">
        <v>27</v>
      </c>
      <c r="B32" s="290" t="s">
        <v>36</v>
      </c>
      <c r="C32" s="290" t="s">
        <v>112</v>
      </c>
      <c r="D32" s="290">
        <v>1741.43</v>
      </c>
      <c r="E32" s="290">
        <v>1536</v>
      </c>
      <c r="F32" s="285">
        <v>1480</v>
      </c>
      <c r="G32" s="285">
        <v>1409</v>
      </c>
      <c r="H32" s="285">
        <v>1378</v>
      </c>
      <c r="I32" s="285">
        <v>1369</v>
      </c>
      <c r="J32" s="285">
        <v>1366</v>
      </c>
      <c r="K32" s="285">
        <v>1365</v>
      </c>
      <c r="L32" s="290">
        <v>1536</v>
      </c>
      <c r="M32">
        <f t="shared" si="1"/>
        <v>1.1252747252747253</v>
      </c>
    </row>
    <row r="33" spans="1:13" x14ac:dyDescent="0.25">
      <c r="A33" s="290">
        <v>28</v>
      </c>
      <c r="B33" s="290" t="s">
        <v>36</v>
      </c>
      <c r="C33" s="290" t="s">
        <v>114</v>
      </c>
      <c r="D33" s="290">
        <v>1741.85</v>
      </c>
      <c r="E33" s="290">
        <v>1911</v>
      </c>
      <c r="F33" s="285">
        <v>1906</v>
      </c>
      <c r="G33" s="285">
        <v>1847</v>
      </c>
      <c r="H33" s="285">
        <v>1835</v>
      </c>
      <c r="I33" s="285">
        <v>1830</v>
      </c>
      <c r="J33" s="285">
        <v>1829</v>
      </c>
      <c r="K33" s="285">
        <v>1829</v>
      </c>
      <c r="L33" s="290">
        <v>1911</v>
      </c>
      <c r="M33">
        <f t="shared" si="1"/>
        <v>1.0448332422088573</v>
      </c>
    </row>
    <row r="34" spans="1:13" x14ac:dyDescent="0.25">
      <c r="A34" s="290">
        <v>29</v>
      </c>
      <c r="B34" s="290" t="s">
        <v>36</v>
      </c>
      <c r="C34" s="290" t="s">
        <v>118</v>
      </c>
      <c r="D34" s="290">
        <v>1743.06</v>
      </c>
      <c r="E34" s="290">
        <v>1876</v>
      </c>
      <c r="F34" s="285">
        <v>1721</v>
      </c>
      <c r="G34" s="285">
        <v>1664</v>
      </c>
      <c r="H34" s="285">
        <v>1651</v>
      </c>
      <c r="I34" s="285">
        <v>1647</v>
      </c>
      <c r="J34" s="285">
        <v>1645</v>
      </c>
      <c r="K34" s="285">
        <v>1644</v>
      </c>
      <c r="L34" s="290">
        <v>1876</v>
      </c>
      <c r="M34">
        <f t="shared" si="1"/>
        <v>1.1411192214111923</v>
      </c>
    </row>
    <row r="35" spans="1:13" x14ac:dyDescent="0.25">
      <c r="A35" s="290">
        <v>30</v>
      </c>
      <c r="B35" s="290" t="s">
        <v>36</v>
      </c>
      <c r="C35" s="290" t="s">
        <v>122</v>
      </c>
      <c r="D35" s="290">
        <v>1743.94</v>
      </c>
      <c r="E35" s="290">
        <v>1790</v>
      </c>
      <c r="F35" s="285">
        <v>1782</v>
      </c>
      <c r="G35" s="285">
        <v>1702</v>
      </c>
      <c r="H35" s="285">
        <v>1683</v>
      </c>
      <c r="I35" s="285">
        <v>1675</v>
      </c>
      <c r="J35" s="285">
        <v>1673</v>
      </c>
      <c r="K35" s="285">
        <v>1671</v>
      </c>
      <c r="L35" s="290">
        <v>1790</v>
      </c>
      <c r="M35">
        <f t="shared" si="1"/>
        <v>1.0712148414123279</v>
      </c>
    </row>
    <row r="36" spans="1:13" x14ac:dyDescent="0.25">
      <c r="A36" s="290">
        <v>31</v>
      </c>
      <c r="B36" s="290" t="s">
        <v>36</v>
      </c>
      <c r="C36" s="290" t="s">
        <v>126</v>
      </c>
      <c r="D36" s="290">
        <v>1744.78</v>
      </c>
      <c r="E36" s="290">
        <v>1610</v>
      </c>
      <c r="F36" s="285">
        <v>1400</v>
      </c>
      <c r="G36" s="285">
        <v>1328</v>
      </c>
      <c r="H36" s="285">
        <v>1310</v>
      </c>
      <c r="I36" s="285">
        <v>1305</v>
      </c>
      <c r="J36" s="285">
        <v>1303</v>
      </c>
      <c r="K36" s="285">
        <v>1303</v>
      </c>
      <c r="L36" s="290">
        <v>1610</v>
      </c>
      <c r="M36">
        <f t="shared" si="1"/>
        <v>1.2356101304681504</v>
      </c>
    </row>
    <row r="37" spans="1:13" x14ac:dyDescent="0.25">
      <c r="A37" s="290">
        <v>32</v>
      </c>
      <c r="B37" s="290" t="s">
        <v>36</v>
      </c>
      <c r="C37" s="290" t="s">
        <v>128</v>
      </c>
      <c r="D37" s="290">
        <v>1745.2</v>
      </c>
      <c r="E37" s="290">
        <v>745</v>
      </c>
      <c r="F37" s="285">
        <v>692</v>
      </c>
      <c r="G37" s="285">
        <v>633</v>
      </c>
      <c r="H37" s="285">
        <v>617</v>
      </c>
      <c r="I37" s="285">
        <v>611</v>
      </c>
      <c r="J37" s="285">
        <v>609</v>
      </c>
      <c r="K37" s="285">
        <v>608</v>
      </c>
      <c r="L37" s="290">
        <v>745</v>
      </c>
      <c r="M37">
        <f t="shared" si="1"/>
        <v>1.225328947368421</v>
      </c>
    </row>
    <row r="38" spans="1:13" x14ac:dyDescent="0.25">
      <c r="A38" s="290">
        <v>33</v>
      </c>
      <c r="B38" s="290" t="s">
        <v>36</v>
      </c>
      <c r="C38" s="290" t="s">
        <v>130</v>
      </c>
      <c r="D38" s="290">
        <v>1745.79</v>
      </c>
      <c r="E38" s="290">
        <v>1079</v>
      </c>
      <c r="F38" s="285">
        <v>1003</v>
      </c>
      <c r="G38" s="285">
        <v>944</v>
      </c>
      <c r="H38" s="285">
        <v>925</v>
      </c>
      <c r="I38" s="285">
        <v>918</v>
      </c>
      <c r="J38" s="285">
        <v>915</v>
      </c>
      <c r="K38" s="285">
        <v>914</v>
      </c>
      <c r="L38" s="290">
        <v>1079</v>
      </c>
      <c r="M38">
        <f t="shared" si="1"/>
        <v>1.1805251641137855</v>
      </c>
    </row>
    <row r="39" spans="1:13" x14ac:dyDescent="0.25">
      <c r="A39" s="290">
        <v>34</v>
      </c>
      <c r="B39" s="290" t="s">
        <v>36</v>
      </c>
      <c r="C39" s="290" t="s">
        <v>131</v>
      </c>
      <c r="D39" s="290">
        <v>1746.05</v>
      </c>
      <c r="E39" s="290">
        <v>619</v>
      </c>
      <c r="F39" s="285">
        <v>573</v>
      </c>
      <c r="G39" s="285">
        <v>511</v>
      </c>
      <c r="H39" s="285">
        <v>409</v>
      </c>
      <c r="I39" s="285">
        <v>405</v>
      </c>
      <c r="J39" s="285">
        <v>403</v>
      </c>
      <c r="K39" s="285">
        <v>402</v>
      </c>
      <c r="L39" s="290">
        <v>619</v>
      </c>
      <c r="M39">
        <f t="shared" si="1"/>
        <v>1.5398009950248757</v>
      </c>
    </row>
    <row r="40" spans="1:13" x14ac:dyDescent="0.25">
      <c r="A40" s="290">
        <v>35</v>
      </c>
      <c r="B40" s="290" t="s">
        <v>36</v>
      </c>
      <c r="C40" s="290" t="s">
        <v>136</v>
      </c>
      <c r="D40" s="290">
        <v>1747.13</v>
      </c>
      <c r="E40" s="290">
        <v>213</v>
      </c>
      <c r="F40" s="285">
        <v>160</v>
      </c>
      <c r="G40" s="285">
        <v>127</v>
      </c>
      <c r="H40" s="285">
        <v>108</v>
      </c>
      <c r="I40" s="285">
        <v>97</v>
      </c>
      <c r="J40" s="285">
        <v>94</v>
      </c>
      <c r="K40" s="285">
        <v>92</v>
      </c>
      <c r="L40" s="290">
        <v>213</v>
      </c>
      <c r="M40">
        <f t="shared" si="1"/>
        <v>2.3152173913043477</v>
      </c>
    </row>
    <row r="41" spans="1:13" x14ac:dyDescent="0.25">
      <c r="A41" s="290">
        <v>36</v>
      </c>
      <c r="B41" s="290" t="s">
        <v>36</v>
      </c>
      <c r="C41" s="290" t="s">
        <v>137</v>
      </c>
      <c r="D41" s="290">
        <v>1747.47</v>
      </c>
      <c r="E41" s="290">
        <v>1099</v>
      </c>
      <c r="F41" s="285">
        <v>916</v>
      </c>
      <c r="G41" s="285">
        <v>853</v>
      </c>
      <c r="H41" s="285">
        <v>826</v>
      </c>
      <c r="I41" s="285">
        <v>819</v>
      </c>
      <c r="J41" s="285">
        <v>817</v>
      </c>
      <c r="K41" s="285">
        <v>816</v>
      </c>
      <c r="L41" s="290">
        <v>1099</v>
      </c>
      <c r="M41">
        <f t="shared" si="1"/>
        <v>1.3468137254901962</v>
      </c>
    </row>
    <row r="42" spans="1:13" x14ac:dyDescent="0.25">
      <c r="A42" s="290">
        <v>37</v>
      </c>
      <c r="B42" s="290" t="s">
        <v>36</v>
      </c>
      <c r="C42" s="290" t="s">
        <v>140</v>
      </c>
      <c r="D42" s="290">
        <v>1748.24</v>
      </c>
      <c r="E42" s="290">
        <v>1.3</v>
      </c>
      <c r="F42" s="285">
        <v>0.8</v>
      </c>
      <c r="G42" s="285">
        <v>0.61</v>
      </c>
      <c r="H42" s="285">
        <v>0.39</v>
      </c>
      <c r="I42" s="285">
        <v>0.3</v>
      </c>
      <c r="J42" s="285">
        <v>0.22</v>
      </c>
      <c r="K42" s="285">
        <v>0.2</v>
      </c>
      <c r="L42" s="290">
        <v>1.3</v>
      </c>
      <c r="M42">
        <f t="shared" si="1"/>
        <v>6.5</v>
      </c>
    </row>
    <row r="43" spans="1:13" x14ac:dyDescent="0.25">
      <c r="A43" s="290">
        <v>38</v>
      </c>
      <c r="B43" s="290" t="s">
        <v>36</v>
      </c>
      <c r="C43" s="290" t="s">
        <v>142</v>
      </c>
      <c r="D43" s="290">
        <v>1748.48</v>
      </c>
      <c r="E43" s="290">
        <v>0.25</v>
      </c>
      <c r="F43" s="285">
        <v>0.1</v>
      </c>
      <c r="G43" s="285">
        <v>0.05</v>
      </c>
      <c r="H43" s="285">
        <v>0.02</v>
      </c>
      <c r="I43" s="285">
        <v>0.01</v>
      </c>
      <c r="J43" s="285">
        <v>8.9999999999999993E-3</v>
      </c>
      <c r="K43" s="285">
        <v>8.0000000000000002E-3</v>
      </c>
      <c r="L43" s="290">
        <v>0.25</v>
      </c>
      <c r="M43">
        <f t="shared" si="1"/>
        <v>31.25</v>
      </c>
    </row>
    <row r="44" spans="1:13" x14ac:dyDescent="0.25">
      <c r="A44" s="290">
        <v>39</v>
      </c>
      <c r="B44" s="290" t="s">
        <v>36</v>
      </c>
      <c r="C44" s="290" t="s">
        <v>144</v>
      </c>
      <c r="D44" s="290">
        <v>1748.97</v>
      </c>
      <c r="E44" s="290">
        <v>4.5999999999999996</v>
      </c>
      <c r="F44" s="285">
        <v>3.6</v>
      </c>
      <c r="G44" s="285">
        <v>2.2599999999999998</v>
      </c>
      <c r="H44" s="285">
        <v>1.46</v>
      </c>
      <c r="I44" s="285">
        <v>1.31</v>
      </c>
      <c r="J44" s="285">
        <v>1.1499999999999999</v>
      </c>
      <c r="K44" s="285">
        <v>1.1100000000000001</v>
      </c>
      <c r="L44" s="290">
        <v>4.5999999999999996</v>
      </c>
      <c r="M44">
        <f t="shared" si="1"/>
        <v>4.1441441441441436</v>
      </c>
    </row>
    <row r="45" spans="1:13" x14ac:dyDescent="0.25">
      <c r="A45" s="290">
        <v>40</v>
      </c>
      <c r="B45" s="290" t="s">
        <v>36</v>
      </c>
      <c r="C45" s="290" t="s">
        <v>146</v>
      </c>
      <c r="D45" s="290">
        <v>1749.25</v>
      </c>
      <c r="E45" s="290">
        <v>0.65</v>
      </c>
      <c r="F45" s="285">
        <v>0.3</v>
      </c>
      <c r="G45" s="285">
        <v>0.24</v>
      </c>
      <c r="H45" s="285">
        <v>0.22</v>
      </c>
      <c r="I45" s="285">
        <v>0.22</v>
      </c>
      <c r="J45" s="285">
        <v>0.2</v>
      </c>
      <c r="K45" s="285">
        <v>0.19</v>
      </c>
      <c r="L45" s="290">
        <v>0.65</v>
      </c>
      <c r="M45">
        <f t="shared" si="1"/>
        <v>3.4210526315789473</v>
      </c>
    </row>
    <row r="46" spans="1:13" x14ac:dyDescent="0.25">
      <c r="A46" s="290">
        <v>41</v>
      </c>
      <c r="B46" s="290" t="s">
        <v>36</v>
      </c>
      <c r="C46" s="290" t="s">
        <v>153</v>
      </c>
      <c r="D46" s="290">
        <v>1750.97</v>
      </c>
      <c r="E46" s="290">
        <v>509</v>
      </c>
      <c r="F46" s="285">
        <v>437</v>
      </c>
      <c r="G46" s="285">
        <v>404</v>
      </c>
      <c r="H46" s="285">
        <v>396</v>
      </c>
      <c r="I46" s="285">
        <v>390</v>
      </c>
      <c r="J46" s="285">
        <v>387</v>
      </c>
      <c r="K46" s="285">
        <v>386</v>
      </c>
      <c r="L46" s="290">
        <v>509</v>
      </c>
      <c r="M46">
        <f t="shared" si="1"/>
        <v>1.3186528497409327</v>
      </c>
    </row>
    <row r="47" spans="1:13" x14ac:dyDescent="0.25">
      <c r="A47" s="290">
        <v>42</v>
      </c>
      <c r="B47" s="290" t="s">
        <v>36</v>
      </c>
      <c r="C47" s="290" t="s">
        <v>157</v>
      </c>
      <c r="D47" s="290">
        <v>1752.06</v>
      </c>
      <c r="E47" s="290">
        <v>113</v>
      </c>
      <c r="F47" s="285">
        <v>110</v>
      </c>
      <c r="G47" s="285">
        <v>103</v>
      </c>
      <c r="H47" s="285">
        <v>95.1</v>
      </c>
      <c r="I47" s="285">
        <v>90.4</v>
      </c>
      <c r="J47" s="285">
        <v>88.3</v>
      </c>
      <c r="K47" s="285">
        <v>88.1</v>
      </c>
      <c r="L47" s="290">
        <v>113</v>
      </c>
      <c r="M47">
        <f t="shared" si="1"/>
        <v>1.282633371169126</v>
      </c>
    </row>
    <row r="48" spans="1:13" x14ac:dyDescent="0.25">
      <c r="A48" s="290">
        <v>43</v>
      </c>
      <c r="B48" s="290" t="s">
        <v>36</v>
      </c>
      <c r="C48" s="290" t="s">
        <v>168</v>
      </c>
      <c r="D48" s="290">
        <v>1754.68</v>
      </c>
      <c r="E48" s="290">
        <v>725</v>
      </c>
      <c r="F48" s="285">
        <v>588</v>
      </c>
      <c r="G48" s="285">
        <v>531</v>
      </c>
      <c r="H48" s="285">
        <v>519</v>
      </c>
      <c r="I48" s="285">
        <v>514</v>
      </c>
      <c r="J48" s="285">
        <v>512</v>
      </c>
      <c r="K48" s="285">
        <v>511</v>
      </c>
      <c r="L48" s="290">
        <v>725</v>
      </c>
      <c r="M48">
        <f t="shared" si="1"/>
        <v>1.4187866927592956</v>
      </c>
    </row>
    <row r="49" spans="1:13" x14ac:dyDescent="0.25">
      <c r="A49" s="290">
        <v>44</v>
      </c>
      <c r="B49" s="290" t="s">
        <v>36</v>
      </c>
      <c r="C49" s="290" t="s">
        <v>171</v>
      </c>
      <c r="D49" s="290">
        <v>1755.41</v>
      </c>
      <c r="E49" s="290">
        <v>120</v>
      </c>
      <c r="F49" s="285">
        <v>114</v>
      </c>
      <c r="G49" s="285">
        <v>85</v>
      </c>
      <c r="H49" s="285">
        <v>76</v>
      </c>
      <c r="I49" s="285">
        <v>72</v>
      </c>
      <c r="J49" s="285">
        <v>70</v>
      </c>
      <c r="K49" s="285">
        <v>69</v>
      </c>
      <c r="L49" s="290">
        <v>120</v>
      </c>
      <c r="M49">
        <f t="shared" si="1"/>
        <v>1.7391304347826086</v>
      </c>
    </row>
    <row r="50" spans="1:13" x14ac:dyDescent="0.25">
      <c r="A50" s="290">
        <v>45</v>
      </c>
      <c r="B50" s="290" t="s">
        <v>36</v>
      </c>
      <c r="C50" s="290" t="s">
        <v>175</v>
      </c>
      <c r="D50" s="290">
        <v>1756.44</v>
      </c>
      <c r="E50" s="290">
        <v>418</v>
      </c>
      <c r="F50" s="285">
        <v>411</v>
      </c>
      <c r="G50" s="285">
        <v>358</v>
      </c>
      <c r="H50" s="285">
        <v>332</v>
      </c>
      <c r="I50" s="285">
        <v>328</v>
      </c>
      <c r="J50" s="285">
        <v>326</v>
      </c>
      <c r="K50" s="285">
        <v>326</v>
      </c>
      <c r="L50" s="290">
        <v>418</v>
      </c>
      <c r="M50">
        <f t="shared" si="1"/>
        <v>1.2822085889570551</v>
      </c>
    </row>
    <row r="51" spans="1:13" x14ac:dyDescent="0.25">
      <c r="A51" s="290">
        <v>46</v>
      </c>
      <c r="B51" s="290" t="s">
        <v>36</v>
      </c>
      <c r="C51" s="290" t="s">
        <v>178</v>
      </c>
      <c r="D51" s="290">
        <v>1757.42</v>
      </c>
      <c r="E51" s="290">
        <v>121</v>
      </c>
      <c r="F51" s="285">
        <v>110</v>
      </c>
      <c r="G51" s="285">
        <v>96</v>
      </c>
      <c r="H51" s="285">
        <v>85</v>
      </c>
      <c r="I51" s="285">
        <v>80</v>
      </c>
      <c r="J51" s="285">
        <v>78</v>
      </c>
      <c r="K51" s="285">
        <v>77</v>
      </c>
      <c r="L51" s="290">
        <v>121</v>
      </c>
      <c r="M51">
        <f t="shared" si="1"/>
        <v>1.5714285714285714</v>
      </c>
    </row>
    <row r="52" spans="1:13" x14ac:dyDescent="0.25">
      <c r="A52" s="290">
        <v>47</v>
      </c>
      <c r="B52" s="290" t="s">
        <v>36</v>
      </c>
      <c r="C52" s="290" t="s">
        <v>187</v>
      </c>
      <c r="D52" s="290">
        <v>1759.14</v>
      </c>
      <c r="E52" s="290">
        <v>296</v>
      </c>
      <c r="F52" s="285">
        <v>263</v>
      </c>
      <c r="G52" s="285">
        <v>198</v>
      </c>
      <c r="H52" s="285">
        <v>140</v>
      </c>
      <c r="I52" s="285">
        <v>115</v>
      </c>
      <c r="J52" s="285" t="s">
        <v>1506</v>
      </c>
      <c r="K52" s="285" t="s">
        <v>1506</v>
      </c>
      <c r="L52" s="290">
        <v>296</v>
      </c>
    </row>
    <row r="53" spans="1:13" x14ac:dyDescent="0.25">
      <c r="A53" s="290">
        <v>48</v>
      </c>
      <c r="B53" s="290" t="s">
        <v>36</v>
      </c>
      <c r="C53" s="290" t="s">
        <v>191</v>
      </c>
      <c r="D53" s="290">
        <v>1760.1</v>
      </c>
      <c r="E53" s="290">
        <v>254</v>
      </c>
      <c r="F53" s="285">
        <v>208</v>
      </c>
      <c r="G53" s="285">
        <v>180</v>
      </c>
      <c r="H53" s="285">
        <v>165</v>
      </c>
      <c r="I53" s="285">
        <v>154</v>
      </c>
      <c r="J53" s="285">
        <v>152</v>
      </c>
      <c r="K53" s="285">
        <v>151</v>
      </c>
      <c r="L53" s="290">
        <v>254</v>
      </c>
      <c r="M53">
        <f t="shared" si="1"/>
        <v>1.6821192052980132</v>
      </c>
    </row>
    <row r="54" spans="1:13" x14ac:dyDescent="0.25">
      <c r="A54" s="290">
        <v>49</v>
      </c>
      <c r="B54" s="290" t="s">
        <v>36</v>
      </c>
      <c r="C54" s="290" t="s">
        <v>193</v>
      </c>
      <c r="D54" s="290">
        <v>1761.54</v>
      </c>
      <c r="E54" s="290">
        <v>79</v>
      </c>
      <c r="F54" s="285">
        <v>62</v>
      </c>
      <c r="G54" s="285">
        <v>58.4</v>
      </c>
      <c r="H54" s="285">
        <v>49.7</v>
      </c>
      <c r="I54" s="285">
        <v>47.6</v>
      </c>
      <c r="J54" s="285">
        <v>45.3</v>
      </c>
      <c r="K54" s="285">
        <v>45.1</v>
      </c>
      <c r="L54" s="290">
        <v>79</v>
      </c>
      <c r="M54">
        <f t="shared" si="1"/>
        <v>1.7516629711751663</v>
      </c>
    </row>
    <row r="55" spans="1:13" x14ac:dyDescent="0.25">
      <c r="A55" s="290">
        <v>50</v>
      </c>
      <c r="B55" s="290" t="s">
        <v>36</v>
      </c>
      <c r="C55" s="290" t="s">
        <v>195</v>
      </c>
      <c r="D55" s="290">
        <v>1761.14</v>
      </c>
      <c r="E55" s="290">
        <v>320</v>
      </c>
      <c r="F55" s="285">
        <v>255</v>
      </c>
      <c r="G55" s="285">
        <v>235</v>
      </c>
      <c r="H55" s="285">
        <v>227</v>
      </c>
      <c r="I55" s="285">
        <v>221</v>
      </c>
      <c r="J55" s="285">
        <v>220</v>
      </c>
      <c r="K55" s="285">
        <v>220</v>
      </c>
      <c r="L55" s="290">
        <v>320</v>
      </c>
      <c r="M55">
        <f t="shared" si="1"/>
        <v>1.4545454545454546</v>
      </c>
    </row>
    <row r="56" spans="1:13" x14ac:dyDescent="0.25">
      <c r="A56" s="290">
        <v>51</v>
      </c>
      <c r="B56" s="290" t="s">
        <v>36</v>
      </c>
      <c r="C56" s="290" t="s">
        <v>1469</v>
      </c>
      <c r="D56" s="290">
        <v>1728.5</v>
      </c>
      <c r="E56" s="290">
        <v>1163</v>
      </c>
      <c r="F56" s="285">
        <v>1121</v>
      </c>
      <c r="G56" s="285">
        <v>1095</v>
      </c>
      <c r="H56" s="285">
        <v>1087</v>
      </c>
      <c r="I56" s="285">
        <v>1080</v>
      </c>
      <c r="J56" s="285">
        <v>1078</v>
      </c>
      <c r="K56" s="285">
        <v>1077</v>
      </c>
      <c r="L56" s="290">
        <v>1163</v>
      </c>
      <c r="M56">
        <f t="shared" si="1"/>
        <v>1.0798514391829155</v>
      </c>
    </row>
    <row r="57" spans="1:13" x14ac:dyDescent="0.25">
      <c r="A57" s="290">
        <v>52</v>
      </c>
      <c r="B57" s="290" t="s">
        <v>36</v>
      </c>
      <c r="C57" s="290" t="s">
        <v>1470</v>
      </c>
      <c r="D57" s="290">
        <v>1732.5</v>
      </c>
      <c r="E57" s="290">
        <v>76.7</v>
      </c>
      <c r="F57" s="285">
        <v>54</v>
      </c>
      <c r="G57" s="285">
        <v>28.8</v>
      </c>
      <c r="H57" s="285">
        <v>26.4</v>
      </c>
      <c r="I57" s="285">
        <v>25</v>
      </c>
      <c r="J57" s="285">
        <v>24.3</v>
      </c>
      <c r="K57" s="285">
        <v>24.1</v>
      </c>
      <c r="L57" s="290">
        <v>76.7</v>
      </c>
      <c r="M57">
        <f t="shared" si="1"/>
        <v>3.1825726141078836</v>
      </c>
    </row>
    <row r="58" spans="1:13" x14ac:dyDescent="0.25">
      <c r="A58" s="290">
        <v>53</v>
      </c>
      <c r="B58" s="290" t="s">
        <v>36</v>
      </c>
      <c r="C58" s="290" t="s">
        <v>1471</v>
      </c>
      <c r="D58" s="290">
        <v>1735.75</v>
      </c>
      <c r="E58" s="290">
        <v>263</v>
      </c>
      <c r="F58" s="285">
        <v>243</v>
      </c>
      <c r="G58" s="285">
        <v>214</v>
      </c>
      <c r="H58" s="285">
        <v>207</v>
      </c>
      <c r="I58" s="285">
        <v>205</v>
      </c>
      <c r="J58" s="285">
        <v>204</v>
      </c>
      <c r="K58" s="285">
        <v>203</v>
      </c>
      <c r="L58" s="290">
        <v>263</v>
      </c>
      <c r="M58">
        <f t="shared" si="1"/>
        <v>1.2955665024630543</v>
      </c>
    </row>
    <row r="59" spans="1:13" x14ac:dyDescent="0.25">
      <c r="A59" s="290">
        <v>54</v>
      </c>
      <c r="B59" s="290" t="s">
        <v>36</v>
      </c>
      <c r="C59" s="290" t="s">
        <v>1472</v>
      </c>
      <c r="D59" s="290">
        <v>1742.79</v>
      </c>
      <c r="E59" s="290">
        <v>1595</v>
      </c>
      <c r="F59" s="285">
        <v>1532</v>
      </c>
      <c r="G59" s="285">
        <v>1486</v>
      </c>
      <c r="H59" s="285">
        <v>1472</v>
      </c>
      <c r="I59" s="285">
        <v>1468</v>
      </c>
      <c r="J59" s="285">
        <v>1463</v>
      </c>
      <c r="K59" s="285">
        <v>1461</v>
      </c>
      <c r="L59" s="290">
        <v>1595</v>
      </c>
      <c r="M59">
        <f t="shared" si="1"/>
        <v>1.0917180013689254</v>
      </c>
    </row>
    <row r="60" spans="1:13" x14ac:dyDescent="0.25">
      <c r="A60" s="290">
        <v>55</v>
      </c>
      <c r="B60" s="290" t="s">
        <v>36</v>
      </c>
      <c r="C60" s="290" t="s">
        <v>1473</v>
      </c>
      <c r="D60" s="290">
        <v>1748.66</v>
      </c>
      <c r="E60" s="290">
        <v>20</v>
      </c>
      <c r="F60" s="285">
        <v>12</v>
      </c>
      <c r="G60" s="285">
        <v>6.6</v>
      </c>
      <c r="H60" s="285">
        <v>3.44</v>
      </c>
      <c r="I60" s="285">
        <v>3.02</v>
      </c>
      <c r="J60" s="285">
        <v>2.98</v>
      </c>
      <c r="K60" s="285">
        <v>2.96</v>
      </c>
      <c r="L60" s="290">
        <v>20</v>
      </c>
      <c r="M60">
        <f t="shared" si="1"/>
        <v>6.756756756756757</v>
      </c>
    </row>
    <row r="61" spans="1:13" x14ac:dyDescent="0.25">
      <c r="A61" s="290">
        <v>56</v>
      </c>
      <c r="B61" s="290" t="s">
        <v>36</v>
      </c>
      <c r="C61" s="290" t="s">
        <v>1474</v>
      </c>
      <c r="D61" s="290">
        <v>1751.6</v>
      </c>
      <c r="E61" s="290">
        <v>85.5</v>
      </c>
      <c r="F61" s="285">
        <v>62</v>
      </c>
      <c r="G61" s="285">
        <v>57.2</v>
      </c>
      <c r="H61" s="285">
        <v>49.7</v>
      </c>
      <c r="I61" s="285">
        <v>47.4</v>
      </c>
      <c r="J61" s="285">
        <v>46.7</v>
      </c>
      <c r="K61" s="285">
        <v>46.3</v>
      </c>
      <c r="L61" s="290">
        <v>85.5</v>
      </c>
      <c r="M61">
        <f t="shared" si="1"/>
        <v>1.8466522678185746</v>
      </c>
    </row>
    <row r="62" spans="1:13" x14ac:dyDescent="0.25">
      <c r="A62" s="290">
        <v>57</v>
      </c>
      <c r="B62" s="290" t="s">
        <v>36</v>
      </c>
      <c r="C62" s="290" t="s">
        <v>1475</v>
      </c>
      <c r="D62" s="290">
        <v>1754.5</v>
      </c>
      <c r="E62" s="290">
        <v>865</v>
      </c>
      <c r="F62" s="285">
        <v>852</v>
      </c>
      <c r="G62" s="285">
        <v>834</v>
      </c>
      <c r="H62" s="285">
        <v>826</v>
      </c>
      <c r="I62" s="285">
        <v>820</v>
      </c>
      <c r="J62" s="285">
        <v>818</v>
      </c>
      <c r="K62" s="285">
        <v>817</v>
      </c>
      <c r="L62" s="290">
        <v>865</v>
      </c>
      <c r="M62">
        <f t="shared" si="1"/>
        <v>1.0587515299877601</v>
      </c>
    </row>
    <row r="63" spans="1:13" x14ac:dyDescent="0.25">
      <c r="A63" s="290">
        <v>58</v>
      </c>
      <c r="B63" s="290" t="s">
        <v>36</v>
      </c>
      <c r="C63" s="290" t="s">
        <v>1476</v>
      </c>
      <c r="D63" s="290">
        <v>1758.78</v>
      </c>
      <c r="E63" s="290">
        <v>520</v>
      </c>
      <c r="F63" s="285">
        <v>467</v>
      </c>
      <c r="G63" s="285">
        <v>409</v>
      </c>
      <c r="H63" s="285">
        <v>395</v>
      </c>
      <c r="I63" s="285">
        <v>389</v>
      </c>
      <c r="J63" s="285">
        <v>386</v>
      </c>
      <c r="K63" s="285">
        <v>385</v>
      </c>
      <c r="L63" s="290">
        <v>520</v>
      </c>
      <c r="M63">
        <f t="shared" si="1"/>
        <v>1.3506493506493507</v>
      </c>
    </row>
    <row r="64" spans="1:13" x14ac:dyDescent="0.25">
      <c r="A64" s="290">
        <v>59</v>
      </c>
      <c r="B64" s="290" t="s">
        <v>36</v>
      </c>
      <c r="C64" s="290" t="s">
        <v>1507</v>
      </c>
      <c r="D64" s="290">
        <v>1725.6</v>
      </c>
      <c r="E64" s="290">
        <v>1561</v>
      </c>
      <c r="F64" s="285">
        <v>1482</v>
      </c>
      <c r="G64" s="285">
        <v>1461</v>
      </c>
      <c r="H64" s="285">
        <v>1453</v>
      </c>
      <c r="I64" s="285">
        <v>1449</v>
      </c>
      <c r="J64" s="285">
        <v>1447</v>
      </c>
      <c r="K64" s="285">
        <v>1446</v>
      </c>
      <c r="L64" s="290">
        <v>1561</v>
      </c>
      <c r="M64">
        <f t="shared" si="1"/>
        <v>1.0795297372060857</v>
      </c>
    </row>
    <row r="65" spans="1:13" x14ac:dyDescent="0.25">
      <c r="A65" s="290">
        <v>60</v>
      </c>
      <c r="B65" s="290" t="s">
        <v>36</v>
      </c>
      <c r="C65" s="290" t="s">
        <v>1508</v>
      </c>
      <c r="D65" s="290">
        <v>1731.1</v>
      </c>
      <c r="E65" s="290">
        <v>731</v>
      </c>
      <c r="F65" s="285">
        <v>704</v>
      </c>
      <c r="G65" s="285">
        <v>688</v>
      </c>
      <c r="H65" s="285">
        <v>680</v>
      </c>
      <c r="I65" s="285">
        <v>676</v>
      </c>
      <c r="J65" s="285">
        <v>675</v>
      </c>
      <c r="K65" s="285">
        <v>675</v>
      </c>
      <c r="L65" s="290">
        <v>731</v>
      </c>
      <c r="M65">
        <f t="shared" si="1"/>
        <v>1.0829629629629629</v>
      </c>
    </row>
    <row r="66" spans="1:13" x14ac:dyDescent="0.25">
      <c r="A66" s="290">
        <v>61</v>
      </c>
      <c r="B66" s="290" t="s">
        <v>36</v>
      </c>
      <c r="C66" s="290" t="s">
        <v>1509</v>
      </c>
      <c r="D66" s="290">
        <v>1735.2</v>
      </c>
      <c r="E66" s="290">
        <v>94.2</v>
      </c>
      <c r="F66" s="285">
        <v>85.9</v>
      </c>
      <c r="G66" s="285">
        <v>67.2</v>
      </c>
      <c r="H66" s="285">
        <v>63.1</v>
      </c>
      <c r="I66" s="285">
        <v>60.2</v>
      </c>
      <c r="J66" s="285">
        <v>58.9</v>
      </c>
      <c r="K66" s="285">
        <v>58.1</v>
      </c>
      <c r="L66" s="290">
        <v>94.2</v>
      </c>
      <c r="M66">
        <f t="shared" si="1"/>
        <v>1.621342512908778</v>
      </c>
    </row>
    <row r="67" spans="1:13" x14ac:dyDescent="0.25">
      <c r="A67" s="290">
        <v>62</v>
      </c>
      <c r="B67" s="290" t="s">
        <v>36</v>
      </c>
      <c r="C67" s="290" t="s">
        <v>1510</v>
      </c>
      <c r="D67" s="290">
        <v>1739.5</v>
      </c>
      <c r="E67" s="290">
        <v>1154</v>
      </c>
      <c r="F67" s="285">
        <v>1083</v>
      </c>
      <c r="G67" s="285">
        <v>1070</v>
      </c>
      <c r="H67" s="285">
        <v>1062</v>
      </c>
      <c r="I67" s="285">
        <v>1055</v>
      </c>
      <c r="J67" s="285">
        <v>1052</v>
      </c>
      <c r="K67" s="285">
        <v>1050</v>
      </c>
      <c r="L67" s="290">
        <v>1154</v>
      </c>
      <c r="M67">
        <f t="shared" si="1"/>
        <v>1.0990476190476191</v>
      </c>
    </row>
    <row r="68" spans="1:13" x14ac:dyDescent="0.25">
      <c r="A68" s="290">
        <v>63</v>
      </c>
      <c r="B68" s="290" t="s">
        <v>36</v>
      </c>
      <c r="C68" s="290" t="s">
        <v>1511</v>
      </c>
      <c r="D68" s="290">
        <v>1747.6</v>
      </c>
      <c r="E68" s="290">
        <v>117</v>
      </c>
      <c r="F68" s="285">
        <v>89.1</v>
      </c>
      <c r="G68" s="285">
        <v>70.8</v>
      </c>
      <c r="H68" s="285">
        <v>65.3</v>
      </c>
      <c r="I68" s="285">
        <v>62.4</v>
      </c>
      <c r="J68" s="285">
        <v>61.9</v>
      </c>
      <c r="K68" s="285">
        <v>61.5</v>
      </c>
      <c r="L68" s="290">
        <v>117</v>
      </c>
      <c r="M68">
        <f t="shared" si="1"/>
        <v>1.9024390243902438</v>
      </c>
    </row>
    <row r="69" spans="1:13" x14ac:dyDescent="0.25">
      <c r="A69" s="290">
        <v>64</v>
      </c>
      <c r="B69" s="290" t="s">
        <v>36</v>
      </c>
      <c r="C69" s="290" t="s">
        <v>1512</v>
      </c>
      <c r="D69" s="290">
        <v>1753.9</v>
      </c>
      <c r="E69" s="290">
        <v>5</v>
      </c>
      <c r="F69" s="285">
        <v>2.5</v>
      </c>
      <c r="G69" s="285">
        <v>1.2</v>
      </c>
      <c r="H69" s="285">
        <v>1</v>
      </c>
      <c r="I69" s="285">
        <v>0.84</v>
      </c>
      <c r="J69" s="285">
        <v>0.81</v>
      </c>
      <c r="K69" s="285">
        <v>0.79</v>
      </c>
      <c r="L69" s="290">
        <v>5</v>
      </c>
      <c r="M69">
        <f t="shared" si="1"/>
        <v>6.3291139240506329</v>
      </c>
    </row>
    <row r="70" spans="1:13" x14ac:dyDescent="0.25">
      <c r="A70" s="290">
        <v>65</v>
      </c>
      <c r="B70" s="290" t="s">
        <v>570</v>
      </c>
      <c r="C70" s="290" t="s">
        <v>1513</v>
      </c>
      <c r="D70" s="290">
        <v>1773.7</v>
      </c>
      <c r="E70" s="290">
        <v>20.8</v>
      </c>
      <c r="F70" s="285">
        <v>13.3</v>
      </c>
      <c r="G70" s="285">
        <v>8.9</v>
      </c>
      <c r="H70" s="285">
        <v>7.2</v>
      </c>
      <c r="I70" s="285">
        <v>6.8</v>
      </c>
      <c r="J70" s="285">
        <v>6.5</v>
      </c>
      <c r="K70" s="285">
        <v>6.2</v>
      </c>
      <c r="L70" s="290">
        <v>20.8</v>
      </c>
      <c r="M70">
        <f t="shared" si="1"/>
        <v>3.3548387096774195</v>
      </c>
    </row>
    <row r="71" spans="1:13" x14ac:dyDescent="0.25">
      <c r="A71" s="290">
        <v>66</v>
      </c>
      <c r="B71" s="290" t="s">
        <v>570</v>
      </c>
      <c r="C71" s="290" t="s">
        <v>1514</v>
      </c>
      <c r="D71" s="290">
        <v>1775.5</v>
      </c>
      <c r="E71" s="290">
        <v>52</v>
      </c>
      <c r="F71" s="285">
        <v>34</v>
      </c>
      <c r="G71" s="285">
        <v>28</v>
      </c>
      <c r="H71" s="285">
        <v>24</v>
      </c>
      <c r="I71" s="285">
        <v>21</v>
      </c>
      <c r="J71" s="285">
        <v>20</v>
      </c>
      <c r="K71" s="285">
        <v>20</v>
      </c>
      <c r="L71" s="290">
        <v>52</v>
      </c>
      <c r="M71">
        <f t="shared" ref="M71:M115" si="2">E71/K71</f>
        <v>2.6</v>
      </c>
    </row>
    <row r="72" spans="1:13" x14ac:dyDescent="0.25">
      <c r="A72" s="290">
        <v>67</v>
      </c>
      <c r="B72" s="290" t="s">
        <v>570</v>
      </c>
      <c r="C72" s="290" t="s">
        <v>1515</v>
      </c>
      <c r="D72" s="290">
        <v>1794.2</v>
      </c>
      <c r="E72" s="290">
        <v>1041</v>
      </c>
      <c r="F72" s="285">
        <v>976</v>
      </c>
      <c r="G72" s="285">
        <v>949</v>
      </c>
      <c r="H72" s="285">
        <v>940</v>
      </c>
      <c r="I72" s="285">
        <v>938</v>
      </c>
      <c r="J72" s="285">
        <v>936</v>
      </c>
      <c r="K72" s="285">
        <v>935</v>
      </c>
      <c r="L72" s="290">
        <v>1041</v>
      </c>
      <c r="M72">
        <f t="shared" si="2"/>
        <v>1.1133689839572192</v>
      </c>
    </row>
    <row r="73" spans="1:13" x14ac:dyDescent="0.25">
      <c r="A73" s="290">
        <v>68</v>
      </c>
      <c r="B73" s="290" t="s">
        <v>570</v>
      </c>
      <c r="C73" s="290" t="s">
        <v>1516</v>
      </c>
      <c r="D73" s="290">
        <v>1809.3</v>
      </c>
      <c r="E73" s="290">
        <v>70</v>
      </c>
      <c r="F73" s="285">
        <v>43</v>
      </c>
      <c r="G73" s="285">
        <v>36</v>
      </c>
      <c r="H73" s="285">
        <v>32</v>
      </c>
      <c r="I73" s="285">
        <v>31</v>
      </c>
      <c r="J73" s="285">
        <v>30</v>
      </c>
      <c r="K73" s="285">
        <v>29</v>
      </c>
      <c r="L73" s="290">
        <v>70</v>
      </c>
      <c r="M73">
        <f t="shared" si="2"/>
        <v>2.4137931034482758</v>
      </c>
    </row>
    <row r="74" spans="1:13" x14ac:dyDescent="0.25">
      <c r="A74" s="290">
        <v>69</v>
      </c>
      <c r="B74" s="290" t="s">
        <v>570</v>
      </c>
      <c r="C74" s="290" t="s">
        <v>1517</v>
      </c>
      <c r="D74" s="290">
        <v>1817.4</v>
      </c>
      <c r="E74" s="290">
        <v>138</v>
      </c>
      <c r="F74" s="285">
        <v>97</v>
      </c>
      <c r="G74" s="285">
        <v>81</v>
      </c>
      <c r="H74" s="285">
        <v>76</v>
      </c>
      <c r="I74" s="285">
        <v>72</v>
      </c>
      <c r="J74" s="285">
        <v>69</v>
      </c>
      <c r="K74" s="285">
        <v>68</v>
      </c>
      <c r="L74" s="290">
        <v>138</v>
      </c>
      <c r="M74">
        <f t="shared" si="2"/>
        <v>2.0294117647058822</v>
      </c>
    </row>
    <row r="75" spans="1:13" x14ac:dyDescent="0.25">
      <c r="A75" s="290">
        <v>70</v>
      </c>
      <c r="B75" s="290" t="s">
        <v>1477</v>
      </c>
      <c r="C75" s="290" t="s">
        <v>211</v>
      </c>
      <c r="D75" s="290">
        <v>1932.1</v>
      </c>
      <c r="E75" s="290">
        <v>4.7</v>
      </c>
      <c r="F75" s="285">
        <v>0.53</v>
      </c>
      <c r="G75" s="285">
        <v>0.46</v>
      </c>
      <c r="H75" s="285">
        <v>0.22</v>
      </c>
      <c r="I75" s="285">
        <v>0.18</v>
      </c>
      <c r="J75" s="285">
        <v>0.15</v>
      </c>
      <c r="K75" s="285">
        <v>0.13</v>
      </c>
      <c r="L75" s="290">
        <v>4.7</v>
      </c>
      <c r="M75">
        <f t="shared" si="2"/>
        <v>36.153846153846153</v>
      </c>
    </row>
    <row r="76" spans="1:13" x14ac:dyDescent="0.25">
      <c r="A76" s="290">
        <v>71</v>
      </c>
      <c r="B76" s="290" t="s">
        <v>1477</v>
      </c>
      <c r="C76" s="290" t="s">
        <v>212</v>
      </c>
      <c r="D76" s="290">
        <v>1932.4</v>
      </c>
      <c r="E76" s="290">
        <v>1</v>
      </c>
      <c r="F76" s="285">
        <v>0.14000000000000001</v>
      </c>
      <c r="G76" s="285">
        <v>0.03</v>
      </c>
      <c r="H76" s="285">
        <v>0.01</v>
      </c>
      <c r="I76" s="285">
        <v>7.0000000000000001E-3</v>
      </c>
      <c r="J76" s="285">
        <v>5.0000000000000001E-3</v>
      </c>
      <c r="K76" s="285">
        <v>4.0000000000000001E-3</v>
      </c>
      <c r="L76" s="290">
        <v>1</v>
      </c>
      <c r="M76">
        <f t="shared" si="2"/>
        <v>250</v>
      </c>
    </row>
    <row r="77" spans="1:13" x14ac:dyDescent="0.25">
      <c r="A77" s="290">
        <v>72</v>
      </c>
      <c r="B77" s="290" t="s">
        <v>1477</v>
      </c>
      <c r="C77" s="290" t="s">
        <v>224</v>
      </c>
      <c r="D77" s="290">
        <v>1934.9</v>
      </c>
      <c r="E77" s="290">
        <v>920</v>
      </c>
      <c r="F77" s="285">
        <v>908</v>
      </c>
      <c r="G77" s="285">
        <v>825</v>
      </c>
      <c r="H77" s="285">
        <v>806</v>
      </c>
      <c r="I77" s="285">
        <v>798</v>
      </c>
      <c r="J77" s="285">
        <v>793</v>
      </c>
      <c r="K77" s="285">
        <v>791</v>
      </c>
      <c r="L77" s="290">
        <v>920</v>
      </c>
      <c r="M77">
        <f t="shared" si="2"/>
        <v>1.1630847029077118</v>
      </c>
    </row>
    <row r="78" spans="1:13" x14ac:dyDescent="0.25">
      <c r="A78" s="290">
        <v>73</v>
      </c>
      <c r="B78" s="290" t="s">
        <v>1477</v>
      </c>
      <c r="C78" s="290" t="s">
        <v>230</v>
      </c>
      <c r="D78" s="290">
        <v>1936.12</v>
      </c>
      <c r="E78" s="290">
        <v>889</v>
      </c>
      <c r="F78" s="285">
        <v>869</v>
      </c>
      <c r="G78" s="285">
        <v>860</v>
      </c>
      <c r="H78" s="285">
        <v>725</v>
      </c>
      <c r="I78" s="285">
        <v>705</v>
      </c>
      <c r="J78" s="285">
        <v>703</v>
      </c>
      <c r="K78" s="285">
        <v>701</v>
      </c>
      <c r="L78" s="290">
        <v>889</v>
      </c>
      <c r="M78">
        <f t="shared" si="2"/>
        <v>1.2681883024251071</v>
      </c>
    </row>
    <row r="79" spans="1:13" x14ac:dyDescent="0.25">
      <c r="A79" s="290">
        <v>74</v>
      </c>
      <c r="B79" s="290" t="s">
        <v>1477</v>
      </c>
      <c r="C79" s="290" t="s">
        <v>234</v>
      </c>
      <c r="D79" s="290">
        <v>1936.86</v>
      </c>
      <c r="E79" s="290">
        <v>340</v>
      </c>
      <c r="F79" s="285">
        <v>338</v>
      </c>
      <c r="G79" s="285">
        <v>295</v>
      </c>
      <c r="H79" s="285">
        <v>286</v>
      </c>
      <c r="I79" s="285">
        <v>280</v>
      </c>
      <c r="J79" s="285">
        <v>278</v>
      </c>
      <c r="K79" s="285">
        <v>277</v>
      </c>
      <c r="L79" s="290">
        <v>340</v>
      </c>
      <c r="M79">
        <f t="shared" si="2"/>
        <v>1.227436823104693</v>
      </c>
    </row>
    <row r="80" spans="1:13" x14ac:dyDescent="0.25">
      <c r="A80" s="290">
        <v>75</v>
      </c>
      <c r="B80" s="290" t="s">
        <v>1477</v>
      </c>
      <c r="C80" s="290" t="s">
        <v>238</v>
      </c>
      <c r="D80" s="290">
        <v>1937.7</v>
      </c>
      <c r="E80" s="290">
        <v>414</v>
      </c>
      <c r="F80" s="285">
        <v>335</v>
      </c>
      <c r="G80" s="285">
        <v>244</v>
      </c>
      <c r="H80" s="285">
        <v>229</v>
      </c>
      <c r="I80" s="285">
        <v>222</v>
      </c>
      <c r="J80" s="285">
        <v>219</v>
      </c>
      <c r="K80" s="285">
        <v>218</v>
      </c>
      <c r="L80" s="290">
        <v>414</v>
      </c>
      <c r="M80">
        <f t="shared" si="2"/>
        <v>1.8990825688073394</v>
      </c>
    </row>
    <row r="81" spans="1:13" x14ac:dyDescent="0.25">
      <c r="A81" s="290">
        <v>76</v>
      </c>
      <c r="B81" s="290" t="s">
        <v>1477</v>
      </c>
      <c r="C81" s="290" t="s">
        <v>240</v>
      </c>
      <c r="D81" s="290">
        <v>1938.03</v>
      </c>
      <c r="E81" s="290">
        <v>375</v>
      </c>
      <c r="F81" s="285">
        <v>281</v>
      </c>
      <c r="G81" s="285">
        <v>262</v>
      </c>
      <c r="H81" s="285">
        <v>234</v>
      </c>
      <c r="I81" s="285">
        <v>231</v>
      </c>
      <c r="J81" s="285">
        <v>230</v>
      </c>
      <c r="K81" s="285">
        <v>230</v>
      </c>
      <c r="L81" s="290">
        <v>375</v>
      </c>
      <c r="M81">
        <f t="shared" si="2"/>
        <v>1.6304347826086956</v>
      </c>
    </row>
    <row r="82" spans="1:13" x14ac:dyDescent="0.25">
      <c r="A82" s="290">
        <v>77</v>
      </c>
      <c r="B82" s="290" t="s">
        <v>1477</v>
      </c>
      <c r="C82" s="290" t="s">
        <v>251</v>
      </c>
      <c r="D82" s="290">
        <v>1940.37</v>
      </c>
      <c r="E82" s="290">
        <v>361</v>
      </c>
      <c r="F82" s="285">
        <v>352</v>
      </c>
      <c r="G82" s="285">
        <v>302</v>
      </c>
      <c r="H82" s="285">
        <v>291</v>
      </c>
      <c r="I82" s="285">
        <v>285</v>
      </c>
      <c r="J82" s="285">
        <v>283</v>
      </c>
      <c r="K82" s="285">
        <v>282</v>
      </c>
      <c r="L82" s="290">
        <v>361</v>
      </c>
      <c r="M82">
        <f t="shared" si="2"/>
        <v>1.2801418439716312</v>
      </c>
    </row>
    <row r="83" spans="1:13" x14ac:dyDescent="0.25">
      <c r="A83" s="290">
        <v>78</v>
      </c>
      <c r="B83" s="290" t="s">
        <v>1477</v>
      </c>
      <c r="C83" s="290" t="s">
        <v>260</v>
      </c>
      <c r="D83" s="290">
        <v>1942.4</v>
      </c>
      <c r="E83" s="290">
        <v>281</v>
      </c>
      <c r="F83" s="285">
        <v>265</v>
      </c>
      <c r="G83" s="285">
        <v>233</v>
      </c>
      <c r="H83" s="285">
        <v>224</v>
      </c>
      <c r="I83" s="285">
        <v>220</v>
      </c>
      <c r="J83" s="285">
        <v>219</v>
      </c>
      <c r="K83" s="285">
        <v>219</v>
      </c>
      <c r="L83" s="290">
        <v>281</v>
      </c>
      <c r="M83">
        <f t="shared" si="2"/>
        <v>1.2831050228310503</v>
      </c>
    </row>
    <row r="84" spans="1:13" x14ac:dyDescent="0.25">
      <c r="A84" s="290">
        <v>79</v>
      </c>
      <c r="B84" s="290" t="s">
        <v>1477</v>
      </c>
      <c r="C84" s="290" t="s">
        <v>261</v>
      </c>
      <c r="D84" s="290">
        <v>1942.68</v>
      </c>
      <c r="E84" s="290">
        <v>45</v>
      </c>
      <c r="F84" s="285">
        <v>31</v>
      </c>
      <c r="G84" s="285">
        <v>21.9</v>
      </c>
      <c r="H84" s="285">
        <v>16.3</v>
      </c>
      <c r="I84" s="285">
        <v>15.5</v>
      </c>
      <c r="J84" s="285">
        <v>15.1</v>
      </c>
      <c r="K84" s="285">
        <v>14.9</v>
      </c>
      <c r="L84" s="290">
        <v>45</v>
      </c>
      <c r="M84">
        <f t="shared" si="2"/>
        <v>3.0201342281879193</v>
      </c>
    </row>
    <row r="85" spans="1:13" x14ac:dyDescent="0.25">
      <c r="A85" s="290">
        <v>80</v>
      </c>
      <c r="B85" s="290" t="s">
        <v>1477</v>
      </c>
      <c r="C85" s="290" t="s">
        <v>264</v>
      </c>
      <c r="D85" s="290">
        <v>1943.37</v>
      </c>
      <c r="E85" s="290">
        <v>3.8</v>
      </c>
      <c r="F85" s="285">
        <v>1.4</v>
      </c>
      <c r="G85" s="285">
        <v>0.64</v>
      </c>
      <c r="H85" s="285">
        <v>0.53</v>
      </c>
      <c r="I85" s="285">
        <v>0.45</v>
      </c>
      <c r="J85" s="285">
        <v>0.44</v>
      </c>
      <c r="K85" s="285">
        <v>0.44</v>
      </c>
      <c r="L85" s="290">
        <v>3.8</v>
      </c>
      <c r="M85">
        <f t="shared" si="2"/>
        <v>8.6363636363636367</v>
      </c>
    </row>
    <row r="86" spans="1:13" x14ac:dyDescent="0.25">
      <c r="A86" s="290">
        <v>81</v>
      </c>
      <c r="B86" s="290" t="s">
        <v>1477</v>
      </c>
      <c r="C86" s="290" t="s">
        <v>267</v>
      </c>
      <c r="D86" s="290">
        <v>1944.14</v>
      </c>
      <c r="E86" s="290">
        <v>17</v>
      </c>
      <c r="F86" s="285">
        <v>10</v>
      </c>
      <c r="G86" s="285">
        <v>6.4</v>
      </c>
      <c r="H86" s="285">
        <v>4.3</v>
      </c>
      <c r="I86" s="285">
        <v>4.0999999999999996</v>
      </c>
      <c r="J86" s="285">
        <v>4</v>
      </c>
      <c r="K86" s="285">
        <v>4</v>
      </c>
      <c r="L86" s="290">
        <v>17</v>
      </c>
      <c r="M86">
        <f t="shared" si="2"/>
        <v>4.25</v>
      </c>
    </row>
    <row r="87" spans="1:13" x14ac:dyDescent="0.25">
      <c r="A87" s="290">
        <v>82</v>
      </c>
      <c r="B87" s="290" t="s">
        <v>1477</v>
      </c>
      <c r="C87" s="290" t="s">
        <v>268</v>
      </c>
      <c r="D87" s="290">
        <v>1944.41</v>
      </c>
      <c r="E87" s="290">
        <v>12</v>
      </c>
      <c r="F87" s="285">
        <v>7.2</v>
      </c>
      <c r="G87" s="285">
        <v>3.09</v>
      </c>
      <c r="H87" s="285">
        <v>2.41</v>
      </c>
      <c r="I87" s="285">
        <v>2.2200000000000002</v>
      </c>
      <c r="J87" s="285">
        <v>1.99</v>
      </c>
      <c r="K87" s="285">
        <v>1.92</v>
      </c>
      <c r="L87" s="290">
        <v>12</v>
      </c>
      <c r="M87">
        <f t="shared" si="2"/>
        <v>6.25</v>
      </c>
    </row>
    <row r="88" spans="1:13" x14ac:dyDescent="0.25">
      <c r="A88" s="290">
        <v>83</v>
      </c>
      <c r="B88" s="290" t="s">
        <v>1477</v>
      </c>
      <c r="C88" s="290" t="s">
        <v>1478</v>
      </c>
      <c r="D88" s="290">
        <v>1930.5</v>
      </c>
      <c r="E88" s="290">
        <v>24.2</v>
      </c>
      <c r="F88" s="285">
        <v>17</v>
      </c>
      <c r="G88" s="285">
        <v>12.7</v>
      </c>
      <c r="H88" s="285">
        <v>10.9</v>
      </c>
      <c r="I88" s="285">
        <v>10.4</v>
      </c>
      <c r="J88" s="285">
        <v>10.1</v>
      </c>
      <c r="K88" s="285">
        <v>10</v>
      </c>
      <c r="L88" s="290">
        <v>24.2</v>
      </c>
      <c r="M88">
        <f t="shared" si="2"/>
        <v>2.42</v>
      </c>
    </row>
    <row r="89" spans="1:13" x14ac:dyDescent="0.25">
      <c r="A89" s="290">
        <v>84</v>
      </c>
      <c r="B89" s="290" t="s">
        <v>1477</v>
      </c>
      <c r="C89" s="290" t="s">
        <v>1479</v>
      </c>
      <c r="D89" s="290">
        <v>1936.5</v>
      </c>
      <c r="E89" s="290">
        <v>1110</v>
      </c>
      <c r="F89" s="285">
        <v>1022</v>
      </c>
      <c r="G89" s="285">
        <v>986</v>
      </c>
      <c r="H89" s="285">
        <v>971</v>
      </c>
      <c r="I89" s="285">
        <v>965</v>
      </c>
      <c r="J89" s="285">
        <v>963</v>
      </c>
      <c r="K89" s="285">
        <v>962</v>
      </c>
      <c r="L89" s="290">
        <v>1110</v>
      </c>
      <c r="M89">
        <f t="shared" si="2"/>
        <v>1.1538461538461537</v>
      </c>
    </row>
    <row r="90" spans="1:13" x14ac:dyDescent="0.25">
      <c r="A90" s="290">
        <v>85</v>
      </c>
      <c r="B90" s="290" t="s">
        <v>1477</v>
      </c>
      <c r="C90" s="290" t="s">
        <v>1480</v>
      </c>
      <c r="D90" s="290">
        <v>1944.5</v>
      </c>
      <c r="E90" s="290">
        <v>66.400000000000006</v>
      </c>
      <c r="F90" s="285">
        <v>59</v>
      </c>
      <c r="G90" s="285">
        <v>40.200000000000003</v>
      </c>
      <c r="H90" s="285">
        <v>29.3</v>
      </c>
      <c r="I90" s="285">
        <v>23.8</v>
      </c>
      <c r="J90" s="285">
        <v>23.1</v>
      </c>
      <c r="K90" s="285">
        <v>22.9</v>
      </c>
      <c r="L90" s="290">
        <v>66.400000000000006</v>
      </c>
      <c r="M90">
        <f t="shared" si="2"/>
        <v>2.8995633187772931</v>
      </c>
    </row>
    <row r="91" spans="1:13" x14ac:dyDescent="0.25">
      <c r="A91" s="290">
        <v>86</v>
      </c>
      <c r="B91" s="290" t="s">
        <v>1477</v>
      </c>
      <c r="C91" s="290" t="s">
        <v>1518</v>
      </c>
      <c r="D91" s="290">
        <v>1933.5</v>
      </c>
      <c r="E91" s="290">
        <v>613</v>
      </c>
      <c r="F91" s="285">
        <v>548</v>
      </c>
      <c r="G91" s="285">
        <v>531</v>
      </c>
      <c r="H91" s="285">
        <v>522</v>
      </c>
      <c r="I91" s="285">
        <v>518</v>
      </c>
      <c r="J91" s="285">
        <v>516</v>
      </c>
      <c r="K91" s="285">
        <v>515</v>
      </c>
      <c r="L91" s="290">
        <v>613</v>
      </c>
      <c r="M91">
        <f t="shared" si="2"/>
        <v>1.1902912621359223</v>
      </c>
    </row>
    <row r="92" spans="1:13" x14ac:dyDescent="0.25">
      <c r="A92" s="290">
        <v>87</v>
      </c>
      <c r="B92" s="290" t="s">
        <v>1477</v>
      </c>
      <c r="C92" s="290" t="s">
        <v>1519</v>
      </c>
      <c r="D92" s="290">
        <v>1935.5</v>
      </c>
      <c r="E92" s="290">
        <v>886</v>
      </c>
      <c r="F92" s="285">
        <v>805</v>
      </c>
      <c r="G92" s="285">
        <v>782</v>
      </c>
      <c r="H92" s="285">
        <v>771</v>
      </c>
      <c r="I92" s="285">
        <v>767</v>
      </c>
      <c r="J92" s="285">
        <v>764</v>
      </c>
      <c r="K92" s="285">
        <v>762</v>
      </c>
      <c r="L92" s="290">
        <v>886</v>
      </c>
      <c r="M92">
        <f t="shared" si="2"/>
        <v>1.162729658792651</v>
      </c>
    </row>
    <row r="93" spans="1:13" x14ac:dyDescent="0.25">
      <c r="A93" s="290">
        <v>88</v>
      </c>
      <c r="B93" s="290" t="s">
        <v>1477</v>
      </c>
      <c r="C93" s="290" t="s">
        <v>1520</v>
      </c>
      <c r="D93" s="290">
        <v>1938.5</v>
      </c>
      <c r="E93" s="290">
        <v>316</v>
      </c>
      <c r="F93" s="285">
        <v>271</v>
      </c>
      <c r="G93" s="285">
        <v>240</v>
      </c>
      <c r="H93" s="285">
        <v>220</v>
      </c>
      <c r="I93" s="285">
        <v>212</v>
      </c>
      <c r="J93" s="285">
        <v>209</v>
      </c>
      <c r="K93" s="285">
        <v>208</v>
      </c>
      <c r="L93" s="290">
        <v>316</v>
      </c>
      <c r="M93">
        <f t="shared" si="2"/>
        <v>1.5192307692307692</v>
      </c>
    </row>
    <row r="94" spans="1:13" x14ac:dyDescent="0.25">
      <c r="A94" s="290">
        <v>89</v>
      </c>
      <c r="B94" s="290" t="s">
        <v>1477</v>
      </c>
      <c r="C94" s="290" t="s">
        <v>1521</v>
      </c>
      <c r="D94" s="290">
        <v>1940</v>
      </c>
      <c r="E94" s="290">
        <v>117</v>
      </c>
      <c r="F94" s="285">
        <v>85</v>
      </c>
      <c r="G94" s="285">
        <v>68</v>
      </c>
      <c r="H94" s="285">
        <v>59</v>
      </c>
      <c r="I94" s="285">
        <v>56</v>
      </c>
      <c r="J94" s="285">
        <v>54</v>
      </c>
      <c r="K94" s="285">
        <v>53</v>
      </c>
      <c r="L94" s="290">
        <v>117</v>
      </c>
      <c r="M94">
        <f t="shared" si="2"/>
        <v>2.2075471698113209</v>
      </c>
    </row>
    <row r="95" spans="1:13" x14ac:dyDescent="0.25">
      <c r="A95" s="290">
        <v>90</v>
      </c>
      <c r="B95" s="290" t="s">
        <v>1477</v>
      </c>
      <c r="C95" s="290" t="s">
        <v>1522</v>
      </c>
      <c r="D95" s="290">
        <v>1941.8</v>
      </c>
      <c r="E95" s="290">
        <v>85</v>
      </c>
      <c r="F95" s="285">
        <v>62</v>
      </c>
      <c r="G95" s="285">
        <v>53</v>
      </c>
      <c r="H95" s="285">
        <v>48</v>
      </c>
      <c r="I95" s="285">
        <v>45</v>
      </c>
      <c r="J95" s="285">
        <v>43</v>
      </c>
      <c r="K95" s="285">
        <v>43</v>
      </c>
      <c r="L95" s="290">
        <v>85</v>
      </c>
      <c r="M95">
        <f t="shared" si="2"/>
        <v>1.9767441860465116</v>
      </c>
    </row>
    <row r="96" spans="1:13" x14ac:dyDescent="0.25">
      <c r="A96" s="290">
        <v>91</v>
      </c>
      <c r="B96" s="290" t="s">
        <v>1481</v>
      </c>
      <c r="C96" s="290" t="s">
        <v>1523</v>
      </c>
      <c r="D96" s="290">
        <v>1975.3</v>
      </c>
      <c r="E96" s="290">
        <v>31</v>
      </c>
      <c r="F96" s="285">
        <v>18.399999999999999</v>
      </c>
      <c r="G96" s="285">
        <v>12.3</v>
      </c>
      <c r="H96" s="285">
        <v>9.9</v>
      </c>
      <c r="I96" s="285">
        <v>8.1999999999999993</v>
      </c>
      <c r="J96" s="285">
        <v>7.7</v>
      </c>
      <c r="K96" s="285">
        <v>7.5</v>
      </c>
      <c r="L96" s="290">
        <v>31</v>
      </c>
      <c r="M96">
        <f t="shared" si="2"/>
        <v>4.1333333333333337</v>
      </c>
    </row>
    <row r="97" spans="1:13" x14ac:dyDescent="0.25">
      <c r="A97" s="290">
        <v>92</v>
      </c>
      <c r="B97" s="290" t="s">
        <v>1481</v>
      </c>
      <c r="C97" s="290" t="s">
        <v>1524</v>
      </c>
      <c r="D97" s="290">
        <v>1975.7</v>
      </c>
      <c r="E97" s="290">
        <v>54</v>
      </c>
      <c r="F97" s="285">
        <v>41</v>
      </c>
      <c r="G97" s="285">
        <v>35.5</v>
      </c>
      <c r="H97" s="285">
        <v>31.2</v>
      </c>
      <c r="I97" s="285">
        <v>28.4</v>
      </c>
      <c r="J97" s="285">
        <v>27.2</v>
      </c>
      <c r="K97" s="285">
        <v>26.9</v>
      </c>
      <c r="L97" s="290">
        <v>54</v>
      </c>
      <c r="M97">
        <f t="shared" si="2"/>
        <v>2.0074349442379185</v>
      </c>
    </row>
    <row r="98" spans="1:13" x14ac:dyDescent="0.25">
      <c r="A98" s="290">
        <v>93</v>
      </c>
      <c r="B98" s="290" t="s">
        <v>1481</v>
      </c>
      <c r="C98" s="290" t="s">
        <v>1525</v>
      </c>
      <c r="D98" s="290">
        <v>1980</v>
      </c>
      <c r="E98" s="290">
        <v>36.6</v>
      </c>
      <c r="F98" s="285">
        <v>22.1</v>
      </c>
      <c r="G98" s="285">
        <v>17.399999999999999</v>
      </c>
      <c r="H98" s="285">
        <v>15.3</v>
      </c>
      <c r="I98" s="285">
        <v>14.1</v>
      </c>
      <c r="J98" s="285">
        <v>13.7</v>
      </c>
      <c r="K98" s="285">
        <v>13.6</v>
      </c>
      <c r="L98" s="290">
        <v>36.6</v>
      </c>
      <c r="M98">
        <f t="shared" si="2"/>
        <v>2.6911764705882355</v>
      </c>
    </row>
    <row r="99" spans="1:13" x14ac:dyDescent="0.25">
      <c r="A99" s="290">
        <v>94</v>
      </c>
      <c r="B99" s="290" t="s">
        <v>1481</v>
      </c>
      <c r="C99" s="290" t="s">
        <v>1526</v>
      </c>
      <c r="D99" s="290">
        <v>1990.6</v>
      </c>
      <c r="E99" s="290">
        <v>1.2</v>
      </c>
      <c r="F99" s="285">
        <v>0.4</v>
      </c>
      <c r="G99" s="285">
        <v>0.23</v>
      </c>
      <c r="H99" s="285">
        <v>0.18</v>
      </c>
      <c r="I99" s="285">
        <v>0.15</v>
      </c>
      <c r="J99" s="285">
        <v>0.14000000000000001</v>
      </c>
      <c r="K99" s="285">
        <v>0.14000000000000001</v>
      </c>
      <c r="L99" s="290">
        <v>1.2</v>
      </c>
      <c r="M99">
        <f t="shared" si="2"/>
        <v>8.5714285714285712</v>
      </c>
    </row>
    <row r="100" spans="1:13" x14ac:dyDescent="0.25">
      <c r="A100" s="290">
        <v>95</v>
      </c>
      <c r="B100" s="290" t="s">
        <v>1482</v>
      </c>
      <c r="C100" s="290" t="s">
        <v>1527</v>
      </c>
      <c r="D100" s="290">
        <v>2021.7</v>
      </c>
      <c r="E100" s="290">
        <v>15</v>
      </c>
      <c r="F100" s="285">
        <v>10.199999999999999</v>
      </c>
      <c r="G100" s="285">
        <v>8.6</v>
      </c>
      <c r="H100" s="285">
        <v>7.5</v>
      </c>
      <c r="I100" s="285">
        <v>7.3</v>
      </c>
      <c r="J100" s="285">
        <v>7.2</v>
      </c>
      <c r="K100" s="285">
        <v>7.2</v>
      </c>
      <c r="L100" s="290">
        <v>15</v>
      </c>
      <c r="M100">
        <f t="shared" si="2"/>
        <v>2.0833333333333335</v>
      </c>
    </row>
    <row r="101" spans="1:13" x14ac:dyDescent="0.25">
      <c r="A101" s="290">
        <v>96</v>
      </c>
      <c r="B101" s="290" t="s">
        <v>1482</v>
      </c>
      <c r="C101" s="290" t="s">
        <v>1528</v>
      </c>
      <c r="D101" s="290">
        <v>2022.7</v>
      </c>
      <c r="E101" s="290">
        <v>20</v>
      </c>
      <c r="F101" s="285">
        <v>15.5</v>
      </c>
      <c r="G101" s="285">
        <v>11.3</v>
      </c>
      <c r="H101" s="285">
        <v>9.8000000000000007</v>
      </c>
      <c r="I101" s="285">
        <v>9.1</v>
      </c>
      <c r="J101" s="285">
        <v>8.9</v>
      </c>
      <c r="K101" s="285">
        <v>8.8000000000000007</v>
      </c>
      <c r="L101" s="290">
        <v>20</v>
      </c>
      <c r="M101">
        <f t="shared" si="2"/>
        <v>2.2727272727272725</v>
      </c>
    </row>
    <row r="102" spans="1:13" x14ac:dyDescent="0.25">
      <c r="A102" s="290">
        <v>97</v>
      </c>
      <c r="B102" s="290" t="s">
        <v>1482</v>
      </c>
      <c r="C102" s="290" t="s">
        <v>1529</v>
      </c>
      <c r="D102" s="290">
        <v>2024.1</v>
      </c>
      <c r="E102" s="290">
        <v>18</v>
      </c>
      <c r="F102" s="285">
        <v>9.6</v>
      </c>
      <c r="G102" s="285">
        <v>6.3</v>
      </c>
      <c r="H102" s="285">
        <v>5.0999999999999996</v>
      </c>
      <c r="I102" s="285">
        <v>4.8</v>
      </c>
      <c r="J102" s="285">
        <v>4.8</v>
      </c>
      <c r="K102" s="285">
        <v>4.7</v>
      </c>
      <c r="L102" s="290">
        <v>18</v>
      </c>
      <c r="M102">
        <f t="shared" si="2"/>
        <v>3.8297872340425529</v>
      </c>
    </row>
    <row r="103" spans="1:13" x14ac:dyDescent="0.25">
      <c r="A103" s="290">
        <v>98</v>
      </c>
      <c r="B103" s="290" t="s">
        <v>1483</v>
      </c>
      <c r="C103" s="290" t="s">
        <v>1530</v>
      </c>
      <c r="D103" s="290">
        <v>2106.6999999999998</v>
      </c>
      <c r="E103" s="290">
        <v>21</v>
      </c>
      <c r="F103" s="285">
        <v>13.3</v>
      </c>
      <c r="G103" s="285">
        <v>10.5</v>
      </c>
      <c r="H103" s="285">
        <v>8.9</v>
      </c>
      <c r="I103" s="285">
        <v>8.1</v>
      </c>
      <c r="J103" s="285">
        <v>8</v>
      </c>
      <c r="K103" s="285">
        <v>7.9</v>
      </c>
      <c r="L103" s="290">
        <v>21</v>
      </c>
      <c r="M103">
        <f t="shared" si="2"/>
        <v>2.6582278481012658</v>
      </c>
    </row>
    <row r="104" spans="1:13" x14ac:dyDescent="0.25">
      <c r="A104" s="290">
        <v>99</v>
      </c>
      <c r="B104" s="290" t="s">
        <v>1483</v>
      </c>
      <c r="C104" s="290" t="s">
        <v>1531</v>
      </c>
      <c r="D104" s="290">
        <v>2110.8000000000002</v>
      </c>
      <c r="E104" s="290">
        <v>20</v>
      </c>
      <c r="F104" s="285">
        <v>15.2</v>
      </c>
      <c r="G104" s="285">
        <v>9.9</v>
      </c>
      <c r="H104" s="285">
        <v>9.1999999999999993</v>
      </c>
      <c r="I104" s="285">
        <v>8.1999999999999993</v>
      </c>
      <c r="J104" s="285">
        <v>7.9</v>
      </c>
      <c r="K104" s="285">
        <v>7.8</v>
      </c>
      <c r="L104" s="290">
        <v>20</v>
      </c>
      <c r="M104">
        <f t="shared" si="2"/>
        <v>2.5641025641025643</v>
      </c>
    </row>
    <row r="105" spans="1:13" x14ac:dyDescent="0.25">
      <c r="A105" s="290">
        <v>100</v>
      </c>
      <c r="B105" s="290" t="s">
        <v>1483</v>
      </c>
      <c r="C105" s="290" t="s">
        <v>1532</v>
      </c>
      <c r="D105" s="290">
        <v>2113.5</v>
      </c>
      <c r="E105" s="290">
        <v>10</v>
      </c>
      <c r="F105" s="285">
        <v>3.4</v>
      </c>
      <c r="G105" s="285">
        <v>1.5</v>
      </c>
      <c r="H105" s="285">
        <v>1.1000000000000001</v>
      </c>
      <c r="I105" s="285">
        <v>0.9</v>
      </c>
      <c r="J105" s="285">
        <v>0.7</v>
      </c>
      <c r="K105" s="285">
        <v>0.7</v>
      </c>
      <c r="L105" s="290">
        <v>10</v>
      </c>
      <c r="M105">
        <f t="shared" si="2"/>
        <v>14.285714285714286</v>
      </c>
    </row>
    <row r="106" spans="1:13" x14ac:dyDescent="0.25">
      <c r="A106" s="290">
        <v>101</v>
      </c>
      <c r="B106" s="290" t="s">
        <v>1483</v>
      </c>
      <c r="C106" s="290" t="s">
        <v>1533</v>
      </c>
      <c r="D106" s="290">
        <v>2117.1</v>
      </c>
      <c r="E106" s="290">
        <v>14.3</v>
      </c>
      <c r="F106" s="285">
        <v>6.9</v>
      </c>
      <c r="G106" s="285">
        <v>4.2</v>
      </c>
      <c r="H106" s="285">
        <v>3.7</v>
      </c>
      <c r="I106" s="285">
        <v>3.1</v>
      </c>
      <c r="J106" s="285">
        <v>2.9</v>
      </c>
      <c r="K106" s="285">
        <v>2.8</v>
      </c>
      <c r="L106" s="290">
        <v>14.3</v>
      </c>
      <c r="M106">
        <f t="shared" si="2"/>
        <v>5.1071428571428577</v>
      </c>
    </row>
    <row r="107" spans="1:13" x14ac:dyDescent="0.25">
      <c r="A107" s="290">
        <v>102</v>
      </c>
      <c r="B107" s="290" t="s">
        <v>1483</v>
      </c>
      <c r="C107" s="290" t="s">
        <v>1534</v>
      </c>
      <c r="D107" s="290">
        <v>2118</v>
      </c>
      <c r="E107" s="290">
        <v>6.7</v>
      </c>
      <c r="F107" s="285">
        <v>2.9</v>
      </c>
      <c r="G107" s="285">
        <v>1.5</v>
      </c>
      <c r="H107" s="285">
        <v>0.9</v>
      </c>
      <c r="I107" s="285">
        <v>0.72</v>
      </c>
      <c r="J107" s="285">
        <v>0.69</v>
      </c>
      <c r="K107" s="285">
        <v>0.67</v>
      </c>
      <c r="L107" s="290">
        <v>6.7</v>
      </c>
      <c r="M107">
        <f t="shared" si="2"/>
        <v>10</v>
      </c>
    </row>
    <row r="108" spans="1:13" x14ac:dyDescent="0.25">
      <c r="A108" s="290">
        <v>103</v>
      </c>
      <c r="B108" s="290" t="s">
        <v>1483</v>
      </c>
      <c r="C108" s="290" t="s">
        <v>1535</v>
      </c>
      <c r="D108" s="290">
        <v>2119.8000000000002</v>
      </c>
      <c r="E108" s="290">
        <v>11.1</v>
      </c>
      <c r="F108" s="285">
        <v>4.2</v>
      </c>
      <c r="G108" s="285">
        <v>2.1</v>
      </c>
      <c r="H108" s="285">
        <v>1.5</v>
      </c>
      <c r="I108" s="285">
        <v>1.2</v>
      </c>
      <c r="J108" s="285">
        <v>1</v>
      </c>
      <c r="K108" s="285">
        <v>0.9</v>
      </c>
      <c r="L108" s="290">
        <v>11.1</v>
      </c>
      <c r="M108">
        <f t="shared" si="2"/>
        <v>12.333333333333332</v>
      </c>
    </row>
    <row r="109" spans="1:13" x14ac:dyDescent="0.25">
      <c r="A109" s="290">
        <v>104</v>
      </c>
      <c r="B109" s="290" t="s">
        <v>1483</v>
      </c>
      <c r="C109" s="290" t="s">
        <v>1536</v>
      </c>
      <c r="D109" s="290">
        <v>2121.6</v>
      </c>
      <c r="E109" s="290">
        <v>17.5</v>
      </c>
      <c r="F109" s="285">
        <v>9.9</v>
      </c>
      <c r="G109" s="285">
        <v>6.2</v>
      </c>
      <c r="H109" s="285">
        <v>4.8</v>
      </c>
      <c r="I109" s="285">
        <v>4.2</v>
      </c>
      <c r="J109" s="285">
        <v>3.9</v>
      </c>
      <c r="K109" s="285">
        <v>3.8</v>
      </c>
      <c r="L109" s="290">
        <v>17.5</v>
      </c>
      <c r="M109">
        <f t="shared" si="2"/>
        <v>4.6052631578947372</v>
      </c>
    </row>
    <row r="110" spans="1:13" x14ac:dyDescent="0.25">
      <c r="A110" s="290">
        <v>105</v>
      </c>
      <c r="B110" s="290" t="s">
        <v>1483</v>
      </c>
      <c r="C110" s="290" t="s">
        <v>1537</v>
      </c>
      <c r="D110" s="290">
        <v>2124.4</v>
      </c>
      <c r="E110" s="290">
        <v>22.4</v>
      </c>
      <c r="F110" s="285">
        <v>13.7</v>
      </c>
      <c r="G110" s="285">
        <v>10.4</v>
      </c>
      <c r="H110" s="285">
        <v>8.8000000000000007</v>
      </c>
      <c r="I110" s="285">
        <v>8.1</v>
      </c>
      <c r="J110" s="285">
        <v>7.8</v>
      </c>
      <c r="K110" s="285">
        <v>7.7</v>
      </c>
      <c r="L110" s="290">
        <v>22.4</v>
      </c>
      <c r="M110">
        <f t="shared" si="2"/>
        <v>2.9090909090909087</v>
      </c>
    </row>
    <row r="111" spans="1:13" x14ac:dyDescent="0.25">
      <c r="A111" s="290">
        <v>106</v>
      </c>
      <c r="B111" s="290" t="s">
        <v>1484</v>
      </c>
      <c r="C111" s="290" t="s">
        <v>1538</v>
      </c>
      <c r="D111" s="290">
        <v>2460.6</v>
      </c>
      <c r="E111" s="290">
        <v>3.8</v>
      </c>
      <c r="F111" s="285">
        <v>1.3</v>
      </c>
      <c r="G111" s="285">
        <v>0.9</v>
      </c>
      <c r="H111" s="285">
        <v>0.75</v>
      </c>
      <c r="I111" s="285">
        <v>0.69</v>
      </c>
      <c r="J111" s="285">
        <v>0.66</v>
      </c>
      <c r="K111" s="285">
        <v>0.64</v>
      </c>
      <c r="L111" s="290">
        <v>3.8</v>
      </c>
      <c r="M111">
        <f t="shared" si="2"/>
        <v>5.9375</v>
      </c>
    </row>
    <row r="112" spans="1:13" x14ac:dyDescent="0.25">
      <c r="A112" s="290">
        <v>107</v>
      </c>
      <c r="B112" s="290" t="s">
        <v>1484</v>
      </c>
      <c r="C112" s="290" t="s">
        <v>1539</v>
      </c>
      <c r="D112" s="290">
        <v>2461</v>
      </c>
      <c r="E112" s="290">
        <v>11.9</v>
      </c>
      <c r="F112" s="285">
        <v>6.3</v>
      </c>
      <c r="G112" s="285">
        <v>4.5</v>
      </c>
      <c r="H112" s="285">
        <v>3.7</v>
      </c>
      <c r="I112" s="285">
        <v>3.4</v>
      </c>
      <c r="J112" s="285">
        <v>3.2</v>
      </c>
      <c r="K112" s="285">
        <v>3.1</v>
      </c>
      <c r="L112" s="290">
        <v>11.9</v>
      </c>
      <c r="M112">
        <f t="shared" si="2"/>
        <v>3.838709677419355</v>
      </c>
    </row>
    <row r="113" spans="1:13" x14ac:dyDescent="0.25">
      <c r="A113" s="290">
        <v>108</v>
      </c>
      <c r="B113" s="290" t="s">
        <v>1484</v>
      </c>
      <c r="C113" s="290" t="s">
        <v>1540</v>
      </c>
      <c r="D113" s="290">
        <v>2461.5</v>
      </c>
      <c r="E113" s="290">
        <v>10.199999999999999</v>
      </c>
      <c r="F113" s="285">
        <v>5.5</v>
      </c>
      <c r="G113" s="285">
        <v>3.9</v>
      </c>
      <c r="H113" s="285">
        <v>3.1</v>
      </c>
      <c r="I113" s="285">
        <v>2.8</v>
      </c>
      <c r="J113" s="285">
        <v>2.6</v>
      </c>
      <c r="K113" s="285">
        <v>2.5</v>
      </c>
      <c r="L113" s="290">
        <v>10.199999999999999</v>
      </c>
      <c r="M113">
        <f t="shared" si="2"/>
        <v>4.08</v>
      </c>
    </row>
    <row r="114" spans="1:13" x14ac:dyDescent="0.25">
      <c r="A114" s="290">
        <v>109</v>
      </c>
      <c r="B114" s="290" t="s">
        <v>1484</v>
      </c>
      <c r="C114" s="290" t="s">
        <v>1541</v>
      </c>
      <c r="D114" s="290">
        <v>2462.1</v>
      </c>
      <c r="E114" s="290">
        <v>9.8000000000000007</v>
      </c>
      <c r="F114" s="285">
        <v>5.0999999999999996</v>
      </c>
      <c r="G114" s="285">
        <v>4.0999999999999996</v>
      </c>
      <c r="H114" s="285">
        <v>3.4</v>
      </c>
      <c r="I114" s="285">
        <v>3</v>
      </c>
      <c r="J114" s="285">
        <v>2.9</v>
      </c>
      <c r="K114" s="285">
        <v>2.8</v>
      </c>
      <c r="L114" s="290">
        <v>9.8000000000000007</v>
      </c>
      <c r="M114">
        <f t="shared" si="2"/>
        <v>3.5000000000000004</v>
      </c>
    </row>
    <row r="115" spans="1:13" x14ac:dyDescent="0.25">
      <c r="A115" s="290">
        <v>110</v>
      </c>
      <c r="B115" s="290" t="s">
        <v>1484</v>
      </c>
      <c r="C115" s="290" t="s">
        <v>1542</v>
      </c>
      <c r="D115" s="290">
        <v>2478.6</v>
      </c>
      <c r="E115" s="290">
        <v>14.1</v>
      </c>
      <c r="F115" s="285">
        <v>9.6999999999999993</v>
      </c>
      <c r="G115" s="285">
        <v>6.8</v>
      </c>
      <c r="H115" s="285">
        <v>5.5</v>
      </c>
      <c r="I115" s="285">
        <v>5</v>
      </c>
      <c r="J115" s="285">
        <v>4.8</v>
      </c>
      <c r="K115" s="285">
        <v>4.7</v>
      </c>
      <c r="L115" s="290">
        <v>14.1</v>
      </c>
      <c r="M115">
        <f t="shared" si="2"/>
        <v>3</v>
      </c>
    </row>
  </sheetData>
  <mergeCells count="4">
    <mergeCell ref="B4:B5"/>
    <mergeCell ref="C4:C5"/>
    <mergeCell ref="D4:D5"/>
    <mergeCell ref="F4:L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369DC2ABC36B4A43BF773F77EE488CF8" ma:contentTypeVersion="12" ma:contentTypeDescription="Создание документа." ma:contentTypeScope="" ma:versionID="b23087e5adfb5715650804592f97644b">
  <xsd:schema xmlns:xsd="http://www.w3.org/2001/XMLSchema" xmlns:xs="http://www.w3.org/2001/XMLSchema" xmlns:p="http://schemas.microsoft.com/office/2006/metadata/properties" xmlns:ns2="d048efef-c157-4981-b5b4-745afec58345" xmlns:ns3="b963bf4a-1fcc-47da-a54e-1ebf010684b6" targetNamespace="http://schemas.microsoft.com/office/2006/metadata/properties" ma:root="true" ma:fieldsID="36137c1e679e24acadef38f480e4bb76" ns2:_="" ns3:_="">
    <xsd:import namespace="d048efef-c157-4981-b5b4-745afec58345"/>
    <xsd:import namespace="b963bf4a-1fcc-47da-a54e-1ebf010684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48efef-c157-4981-b5b4-745afec583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Теги изображений" ma:readOnly="false" ma:fieldId="{5cf76f15-5ced-4ddc-b409-7134ff3c332f}" ma:taxonomyMulti="true" ma:sspId="52b87b14-481c-4bd0-8dec-e023dcfb95c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63bf4a-1fcc-47da-a54e-1ebf010684b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1242d11-92b8-41f3-8bd5-655b672594ff}" ma:internalName="TaxCatchAll" ma:showField="CatchAllData" ma:web="b963bf4a-1fcc-47da-a54e-1ebf010684b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963bf4a-1fcc-47da-a54e-1ebf010684b6" xsi:nil="true"/>
    <lcf76f155ced4ddcb4097134ff3c332f xmlns="d048efef-c157-4981-b5b4-745afec5834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F8A4AEF-21EF-4746-807A-CC758F2B09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48efef-c157-4981-b5b4-745afec58345"/>
    <ds:schemaRef ds:uri="b963bf4a-1fcc-47da-a54e-1ebf010684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224A8C1-7CE0-4B5E-B86A-7B3606C807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3C04E3-BE07-4D80-B21B-61051381A7A6}">
  <ds:schemaRefs>
    <ds:schemaRef ds:uri="http://schemas.microsoft.com/office/2006/metadata/properties"/>
    <ds:schemaRef ds:uri="http://schemas.microsoft.com/office/infopath/2007/PartnerControls"/>
    <ds:schemaRef ds:uri="b963bf4a-1fcc-47da-a54e-1ebf010684b6"/>
    <ds:schemaRef ds:uri="555666c7-089d-49c1-a57d-53b655615ace"/>
    <ds:schemaRef ds:uri="d048efef-c157-4981-b5b4-745afec5834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Интервалы</vt:lpstr>
      <vt:lpstr>макро</vt:lpstr>
      <vt:lpstr>Шлифы</vt:lpstr>
      <vt:lpstr>Гран</vt:lpstr>
      <vt:lpstr>Капилляриметрия</vt:lpstr>
      <vt:lpstr>ФЕСатм</vt:lpstr>
      <vt:lpstr>ПУ-100% насыщ</vt:lpstr>
      <vt:lpstr>ПУ-при Кво</vt:lpstr>
      <vt:lpstr>ПУ-проницаемость </vt:lpstr>
      <vt:lpstr>ЯМР</vt:lpstr>
      <vt:lpstr>Кн Закс</vt:lpstr>
    </vt:vector>
  </TitlesOfParts>
  <Company>OOO Gazprom VNIIGAZ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O_Mikhalkina</dc:creator>
  <cp:lastModifiedBy>igosh</cp:lastModifiedBy>
  <dcterms:created xsi:type="dcterms:W3CDTF">2020-05-20T10:35:13Z</dcterms:created>
  <dcterms:modified xsi:type="dcterms:W3CDTF">2022-11-26T05:37:47Z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0x010100460517E6A2735743AB4043AA575AD46C</vt:lpwstr>
  </property>
</Properties>
</file>