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tr\Desktop\LT\Data bootcamp\Excel Homework\"/>
    </mc:Choice>
  </mc:AlternateContent>
  <xr:revisionPtr revIDLastSave="0" documentId="13_ncr:1_{EAD85330-111D-4B0A-8AF6-7F29A860EB8A}" xr6:coauthVersionLast="47" xr6:coauthVersionMax="47" xr10:uidLastSave="{00000000-0000-0000-0000-000000000000}"/>
  <bookViews>
    <workbookView xWindow="-120" yWindow="-16320" windowWidth="29040" windowHeight="15840" tabRatio="867" xr2:uid="{00000000-000D-0000-FFFF-FFFF00000000}"/>
  </bookViews>
  <sheets>
    <sheet name="Crowdfunding" sheetId="1" r:id="rId1"/>
    <sheet name="Crowdfunding_pivot_parent" sheetId="2" r:id="rId2"/>
    <sheet name="Crowdfunding_pivot_sub-category" sheetId="3" r:id="rId3"/>
    <sheet name="Crowdfunding_pivot_date" sheetId="4" r:id="rId4"/>
    <sheet name="Crowdfunding_pie chart" sheetId="5" r:id="rId5"/>
    <sheet name="Crowdfunding_time horizon" sheetId="6" r:id="rId6"/>
    <sheet name="Bonus" sheetId="7" r:id="rId7"/>
    <sheet name="Bonus Satistical Analysis" sheetId="8" r:id="rId8"/>
  </sheets>
  <definedNames>
    <definedName name="_xlnm._FilterDatabase" localSheetId="0" hidden="1">Crowdfunding!$A$1:$R$1001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" l="1"/>
  <c r="I7" i="8"/>
  <c r="J6" i="8"/>
  <c r="I6" i="8"/>
  <c r="J5" i="8"/>
  <c r="I5" i="8"/>
  <c r="J4" i="8"/>
  <c r="I4" i="8"/>
  <c r="J3" i="8"/>
  <c r="I3" i="8"/>
  <c r="J2" i="8"/>
  <c r="I2" i="8"/>
  <c r="F16" i="7"/>
  <c r="F7" i="7"/>
  <c r="F6" i="7"/>
  <c r="F5" i="7"/>
  <c r="E16" i="7"/>
  <c r="E7" i="7"/>
  <c r="E6" i="7"/>
  <c r="E5" i="7"/>
  <c r="D16" i="7"/>
  <c r="D7" i="7"/>
  <c r="D8" i="7"/>
  <c r="D6" i="7"/>
  <c r="D5" i="7"/>
  <c r="C9" i="7"/>
  <c r="F9" i="7" s="1"/>
  <c r="C8" i="7"/>
  <c r="F8" i="7" s="1"/>
  <c r="J15" i="3"/>
  <c r="G7" i="3"/>
  <c r="H7" i="3"/>
  <c r="I7" i="3"/>
  <c r="J7" i="3"/>
  <c r="K7" i="3" s="1"/>
  <c r="G8" i="3"/>
  <c r="H8" i="3"/>
  <c r="I8" i="3"/>
  <c r="J8" i="3"/>
  <c r="G9" i="3"/>
  <c r="H9" i="3"/>
  <c r="I9" i="3"/>
  <c r="K9" i="3" s="1"/>
  <c r="J9" i="3"/>
  <c r="G10" i="3"/>
  <c r="K10" i="3" s="1"/>
  <c r="H10" i="3"/>
  <c r="I10" i="3"/>
  <c r="J10" i="3"/>
  <c r="G11" i="3"/>
  <c r="H11" i="3"/>
  <c r="I11" i="3"/>
  <c r="J11" i="3"/>
  <c r="G12" i="3"/>
  <c r="K12" i="3" s="1"/>
  <c r="H12" i="3"/>
  <c r="I12" i="3"/>
  <c r="J12" i="3"/>
  <c r="G13" i="3"/>
  <c r="H13" i="3"/>
  <c r="I13" i="3"/>
  <c r="J13" i="3"/>
  <c r="G14" i="3"/>
  <c r="K14" i="3" s="1"/>
  <c r="H14" i="3"/>
  <c r="I14" i="3"/>
  <c r="J14" i="3"/>
  <c r="G15" i="3"/>
  <c r="H15" i="3"/>
  <c r="I15" i="3"/>
  <c r="G16" i="3"/>
  <c r="H16" i="3"/>
  <c r="I16" i="3"/>
  <c r="J16" i="3"/>
  <c r="G17" i="3"/>
  <c r="H17" i="3"/>
  <c r="I17" i="3"/>
  <c r="J17" i="3"/>
  <c r="G18" i="3"/>
  <c r="K18" i="3" s="1"/>
  <c r="H18" i="3"/>
  <c r="I18" i="3"/>
  <c r="J18" i="3"/>
  <c r="G19" i="3"/>
  <c r="H19" i="3"/>
  <c r="I19" i="3"/>
  <c r="J19" i="3"/>
  <c r="G20" i="3"/>
  <c r="K20" i="3" s="1"/>
  <c r="H20" i="3"/>
  <c r="I20" i="3"/>
  <c r="J20" i="3"/>
  <c r="G21" i="3"/>
  <c r="H21" i="3"/>
  <c r="I21" i="3"/>
  <c r="J21" i="3"/>
  <c r="G22" i="3"/>
  <c r="K22" i="3" s="1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K30" i="3" s="1"/>
  <c r="I30" i="3"/>
  <c r="J30" i="3"/>
  <c r="G31" i="3"/>
  <c r="K31" i="3" s="1"/>
  <c r="H31" i="3"/>
  <c r="I31" i="3"/>
  <c r="J31" i="3"/>
  <c r="G32" i="3"/>
  <c r="H32" i="3"/>
  <c r="I32" i="3"/>
  <c r="J32" i="3"/>
  <c r="G33" i="3"/>
  <c r="H33" i="3"/>
  <c r="K33" i="3" s="1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K38" i="3" s="1"/>
  <c r="G39" i="3"/>
  <c r="K39" i="3" s="1"/>
  <c r="H39" i="3"/>
  <c r="I39" i="3"/>
  <c r="J39" i="3"/>
  <c r="G6" i="3"/>
  <c r="K6" i="3" s="1"/>
  <c r="J6" i="3"/>
  <c r="I6" i="3"/>
  <c r="H6" i="3"/>
  <c r="G6" i="2"/>
  <c r="H6" i="2"/>
  <c r="I6" i="2"/>
  <c r="J6" i="2"/>
  <c r="G7" i="2"/>
  <c r="H7" i="2"/>
  <c r="I7" i="2"/>
  <c r="J7" i="2"/>
  <c r="G8" i="2"/>
  <c r="H8" i="2"/>
  <c r="I8" i="2"/>
  <c r="J8" i="2"/>
  <c r="K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K13" i="2" s="1"/>
  <c r="H13" i="2"/>
  <c r="I13" i="2"/>
  <c r="J13" i="2"/>
  <c r="J5" i="2"/>
  <c r="I5" i="2"/>
  <c r="H5" i="2"/>
  <c r="G5" i="2"/>
  <c r="K5" i="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21" i="3" l="1"/>
  <c r="K19" i="3"/>
  <c r="K13" i="3"/>
  <c r="K11" i="3"/>
  <c r="K28" i="3"/>
  <c r="K26" i="3"/>
  <c r="E9" i="7"/>
  <c r="E8" i="7"/>
  <c r="G8" i="7" s="1"/>
  <c r="H8" i="7" s="1"/>
  <c r="K11" i="2"/>
  <c r="K9" i="2"/>
  <c r="K7" i="2"/>
  <c r="K37" i="3"/>
  <c r="K35" i="3"/>
  <c r="C10" i="7"/>
  <c r="K25" i="3"/>
  <c r="K23" i="3"/>
  <c r="K10" i="2"/>
  <c r="K32" i="3"/>
  <c r="K29" i="3"/>
  <c r="K27" i="3"/>
  <c r="K17" i="3"/>
  <c r="K15" i="3"/>
  <c r="D9" i="7"/>
  <c r="K12" i="2"/>
  <c r="K36" i="3"/>
  <c r="K34" i="3"/>
  <c r="K24" i="3"/>
  <c r="K6" i="2"/>
  <c r="K16" i="3"/>
  <c r="K8" i="3"/>
  <c r="G16" i="7"/>
  <c r="H16" i="7" s="1"/>
  <c r="G7" i="7"/>
  <c r="I7" i="7" s="1"/>
  <c r="G5" i="7"/>
  <c r="I5" i="7" s="1"/>
  <c r="G6" i="7"/>
  <c r="H6" i="7" s="1"/>
  <c r="G9" i="7" l="1"/>
  <c r="J9" i="7" s="1"/>
  <c r="I16" i="7"/>
  <c r="E10" i="7"/>
  <c r="F10" i="7"/>
  <c r="D10" i="7"/>
  <c r="C11" i="7"/>
  <c r="J16" i="7"/>
  <c r="K16" i="7" s="1"/>
  <c r="J7" i="7"/>
  <c r="J5" i="7"/>
  <c r="I8" i="7"/>
  <c r="H7" i="7"/>
  <c r="I9" i="7"/>
  <c r="I6" i="7"/>
  <c r="J8" i="7"/>
  <c r="J6" i="7"/>
  <c r="H9" i="7"/>
  <c r="H5" i="7"/>
  <c r="K5" i="7" s="1"/>
  <c r="G10" i="7" l="1"/>
  <c r="K6" i="7"/>
  <c r="K7" i="7"/>
  <c r="K8" i="7"/>
  <c r="C12" i="7"/>
  <c r="E11" i="7"/>
  <c r="F11" i="7"/>
  <c r="D11" i="7"/>
  <c r="G11" i="7" s="1"/>
  <c r="I10" i="7"/>
  <c r="H10" i="7"/>
  <c r="J10" i="7"/>
  <c r="K9" i="7"/>
  <c r="C13" i="7" l="1"/>
  <c r="E12" i="7"/>
  <c r="F12" i="7"/>
  <c r="D12" i="7"/>
  <c r="I11" i="7"/>
  <c r="J11" i="7"/>
  <c r="H11" i="7"/>
  <c r="K11" i="7" s="1"/>
  <c r="K10" i="7"/>
  <c r="G12" i="7" l="1"/>
  <c r="C14" i="7"/>
  <c r="E13" i="7"/>
  <c r="F13" i="7"/>
  <c r="D13" i="7"/>
  <c r="G13" i="7" s="1"/>
  <c r="H12" i="7"/>
  <c r="J12" i="7"/>
  <c r="I12" i="7"/>
  <c r="C15" i="7" l="1"/>
  <c r="D14" i="7"/>
  <c r="G14" i="7" s="1"/>
  <c r="E14" i="7"/>
  <c r="F14" i="7"/>
  <c r="I13" i="7"/>
  <c r="H13" i="7"/>
  <c r="J13" i="7"/>
  <c r="K12" i="7"/>
  <c r="K13" i="7" l="1"/>
  <c r="F15" i="7"/>
  <c r="D15" i="7"/>
  <c r="E15" i="7"/>
  <c r="I14" i="7"/>
  <c r="H14" i="7"/>
  <c r="J14" i="7"/>
  <c r="G15" i="7" l="1"/>
  <c r="J15" i="7" s="1"/>
  <c r="K14" i="7"/>
  <c r="I15" i="7" l="1"/>
  <c r="H15" i="7"/>
  <c r="K1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<sst xmlns="http://schemas.openxmlformats.org/spreadsheetml/2006/main" count="7118" uniqueCount="2135">
  <si>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</si>
  <si>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</si>
  <si>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</si>
  <si>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</si>
  <si>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</si>
  <si>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</si>
  <si>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</si>
  <si>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</si>
  <si>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</si>
  <si>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</si>
  <si>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</si>
  <si>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</si>
  <si>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</si>
  <si>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</si>
  <si>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</si>
  <si>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</si>
  <si>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</si>
  <si>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</si>
  <si>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</si>
  <si>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</si>
  <si>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</si>
  <si>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</si>
  <si>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</si>
  <si>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</si>
  <si>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</si>
  <si>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</si>
  <si>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</si>
  <si>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</si>
  <si>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</si>
  <si>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</si>
  <si>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</si>
  <si>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</si>
  <si>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</si>
  <si>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</si>
  <si>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</si>
  <si>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</si>
  <si>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</si>
  <si>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</si>
  <si>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</si>
  <si>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</si>
  <si>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</si>
  <si>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</si>
  <si>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</si>
  <si>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</si>
  <si>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</si>
  <si>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</si>
  <si>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</si>
  <si>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</si>
  <si>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</si>
  <si>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</si>
  <si>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</si>
  <si>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</si>
  <si>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</si>
  <si>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</si>
  <si>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</si>
  <si>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</si>
  <si>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</si>
  <si>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</si>
  <si>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</si>
  <si>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</si>
  <si>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</si>
  <si>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</si>
  <si>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</si>
  <si>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</si>
  <si>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</si>
  <si>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</si>
  <si>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</si>
  <si>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</si>
  <si>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</si>
  <si>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</si>
  <si>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</si>
  <si>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</si>
  <si>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</si>
  <si>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</si>
  <si>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</si>
  <si>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</si>
  <si>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</si>
  <si>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</si>
  <si>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</si>
  <si>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</si>
  <si>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</si>
  <si>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</si>
  <si>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</si>
  <si>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</si>
  <si>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</si>
  <si>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</si>
  <si>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</si>
  <si>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</si>
  <si>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</si>
  <si>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</si>
  <si>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</si>
  <si>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</si>
  <si>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</si>
  <si>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</si>
  <si>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</si>
  <si>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</si>
  <si>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</si>
  <si>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</si>
  <si>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</si>
  <si>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</si>
  <si>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</si>
  <si>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</si>
  <si>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</si>
  <si>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</si>
  <si>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</si>
  <si>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</si>
  <si>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</si>
  <si>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</si>
  <si>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</si>
  <si>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</si>
  <si>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</si>
  <si>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</si>
  <si>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</si>
  <si>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</si>
  <si>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</si>
  <si>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</si>
  <si>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</si>
  <si>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</si>
  <si>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</si>
  <si>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</si>
  <si>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</si>
  <si>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</si>
  <si>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</si>
  <si>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</si>
  <si>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</si>
  <si>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</si>
  <si>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</si>
  <si>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</si>
  <si>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</si>
  <si>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</si>
  <si>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</si>
  <si>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</si>
  <si>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</si>
  <si>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</si>
  <si>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</si>
  <si>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</si>
  <si>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</si>
  <si>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</si>
  <si>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</si>
  <si>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</si>
  <si>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</si>
  <si>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</si>
  <si>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</si>
  <si>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</si>
  <si>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</si>
  <si>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</si>
  <si>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</si>
  <si>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</si>
  <si>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</si>
  <si>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</si>
  <si>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</si>
  <si>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</si>
  <si>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</si>
  <si>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</si>
  <si>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</si>
  <si>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</si>
  <si>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</si>
  <si>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</si>
  <si>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</si>
  <si>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</si>
  <si>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</si>
  <si>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</si>
  <si>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</si>
  <si>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</si>
  <si>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</si>
  <si>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</si>
  <si>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</si>
  <si>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</si>
  <si>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</si>
  <si>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</si>
  <si>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</si>
  <si>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</si>
  <si>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</si>
  <si>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</si>
  <si>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</si>
  <si>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</si>
  <si>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</si>
  <si>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</si>
  <si>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</si>
  <si>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</si>
  <si>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</si>
  <si>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</si>
  <si>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</si>
  <si>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</si>
  <si>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</si>
  <si>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</si>
  <si>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</si>
  <si>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</si>
  <si>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</si>
  <si>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</si>
  <si>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</si>
  <si>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</si>
  <si>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</si>
  <si>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</si>
  <si>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</si>
  <si>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</si>
  <si>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</si>
  <si>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</si>
  <si>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</si>
  <si>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</si>
  <si>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</si>
  <si>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</si>
  <si>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</si>
  <si>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</si>
  <si>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</si>
  <si>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</si>
  <si>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</si>
  <si>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</si>
  <si>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</si>
  <si>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</si>
  <si>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</si>
  <si>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</si>
  <si>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</si>
  <si>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</si>
  <si>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</si>
  <si>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</si>
  <si>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</si>
  <si>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</si>
  <si>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</si>
  <si>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</si>
  <si>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</si>
  <si>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</si>
  <si>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</si>
  <si>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</si>
  <si>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</si>
  <si>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</si>
  <si>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</si>
  <si>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</si>
  <si>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</si>
  <si>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</si>
  <si>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</si>
  <si>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</si>
  <si>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</si>
  <si>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</si>
  <si>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</si>
  <si>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</si>
  <si>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</si>
  <si>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</si>
  <si>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</si>
  <si>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</si>
  <si>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</si>
  <si>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</si>
  <si>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</si>
  <si>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</si>
  <si>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</si>
  <si>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</si>
  <si>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</si>
  <si>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</si>
  <si>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</si>
  <si>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</si>
  <si>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</si>
  <si>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</si>
  <si>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</si>
  <si>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</si>
  <si>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</si>
  <si>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</si>
  <si>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</si>
  <si>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</si>
  <si>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</si>
  <si>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</si>
  <si>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</si>
  <si>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</si>
  <si>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</si>
  <si>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</si>
  <si>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</si>
  <si>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</si>
  <si>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</si>
  <si>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</si>
  <si>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</si>
  <si>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</si>
  <si>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</si>
  <si>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</si>
  <si>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</si>
  <si>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</si>
  <si>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</si>
  <si>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</si>
  <si>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</si>
  <si>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</si>
  <si>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</si>
  <si>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</si>
  <si>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</si>
  <si>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</si>
  <si>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</si>
  <si>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</si>
  <si>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</si>
  <si>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</si>
  <si>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</si>
  <si>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</si>
  <si>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</si>
  <si>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</si>
  <si>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</si>
  <si>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</si>
  <si>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</si>
  <si>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</si>
  <si>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</si>
  <si>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</si>
  <si>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</si>
  <si>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</si>
  <si>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</si>
  <si>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</si>
  <si>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</si>
  <si>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</si>
  <si>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</si>
  <si>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</si>
  <si>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</si>
  <si>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</si>
  <si>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</si>
  <si>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</si>
  <si>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</si>
  <si>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</si>
  <si>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</si>
  <si>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</si>
  <si>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</si>
  <si>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</si>
  <si>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</si>
  <si>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</si>
  <si>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</si>
  <si>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</si>
  <si>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</si>
  <si>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</si>
  <si>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</si>
  <si>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</si>
  <si>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</si>
  <si>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</si>
  <si>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</si>
  <si>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</si>
  <si>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</si>
  <si>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</si>
  <si>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</si>
  <si>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</si>
  <si>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</si>
  <si>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</si>
  <si>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</si>
  <si>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</si>
  <si>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</si>
  <si>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</si>
  <si>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</si>
  <si>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</si>
  <si>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</si>
  <si>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</si>
  <si>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</si>
  <si>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</si>
  <si>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</si>
  <si>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</si>
  <si>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</si>
  <si>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</si>
  <si>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</si>
  <si>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</si>
  <si>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</si>
  <si>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</si>
  <si>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</si>
  <si>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</si>
  <si>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</si>
  <si>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</si>
  <si>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</si>
  <si>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</si>
  <si>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</si>
  <si>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</si>
  <si>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</si>
  <si>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</si>
  <si>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</si>
  <si>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</si>
  <si>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</si>
  <si>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</si>
  <si>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</si>
  <si>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</si>
  <si>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</si>
  <si>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</si>
  <si>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</si>
  <si>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</si>
  <si>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</si>
  <si>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</si>
  <si>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</si>
  <si>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</si>
  <si>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</si>
  <si>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</si>
  <si>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</si>
  <si>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</si>
  <si>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</si>
  <si>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</si>
  <si>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</si>
  <si>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</si>
  <si>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</si>
  <si>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</si>
  <si>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</si>
  <si>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</si>
  <si>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</si>
  <si>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</si>
  <si>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</si>
  <si>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</si>
  <si>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</si>
  <si>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</si>
  <si>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</si>
  <si>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</si>
  <si>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</si>
  <si>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</si>
  <si>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</si>
  <si>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</si>
  <si>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</si>
  <si>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</si>
  <si>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</si>
  <si>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</si>
  <si>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</si>
  <si>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</si>
  <si>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</si>
  <si>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</si>
  <si>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</si>
  <si>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</si>
  <si>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</si>
  <si>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</si>
  <si>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</si>
  <si>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</si>
  <si>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</si>
  <si>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</si>
  <si>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</si>
  <si>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</si>
  <si>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</si>
  <si>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</si>
  <si>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</si>
  <si>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</si>
  <si>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</si>
  <si>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</si>
  <si>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</si>
  <si>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</si>
  <si>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</si>
  <si>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</si>
  <si>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</si>
  <si>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</si>
  <si>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</si>
  <si>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</si>
  <si>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</si>
  <si>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</si>
  <si>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</si>
  <si>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</si>
  <si>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</si>
  <si>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</si>
  <si>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</si>
  <si>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</si>
  <si>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</si>
  <si>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</si>
  <si>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</si>
  <si>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</si>
  <si>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</si>
  <si>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</si>
  <si>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</si>
  <si>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</si>
  <si>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</si>
  <si>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</si>
  <si>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</si>
  <si>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</si>
  <si>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</si>
  <si>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</si>
  <si>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</si>
  <si>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</si>
  <si>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</si>
  <si>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</si>
  <si>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</si>
  <si>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</si>
  <si>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</si>
  <si>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</si>
  <si>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</si>
  <si>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</si>
  <si>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</si>
  <si>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</si>
  <si>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</si>
  <si>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</si>
  <si>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</si>
  <si>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</si>
  <si>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</si>
  <si>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</si>
  <si>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</si>
  <si>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</si>
  <si>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</si>
  <si>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</si>
  <si>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</si>
  <si>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</si>
  <si>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</si>
  <si>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</si>
  <si>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</si>
  <si>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</si>
  <si>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</si>
  <si>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</si>
  <si>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</si>
  <si>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</si>
  <si>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</si>
  <si>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</si>
  <si>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</si>
  <si>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</si>
  <si>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</si>
  <si>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</si>
  <si>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</si>
  <si>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</si>
  <si>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</si>
  <si>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</si>
  <si>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</si>
  <si>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</si>
  <si>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</si>
  <si>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</si>
  <si>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</si>
  <si>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</si>
  <si>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</si>
  <si>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</si>
  <si>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</si>
  <si>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</si>
  <si>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</si>
  <si>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</si>
  <si>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</si>
  <si>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</si>
  <si>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</si>
  <si>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</si>
  <si>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</si>
  <si>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</si>
  <si>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</si>
  <si>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</si>
  <si>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</si>
  <si>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</si>
  <si>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</si>
  <si>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</si>
  <si>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</si>
  <si>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</si>
  <si>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</si>
  <si>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</si>
  <si>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</si>
  <si>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</si>
  <si>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</si>
  <si>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</si>
  <si>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</si>
  <si>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</si>
  <si>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</si>
  <si>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</si>
  <si>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</si>
  <si>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</si>
  <si>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</si>
  <si>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</si>
  <si>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</si>
  <si>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</si>
  <si>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</si>
  <si>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</si>
  <si>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</si>
  <si>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</si>
  <si>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</si>
  <si>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</si>
  <si>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</si>
  <si>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</si>
  <si>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</si>
  <si>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</si>
  <si>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</si>
  <si>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</si>
  <si>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</si>
  <si>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</si>
  <si>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</si>
  <si>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</si>
  <si>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</si>
  <si>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</si>
  <si>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</si>
  <si>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</si>
  <si>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</si>
  <si>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</si>
  <si>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</si>
  <si>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</si>
  <si>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</si>
  <si>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</si>
  <si>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</si>
  <si>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</si>
  <si>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</si>
  <si>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</si>
  <si>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</si>
  <si>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</si>
  <si>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</si>
  <si>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</si>
  <si>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</si>
  <si>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</si>
  <si>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</si>
  <si>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</si>
  <si>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</si>
  <si>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</si>
  <si>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</si>
  <si>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</si>
  <si>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</si>
  <si>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</si>
  <si>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</si>
  <si>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</si>
  <si>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</si>
  <si>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</si>
  <si>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</si>
  <si>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</si>
  <si>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</si>
  <si>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</si>
  <si>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</si>
  <si>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</si>
  <si>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</si>
  <si>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</si>
  <si>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</si>
  <si>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</si>
  <si>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</si>
  <si>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</si>
  <si>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</si>
  <si>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</si>
  <si>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</si>
  <si>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</si>
  <si>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</si>
  <si>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</si>
  <si>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</si>
  <si>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</si>
  <si>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</si>
  <si>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</si>
  <si>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</si>
  <si>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</si>
  <si>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</si>
  <si>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</si>
  <si>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</si>
  <si>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</si>
  <si>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</si>
  <si>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</si>
  <si>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</si>
  <si>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</si>
  <si>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</si>
  <si>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</si>
  <si>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</si>
  <si>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</si>
  <si>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</si>
  <si>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</si>
  <si>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</si>
  <si>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</si>
  <si>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</si>
  <si>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</si>
  <si>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</si>
  <si>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</si>
  <si>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</si>
  <si>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</si>
  <si>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</si>
  <si>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</si>
  <si>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</si>
  <si>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</si>
  <si>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</si>
  <si>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</si>
  <si>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</si>
  <si>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</si>
  <si>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</si>
  <si>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</si>
  <si>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</si>
  <si>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</si>
  <si>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</si>
  <si>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</si>
  <si>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</si>
  <si>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</si>
  <si>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</si>
  <si>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</si>
  <si>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</si>
  <si>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</si>
  <si>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</si>
  <si>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</si>
  <si>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</si>
  <si>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</si>
  <si>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</si>
  <si>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</si>
  <si>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</si>
  <si>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</si>
  <si>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</si>
  <si>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</si>
  <si>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</si>
  <si>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</si>
  <si>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</si>
  <si>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</si>
  <si>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</si>
  <si>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</si>
  <si>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</si>
  <si>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</si>
  <si>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</si>
  <si>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</si>
  <si>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</si>
  <si>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</si>
  <si>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</si>
  <si>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</si>
  <si>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</si>
  <si>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</si>
  <si>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</si>
  <si>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</si>
  <si>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</si>
  <si>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</si>
  <si>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</si>
  <si>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</si>
  <si>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</si>
  <si>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</si>
  <si>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</si>
  <si>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</si>
  <si>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</si>
  <si>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</si>
  <si>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</si>
  <si>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</si>
  <si>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</si>
  <si>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</si>
  <si>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</si>
  <si>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</si>
  <si>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</si>
  <si>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</si>
  <si>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</si>
  <si>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</si>
  <si>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</si>
  <si>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</si>
  <si>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</si>
  <si>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</si>
  <si>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</si>
  <si>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</si>
  <si>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</si>
  <si>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</si>
  <si>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</si>
  <si>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</si>
  <si>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</si>
  <si>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</si>
  <si>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</si>
  <si>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</si>
  <si>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</si>
  <si>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</si>
  <si>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</si>
  <si>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</si>
  <si>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</si>
  <si>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</si>
  <si>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</si>
  <si>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</si>
  <si>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</si>
  <si>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</si>
  <si>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</si>
  <si>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</si>
  <si>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</si>
  <si>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</si>
  <si>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</si>
  <si>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</si>
  <si>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</si>
  <si>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</si>
  <si>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</si>
  <si>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</si>
  <si>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</si>
  <si>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</si>
  <si>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</si>
  <si>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</si>
  <si>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</si>
  <si>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</si>
  <si>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</si>
  <si>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</si>
  <si>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</si>
  <si>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</si>
  <si>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</si>
  <si>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</si>
  <si>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</si>
  <si>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</si>
  <si>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</si>
  <si>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</si>
  <si>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</si>
  <si>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</si>
  <si>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</si>
  <si>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</si>
  <si>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</si>
  <si>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</si>
  <si>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</si>
  <si>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</si>
  <si>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</si>
  <si>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</si>
  <si>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</si>
  <si>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</si>
  <si>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</si>
  <si>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</si>
  <si>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</si>
  <si>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</si>
  <si>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</si>
  <si>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</si>
  <si>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</si>
  <si>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</si>
  <si>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</si>
  <si>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</si>
  <si>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</si>
  <si>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</si>
  <si>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</si>
  <si>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</si>
  <si>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</si>
  <si>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</si>
  <si>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</si>
  <si>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</si>
  <si>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</si>
  <si>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</si>
  <si>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</si>
  <si>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</si>
  <si>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</si>
  <si>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</si>
  <si>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</si>
  <si>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</si>
  <si>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</si>
  <si>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</si>
  <si>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</si>
  <si>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</si>
  <si>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</si>
  <si>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</si>
  <si>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</si>
  <si>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</si>
  <si>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</si>
  <si>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</si>
  <si>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</si>
  <si>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</si>
  <si>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</si>
  <si>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</si>
  <si>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</si>
  <si>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</si>
  <si>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</si>
  <si>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</si>
  <si>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</si>
  <si>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</si>
  <si>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</si>
  <si>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</si>
  <si>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</si>
  <si>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</si>
  <si>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</si>
  <si>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</si>
  <si>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</si>
  <si>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</si>
  <si>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</si>
  <si>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</si>
  <si>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</si>
  <si>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</si>
  <si>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</si>
  <si>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</si>
  <si>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</si>
  <si>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</si>
  <si>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</si>
  <si>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</si>
  <si>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</si>
  <si>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</si>
  <si>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</si>
  <si>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</si>
  <si>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</si>
  <si>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</si>
  <si>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</si>
  <si>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</si>
  <si>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</si>
  <si>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</si>
  <si>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</si>
  <si>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</si>
  <si>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</si>
  <si>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</si>
  <si>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</si>
  <si>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</si>
  <si>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</si>
  <si>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</si>
  <si>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</si>
  <si>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</si>
  <si>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</si>
  <si>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</si>
  <si>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</si>
  <si>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</si>
  <si>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</si>
  <si>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</si>
  <si>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</si>
  <si>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</si>
  <si>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</si>
  <si>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</si>
  <si>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</si>
  <si>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</si>
  <si>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</si>
  <si>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</si>
  <si>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</si>
  <si>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</si>
  <si>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</si>
  <si>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</si>
  <si>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</si>
  <si>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</si>
  <si>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</si>
  <si>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</si>
  <si>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</si>
  <si>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</si>
  <si>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</si>
  <si>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</si>
  <si>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</si>
  <si>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</si>
  <si>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</si>
  <si>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</si>
  <si>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</si>
  <si>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</si>
  <si>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</si>
  <si>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</si>
  <si>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</si>
  <si>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</si>
  <si>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</si>
  <si>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</si>
  <si>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</si>
  <si>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</si>
  <si>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</si>
  <si>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</si>
  <si>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</si>
  <si>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</si>
  <si>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</si>
  <si>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</si>
  <si>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</si>
  <si>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</si>
  <si>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</si>
  <si>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</si>
  <si>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</si>
  <si>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</si>
  <si>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</si>
  <si>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</si>
  <si>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</si>
  <si>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</si>
  <si>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</si>
  <si>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</si>
  <si>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</si>
  <si>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</si>
  <si>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</si>
  <si>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</si>
  <si>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</si>
  <si>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</si>
  <si>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</si>
  <si>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</si>
  <si>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</si>
  <si>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</si>
  <si>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</si>
  <si>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</si>
  <si>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</si>
  <si>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</si>
  <si>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</si>
  <si>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</si>
  <si>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</si>
  <si>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</si>
  <si>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</si>
  <si>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</si>
  <si>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</si>
  <si>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</si>
  <si>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</si>
  <si>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</si>
  <si>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</si>
  <si>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</si>
  <si>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</si>
  <si>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</si>
  <si>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</si>
  <si>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</si>
  <si>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</si>
  <si>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</si>
  <si>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</si>
  <si>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</si>
  <si>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</si>
  <si>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</si>
  <si>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</si>
  <si>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</si>
  <si>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</si>
  <si>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</si>
  <si>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</si>
  <si>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</si>
  <si>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</si>
  <si>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</si>
  <si>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</si>
  <si>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</si>
  <si>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</si>
  <si>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</si>
  <si>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</si>
  <si>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</si>
  <si>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</si>
  <si>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</si>
  <si>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</si>
  <si>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</si>
  <si>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</si>
  <si>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</si>
  <si>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</si>
  <si>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</si>
  <si>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</si>
  <si>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</si>
  <si>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</si>
  <si>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</si>
  <si>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</si>
  <si>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</si>
  <si>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</si>
  <si>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</si>
  <si>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</si>
  <si>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</si>
  <si>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</si>
  <si>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</si>
  <si>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</si>
  <si>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</si>
  <si>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</si>
  <si>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</si>
  <si>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</si>
  <si>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</si>
  <si>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</si>
  <si>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</si>
  <si>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</si>
  <si>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</si>
  <si>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</si>
  <si>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</si>
  <si>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</si>
  <si>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</si>
  <si>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</si>
  <si>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</si>
  <si>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</si>
  <si>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</si>
  <si>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</si>
  <si>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</si>
  <si>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</si>
  <si>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</si>
  <si>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</si>
  <si>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</si>
  <si>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</si>
  <si>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</si>
  <si>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</si>
  <si>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</si>
  <si>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</si>
  <si>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</si>
  <si>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</si>
  <si>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</si>
  <si>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</si>
  <si>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</si>
  <si>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</si>
  <si>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</si>
  <si>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</si>
  <si>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</si>
  <si>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</si>
  <si>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</si>
  <si>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</si>
  <si>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</si>
  <si>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</si>
  <si>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</si>
  <si>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</si>
  <si>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</si>
  <si>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</si>
  <si>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</si>
  <si>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</si>
  <si>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</si>
  <si>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</si>
  <si>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</si>
  <si>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</si>
  <si>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</si>
  <si>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</si>
  <si>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</si>
  <si>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</si>
  <si>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</si>
  <si>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</si>
  <si>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</si>
  <si>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</si>
  <si>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</si>
  <si>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</si>
  <si>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</si>
  <si>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</si>
  <si>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</si>
  <si>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</si>
  <si>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</si>
  <si>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</si>
  <si>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</si>
  <si>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</si>
  <si>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</si>
  <si>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</si>
  <si>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</si>
  <si>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</si>
  <si>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</si>
  <si>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</si>
  <si>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</si>
  <si>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</si>
  <si>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</si>
  <si>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</si>
  <si>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</si>
  <si>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</si>
  <si>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</si>
  <si>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</si>
  <si>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</si>
  <si>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</si>
  <si>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</si>
  <si>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</si>
  <si>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</si>
  <si>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</si>
  <si>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</si>
  <si>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</si>
  <si>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</si>
  <si>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</si>
  <si>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</si>
  <si>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</si>
  <si>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</si>
  <si>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</si>
  <si>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</si>
  <si>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</si>
  <si>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</si>
  <si>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</si>
  <si>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</si>
  <si>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</si>
  <si>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</si>
  <si>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</si>
  <si>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</si>
  <si>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</si>
  <si>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</si>
  <si>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</si>
  <si>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</si>
  <si>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</si>
  <si>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</si>
  <si>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</si>
  <si>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</si>
  <si>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</si>
  <si>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</si>
  <si>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</si>
  <si>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</si>
  <si>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</si>
  <si>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</si>
  <si>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</si>
  <si>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</si>
  <si>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</si>
  <si>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</si>
  <si>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</si>
  <si>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</si>
  <si>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</si>
  <si>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</si>
  <si>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</si>
  <si>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</si>
  <si>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</si>
  <si>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</si>
  <si>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</si>
  <si>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</si>
  <si>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</si>
  <si>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</si>
  <si>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</si>
  <si>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</si>
  <si>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</si>
  <si>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</si>
  <si>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</si>
  <si>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</si>
  <si>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</si>
  <si>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</si>
  <si>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</si>
  <si>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</si>
  <si>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</si>
  <si>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</si>
  <si>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</si>
  <si>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</si>
  <si>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</si>
  <si>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</si>
  <si>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</si>
  <si>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</si>
  <si>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</si>
  <si>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</si>
  <si>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</si>
  <si>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</si>
  <si>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</si>
  <si>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</si>
  <si>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</si>
  <si>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</si>
  <si>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</si>
  <si>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</si>
  <si>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</si>
  <si>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</si>
  <si>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</si>
  <si>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</si>
  <si>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</si>
  <si>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</si>
  <si>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</si>
  <si>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</si>
  <si>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</si>
  <si>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</si>
  <si>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</si>
  <si>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</si>
  <si>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</si>
  <si>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</si>
  <si>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</si>
  <si>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</si>
  <si>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</si>
  <si>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</si>
  <si>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</si>
  <si>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</si>
  <si>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</si>
  <si>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</si>
  <si>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</si>
  <si>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</si>
  <si>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</si>
  <si>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</si>
  <si>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</si>
  <si>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</si>
  <si>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</si>
  <si>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</si>
  <si>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</si>
  <si>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</si>
  <si>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</si>
  <si>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</si>
  <si>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</si>
  <si>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</si>
  <si>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</si>
  <si>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</si>
  <si>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</si>
  <si>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</si>
  <si>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</si>
  <si>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</si>
  <si>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</si>
  <si>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</si>
  <si>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</si>
  <si>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</si>
  <si>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</si>
  <si>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</si>
  <si>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</si>
  <si>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</si>
  <si>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</si>
  <si>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</si>
  <si>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</si>
  <si>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</si>
  <si>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</si>
  <si>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</si>
  <si>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</si>
  <si>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</si>
  <si>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</si>
  <si>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</si>
  <si>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</si>
  <si>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</si>
  <si>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</si>
  <si>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</si>
  <si>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</si>
  <si>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</si>
  <si>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</si>
  <si>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</si>
  <si>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</si>
  <si>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</si>
  <si>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</si>
  <si>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</si>
  <si>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</si>
  <si>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</si>
  <si>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</si>
  <si>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</si>
  <si>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</si>
  <si>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</si>
  <si>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</si>
  <si>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</si>
  <si>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</si>
  <si>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</si>
  <si>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</si>
  <si>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</si>
  <si>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</si>
  <si>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</si>
  <si>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</si>
  <si>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</si>
  <si>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</si>
  <si>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</si>
  <si>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</si>
  <si>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</si>
  <si>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</si>
  <si>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</si>
  <si>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</si>
  <si>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</si>
  <si>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</si>
  <si>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</si>
  <si>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</si>
  <si>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</si>
  <si>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</si>
  <si>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</si>
  <si>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</si>
  <si>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</si>
  <si>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</si>
  <si>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</si>
  <si>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</si>
  <si>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</si>
  <si>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</si>
  <si>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</si>
  <si>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</si>
  <si>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</si>
  <si>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</si>
  <si>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</si>
  <si>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</si>
  <si>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</si>
  <si>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</si>
  <si>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</si>
  <si>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</si>
  <si>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</si>
  <si>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</si>
  <si>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</si>
  <si>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</si>
  <si>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</si>
  <si>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</si>
  <si>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</si>
  <si>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</si>
  <si>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</si>
  <si>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</si>
  <si>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</si>
  <si>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</si>
  <si>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</si>
  <si>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</si>
  <si>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</si>
  <si>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</si>
  <si>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</si>
  <si>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</si>
  <si>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</si>
  <si>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</si>
  <si>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</si>
  <si>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</si>
  <si>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</si>
  <si>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</si>
  <si>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</si>
  <si>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</si>
  <si>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</si>
  <si>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</si>
  <si>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</si>
  <si>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</si>
  <si>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</si>
  <si>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</si>
  <si>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</si>
  <si>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</si>
  <si>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</si>
  <si>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</si>
  <si>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</si>
  <si>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</si>
  <si>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</si>
  <si>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</si>
  <si>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</si>
  <si>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</si>
  <si>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</si>
  <si>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</si>
  <si>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</si>
  <si>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</si>
  <si>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</si>
  <si>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</si>
  <si>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</si>
  <si>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</si>
  <si>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</si>
  <si>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</si>
  <si>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</si>
  <si>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</si>
  <si>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</si>
  <si>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</si>
  <si>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</si>
  <si>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</si>
  <si>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</si>
  <si>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</si>
  <si>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</si>
  <si>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</si>
  <si>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</si>
  <si>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</si>
  <si>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</si>
  <si>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</si>
  <si>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</si>
  <si>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</si>
  <si>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</si>
  <si>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</si>
  <si>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</si>
  <si>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</si>
  <si>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</si>
  <si>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</si>
  <si>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</si>
  <si>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</si>
  <si>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</si>
  <si>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</si>
  <si>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</si>
  <si>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</si>
  <si>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</si>
  <si>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</si>
  <si>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</si>
  <si>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</si>
  <si>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</si>
  <si>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</si>
  <si>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</si>
  <si>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</si>
  <si>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</si>
  <si>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</si>
  <si>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</si>
  <si>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</si>
  <si>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</si>
  <si>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</si>
  <si>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</si>
  <si>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</si>
  <si>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</si>
  <si>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</si>
  <si>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</si>
  <si>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</si>
  <si>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</si>
  <si>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</si>
  <si>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</si>
  <si>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</si>
  <si>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</si>
  <si>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</si>
  <si>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</si>
  <si>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</si>
  <si>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</si>
  <si>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</si>
  <si>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</si>
  <si>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</si>
  <si>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</si>
  <si>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</si>
  <si>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</si>
  <si>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</si>
  <si>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</si>
  <si>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</si>
  <si>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</si>
  <si>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</si>
  <si>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</si>
  <si>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</si>
  <si>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</si>
  <si>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</si>
  <si>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</si>
  <si>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</si>
  <si>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</si>
  <si>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</si>
  <si>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</si>
  <si>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</si>
  <si>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</si>
  <si>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</si>
  <si>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</si>
  <si>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</si>
  <si>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</si>
  <si>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</si>
  <si>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</si>
  <si>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</si>
  <si>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</si>
  <si>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</si>
  <si>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</si>
  <si>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</si>
  <si>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</si>
  <si>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</si>
  <si>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</si>
  <si>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</si>
  <si>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</si>
  <si>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</si>
  <si>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</si>
  <si>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</si>
  <si>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</si>
  <si>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</si>
  <si>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</si>
  <si>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</si>
  <si>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</si>
  <si>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</si>
  <si>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</si>
  <si>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</si>
  <si>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</si>
  <si>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</si>
  <si>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</si>
  <si>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</si>
  <si>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</si>
  <si>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</si>
  <si>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</si>
  <si>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</si>
  <si>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</si>
  <si>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</si>
  <si>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</si>
  <si>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</si>
  <si>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</si>
  <si>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</si>
  <si>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</si>
  <si>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</si>
  <si>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</si>
  <si>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</si>
  <si>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</si>
  <si>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</si>
  <si>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</si>
  <si>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</si>
  <si>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</si>
  <si>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</si>
  <si>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</si>
  <si>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</si>
  <si>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</si>
  <si>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</si>
  <si>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</si>
  <si>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</si>
  <si>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</si>
  <si>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</si>
  <si>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</si>
  <si>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</si>
  <si>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</si>
  <si>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</si>
  <si>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</si>
  <si>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</si>
  <si>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</si>
  <si>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</si>
  <si>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</si>
  <si>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</si>
  <si>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</si>
  <si>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</si>
  <si>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</si>
  <si>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</si>
  <si>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</si>
  <si>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</si>
  <si>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</si>
  <si>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</si>
  <si>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</si>
  <si>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</si>
  <si>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</si>
  <si>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</si>
  <si>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</si>
  <si>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</si>
  <si>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</si>
  <si>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</si>
  <si>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</si>
  <si>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</si>
  <si>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</si>
  <si>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</si>
  <si>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</si>
  <si>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</si>
  <si>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</si>
  <si>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</si>
  <si>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</si>
  <si>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</si>
  <si>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</si>
  <si>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</si>
  <si>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</si>
  <si>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</si>
  <si>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</si>
  <si>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</si>
  <si>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</si>
  <si>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</si>
  <si>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</si>
  <si>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</si>
  <si>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</si>
  <si>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</si>
  <si>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</si>
  <si>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</si>
  <si>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</si>
  <si>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</si>
  <si>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</si>
  <si>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</si>
  <si>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</si>
  <si>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</si>
  <si>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</si>
  <si>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</si>
  <si>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</si>
  <si>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</si>
  <si>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</si>
  <si>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</si>
  <si>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</si>
  <si>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</si>
  <si>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</si>
  <si>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</si>
  <si>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</si>
  <si>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</si>
  <si>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</si>
  <si>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</si>
  <si>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</si>
  <si>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</si>
  <si>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</si>
  <si>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</si>
  <si>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</si>
  <si>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</si>
  <si>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</si>
  <si>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</si>
  <si>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</si>
  <si>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</si>
  <si>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</si>
  <si>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</si>
  <si>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</si>
  <si>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</si>
  <si>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</si>
  <si>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</si>
  <si>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</si>
  <si>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</si>
  <si>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</si>
  <si>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</si>
  <si>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</si>
  <si>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</si>
  <si>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</si>
  <si>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</si>
  <si>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</si>
  <si>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</si>
  <si>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</si>
  <si>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</si>
  <si>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</si>
  <si>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</si>
  <si>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</si>
  <si>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</si>
  <si>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</si>
  <si>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</si>
  <si>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</si>
  <si>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</si>
  <si>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</si>
  <si>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</si>
  <si>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</si>
  <si>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</si>
  <si>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</si>
  <si>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</si>
  <si>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</si>
  <si>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</si>
  <si>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</si>
  <si>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</si>
  <si>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</si>
  <si>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</si>
  <si>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</si>
  <si>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</si>
  <si>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</si>
  <si>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</si>
  <si>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</si>
  <si>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</si>
  <si>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</si>
  <si>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</si>
  <si>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</si>
  <si>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</si>
  <si>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</si>
  <si>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</si>
  <si>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</si>
  <si>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</si>
  <si>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</si>
  <si>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</si>
  <si>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</si>
  <si>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</si>
  <si>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</si>
  <si>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</si>
  <si>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</si>
  <si>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</si>
  <si>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</si>
  <si>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</si>
  <si>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</si>
  <si>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</si>
  <si>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</si>
  <si>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</si>
  <si>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</si>
  <si>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</si>
  <si>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</si>
  <si>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</si>
  <si>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</si>
  <si>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</si>
  <si>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</si>
  <si>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</si>
  <si>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</si>
  <si>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</si>
  <si>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</si>
  <si>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</si>
  <si>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</si>
  <si>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</si>
  <si>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</si>
  <si>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</si>
  <si>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</si>
  <si>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</si>
  <si>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</si>
  <si>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</si>
  <si>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</si>
  <si>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</si>
  <si>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</si>
  <si>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</si>
  <si>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</si>
  <si>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</si>
  <si>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</si>
  <si>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</si>
  <si>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</si>
  <si>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</si>
  <si>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</si>
  <si>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</si>
  <si>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</si>
  <si>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</si>
  <si>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</si>
  <si>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</si>
  <si>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</si>
  <si>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</si>
  <si>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</si>
  <si>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</si>
  <si>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</si>
  <si>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</si>
  <si>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</si>
  <si>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</si>
  <si>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</si>
  <si>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</si>
  <si>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</si>
  <si>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</si>
  <si>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</si>
  <si>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</si>
  <si>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</si>
  <si>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</si>
  <si>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</si>
  <si>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</si>
  <si>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</si>
  <si>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</si>
  <si>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</si>
  <si>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</si>
  <si>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</si>
  <si>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</si>
  <si>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</si>
  <si>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</si>
  <si>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</si>
  <si>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</si>
  <si>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</si>
  <si>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</si>
  <si>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</si>
  <si>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</si>
  <si>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</si>
  <si>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</si>
  <si>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</si>
  <si>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</si>
  <si>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</si>
  <si>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</si>
  <si>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</si>
  <si>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</si>
  <si>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</si>
  <si>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</si>
  <si>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</si>
  <si>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</si>
  <si>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</si>
  <si>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</si>
  <si>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</si>
  <si>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</si>
  <si>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</si>
  <si>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</si>
  <si>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</si>
  <si>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</si>
  <si>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</si>
  <si>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</si>
  <si>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</si>
  <si>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</si>
  <si>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</si>
  <si>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</si>
  <si>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</si>
  <si>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</si>
  <si>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</si>
  <si>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</si>
  <si>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</si>
  <si>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</si>
  <si>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</si>
  <si>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</si>
  <si>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</si>
  <si>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</si>
  <si>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</si>
  <si>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</si>
  <si>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</si>
  <si>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</si>
  <si>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</si>
  <si>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</si>
  <si>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</si>
  <si>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</si>
  <si>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</si>
  <si>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</si>
  <si>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</si>
  <si>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</si>
  <si>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</si>
  <si>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</si>
  <si>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</si>
  <si>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</si>
  <si>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</si>
  <si>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</si>
  <si>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</si>
  <si>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</si>
  <si>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</si>
  <si>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</si>
  <si>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</si>
  <si>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</si>
  <si>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</si>
  <si>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</si>
  <si>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</si>
  <si>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</si>
  <si>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</si>
  <si>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</si>
  <si>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</si>
  <si>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</si>
  <si>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</si>
  <si>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</si>
  <si>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</si>
  <si>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</si>
  <si>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</si>
  <si>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</si>
  <si>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</si>
  <si>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</si>
  <si>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</si>
  <si>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</si>
  <si>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</si>
  <si>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</si>
  <si>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</si>
  <si>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</si>
  <si>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</si>
  <si>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</si>
  <si>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</si>
  <si>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</si>
  <si>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</si>
  <si>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</si>
  <si>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</si>
  <si>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</si>
  <si>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</si>
  <si>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</si>
  <si>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</si>
  <si>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</si>
  <si>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</si>
  <si>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</si>
  <si>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</si>
  <si>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</si>
  <si>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</si>
  <si>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</si>
  <si>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</si>
  <si>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</si>
  <si>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</si>
  <si>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</si>
  <si>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</si>
  <si>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</si>
  <si>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</si>
  <si>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</si>
  <si>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</si>
  <si>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</si>
  <si>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</si>
  <si>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</si>
  <si>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</si>
  <si>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</si>
  <si>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</si>
  <si>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</si>
  <si>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</si>
  <si>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</si>
  <si>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</si>
  <si>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</si>
  <si>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</si>
  <si>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</si>
  <si>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</si>
  <si>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</si>
  <si>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</si>
  <si>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</si>
  <si>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</si>
  <si>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</si>
  <si>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</si>
  <si>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</si>
  <si>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</si>
  <si>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</si>
  <si>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</si>
  <si>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</si>
  <si>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</si>
  <si>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</si>
  <si>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</si>
  <si>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</si>
  <si>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</si>
  <si>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</si>
  <si>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</si>
  <si>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</si>
  <si>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</si>
  <si>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</si>
  <si>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</si>
  <si>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</si>
  <si>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</si>
  <si>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</si>
  <si>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</si>
  <si>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</si>
  <si>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</si>
  <si>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</si>
  <si>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</si>
  <si>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</si>
  <si>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</si>
  <si>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</si>
  <si>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</si>
  <si>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</si>
  <si>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</si>
  <si>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</si>
  <si>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</si>
  <si>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</si>
  <si>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</si>
  <si>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</si>
  <si>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</si>
  <si>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</si>
  <si>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</si>
  <si>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</si>
  <si>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</si>
  <si>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</si>
  <si>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</si>
  <si>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</si>
  <si>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</si>
  <si>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</si>
  <si>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</si>
  <si>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</si>
  <si>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</si>
  <si>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</si>
  <si>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</si>
  <si>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</si>
  <si>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</si>
  <si>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</si>
  <si>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</si>
  <si>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</si>
  <si>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</si>
  <si>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</si>
  <si>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</si>
  <si>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</si>
  <si>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</si>
  <si>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</si>
  <si>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</si>
  <si>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</si>
  <si>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</si>
  <si>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</si>
  <si>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</si>
  <si>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</si>
  <si>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</si>
  <si>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</si>
  <si>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</si>
  <si>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</si>
  <si>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</si>
  <si>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</si>
  <si>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</si>
  <si>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</si>
  <si>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</si>
  <si>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</si>
  <si>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</si>
  <si>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</si>
  <si>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</si>
  <si>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</si>
  <si>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</si>
  <si>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</si>
  <si>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</si>
  <si>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</si>
  <si>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</si>
  <si>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</si>
  <si>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</si>
  <si>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</si>
  <si>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</si>
  <si>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</si>
  <si>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</si>
  <si>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</si>
  <si>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</si>
  <si>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</si>
  <si>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</si>
  <si>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</si>
  <si>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</si>
  <si>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</si>
  <si>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</si>
  <si>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</si>
  <si>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</si>
  <si>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</si>
  <si>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</si>
  <si>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</si>
  <si>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</si>
  <si>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</si>
  <si>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</si>
  <si>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</si>
  <si>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</si>
  <si>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</si>
  <si>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</si>
  <si>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</si>
  <si>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</si>
  <si>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</si>
  <si>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</si>
  <si>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</si>
  <si>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</si>
  <si>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</si>
  <si>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</si>
  <si>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</si>
  <si>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</si>
  <si>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</si>
  <si>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</si>
  <si>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</si>
  <si>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</si>
  <si>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</si>
  <si>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</si>
  <si>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</si>
  <si>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</si>
  <si>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</si>
  <si>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</si>
  <si>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</si>
  <si>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</si>
  <si>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</si>
  <si>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</si>
  <si>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</si>
  <si>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</si>
  <si>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</si>
  <si>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</si>
  <si>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</si>
  <si>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</si>
  <si>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</si>
  <si>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</si>
  <si>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</si>
  <si>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</si>
  <si>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</si>
  <si>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</si>
  <si>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</si>
  <si>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</si>
  <si>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</si>
  <si>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</si>
  <si>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</si>
  <si>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</si>
  <si>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</si>
  <si>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</si>
  <si>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</si>
  <si>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</si>
  <si>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</si>
  <si>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</si>
  <si>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</si>
  <si>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</si>
  <si>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</si>
  <si>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</si>
  <si>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</si>
  <si>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</si>
  <si>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</si>
  <si>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</si>
  <si>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</si>
  <si>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</si>
  <si>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</si>
  <si>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</si>
  <si>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</si>
  <si>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</si>
  <si>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</si>
  <si>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</si>
  <si>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</si>
  <si>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</si>
  <si>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</si>
  <si>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</si>
  <si>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</si>
  <si>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</si>
  <si>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</si>
  <si>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</si>
  <si>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</si>
  <si>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</si>
  <si>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</si>
  <si>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</si>
  <si>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</si>
  <si>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</si>
  <si>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</si>
  <si>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</si>
  <si>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</si>
  <si>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</si>
  <si>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</si>
  <si>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</si>
  <si>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</si>
  <si>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</si>
  <si>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</si>
  <si>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</si>
  <si>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</si>
  <si>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</si>
  <si>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</si>
  <si>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</si>
  <si>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</si>
  <si>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</si>
  <si>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</si>
  <si>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</si>
  <si>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</si>
  <si>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</si>
  <si>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</si>
  <si>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</si>
  <si>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</si>
  <si>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</si>
  <si>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</si>
  <si>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</si>
  <si>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</si>
  <si>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</si>
  <si>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</si>
  <si>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</si>
  <si>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</si>
  <si>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</si>
  <si>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</si>
  <si>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</si>
  <si>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</si>
  <si>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</si>
  <si>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</si>
  <si>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</si>
  <si>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</si>
  <si>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</si>
  <si>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</si>
  <si>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</si>
  <si>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</si>
  <si>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</si>
  <si>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</si>
  <si>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</si>
  <si>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</si>
  <si>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</si>
  <si>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</si>
  <si>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</si>
  <si>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</si>
  <si>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</si>
  <si>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</si>
  <si>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</si>
  <si>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</si>
  <si>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</si>
  <si>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</si>
  <si>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</si>
  <si>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</si>
  <si>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</si>
  <si>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</si>
  <si>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</si>
  <si>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</si>
  <si>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</si>
  <si>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</si>
  <si>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</si>
  <si>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</si>
  <si>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</si>
  <si>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</si>
  <si>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</si>
  <si>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</si>
  <si>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</si>
  <si>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</si>
  <si>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</si>
  <si>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</si>
  <si>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</si>
  <si>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</si>
  <si>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</si>
  <si>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</si>
  <si>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</si>
  <si>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</si>
  <si>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Count of Percent Funded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</si>
  <si>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</si>
  <si>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</si>
  <si>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</si>
  <si>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</si>
  <si>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</si>
  <si>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</si>
  <si>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</si>
  <si>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</si>
  <si>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</si>
  <si>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Created Conversion</t>
  </si>
  <si>
    <t>Date Ended Conversion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</si>
  <si>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</si>
  <si>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</si>
  <si>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</si>
  <si>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</si>
  <si>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</si>
  <si>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</si>
  <si>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</si>
  <si>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</si>
  <si>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</si>
  <si>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</si>
  <si>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</si>
  <si>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</si>
  <si>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</si>
  <si>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</si>
  <si>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</si>
  <si>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</si>
  <si>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</si>
  <si>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</si>
  <si>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</si>
  <si>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</si>
  <si>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</si>
  <si>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</si>
  <si>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</si>
  <si>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Years (Date Created Conversion)</t>
  </si>
  <si>
    <t>Canceled</t>
  </si>
  <si>
    <t xml:space="preserve">failed </t>
  </si>
  <si>
    <t>Live</t>
  </si>
  <si>
    <t>Successful</t>
  </si>
  <si>
    <t>Total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</si>
  <si>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</si>
  <si>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</si>
  <si>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</si>
  <si>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</si>
  <si>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</si>
  <si>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</si>
  <si>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</si>
  <si>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</si>
  <si>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</si>
  <si>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</si>
  <si>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</si>
  <si>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</si>
  <si>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</si>
  <si>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</si>
  <si>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</si>
  <si>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</si>
  <si>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</si>
  <si>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</si>
  <si>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</si>
  <si>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Formula code</t>
  </si>
  <si>
    <t>5000 to 9999</t>
  </si>
  <si>
    <t>Status</t>
  </si>
  <si>
    <t>Check</t>
  </si>
  <si>
    <t>Statistical Analysis</t>
  </si>
  <si>
    <t>Mean</t>
  </si>
  <si>
    <t>Median</t>
  </si>
  <si>
    <t>Minimum</t>
  </si>
  <si>
    <t>Maximim</t>
  </si>
  <si>
    <t>Variance</t>
  </si>
  <si>
    <t>Standard Deviation</t>
  </si>
  <si>
    <t>Failed</t>
  </si>
  <si>
    <t>Mean vs Median</t>
  </si>
  <si>
    <t>Median better summarises the data, this is due to the variance being significantly high, and therefore median will be less skewed than using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</si>
</sst>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16" fillId="33" borderId="0" xfId="0" applyFont="1" applyFill="1" applyAlignment="1">
      <alignment horizontal="center"/>
    </xf>
    <xf numFmtId="9" fontId="0" fillId="33" borderId="0" xfId="43" applyFont="1" applyFill="1"/>
    <xf numFmtId="0" fontId="0" fillId="33" borderId="0" xfId="0" applyFill="1"/>
    <xf numFmtId="10" fontId="0" fillId="33" borderId="0" xfId="43" applyNumberFormat="1" applyFont="1" applyFill="1"/>
    <xf numFmtId="44" fontId="0" fillId="33" borderId="0" xfId="42" applyFon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14" fontId="0" fillId="33" borderId="0" xfId="0" applyNumberFormat="1" applyFill="1"/>
    <xf numFmtId="9" fontId="0" fillId="0" borderId="0" xfId="0" applyNumberFormat="1"/>
    <xf numFmtId="9" fontId="0" fillId="33" borderId="0" xfId="0" applyNumberFormat="1" applyFill="1"/>
    <xf numFmtId="0" fontId="16" fillId="33" borderId="0" xfId="0" applyFont="1" applyFill="1"/>
    <xf numFmtId="43" fontId="0" fillId="33" borderId="0" xfId="44" applyFont="1" applyFill="1"/>
    <xf numFmtId="0" fontId="0" fillId="33" borderId="0" xfId="0" applyFill="1" applyAlignment="1">
      <alignment horizontal="lef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[CrowdfundingBook_Lewis_Trenerry.xlsx]Crowdfunding_pivot_parent!PivotTable1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Crowdfunding_pivot_parent!$B$3:$B$4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Crowdfunding_pivot_parent!$A$5:$A$14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Crowdfunding_pivot_parent!$B$5:$B$14</c:f>
              <c:numCache>
                <c:formatCode>0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4-47DF-B53E-A2E31AF64FCC}"/>
            </c:ext>
          </c:extLst>
        </c:ser>
        <c:ser>
          <c:idx val="1"/>
          <c:order val="1"/>
          <c:tx>
            <c:strRef>
              <c:f>Crowdfunding_pivot_parent!$C$3:$C$4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Crowdfunding_pivot_parent!$A$5:$A$14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Crowdfunding_pivot_parent!$C$5:$C$14</c:f>
              <c:numCache>
                <c:formatCode>0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4-47DF-B53E-A2E31AF64FCC}"/>
            </c:ext>
          </c:extLst>
        </c:ser>
        <c:ser>
          <c:idx val="2"/>
          <c:order val="2"/>
          <c:tx>
            <c:strRef>
              <c:f>Crowdfunding_pivot_parent!$D$3:$D$4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Crowdfunding_pivot_parent!$A$5:$A$14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Crowdfunding_pivot_parent!$D$5:$D$14</c:f>
              <c:numCache>
                <c:formatCode>0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24-47DF-B53E-A2E31AF64FCC}"/>
            </c:ext>
          </c:extLst>
        </c:ser>
        <c:ser>
          <c:idx val="3"/>
          <c:order val="3"/>
          <c:tx>
            <c:strRef>
              <c:f>Crowdfunding_pivot_parent!$E$3:$E$4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Crowdfunding_pivot_parent!$A$5:$A$14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Crowdfunding_pivot_parent!$E$5:$E$14</c:f>
              <c:numCache>
                <c:formatCode>0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24-47DF-B53E-A2E31AF64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970063"/>
        <c:axId val="746238319"/>
      </c:barChart>
      <c:catAx>
        <c:axId val="72097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38319"/>
        <c:crosses val="autoZero"/>
        <c:auto val="1"/>
        <c:lblAlgn val="ctr"/>
        <c:lblOffset val="100"/>
        <c:noMultiLvlLbl val="0"/>
      </c:catAx>
      <c:valAx>
        <c:axId val="746238319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7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[CrowdfundingBook_Lewis_Trenerry.xlsx]Crowdfunding_pivot_sub-category!PivotTable1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'Crowdfunding_pivot_sub-category'!$B$4:$B$5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'Crowdfunding_pivot_sub-category'!$A$6:$A$39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'Crowdfunding_pivot_sub-category'!$B$6:$B$39</c:f>
              <c:numCache>
                <c:formatCode>0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7-4734-B620-80377A2FA5D0}"/>
            </c:ext>
          </c:extLst>
        </c:ser>
        <c:ser>
          <c:idx val="1"/>
          <c:order val="1"/>
          <c:tx>
            <c:strRef>
              <c:f>'Crowdfunding_pivot_sub-category'!$C$4:$C$5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'Crowdfunding_pivot_sub-category'!$A$6:$A$39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'Crowdfunding_pivot_sub-category'!$C$6:$C$39</c:f>
              <c:numCache>
                <c:formatCode>0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7-4734-B620-80377A2FA5D0}"/>
            </c:ext>
          </c:extLst>
        </c:ser>
        <c:ser>
          <c:idx val="2"/>
          <c:order val="2"/>
          <c:tx>
            <c:strRef>
              <c:f>'Crowdfunding_pivot_sub-category'!$D$4:$D$5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'Crowdfunding_pivot_sub-category'!$A$6:$A$39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'Crowdfunding_pivot_sub-category'!$D$6:$D$39</c:f>
              <c:numCache>
                <c:formatCode>0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17-4734-B620-80377A2FA5D0}"/>
            </c:ext>
          </c:extLst>
        </c:ser>
        <c:ser>
          <c:idx val="3"/>
          <c:order val="3"/>
          <c:tx>
            <c:strRef>
              <c:f>'Crowdfunding_pivot_sub-category'!$E$4:$E$5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'Crowdfunding_pivot_sub-category'!$A$6:$A$39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'Crowdfunding_pivot_sub-category'!$E$6:$E$39</c:f>
              <c:numCache>
                <c:formatCode>0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17-4734-B620-80377A2FA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970063"/>
        <c:axId val="746238319"/>
      </c:barChart>
      <c:catAx>
        <c:axId val="72097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38319"/>
        <c:crosses val="autoZero"/>
        <c:auto val="1"/>
        <c:lblAlgn val="ctr"/>
        <c:lblOffset val="100"/>
        <c:noMultiLvlLbl val="0"/>
      </c:catAx>
      <c:valAx>
        <c:axId val="746238319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7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[CrowdfundingBook_Lewis_Trenerry.xlsx]Crowdfunding_pivot_date!PivotTable1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Crowdfunding_pivot_date!$B$4:$B$5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Crowdfunding_pivot_date!$A$6:$A$18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Crowdfunding_pivot_date!$B$6:$B$18</c:f>
              <c:numCache>
                <c:formatCode>0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3-4879-BA18-6C02A8D3170E}"/>
            </c:ext>
          </c:extLst>
        </c:ser>
        <c:ser>
          <c:idx val="1"/>
          <c:order val="1"/>
          <c:tx>
            <c:strRef>
              <c:f>Crowdfunding_pivot_date!$C$4:$C$5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Crowdfunding_pivot_date!$A$6:$A$18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Crowdfunding_pivot_date!$C$6:$C$18</c:f>
              <c:numCache>
                <c:formatCode>0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3-4879-BA18-6C02A8D3170E}"/>
            </c:ext>
          </c:extLst>
        </c:ser>
        <c:ser>
          <c:idx val="2"/>
          <c:order val="2"/>
          <c:tx>
            <c:strRef>
              <c:f>Crowdfunding_pivot_date!$D$4:$D$5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Crowdfunding_pivot_date!$A$6:$A$18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Crowdfunding_pivot_date!$D$6:$D$18</c:f>
              <c:numCache>
                <c:formatCode>0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43-4879-BA18-6C02A8D31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22847"/>
        <c:axId val="1048978495"/>
      </c:lineChart>
      <c:catAx>
        <c:axId val="74482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78495"/>
        <c:crosses val="autoZero"/>
        <c:auto val="1"/>
        <c:lblAlgn val="ctr"/>
        <c:lblOffset val="100"/>
        <c:noMultiLvlLbl val="0"/>
      </c:catAx>
      <c:valAx>
        <c:axId val="10489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2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[CrowdfundingBook_Lewis_Trenerry.xlsx]Crowdfunding_pie chart!PivotTable1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1482008321348212"/>
              <c:y val="-8.80132182143987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'Crowdfunding_pie chart'!$B$4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9A-42A8-B2C9-6719299813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9A-42A8-B2C9-6719299813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9A-42A8-B2C9-6719299813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9A-42A8-B2C9-6719299813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9A-42A8-B2C9-6719299813D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C9A-42A8-B2C9-6719299813D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6AA-4809-9FB5-4F87C4550D7E}"/>
              </c:ext>
            </c:extLst>
          </c:dPt>
          <c:dLbls>
            <c:dLbl>
              <c:idx val="6"/>
              <c:layout>
                <c:manualLayout>
                  <c:x val="-0.11482008321348212"/>
                  <c:y val="-8.8013218214398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6AA-4809-9FB5-4F87C4550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'Crowdfunding_pie chart'!$A$5:$A$12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'Crowdfunding_pie chart'!$B$5:$B$12</c:f>
              <c:numCache>
                <c:formatCode>0</c:formatCode>
                <c:ptCount val="7"/>
                <c:pt idx="0">
                  <c:v>43</c:v>
                </c:pt>
                <c:pt idx="1">
                  <c:v>44</c:v>
                </c:pt>
                <c:pt idx="2">
                  <c:v>23</c:v>
                </c:pt>
                <c:pt idx="3">
                  <c:v>31</c:v>
                </c:pt>
                <c:pt idx="4">
                  <c:v>48</c:v>
                </c:pt>
                <c:pt idx="5">
                  <c:v>48</c:v>
                </c:pt>
                <c:pt idx="6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AA-4809-9FB5-4F87C455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[CrowdfundingBook_Lewis_Trenerry.xlsx]Crowdfunding_time horizon!PivotTable1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campaigns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'Crowdfunding_time horizon'!$B$4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'Crowdfunding_time horizon'!$A$5:$A$16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'Crowdfunding_time horizon'!$B$5:$B$16</c:f>
              <c:numCache>
                <c:formatCode>0</c:formatCode>
                <c:ptCount val="11"/>
                <c:pt idx="0">
                  <c:v>108</c:v>
                </c:pt>
                <c:pt idx="1">
                  <c:v>103</c:v>
                </c:pt>
                <c:pt idx="2">
                  <c:v>84</c:v>
                </c:pt>
                <c:pt idx="3">
                  <c:v>88</c:v>
                </c:pt>
                <c:pt idx="4">
                  <c:v>102</c:v>
                </c:pt>
                <c:pt idx="5">
                  <c:v>105</c:v>
                </c:pt>
                <c:pt idx="6">
                  <c:v>98</c:v>
                </c:pt>
                <c:pt idx="7">
                  <c:v>101</c:v>
                </c:pt>
                <c:pt idx="8">
                  <c:v>102</c:v>
                </c:pt>
                <c:pt idx="9">
                  <c:v>107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0-4DB6-B60C-7A3E0C130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568911"/>
        <c:axId val="898207487"/>
      </c:lineChart>
      <c:catAx>
        <c:axId val="105656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7487"/>
        <c:crosses val="autoZero"/>
        <c:auto val="1"/>
        <c:lblAlgn val="ctr"/>
        <c:lblOffset val="100"/>
        <c:noMultiLvlLbl val="0"/>
      </c:catAx>
      <c:valAx>
        <c:axId val="8982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56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 Based</a:t>
            </a:r>
            <a:r>
              <a:rPr lang="en-AU" baseline="0"/>
              <a:t>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Bonus!$H$4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Bonus!$H$5:$H$16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9-4EB1-BE3D-6FCB4E39B1E6}"/>
            </c:ext>
          </c:extLst>
        </c:ser>
        <c:ser>
          <c:idx val="1"/>
          <c:order val="1"/>
          <c:tx>
            <c:strRef>
              <c:f>Bonus!$I$4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Bonus!$I$5:$I$16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9-4EB1-BE3D-6FCB4E39B1E6}"/>
            </c:ext>
          </c:extLst>
        </c:ser>
        <c:ser>
          <c:idx val="2"/>
          <c:order val="2"/>
          <c:tx>
            <c:strRef>
              <c:f>Bonus!$J$4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Bonus!$J$5:$J$16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9-4EB1-BE3D-6FCB4E39B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555951"/>
        <c:axId val="1081501375"/>
      </c:lineChart>
      <c:catAx>
        <c:axId val="105655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01375"/>
        <c:crosses val="autoZero"/>
        <c:auto val="1"/>
        <c:lblAlgn val="ctr"/>
        <c:lblOffset val="100"/>
        <c:noMultiLvlLbl val="0"/>
      </c:catAx>
      <c:valAx>
        <c:axId val="108150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55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563562</xdr:colOff>
      <xdr:row>17</xdr:row>
      <xdr:rowOff>69849</xdr:rowOff>
    </xdr:from>
    <xdr:to>
      <xdr:col>12</xdr:col>
      <xdr:colOff>171450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4954B-EEF5-6CBB-A8F2-83461D8C9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74610</xdr:colOff>
      <xdr:row>12</xdr:row>
      <xdr:rowOff>98424</xdr:rowOff>
    </xdr:from>
    <xdr:to>
      <xdr:col>28</xdr:col>
      <xdr:colOff>177800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12211-6FF9-4833-863C-F63CF985F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574277</xdr:colOff>
      <xdr:row>2</xdr:row>
      <xdr:rowOff>46434</xdr:rowOff>
    </xdr:from>
    <xdr:to>
      <xdr:col>12</xdr:col>
      <xdr:colOff>357980</xdr:colOff>
      <xdr:row>15</xdr:row>
      <xdr:rowOff>191690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C0E92-A67F-7DEE-6DF3-31317648E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574277</xdr:colOff>
      <xdr:row>2</xdr:row>
      <xdr:rowOff>49609</xdr:rowOff>
    </xdr:from>
    <xdr:to>
      <xdr:col>12</xdr:col>
      <xdr:colOff>549519</xdr:colOff>
      <xdr:row>18</xdr:row>
      <xdr:rowOff>117230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36CD1-F8A3-4A7D-84C4-6547ADC8D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667727</xdr:colOff>
      <xdr:row>1</xdr:row>
      <xdr:rowOff>90120</xdr:rowOff>
    </xdr:from>
    <xdr:to>
      <xdr:col>12</xdr:col>
      <xdr:colOff>227134</xdr:colOff>
      <xdr:row>16</xdr:row>
      <xdr:rowOff>80595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F3DFA-86E7-59B4-0F86-E6A7AC129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21</xdr:row>
      <xdr:rowOff>9525</xdr:rowOff>
    </xdr:from>
    <xdr:to>
      <xdr:col>9</xdr:col>
      <xdr:colOff>952499</xdr:colOff>
      <xdr:row>37</xdr:row>
      <xdr:rowOff>179387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3E729-AD40-DD78-E28F-FC4109476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Trenerry" refreshedDate="45277.493910648147" createdVersion="8" refreshedVersion="8" minRefreshableVersion="3" recordCount="1000" xr:uid="{C01D9D73-4D3A-482D-8EB8-BD6A4473902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C5386-DDDA-4696-8597-62E1D61187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dataField="1"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7" baseItem="2" numFmtId="1"/>
  </dataFields>
  <formats count="1">
    <format dxfId="28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FF228-5D93-496B-81A0-619F6B696F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dataField="1"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7" baseItem="2" numFmtId="1"/>
  </dataFields>
  <formats count="1">
    <format dxfId="27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53B47-5449-4566-976E-FD3ACAA4C7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dataField="1" numFmtId="10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Percent Funded" fld="5" subtotal="count" baseField="6" baseItem="0"/>
  </dataFields>
  <formats count="1">
    <format dxfId="26">
      <pivotArea outline="0" collapsedLevelsAreSubtotals="1" fieldPosition="0"/>
    </format>
  </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08039B-2B83-4A58-A7E5-90D78AA9C7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B12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dataField="1" numFmtId="10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Row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22" hier="-1"/>
    <pageField fld="6" hier="-1"/>
  </pageFields>
  <dataFields count="1">
    <dataField name="Count of Percent Funded" fld="5" subtotal="count" baseField="9" baseItem="0"/>
  </dataFields>
  <formats count="1">
    <format dxfId="25">
      <pivotArea outline="0" collapsedLevelsAreSubtotals="1" fieldPosition="0"/>
    </format>
  </formats>
  <chartFormats count="8"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17A62-E3F6-4913-B2C2-BA9AC6A9050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B16" firstHeaderRow="1" firstDataRow="1" firstDataCol="1" rowPageCount="1" colPageCount="1"/>
  <pivotFields count="23">
    <pivotField showAll="0"/>
    <pivotField showAll="0"/>
    <pivotField showAll="0"/>
    <pivotField showAll="0"/>
    <pivotField showAll="0"/>
    <pivotField dataField="1" numFmtId="10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6" hier="-1"/>
  </pageFields>
  <dataFields count="1">
    <dataField name="Count of Percent Funded" fld="5" subtotal="count" baseField="9" baseItem="0"/>
  </dataFields>
  <formats count="1">
    <format dxfId="24">
      <pivotArea outline="0" collapsedLevelsAreSubtotals="1" fieldPosition="0"/>
    </format>
  </formats>
  <chartFormats count="2"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workbookViewId="0">
      <selection activeCell="G1" sqref="G1:G1048576"/>
    </sheetView>
  </sheetViews>
  <sheetFormatPr defaultColWidth="10.6640625" defaultRowHeight="15.5" x14ac:dyDescent="0.35"/>
  <cols>
    <col min="1" max="1" width="6.58203125" bestFit="1" customWidth="1"/>
    <col min="2" max="2" width="30.58203125" bestFit="1" customWidth="1"/>
    <col min="3" max="3" width="49.08203125" style="3" bestFit="1" customWidth="1"/>
    <col min="4" max="4" width="8.58203125" bestFit="1" customWidth="1"/>
    <col min="5" max="5" width="11.83203125" bestFit="1" customWidth="1"/>
    <col min="6" max="6" width="18.58203125" style="7" bestFit="1" customWidth="1"/>
    <col min="7" max="7" width="12.58203125" bestFit="1" customWidth="1"/>
    <col min="8" max="8" width="17.58203125" bestFit="1" customWidth="1"/>
    <col min="9" max="9" width="17.58203125" style="7" customWidth="1"/>
    <col min="10" max="10" width="11.75" bestFit="1" customWidth="1"/>
    <col min="11" max="11" width="12.5" bestFit="1" customWidth="1"/>
    <col min="12" max="12" width="15.58203125" bestFit="1" customWidth="1"/>
    <col min="13" max="13" width="12.33203125" bestFit="1" customWidth="1"/>
    <col min="14" max="14" width="26.5" style="7" bestFit="1" customWidth="1"/>
    <col min="15" max="15" width="25.08203125" style="7" bestFit="1" customWidth="1"/>
    <col min="16" max="16" width="13.25" bestFit="1" customWidth="1"/>
    <col min="17" max="17" width="12.58203125" bestFit="1" customWidth="1"/>
    <col min="18" max="18" width="28.5" bestFit="1" customWidth="1"/>
    <col min="19" max="19" width="14.83203125" style="7" bestFit="1" customWidth="1"/>
    <col min="20" max="20" width="12.25" style="7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5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2071</v>
      </c>
      <c r="O1" s="5" t="s">
        <v>2072</v>
      </c>
      <c r="P1" s="1" t="s">
        <v>10</v>
      </c>
      <c r="Q1" s="1" t="s">
        <v>11</v>
      </c>
      <c r="R1" s="1" t="s">
        <v>2028</v>
      </c>
      <c r="S1" s="5" t="s">
        <v>2031</v>
      </c>
      <c r="T1" s="5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</f>
        <v>0</v>
      </c>
      <c r="G2" t="s">
        <v>14</v>
      </c>
      <c r="H2">
        <v>0</v>
      </c>
      <c r="I2" s="9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4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t="s">
        <v>17</v>
      </c>
      <c r="S2" s="7" t="str" cm="1">
        <f t="array" ref="S2:T2">_xlfn.TEXTSPLIT(R2,"/")</f>
        <v>food</v>
      </c>
      <c r="T2" s="7" t="str">
        <v>food trucks</v>
      </c>
    </row>
    <row r="3" spans="1:20" hidden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E3/D3</f>
        <v>10.4</v>
      </c>
      <c r="G3" t="s">
        <v>20</v>
      </c>
      <c r="H3">
        <v>158</v>
      </c>
      <c r="I3" s="9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 t="shared" ref="N3:N66" si="2">(((L3/60)/60)/24)+DATE(1970,1,1)</f>
        <v>41870.208333333336</v>
      </c>
      <c r="O3" s="14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7" t="str" cm="1">
        <f t="array" ref="S3:T3">_xlfn.TEXTSPLIT(R3,"/")</f>
        <v>music</v>
      </c>
      <c r="T3" s="7" t="str">
        <v>rock</v>
      </c>
    </row>
    <row r="4" spans="1:20" hidden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1.3147878228782288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 t="shared" si="2"/>
        <v>41595.25</v>
      </c>
      <c r="O4" s="14">
        <f t="shared" si="3"/>
        <v>41597.25</v>
      </c>
      <c r="P4" t="b">
        <v>0</v>
      </c>
      <c r="Q4" t="b">
        <v>0</v>
      </c>
      <c r="R4" t="s">
        <v>28</v>
      </c>
      <c r="S4" s="7" t="str" cm="1">
        <f t="array" ref="S4:T4">_xlfn.TEXTSPLIT(R4,"/")</f>
        <v>technology</v>
      </c>
      <c r="T4" s="7" t="str">
        <v>web</v>
      </c>
    </row>
    <row r="5" spans="1:20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0.58976190476190471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 t="shared" si="2"/>
        <v>43688.208333333328</v>
      </c>
      <c r="O5" s="14">
        <f t="shared" si="3"/>
        <v>43728.208333333328</v>
      </c>
      <c r="P5" t="b">
        <v>0</v>
      </c>
      <c r="Q5" t="b">
        <v>0</v>
      </c>
      <c r="R5" t="s">
        <v>23</v>
      </c>
      <c r="S5" s="7" t="str" cm="1">
        <f t="array" ref="S5:T5">_xlfn.TEXTSPLIT(R5,"/")</f>
        <v>music</v>
      </c>
      <c r="T5" s="7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0.69276315789473686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 t="shared" si="2"/>
        <v>43485.25</v>
      </c>
      <c r="O6" s="14">
        <f t="shared" si="3"/>
        <v>43489.25</v>
      </c>
      <c r="P6" t="b">
        <v>0</v>
      </c>
      <c r="Q6" t="b">
        <v>0</v>
      </c>
      <c r="R6" t="s">
        <v>33</v>
      </c>
      <c r="S6" s="7" t="str" cm="1">
        <f t="array" ref="S6:T6">_xlfn.TEXTSPLIT(R6,"/")</f>
        <v>theater</v>
      </c>
      <c r="T6" s="7" t="str">
        <v>plays</v>
      </c>
    </row>
    <row r="7" spans="1:20" hidden="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1.7361842105263159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 t="shared" si="2"/>
        <v>41149.208333333336</v>
      </c>
      <c r="O7" s="14">
        <f t="shared" si="3"/>
        <v>41160.208333333336</v>
      </c>
      <c r="P7" t="b">
        <v>0</v>
      </c>
      <c r="Q7" t="b">
        <v>0</v>
      </c>
      <c r="R7" t="s">
        <v>33</v>
      </c>
      <c r="S7" s="7" t="str" cm="1">
        <f t="array" ref="S7:T7">_xlfn.TEXTSPLIT(R7,"/")</f>
        <v>theater</v>
      </c>
      <c r="T7" s="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0.20961538461538462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 t="shared" si="2"/>
        <v>42991.208333333328</v>
      </c>
      <c r="O8" s="14">
        <f t="shared" si="3"/>
        <v>42992.208333333328</v>
      </c>
      <c r="P8" t="b">
        <v>0</v>
      </c>
      <c r="Q8" t="b">
        <v>0</v>
      </c>
      <c r="R8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idden="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3.2757777777777779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 t="shared" si="2"/>
        <v>42229.208333333328</v>
      </c>
      <c r="O9" s="14">
        <f t="shared" si="3"/>
        <v>42231.208333333328</v>
      </c>
      <c r="P9" t="b">
        <v>0</v>
      </c>
      <c r="Q9" t="b">
        <v>0</v>
      </c>
      <c r="R9" t="s">
        <v>33</v>
      </c>
      <c r="S9" s="7" t="str" cm="1">
        <f t="array" ref="S9:T9">_xlfn.TEXTSPLIT(R9,"/")</f>
        <v>theater</v>
      </c>
      <c r="T9" s="7" t="str">
        <v>plays</v>
      </c>
    </row>
    <row r="10" spans="1:20" hidden="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0.19932788374205268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 t="shared" si="2"/>
        <v>40399.208333333336</v>
      </c>
      <c r="O10" s="14">
        <f t="shared" si="3"/>
        <v>40401.208333333336</v>
      </c>
      <c r="P10" t="b">
        <v>0</v>
      </c>
      <c r="Q10" t="b">
        <v>0</v>
      </c>
      <c r="R10" t="s">
        <v>33</v>
      </c>
      <c r="S10" s="7" t="str" cm="1">
        <f t="array" ref="S10:T10">_xlfn.TEXTSPLIT(R10,"/")</f>
        <v>theater</v>
      </c>
      <c r="T10" s="7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0.51741935483870971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 t="shared" si="2"/>
        <v>41536.208333333336</v>
      </c>
      <c r="O11" s="14">
        <f t="shared" si="3"/>
        <v>41585.25</v>
      </c>
      <c r="P11" t="b">
        <v>0</v>
      </c>
      <c r="Q11" t="b">
        <v>0</v>
      </c>
      <c r="R11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idden="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2.6611538461538462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 t="shared" si="2"/>
        <v>40404.208333333336</v>
      </c>
      <c r="O12" s="14">
        <f t="shared" si="3"/>
        <v>40452.208333333336</v>
      </c>
      <c r="P12" t="b">
        <v>0</v>
      </c>
      <c r="Q12" t="b">
        <v>0</v>
      </c>
      <c r="R12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0.48095238095238096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 t="shared" si="2"/>
        <v>40442.208333333336</v>
      </c>
      <c r="O13" s="14">
        <f t="shared" si="3"/>
        <v>40448.208333333336</v>
      </c>
      <c r="P13" t="b">
        <v>0</v>
      </c>
      <c r="Q13" t="b">
        <v>1</v>
      </c>
      <c r="R13" t="s">
        <v>33</v>
      </c>
      <c r="S13" s="7" t="str" cm="1">
        <f t="array" ref="S13:T13">_xlfn.TEXTSPLIT(R13,"/")</f>
        <v>theater</v>
      </c>
      <c r="T13" s="7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0.89349206349206345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 t="shared" si="2"/>
        <v>43760.208333333328</v>
      </c>
      <c r="O14" s="14">
        <f t="shared" si="3"/>
        <v>43768.208333333328</v>
      </c>
      <c r="P14" t="b">
        <v>0</v>
      </c>
      <c r="Q14" t="b">
        <v>0</v>
      </c>
      <c r="R14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idden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2.4511904761904764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 t="shared" si="2"/>
        <v>42532.208333333328</v>
      </c>
      <c r="O15" s="14">
        <f t="shared" si="3"/>
        <v>42544.208333333328</v>
      </c>
      <c r="P15" t="b">
        <v>0</v>
      </c>
      <c r="Q15" t="b">
        <v>0</v>
      </c>
      <c r="R15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0.66769503546099296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 t="shared" si="2"/>
        <v>40974.25</v>
      </c>
      <c r="O16" s="14">
        <f t="shared" si="3"/>
        <v>41001.208333333336</v>
      </c>
      <c r="P16" t="b">
        <v>0</v>
      </c>
      <c r="Q16" t="b">
        <v>0</v>
      </c>
      <c r="R16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0.47307881773399013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 t="shared" si="2"/>
        <v>43809.25</v>
      </c>
      <c r="O17" s="14">
        <f t="shared" si="3"/>
        <v>43813.25</v>
      </c>
      <c r="P17" t="b">
        <v>0</v>
      </c>
      <c r="Q17" t="b">
        <v>0</v>
      </c>
      <c r="R1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idden="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6.4947058823529416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 t="shared" si="2"/>
        <v>41661.25</v>
      </c>
      <c r="O18" s="14">
        <f t="shared" si="3"/>
        <v>41683.25</v>
      </c>
      <c r="P18" t="b">
        <v>0</v>
      </c>
      <c r="Q18" t="b">
        <v>0</v>
      </c>
      <c r="R18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idden="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1.5939125295508274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 t="shared" si="2"/>
        <v>40555.25</v>
      </c>
      <c r="O19" s="14">
        <f t="shared" si="3"/>
        <v>40556.25</v>
      </c>
      <c r="P19" t="b">
        <v>0</v>
      </c>
      <c r="Q19" t="b">
        <v>0</v>
      </c>
      <c r="R19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idden="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0.66912087912087914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 t="shared" si="2"/>
        <v>43351.208333333328</v>
      </c>
      <c r="O20" s="14">
        <f t="shared" si="3"/>
        <v>43359.208333333328</v>
      </c>
      <c r="P20" t="b">
        <v>0</v>
      </c>
      <c r="Q20" t="b">
        <v>0</v>
      </c>
      <c r="R20" t="s">
        <v>33</v>
      </c>
      <c r="S20" s="7" t="str" cm="1">
        <f t="array" ref="S20:T20">_xlfn.TEXTSPLIT(R20,"/")</f>
        <v>theater</v>
      </c>
      <c r="T20" s="7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0.48529600000000001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 t="shared" si="2"/>
        <v>43528.25</v>
      </c>
      <c r="O21" s="14">
        <f t="shared" si="3"/>
        <v>43549.208333333328</v>
      </c>
      <c r="P21" t="b">
        <v>0</v>
      </c>
      <c r="Q21" t="b">
        <v>1</v>
      </c>
      <c r="R21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idden="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1.1224279210925645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 t="shared" si="2"/>
        <v>41848.208333333336</v>
      </c>
      <c r="O22" s="14">
        <f t="shared" si="3"/>
        <v>41848.208333333336</v>
      </c>
      <c r="P22" t="b">
        <v>0</v>
      </c>
      <c r="Q22" t="b">
        <v>0</v>
      </c>
      <c r="R22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0.40992553191489361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 t="shared" si="2"/>
        <v>40770.208333333336</v>
      </c>
      <c r="O23" s="14">
        <f t="shared" si="3"/>
        <v>40804.208333333336</v>
      </c>
      <c r="P23" t="b">
        <v>0</v>
      </c>
      <c r="Q23" t="b">
        <v>0</v>
      </c>
      <c r="R23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idden="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1.2807106598984772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 t="shared" si="2"/>
        <v>43193.208333333328</v>
      </c>
      <c r="O24" s="14">
        <f t="shared" si="3"/>
        <v>43208.208333333328</v>
      </c>
      <c r="P24" t="b">
        <v>0</v>
      </c>
      <c r="Q24" t="b">
        <v>0</v>
      </c>
      <c r="R24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idden="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3.3204444444444445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 t="shared" si="2"/>
        <v>43510.25</v>
      </c>
      <c r="O25" s="14">
        <f t="shared" si="3"/>
        <v>43563.208333333328</v>
      </c>
      <c r="P25" t="b">
        <v>0</v>
      </c>
      <c r="Q25" t="b">
        <v>0</v>
      </c>
      <c r="R25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idden="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1.1283225108225108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 t="shared" si="2"/>
        <v>41811.208333333336</v>
      </c>
      <c r="O26" s="14">
        <f t="shared" si="3"/>
        <v>41813.208333333336</v>
      </c>
      <c r="P26" t="b">
        <v>0</v>
      </c>
      <c r="Q26" t="b">
        <v>0</v>
      </c>
      <c r="R26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idden="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2.1643636363636363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 t="shared" si="2"/>
        <v>40681.208333333336</v>
      </c>
      <c r="O27" s="14">
        <f t="shared" si="3"/>
        <v>40701.208333333336</v>
      </c>
      <c r="P27" t="b">
        <v>0</v>
      </c>
      <c r="Q27" t="b">
        <v>1</v>
      </c>
      <c r="R2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idden="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0.4819906976744186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 t="shared" si="2"/>
        <v>43312.208333333328</v>
      </c>
      <c r="O28" s="14">
        <f t="shared" si="3"/>
        <v>43339.208333333328</v>
      </c>
      <c r="P28" t="b">
        <v>0</v>
      </c>
      <c r="Q28" t="b">
        <v>0</v>
      </c>
      <c r="R28" t="s">
        <v>33</v>
      </c>
      <c r="S28" s="7" t="str" cm="1">
        <f t="array" ref="S28:T28">_xlfn.TEXTSPLIT(R28,"/")</f>
        <v>theater</v>
      </c>
      <c r="T28" s="7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0.79949999999999999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 t="shared" si="2"/>
        <v>42280.208333333328</v>
      </c>
      <c r="O29" s="14">
        <f t="shared" si="3"/>
        <v>42288.208333333328</v>
      </c>
      <c r="P29" t="b">
        <v>0</v>
      </c>
      <c r="Q29" t="b">
        <v>0</v>
      </c>
      <c r="R29" t="s">
        <v>23</v>
      </c>
      <c r="S29" s="7" t="str" cm="1">
        <f t="array" ref="S29:T29">_xlfn.TEXTSPLIT(R29,"/")</f>
        <v>music</v>
      </c>
      <c r="T29" s="7" t="str">
        <v>rock</v>
      </c>
    </row>
    <row r="30" spans="1:20" hidden="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1.0522553516819573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 t="shared" si="2"/>
        <v>40218.25</v>
      </c>
      <c r="O30" s="14">
        <f t="shared" si="3"/>
        <v>40241.25</v>
      </c>
      <c r="P30" t="b">
        <v>0</v>
      </c>
      <c r="Q30" t="b">
        <v>1</v>
      </c>
      <c r="R30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idden="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3.2889978213507627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 t="shared" si="2"/>
        <v>43301.208333333328</v>
      </c>
      <c r="O31" s="14">
        <f t="shared" si="3"/>
        <v>43341.208333333328</v>
      </c>
      <c r="P31" t="b">
        <v>0</v>
      </c>
      <c r="Q31" t="b">
        <v>0</v>
      </c>
      <c r="R31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idden="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1.606111111111111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 t="shared" si="2"/>
        <v>43609.208333333328</v>
      </c>
      <c r="O32" s="14">
        <f t="shared" si="3"/>
        <v>43614.208333333328</v>
      </c>
      <c r="P32" t="b">
        <v>0</v>
      </c>
      <c r="Q32" t="b">
        <v>0</v>
      </c>
      <c r="R32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idden="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3.1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 t="shared" si="2"/>
        <v>42374.25</v>
      </c>
      <c r="O33" s="14">
        <f t="shared" si="3"/>
        <v>42402.25</v>
      </c>
      <c r="P33" t="b">
        <v>0</v>
      </c>
      <c r="Q33" t="b">
        <v>0</v>
      </c>
      <c r="R33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0.86807920792079207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 t="shared" si="2"/>
        <v>43110.25</v>
      </c>
      <c r="O34" s="14">
        <f t="shared" si="3"/>
        <v>43137.25</v>
      </c>
      <c r="P34" t="b">
        <v>0</v>
      </c>
      <c r="Q34" t="b">
        <v>0</v>
      </c>
      <c r="R34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idden="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3.7782071713147412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 t="shared" si="2"/>
        <v>41917.208333333336</v>
      </c>
      <c r="O35" s="14">
        <f t="shared" si="3"/>
        <v>41954.25</v>
      </c>
      <c r="P35" t="b">
        <v>0</v>
      </c>
      <c r="Q35" t="b">
        <v>0</v>
      </c>
      <c r="R35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idden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1.5080645161290323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 t="shared" si="2"/>
        <v>42817.208333333328</v>
      </c>
      <c r="O36" s="14">
        <f t="shared" si="3"/>
        <v>42822.208333333328</v>
      </c>
      <c r="P36" t="b">
        <v>0</v>
      </c>
      <c r="Q36" t="b">
        <v>0</v>
      </c>
      <c r="R36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idden="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1.5030119521912351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 t="shared" si="2"/>
        <v>43484.25</v>
      </c>
      <c r="O37" s="14">
        <f t="shared" si="3"/>
        <v>43526.25</v>
      </c>
      <c r="P37" t="b">
        <v>0</v>
      </c>
      <c r="Q37" t="b">
        <v>1</v>
      </c>
      <c r="R3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idden="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1.572857142857143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 t="shared" si="2"/>
        <v>40600.25</v>
      </c>
      <c r="O38" s="14">
        <f t="shared" si="3"/>
        <v>40625.208333333336</v>
      </c>
      <c r="P38" t="b">
        <v>0</v>
      </c>
      <c r="Q38" t="b">
        <v>0</v>
      </c>
      <c r="R38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idden="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1.3998765432098765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 t="shared" si="2"/>
        <v>43744.208333333328</v>
      </c>
      <c r="O39" s="14">
        <f t="shared" si="3"/>
        <v>43777.25</v>
      </c>
      <c r="P39" t="b">
        <v>0</v>
      </c>
      <c r="Q39" t="b">
        <v>1</v>
      </c>
      <c r="R39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idden="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3.2532258064516131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 t="shared" si="2"/>
        <v>40469.208333333336</v>
      </c>
      <c r="O40" s="14">
        <f t="shared" si="3"/>
        <v>40474.208333333336</v>
      </c>
      <c r="P40" t="b">
        <v>0</v>
      </c>
      <c r="Q40" t="b">
        <v>0</v>
      </c>
      <c r="R40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0.50777777777777777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 t="shared" si="2"/>
        <v>41330.25</v>
      </c>
      <c r="O41" s="14">
        <f t="shared" si="3"/>
        <v>41344.208333333336</v>
      </c>
      <c r="P41" t="b">
        <v>0</v>
      </c>
      <c r="Q41" t="b">
        <v>0</v>
      </c>
      <c r="R41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idden="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1.6906818181818182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 t="shared" si="2"/>
        <v>40334.208333333336</v>
      </c>
      <c r="O42" s="14">
        <f t="shared" si="3"/>
        <v>40353.208333333336</v>
      </c>
      <c r="P42" t="b">
        <v>0</v>
      </c>
      <c r="Q42" t="b">
        <v>1</v>
      </c>
      <c r="R42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idden="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2.1292857142857144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 t="shared" si="2"/>
        <v>41156.208333333336</v>
      </c>
      <c r="O43" s="14">
        <f t="shared" si="3"/>
        <v>41182.208333333336</v>
      </c>
      <c r="P43" t="b">
        <v>0</v>
      </c>
      <c r="Q43" t="b">
        <v>1</v>
      </c>
      <c r="R43" t="s">
        <v>23</v>
      </c>
      <c r="S43" s="7" t="str" cm="1">
        <f t="array" ref="S43:T43">_xlfn.TEXTSPLIT(R43,"/")</f>
        <v>music</v>
      </c>
      <c r="T43" s="7" t="str">
        <v>rock</v>
      </c>
    </row>
    <row r="44" spans="1:20" hidden="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4.4394444444444447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 t="shared" si="2"/>
        <v>40728.208333333336</v>
      </c>
      <c r="O44" s="14">
        <f t="shared" si="3"/>
        <v>40737.208333333336</v>
      </c>
      <c r="P44" t="b">
        <v>0</v>
      </c>
      <c r="Q44" t="b">
        <v>0</v>
      </c>
      <c r="R44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idden="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1.859390243902439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 t="shared" si="2"/>
        <v>41844.208333333336</v>
      </c>
      <c r="O45" s="14">
        <f t="shared" si="3"/>
        <v>41860.208333333336</v>
      </c>
      <c r="P45" t="b">
        <v>0</v>
      </c>
      <c r="Q45" t="b">
        <v>0</v>
      </c>
      <c r="R45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idden="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6.5881249999999998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 t="shared" si="2"/>
        <v>43541.208333333328</v>
      </c>
      <c r="O46" s="14">
        <f t="shared" si="3"/>
        <v>43542.208333333328</v>
      </c>
      <c r="P46" t="b">
        <v>0</v>
      </c>
      <c r="Q46" t="b">
        <v>0</v>
      </c>
      <c r="R46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0.4768421052631579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 t="shared" si="2"/>
        <v>42676.208333333328</v>
      </c>
      <c r="O47" s="14">
        <f t="shared" si="3"/>
        <v>42691.25</v>
      </c>
      <c r="P47" t="b">
        <v>0</v>
      </c>
      <c r="Q47" t="b">
        <v>1</v>
      </c>
      <c r="R4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idden="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1.1478378378378378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 t="shared" si="2"/>
        <v>40367.208333333336</v>
      </c>
      <c r="O48" s="14">
        <f t="shared" si="3"/>
        <v>40390.208333333336</v>
      </c>
      <c r="P48" t="b">
        <v>0</v>
      </c>
      <c r="Q48" t="b">
        <v>0</v>
      </c>
      <c r="R48" t="s">
        <v>23</v>
      </c>
      <c r="S48" s="7" t="str" cm="1">
        <f t="array" ref="S48:T48">_xlfn.TEXTSPLIT(R48,"/")</f>
        <v>music</v>
      </c>
      <c r="T48" s="7" t="str">
        <v>rock</v>
      </c>
    </row>
    <row r="49" spans="1:20" hidden="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4.7526666666666664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 t="shared" si="2"/>
        <v>41727.208333333336</v>
      </c>
      <c r="O49" s="14">
        <f t="shared" si="3"/>
        <v>41757.208333333336</v>
      </c>
      <c r="P49" t="b">
        <v>0</v>
      </c>
      <c r="Q49" t="b">
        <v>0</v>
      </c>
      <c r="R49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idden="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3.86972972972973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 t="shared" si="2"/>
        <v>42180.208333333328</v>
      </c>
      <c r="O50" s="14">
        <f t="shared" si="3"/>
        <v>42192.208333333328</v>
      </c>
      <c r="P50" t="b">
        <v>0</v>
      </c>
      <c r="Q50" t="b">
        <v>0</v>
      </c>
      <c r="R50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idden="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1.89625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 t="shared" si="2"/>
        <v>43758.208333333328</v>
      </c>
      <c r="O51" s="14">
        <f t="shared" si="3"/>
        <v>43803.25</v>
      </c>
      <c r="P51" t="b">
        <v>0</v>
      </c>
      <c r="Q51" t="b">
        <v>0</v>
      </c>
      <c r="R51" t="s">
        <v>23</v>
      </c>
      <c r="S51" s="7" t="str" cm="1">
        <f t="array" ref="S51:T51">_xlfn.TEXTSPLIT(R51,"/")</f>
        <v>music</v>
      </c>
      <c r="T51" s="7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0.02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 t="shared" si="2"/>
        <v>41487.208333333336</v>
      </c>
      <c r="O52" s="14">
        <f t="shared" si="3"/>
        <v>41515.208333333336</v>
      </c>
      <c r="P52" t="b">
        <v>0</v>
      </c>
      <c r="Q52" t="b">
        <v>0</v>
      </c>
      <c r="R52" t="s">
        <v>148</v>
      </c>
      <c r="S52" s="7" t="str" cm="1">
        <f t="array" ref="S52:T52">_xlfn.TEXTSPLIT(R52,"/")</f>
        <v>music</v>
      </c>
      <c r="T52" s="7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0.91867805186590767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 t="shared" si="2"/>
        <v>40995.208333333336</v>
      </c>
      <c r="O53" s="14">
        <f t="shared" si="3"/>
        <v>41011.208333333336</v>
      </c>
      <c r="P53" t="b">
        <v>0</v>
      </c>
      <c r="Q53" t="b">
        <v>1</v>
      </c>
      <c r="R53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0.34152777777777776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 t="shared" si="2"/>
        <v>40436.208333333336</v>
      </c>
      <c r="O54" s="14">
        <f t="shared" si="3"/>
        <v>40440.208333333336</v>
      </c>
      <c r="P54" t="b">
        <v>0</v>
      </c>
      <c r="Q54" t="b">
        <v>0</v>
      </c>
      <c r="R54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idden="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1.4040909090909091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 t="shared" si="2"/>
        <v>41779.208333333336</v>
      </c>
      <c r="O55" s="14">
        <f t="shared" si="3"/>
        <v>41818.208333333336</v>
      </c>
      <c r="P55" t="b">
        <v>0</v>
      </c>
      <c r="Q55" t="b">
        <v>0</v>
      </c>
      <c r="R55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0.89866666666666661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 t="shared" si="2"/>
        <v>43170.25</v>
      </c>
      <c r="O56" s="14">
        <f t="shared" si="3"/>
        <v>43176.208333333328</v>
      </c>
      <c r="P56" t="b">
        <v>0</v>
      </c>
      <c r="Q56" t="b">
        <v>0</v>
      </c>
      <c r="R56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idden="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1.7796969696969698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 t="shared" si="2"/>
        <v>43311.208333333328</v>
      </c>
      <c r="O57" s="14">
        <f t="shared" si="3"/>
        <v>43316.208333333328</v>
      </c>
      <c r="P57" t="b">
        <v>0</v>
      </c>
      <c r="Q57" t="b">
        <v>0</v>
      </c>
      <c r="R57" t="s">
        <v>159</v>
      </c>
      <c r="S57" s="7" t="str" cm="1">
        <f t="array" ref="S57:T57">_xlfn.TEXTSPLIT(R57,"/")</f>
        <v>music</v>
      </c>
      <c r="T57" s="7" t="str">
        <v>jazz</v>
      </c>
    </row>
    <row r="58" spans="1:20" hidden="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1.436625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 t="shared" si="2"/>
        <v>42014.25</v>
      </c>
      <c r="O58" s="14">
        <f t="shared" si="3"/>
        <v>42021.25</v>
      </c>
      <c r="P58" t="b">
        <v>0</v>
      </c>
      <c r="Q58" t="b">
        <v>0</v>
      </c>
      <c r="R58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idden="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2.1527586206896552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 t="shared" si="2"/>
        <v>42979.208333333328</v>
      </c>
      <c r="O59" s="14">
        <f t="shared" si="3"/>
        <v>42991.208333333328</v>
      </c>
      <c r="P59" t="b">
        <v>0</v>
      </c>
      <c r="Q59" t="b">
        <v>0</v>
      </c>
      <c r="R59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idden="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2.2711111111111113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 t="shared" si="2"/>
        <v>42268.208333333328</v>
      </c>
      <c r="O60" s="14">
        <f t="shared" si="3"/>
        <v>42281.208333333328</v>
      </c>
      <c r="P60" t="b">
        <v>0</v>
      </c>
      <c r="Q60" t="b">
        <v>0</v>
      </c>
      <c r="R60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idden="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2.7507142857142859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 t="shared" si="2"/>
        <v>42898.208333333328</v>
      </c>
      <c r="O61" s="14">
        <f t="shared" si="3"/>
        <v>42913.208333333328</v>
      </c>
      <c r="P61" t="b">
        <v>0</v>
      </c>
      <c r="Q61" t="b">
        <v>1</v>
      </c>
      <c r="R61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idden="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1.4437048832271762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 t="shared" si="2"/>
        <v>41107.208333333336</v>
      </c>
      <c r="O62" s="14">
        <f t="shared" si="3"/>
        <v>41110.208333333336</v>
      </c>
      <c r="P62" t="b">
        <v>0</v>
      </c>
      <c r="Q62" t="b">
        <v>0</v>
      </c>
      <c r="R62" t="s">
        <v>33</v>
      </c>
      <c r="S62" s="7" t="str" cm="1">
        <f t="array" ref="S62:T62">_xlfn.TEXTSPLIT(R62,"/")</f>
        <v>theater</v>
      </c>
      <c r="T62" s="7" t="str">
        <v>plays</v>
      </c>
    </row>
    <row r="63" spans="1:20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0.92745983935742971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 t="shared" si="2"/>
        <v>40595.25</v>
      </c>
      <c r="O63" s="14">
        <f t="shared" si="3"/>
        <v>40635.208333333336</v>
      </c>
      <c r="P63" t="b">
        <v>0</v>
      </c>
      <c r="Q63" t="b">
        <v>0</v>
      </c>
      <c r="R63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idden="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7.226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 t="shared" si="2"/>
        <v>42160.208333333328</v>
      </c>
      <c r="O64" s="14">
        <f t="shared" si="3"/>
        <v>42161.208333333328</v>
      </c>
      <c r="P64" t="b">
        <v>0</v>
      </c>
      <c r="Q64" t="b">
        <v>0</v>
      </c>
      <c r="R64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0.11851063829787234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 t="shared" si="2"/>
        <v>42853.208333333328</v>
      </c>
      <c r="O65" s="14">
        <f t="shared" si="3"/>
        <v>42859.208333333328</v>
      </c>
      <c r="P65" t="b">
        <v>0</v>
      </c>
      <c r="Q65" t="b">
        <v>0</v>
      </c>
      <c r="R65" t="s">
        <v>33</v>
      </c>
      <c r="S65" s="7" t="str" cm="1">
        <f t="array" ref="S65:T65">_xlfn.TEXTSPLIT(R65,"/")</f>
        <v>theater</v>
      </c>
      <c r="T65" s="7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0.97642857142857142</v>
      </c>
      <c r="G66" t="s">
        <v>14</v>
      </c>
      <c r="H66">
        <v>38</v>
      </c>
      <c r="I66" s="9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 t="shared" si="2"/>
        <v>43283.208333333328</v>
      </c>
      <c r="O66" s="14">
        <f t="shared" si="3"/>
        <v>43298.208333333328</v>
      </c>
      <c r="P66" t="b">
        <v>0</v>
      </c>
      <c r="Q66" t="b">
        <v>1</v>
      </c>
      <c r="R66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idden="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4">E67/D67</f>
        <v>2.3614754098360655</v>
      </c>
      <c r="G67" t="s">
        <v>20</v>
      </c>
      <c r="H67">
        <v>236</v>
      </c>
      <c r="I67" s="9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 t="shared" ref="N67:N130" si="6">(((L67/60)/60)/24)+DATE(1970,1,1)</f>
        <v>40570.25</v>
      </c>
      <c r="O67" s="14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0.45068965517241377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 t="shared" si="6"/>
        <v>42102.208333333328</v>
      </c>
      <c r="O68" s="14">
        <f t="shared" si="7"/>
        <v>42107.208333333328</v>
      </c>
      <c r="P68" t="b">
        <v>0</v>
      </c>
      <c r="Q68" t="b">
        <v>1</v>
      </c>
      <c r="R68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idden="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1.6238567493112948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 t="shared" si="6"/>
        <v>40203.25</v>
      </c>
      <c r="O69" s="14">
        <f t="shared" si="7"/>
        <v>40208.25</v>
      </c>
      <c r="P69" t="b">
        <v>0</v>
      </c>
      <c r="Q69" t="b">
        <v>1</v>
      </c>
      <c r="R69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idden="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2.5452631578947367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 t="shared" si="6"/>
        <v>42943.208333333328</v>
      </c>
      <c r="O70" s="14">
        <f t="shared" si="7"/>
        <v>42990.208333333328</v>
      </c>
      <c r="P70" t="b">
        <v>0</v>
      </c>
      <c r="Q70" t="b">
        <v>1</v>
      </c>
      <c r="R70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idden="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0.24063291139240506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 t="shared" si="6"/>
        <v>40531.25</v>
      </c>
      <c r="O71" s="14">
        <f t="shared" si="7"/>
        <v>40565.25</v>
      </c>
      <c r="P71" t="b">
        <v>0</v>
      </c>
      <c r="Q71" t="b">
        <v>0</v>
      </c>
      <c r="R71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idden="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1.2374140625000001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 t="shared" si="6"/>
        <v>40484.208333333336</v>
      </c>
      <c r="O72" s="14">
        <f t="shared" si="7"/>
        <v>40533.25</v>
      </c>
      <c r="P72" t="b">
        <v>0</v>
      </c>
      <c r="Q72" t="b">
        <v>1</v>
      </c>
      <c r="R72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idden="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1.0806666666666667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 t="shared" si="6"/>
        <v>43799.25</v>
      </c>
      <c r="O73" s="14">
        <f t="shared" si="7"/>
        <v>43803.25</v>
      </c>
      <c r="P73" t="b">
        <v>0</v>
      </c>
      <c r="Q73" t="b">
        <v>0</v>
      </c>
      <c r="R73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idden="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6.7033333333333331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 t="shared" si="6"/>
        <v>42186.208333333328</v>
      </c>
      <c r="O74" s="14">
        <f t="shared" si="7"/>
        <v>42222.208333333328</v>
      </c>
      <c r="P74" t="b">
        <v>0</v>
      </c>
      <c r="Q74" t="b">
        <v>0</v>
      </c>
      <c r="R74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idden="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6.609285714285714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 t="shared" si="6"/>
        <v>42701.25</v>
      </c>
      <c r="O75" s="14">
        <f t="shared" si="7"/>
        <v>42704.25</v>
      </c>
      <c r="P75" t="b">
        <v>0</v>
      </c>
      <c r="Q75" t="b">
        <v>0</v>
      </c>
      <c r="R75" t="s">
        <v>159</v>
      </c>
      <c r="S75" s="7" t="str" cm="1">
        <f t="array" ref="S75:T75">_xlfn.TEXTSPLIT(R75,"/")</f>
        <v>music</v>
      </c>
      <c r="T75" s="7" t="str">
        <v>jazz</v>
      </c>
    </row>
    <row r="76" spans="1:20" hidden="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1.2246153846153847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 t="shared" si="6"/>
        <v>42456.208333333328</v>
      </c>
      <c r="O76" s="14">
        <f t="shared" si="7"/>
        <v>42457.208333333328</v>
      </c>
      <c r="P76" t="b">
        <v>0</v>
      </c>
      <c r="Q76" t="b">
        <v>0</v>
      </c>
      <c r="R76" t="s">
        <v>148</v>
      </c>
      <c r="S76" s="7" t="str" cm="1">
        <f t="array" ref="S76:T76">_xlfn.TEXTSPLIT(R76,"/")</f>
        <v>music</v>
      </c>
      <c r="T76" s="7" t="str">
        <v>metal</v>
      </c>
    </row>
    <row r="77" spans="1:20" hidden="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1.5057731958762886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 t="shared" si="6"/>
        <v>43296.208333333328</v>
      </c>
      <c r="O77" s="14">
        <f t="shared" si="7"/>
        <v>43304.208333333328</v>
      </c>
      <c r="P77" t="b">
        <v>0</v>
      </c>
      <c r="Q77" t="b">
        <v>0</v>
      </c>
      <c r="R7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0.78106590724165992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 t="shared" si="6"/>
        <v>42027.25</v>
      </c>
      <c r="O78" s="14">
        <f t="shared" si="7"/>
        <v>42076.208333333328</v>
      </c>
      <c r="P78" t="b">
        <v>1</v>
      </c>
      <c r="Q78" t="b">
        <v>1</v>
      </c>
      <c r="R78" t="s">
        <v>33</v>
      </c>
      <c r="S78" s="7" t="str" cm="1">
        <f t="array" ref="S78:T78">_xlfn.TEXTSPLIT(R78,"/")</f>
        <v>theater</v>
      </c>
      <c r="T78" s="7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0.46947368421052632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 t="shared" si="6"/>
        <v>40448.208333333336</v>
      </c>
      <c r="O79" s="14">
        <f t="shared" si="7"/>
        <v>40462.208333333336</v>
      </c>
      <c r="P79" t="b">
        <v>0</v>
      </c>
      <c r="Q79" t="b">
        <v>1</v>
      </c>
      <c r="R79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idden="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3.008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 t="shared" si="6"/>
        <v>43206.208333333328</v>
      </c>
      <c r="O80" s="14">
        <f t="shared" si="7"/>
        <v>43207.208333333328</v>
      </c>
      <c r="P80" t="b">
        <v>0</v>
      </c>
      <c r="Q80" t="b">
        <v>0</v>
      </c>
      <c r="R80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0.6959861591695502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 t="shared" si="6"/>
        <v>43267.208333333328</v>
      </c>
      <c r="O81" s="14">
        <f t="shared" si="7"/>
        <v>43272.208333333328</v>
      </c>
      <c r="P81" t="b">
        <v>0</v>
      </c>
      <c r="Q81" t="b">
        <v>0</v>
      </c>
      <c r="R81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idden="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6.374545454545455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 t="shared" si="6"/>
        <v>42976.208333333328</v>
      </c>
      <c r="O82" s="14">
        <f t="shared" si="7"/>
        <v>43006.208333333328</v>
      </c>
      <c r="P82" t="b">
        <v>0</v>
      </c>
      <c r="Q82" t="b">
        <v>0</v>
      </c>
      <c r="R82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idden="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2.253392857142857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 t="shared" si="6"/>
        <v>43062.25</v>
      </c>
      <c r="O83" s="14">
        <f t="shared" si="7"/>
        <v>43087.25</v>
      </c>
      <c r="P83" t="b">
        <v>0</v>
      </c>
      <c r="Q83" t="b">
        <v>0</v>
      </c>
      <c r="R83" t="s">
        <v>23</v>
      </c>
      <c r="S83" s="7" t="str" cm="1">
        <f t="array" ref="S83:T83">_xlfn.TEXTSPLIT(R83,"/")</f>
        <v>music</v>
      </c>
      <c r="T83" s="7" t="str">
        <v>rock</v>
      </c>
    </row>
    <row r="84" spans="1:20" hidden="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14.973000000000001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 t="shared" si="6"/>
        <v>43482.25</v>
      </c>
      <c r="O84" s="14">
        <f t="shared" si="7"/>
        <v>43489.25</v>
      </c>
      <c r="P84" t="b">
        <v>0</v>
      </c>
      <c r="Q84" t="b">
        <v>1</v>
      </c>
      <c r="R84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0.37590225563909774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 t="shared" si="6"/>
        <v>42579.208333333328</v>
      </c>
      <c r="O85" s="14">
        <f t="shared" si="7"/>
        <v>42601.208333333328</v>
      </c>
      <c r="P85" t="b">
        <v>0</v>
      </c>
      <c r="Q85" t="b">
        <v>0</v>
      </c>
      <c r="R85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idden="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1.3236942675159236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 t="shared" si="6"/>
        <v>41118.208333333336</v>
      </c>
      <c r="O86" s="14">
        <f t="shared" si="7"/>
        <v>41128.208333333336</v>
      </c>
      <c r="P86" t="b">
        <v>0</v>
      </c>
      <c r="Q86" t="b">
        <v>0</v>
      </c>
      <c r="R86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idden="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1.3122448979591836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 t="shared" si="6"/>
        <v>40797.208333333336</v>
      </c>
      <c r="O87" s="14">
        <f t="shared" si="7"/>
        <v>40805.208333333336</v>
      </c>
      <c r="P87" t="b">
        <v>0</v>
      </c>
      <c r="Q87" t="b">
        <v>0</v>
      </c>
      <c r="R8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idden="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1.6763513513513513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 t="shared" si="6"/>
        <v>42128.208333333328</v>
      </c>
      <c r="O88" s="14">
        <f t="shared" si="7"/>
        <v>42141.208333333328</v>
      </c>
      <c r="P88" t="b">
        <v>1</v>
      </c>
      <c r="Q88" t="b">
        <v>0</v>
      </c>
      <c r="R88" t="s">
        <v>33</v>
      </c>
      <c r="S88" s="7" t="str" cm="1">
        <f t="array" ref="S88:T88">_xlfn.TEXTSPLIT(R88,"/")</f>
        <v>theater</v>
      </c>
      <c r="T88" s="7" t="str">
        <v>plays</v>
      </c>
    </row>
    <row r="89" spans="1:20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0.6198488664987406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 t="shared" si="6"/>
        <v>40610.25</v>
      </c>
      <c r="O89" s="14">
        <f t="shared" si="7"/>
        <v>40621.208333333336</v>
      </c>
      <c r="P89" t="b">
        <v>0</v>
      </c>
      <c r="Q89" t="b">
        <v>1</v>
      </c>
      <c r="R89" t="s">
        <v>23</v>
      </c>
      <c r="S89" s="7" t="str" cm="1">
        <f t="array" ref="S89:T89">_xlfn.TEXTSPLIT(R89,"/")</f>
        <v>music</v>
      </c>
      <c r="T89" s="7" t="str">
        <v>rock</v>
      </c>
    </row>
    <row r="90" spans="1:20" hidden="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2.6074999999999999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 t="shared" si="6"/>
        <v>42110.208333333328</v>
      </c>
      <c r="O90" s="14">
        <f t="shared" si="7"/>
        <v>42132.208333333328</v>
      </c>
      <c r="P90" t="b">
        <v>0</v>
      </c>
      <c r="Q90" t="b">
        <v>0</v>
      </c>
      <c r="R90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idden="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2.5258823529411765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 t="shared" si="6"/>
        <v>40283.208333333336</v>
      </c>
      <c r="O91" s="14">
        <f t="shared" si="7"/>
        <v>40285.208333333336</v>
      </c>
      <c r="P91" t="b">
        <v>0</v>
      </c>
      <c r="Q91" t="b">
        <v>0</v>
      </c>
      <c r="R91" t="s">
        <v>33</v>
      </c>
      <c r="S91" s="7" t="str" cm="1">
        <f t="array" ref="S91:T91">_xlfn.TEXTSPLIT(R91,"/")</f>
        <v>theater</v>
      </c>
      <c r="T91" s="7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0.7861538461538462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 t="shared" si="6"/>
        <v>42425.25</v>
      </c>
      <c r="O92" s="14">
        <f t="shared" si="7"/>
        <v>42425.25</v>
      </c>
      <c r="P92" t="b">
        <v>0</v>
      </c>
      <c r="Q92" t="b">
        <v>1</v>
      </c>
      <c r="R92" t="s">
        <v>33</v>
      </c>
      <c r="S92" s="7" t="str" cm="1">
        <f t="array" ref="S92:T92">_xlfn.TEXTSPLIT(R92,"/")</f>
        <v>theater</v>
      </c>
      <c r="T92" s="7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0.48404406999351912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 t="shared" si="6"/>
        <v>42588.208333333328</v>
      </c>
      <c r="O93" s="14">
        <f t="shared" si="7"/>
        <v>42616.208333333328</v>
      </c>
      <c r="P93" t="b">
        <v>0</v>
      </c>
      <c r="Q93" t="b">
        <v>0</v>
      </c>
      <c r="R93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idden="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2.5887500000000001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 t="shared" si="6"/>
        <v>40352.208333333336</v>
      </c>
      <c r="O94" s="14">
        <f t="shared" si="7"/>
        <v>40353.208333333336</v>
      </c>
      <c r="P94" t="b">
        <v>0</v>
      </c>
      <c r="Q94" t="b">
        <v>1</v>
      </c>
      <c r="R94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idden="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0.60548713235294116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 t="shared" si="6"/>
        <v>41202.208333333336</v>
      </c>
      <c r="O95" s="14">
        <f t="shared" si="7"/>
        <v>41206.208333333336</v>
      </c>
      <c r="P95" t="b">
        <v>0</v>
      </c>
      <c r="Q95" t="b">
        <v>1</v>
      </c>
      <c r="R95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idden="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3.036896551724138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 t="shared" si="6"/>
        <v>43562.208333333328</v>
      </c>
      <c r="O96" s="14">
        <f t="shared" si="7"/>
        <v>43573.208333333328</v>
      </c>
      <c r="P96" t="b">
        <v>0</v>
      </c>
      <c r="Q96" t="b">
        <v>0</v>
      </c>
      <c r="R96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idden="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1.1299999999999999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 t="shared" si="6"/>
        <v>43752.208333333328</v>
      </c>
      <c r="O97" s="14">
        <f t="shared" si="7"/>
        <v>43759.208333333328</v>
      </c>
      <c r="P97" t="b">
        <v>0</v>
      </c>
      <c r="Q97" t="b">
        <v>0</v>
      </c>
      <c r="R9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idden="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2.1737876614060259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 t="shared" si="6"/>
        <v>40612.25</v>
      </c>
      <c r="O98" s="14">
        <f t="shared" si="7"/>
        <v>40625.208333333336</v>
      </c>
      <c r="P98" t="b">
        <v>0</v>
      </c>
      <c r="Q98" t="b">
        <v>0</v>
      </c>
      <c r="R98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idden="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9.2669230769230762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 t="shared" si="6"/>
        <v>42180.208333333328</v>
      </c>
      <c r="O99" s="14">
        <f t="shared" si="7"/>
        <v>42234.208333333328</v>
      </c>
      <c r="P99" t="b">
        <v>0</v>
      </c>
      <c r="Q99" t="b">
        <v>0</v>
      </c>
      <c r="R99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0.33692229038854804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 t="shared" si="6"/>
        <v>42212.208333333328</v>
      </c>
      <c r="O100" s="14">
        <f t="shared" si="7"/>
        <v>42216.208333333328</v>
      </c>
      <c r="P100" t="b">
        <v>0</v>
      </c>
      <c r="Q100" t="b">
        <v>0</v>
      </c>
      <c r="R100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idden="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1.9672368421052631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 t="shared" si="6"/>
        <v>41968.25</v>
      </c>
      <c r="O101" s="14">
        <f t="shared" si="7"/>
        <v>41997.25</v>
      </c>
      <c r="P101" t="b">
        <v>0</v>
      </c>
      <c r="Q101" t="b">
        <v>0</v>
      </c>
      <c r="R101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0.01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 t="shared" si="6"/>
        <v>40835.208333333336</v>
      </c>
      <c r="O102" s="14">
        <f t="shared" si="7"/>
        <v>40853.208333333336</v>
      </c>
      <c r="P102" t="b">
        <v>0</v>
      </c>
      <c r="Q102" t="b">
        <v>0</v>
      </c>
      <c r="R102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idden="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10.214444444444444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 t="shared" si="6"/>
        <v>42056.25</v>
      </c>
      <c r="O103" s="14">
        <f t="shared" si="7"/>
        <v>42063.25</v>
      </c>
      <c r="P103" t="b">
        <v>0</v>
      </c>
      <c r="Q103" t="b">
        <v>1</v>
      </c>
      <c r="R103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idden="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2.8167567567567566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 t="shared" si="6"/>
        <v>43234.208333333328</v>
      </c>
      <c r="O104" s="14">
        <f t="shared" si="7"/>
        <v>43241.208333333328</v>
      </c>
      <c r="P104" t="b">
        <v>0</v>
      </c>
      <c r="Q104" t="b">
        <v>1</v>
      </c>
      <c r="R104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0.24610000000000001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 t="shared" si="6"/>
        <v>40475.208333333336</v>
      </c>
      <c r="O105" s="14">
        <f t="shared" si="7"/>
        <v>40484.208333333336</v>
      </c>
      <c r="P105" t="b">
        <v>0</v>
      </c>
      <c r="Q105" t="b">
        <v>0</v>
      </c>
      <c r="R105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idden="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1.4314010067114094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 t="shared" si="6"/>
        <v>42878.208333333328</v>
      </c>
      <c r="O106" s="14">
        <f t="shared" si="7"/>
        <v>42879.208333333328</v>
      </c>
      <c r="P106" t="b">
        <v>0</v>
      </c>
      <c r="Q106" t="b">
        <v>0</v>
      </c>
      <c r="R106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idden="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1.4454411764705883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 t="shared" si="6"/>
        <v>41366.208333333336</v>
      </c>
      <c r="O107" s="14">
        <f t="shared" si="7"/>
        <v>41384.208333333336</v>
      </c>
      <c r="P107" t="b">
        <v>0</v>
      </c>
      <c r="Q107" t="b">
        <v>0</v>
      </c>
      <c r="R10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idden="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3.5912820512820511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 t="shared" si="6"/>
        <v>43716.208333333328</v>
      </c>
      <c r="O108" s="14">
        <f t="shared" si="7"/>
        <v>43721.208333333328</v>
      </c>
      <c r="P108" t="b">
        <v>0</v>
      </c>
      <c r="Q108" t="b">
        <v>0</v>
      </c>
      <c r="R108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idden="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1.8648571428571428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 t="shared" si="6"/>
        <v>43213.208333333328</v>
      </c>
      <c r="O109" s="14">
        <f t="shared" si="7"/>
        <v>43230.208333333328</v>
      </c>
      <c r="P109" t="b">
        <v>0</v>
      </c>
      <c r="Q109" t="b">
        <v>1</v>
      </c>
      <c r="R109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idden="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5.9526666666666666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 t="shared" si="6"/>
        <v>41005.208333333336</v>
      </c>
      <c r="O110" s="14">
        <f t="shared" si="7"/>
        <v>41042.208333333336</v>
      </c>
      <c r="P110" t="b">
        <v>0</v>
      </c>
      <c r="Q110" t="b">
        <v>0</v>
      </c>
      <c r="R110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0.5921153846153846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 t="shared" si="6"/>
        <v>41651.25</v>
      </c>
      <c r="O111" s="14">
        <f t="shared" si="7"/>
        <v>41653.25</v>
      </c>
      <c r="P111" t="b">
        <v>0</v>
      </c>
      <c r="Q111" t="b">
        <v>0</v>
      </c>
      <c r="R111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0.14962780898876404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 t="shared" si="6"/>
        <v>43354.208333333328</v>
      </c>
      <c r="O112" s="14">
        <f t="shared" si="7"/>
        <v>43373.208333333328</v>
      </c>
      <c r="P112" t="b">
        <v>0</v>
      </c>
      <c r="Q112" t="b">
        <v>0</v>
      </c>
      <c r="R112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idden="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1.1995602605863191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 t="shared" si="6"/>
        <v>41174.208333333336</v>
      </c>
      <c r="O113" s="14">
        <f t="shared" si="7"/>
        <v>41180.208333333336</v>
      </c>
      <c r="P113" t="b">
        <v>0</v>
      </c>
      <c r="Q113" t="b">
        <v>0</v>
      </c>
      <c r="R113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idden="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2.6882978723404256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 t="shared" si="6"/>
        <v>41875.208333333336</v>
      </c>
      <c r="O114" s="14">
        <f t="shared" si="7"/>
        <v>41890.208333333336</v>
      </c>
      <c r="P114" t="b">
        <v>0</v>
      </c>
      <c r="Q114" t="b">
        <v>0</v>
      </c>
      <c r="R114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idden="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3.7687878787878786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 t="shared" si="6"/>
        <v>42990.208333333328</v>
      </c>
      <c r="O115" s="14">
        <f t="shared" si="7"/>
        <v>42997.208333333328</v>
      </c>
      <c r="P115" t="b">
        <v>0</v>
      </c>
      <c r="Q115" t="b">
        <v>0</v>
      </c>
      <c r="R115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idden="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7.2715789473684209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 t="shared" si="6"/>
        <v>43564.208333333328</v>
      </c>
      <c r="O116" s="14">
        <f t="shared" si="7"/>
        <v>43565.208333333328</v>
      </c>
      <c r="P116" t="b">
        <v>0</v>
      </c>
      <c r="Q116" t="b">
        <v>1</v>
      </c>
      <c r="R116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0.87211757648470301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 t="shared" si="6"/>
        <v>43056.25</v>
      </c>
      <c r="O117" s="14">
        <f t="shared" si="7"/>
        <v>43091.25</v>
      </c>
      <c r="P117" t="b">
        <v>0</v>
      </c>
      <c r="Q117" t="b">
        <v>0</v>
      </c>
      <c r="R11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0.88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 t="shared" si="6"/>
        <v>42265.208333333328</v>
      </c>
      <c r="O118" s="14">
        <f t="shared" si="7"/>
        <v>42266.208333333328</v>
      </c>
      <c r="P118" t="b">
        <v>0</v>
      </c>
      <c r="Q118" t="b">
        <v>0</v>
      </c>
      <c r="R118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idden="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1.7393877551020409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 t="shared" si="6"/>
        <v>40808.208333333336</v>
      </c>
      <c r="O119" s="14">
        <f t="shared" si="7"/>
        <v>40814.208333333336</v>
      </c>
      <c r="P119" t="b">
        <v>0</v>
      </c>
      <c r="Q119" t="b">
        <v>0</v>
      </c>
      <c r="R119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idden="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1.1761111111111111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 t="shared" si="6"/>
        <v>41665.25</v>
      </c>
      <c r="O120" s="14">
        <f t="shared" si="7"/>
        <v>41671.25</v>
      </c>
      <c r="P120" t="b">
        <v>0</v>
      </c>
      <c r="Q120" t="b">
        <v>0</v>
      </c>
      <c r="R120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idden="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2.1496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 t="shared" si="6"/>
        <v>41806.208333333336</v>
      </c>
      <c r="O121" s="14">
        <f t="shared" si="7"/>
        <v>41823.208333333336</v>
      </c>
      <c r="P121" t="b">
        <v>0</v>
      </c>
      <c r="Q121" t="b">
        <v>1</v>
      </c>
      <c r="R121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idden="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1.4949667110519307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 t="shared" si="6"/>
        <v>42111.208333333328</v>
      </c>
      <c r="O122" s="14">
        <f t="shared" si="7"/>
        <v>42115.208333333328</v>
      </c>
      <c r="P122" t="b">
        <v>0</v>
      </c>
      <c r="Q122" t="b">
        <v>1</v>
      </c>
      <c r="R122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idden="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2.1933995584988963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 t="shared" si="6"/>
        <v>41917.208333333336</v>
      </c>
      <c r="O123" s="14">
        <f t="shared" si="7"/>
        <v>41930.208333333336</v>
      </c>
      <c r="P123" t="b">
        <v>0</v>
      </c>
      <c r="Q123" t="b">
        <v>0</v>
      </c>
      <c r="R123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0.64367690058479532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 t="shared" si="6"/>
        <v>41970.25</v>
      </c>
      <c r="O124" s="14">
        <f t="shared" si="7"/>
        <v>41997.25</v>
      </c>
      <c r="P124" t="b">
        <v>0</v>
      </c>
      <c r="Q124" t="b">
        <v>0</v>
      </c>
      <c r="R124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0.18622397298818233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 t="shared" si="6"/>
        <v>42332.25</v>
      </c>
      <c r="O125" s="14">
        <f t="shared" si="7"/>
        <v>42335.25</v>
      </c>
      <c r="P125" t="b">
        <v>1</v>
      </c>
      <c r="Q125" t="b">
        <v>0</v>
      </c>
      <c r="R125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idden="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3.6776923076923076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 t="shared" si="6"/>
        <v>43598.208333333328</v>
      </c>
      <c r="O126" s="14">
        <f t="shared" si="7"/>
        <v>43651.208333333328</v>
      </c>
      <c r="P126" t="b">
        <v>0</v>
      </c>
      <c r="Q126" t="b">
        <v>0</v>
      </c>
      <c r="R126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idden="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1.5990566037735849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 t="shared" si="6"/>
        <v>43362.208333333328</v>
      </c>
      <c r="O127" s="14">
        <f t="shared" si="7"/>
        <v>43366.208333333328</v>
      </c>
      <c r="P127" t="b">
        <v>0</v>
      </c>
      <c r="Q127" t="b">
        <v>0</v>
      </c>
      <c r="R12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0.38633185349611543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 t="shared" si="6"/>
        <v>42596.208333333328</v>
      </c>
      <c r="O128" s="14">
        <f t="shared" si="7"/>
        <v>42624.208333333328</v>
      </c>
      <c r="P128" t="b">
        <v>0</v>
      </c>
      <c r="Q128" t="b">
        <v>1</v>
      </c>
      <c r="R128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0.51421511627906979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 t="shared" si="6"/>
        <v>40310.208333333336</v>
      </c>
      <c r="O129" s="14">
        <f t="shared" si="7"/>
        <v>40313.208333333336</v>
      </c>
      <c r="P129" t="b">
        <v>0</v>
      </c>
      <c r="Q129" t="b">
        <v>0</v>
      </c>
      <c r="R129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idden="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4"/>
        <v>0.60334277620396604</v>
      </c>
      <c r="G130" t="s">
        <v>74</v>
      </c>
      <c r="H130">
        <v>532</v>
      </c>
      <c r="I130" s="9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 t="shared" si="6"/>
        <v>40417.208333333336</v>
      </c>
      <c r="O130" s="14">
        <f t="shared" si="7"/>
        <v>40430.208333333336</v>
      </c>
      <c r="P130" t="b">
        <v>0</v>
      </c>
      <c r="Q130" t="b">
        <v>0</v>
      </c>
      <c r="R130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idden="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8">E131/D131</f>
        <v>3.2026936026936029E-2</v>
      </c>
      <c r="G131" t="s">
        <v>74</v>
      </c>
      <c r="H131">
        <v>55</v>
      </c>
      <c r="I131" s="9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 t="shared" ref="N131:N194" si="10">(((L131/60)/60)/24)+DATE(1970,1,1)</f>
        <v>42038.25</v>
      </c>
      <c r="O131" s="14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idden="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1.5546875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 t="shared" si="10"/>
        <v>40842.208333333336</v>
      </c>
      <c r="O132" s="14">
        <f t="shared" si="11"/>
        <v>40858.25</v>
      </c>
      <c r="P132" t="b">
        <v>0</v>
      </c>
      <c r="Q132" t="b">
        <v>0</v>
      </c>
      <c r="R132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idden="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1.0085974499089254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 t="shared" si="10"/>
        <v>41607.25</v>
      </c>
      <c r="O133" s="14">
        <f t="shared" si="11"/>
        <v>41620.25</v>
      </c>
      <c r="P133" t="b">
        <v>0</v>
      </c>
      <c r="Q133" t="b">
        <v>0</v>
      </c>
      <c r="R133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idden="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1.1618181818181819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 t="shared" si="10"/>
        <v>43112.25</v>
      </c>
      <c r="O134" s="14">
        <f t="shared" si="11"/>
        <v>43128.25</v>
      </c>
      <c r="P134" t="b">
        <v>0</v>
      </c>
      <c r="Q134" t="b">
        <v>1</v>
      </c>
      <c r="R134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idden="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3.1077777777777778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 t="shared" si="10"/>
        <v>40767.208333333336</v>
      </c>
      <c r="O135" s="14">
        <f t="shared" si="11"/>
        <v>40789.208333333336</v>
      </c>
      <c r="P135" t="b">
        <v>0</v>
      </c>
      <c r="Q135" t="b">
        <v>0</v>
      </c>
      <c r="R135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0.89736683417085428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 t="shared" si="10"/>
        <v>40713.208333333336</v>
      </c>
      <c r="O136" s="14">
        <f t="shared" si="11"/>
        <v>40762.208333333336</v>
      </c>
      <c r="P136" t="b">
        <v>0</v>
      </c>
      <c r="Q136" t="b">
        <v>1</v>
      </c>
      <c r="R136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0.71272727272727276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 t="shared" si="10"/>
        <v>41340.25</v>
      </c>
      <c r="O137" s="14">
        <f t="shared" si="11"/>
        <v>41345.208333333336</v>
      </c>
      <c r="P137" t="b">
        <v>0</v>
      </c>
      <c r="Q137" t="b">
        <v>1</v>
      </c>
      <c r="R13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idden="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3.2862318840579711E-2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 t="shared" si="10"/>
        <v>41797.208333333336</v>
      </c>
      <c r="O138" s="14">
        <f t="shared" si="11"/>
        <v>41809.208333333336</v>
      </c>
      <c r="P138" t="b">
        <v>0</v>
      </c>
      <c r="Q138" t="b">
        <v>1</v>
      </c>
      <c r="R138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idden="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2.617777777777778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 t="shared" si="10"/>
        <v>40457.208333333336</v>
      </c>
      <c r="O139" s="14">
        <f t="shared" si="11"/>
        <v>40463.208333333336</v>
      </c>
      <c r="P139" t="b">
        <v>0</v>
      </c>
      <c r="Q139" t="b">
        <v>0</v>
      </c>
      <c r="R139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0.96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 t="shared" si="10"/>
        <v>41180.208333333336</v>
      </c>
      <c r="O140" s="14">
        <f t="shared" si="11"/>
        <v>41186.208333333336</v>
      </c>
      <c r="P140" t="b">
        <v>0</v>
      </c>
      <c r="Q140" t="b">
        <v>0</v>
      </c>
      <c r="R140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0.20896851248642778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 t="shared" si="10"/>
        <v>42115.208333333328</v>
      </c>
      <c r="O141" s="14">
        <f t="shared" si="11"/>
        <v>42131.208333333328</v>
      </c>
      <c r="P141" t="b">
        <v>0</v>
      </c>
      <c r="Q141" t="b">
        <v>1</v>
      </c>
      <c r="R141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idden="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2.2316363636363636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 t="shared" si="10"/>
        <v>43156.25</v>
      </c>
      <c r="O142" s="14">
        <f t="shared" si="11"/>
        <v>43161.25</v>
      </c>
      <c r="P142" t="b">
        <v>0</v>
      </c>
      <c r="Q142" t="b">
        <v>0</v>
      </c>
      <c r="R142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idden="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1.0159097978227061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 t="shared" si="10"/>
        <v>42167.208333333328</v>
      </c>
      <c r="O143" s="14">
        <f t="shared" si="11"/>
        <v>42173.208333333328</v>
      </c>
      <c r="P143" t="b">
        <v>0</v>
      </c>
      <c r="Q143" t="b">
        <v>0</v>
      </c>
      <c r="R143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idden="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2.3003999999999998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 t="shared" si="10"/>
        <v>41005.208333333336</v>
      </c>
      <c r="O144" s="14">
        <f t="shared" si="11"/>
        <v>41046.208333333336</v>
      </c>
      <c r="P144" t="b">
        <v>0</v>
      </c>
      <c r="Q144" t="b">
        <v>0</v>
      </c>
      <c r="R144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idden="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1.355925925925926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 t="shared" si="10"/>
        <v>40357.208333333336</v>
      </c>
      <c r="O145" s="14">
        <f t="shared" si="11"/>
        <v>40377.208333333336</v>
      </c>
      <c r="P145" t="b">
        <v>0</v>
      </c>
      <c r="Q145" t="b">
        <v>0</v>
      </c>
      <c r="R145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idden="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1.2909999999999999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 t="shared" si="10"/>
        <v>43633.208333333328</v>
      </c>
      <c r="O146" s="14">
        <f t="shared" si="11"/>
        <v>43641.208333333328</v>
      </c>
      <c r="P146" t="b">
        <v>0</v>
      </c>
      <c r="Q146" t="b">
        <v>0</v>
      </c>
      <c r="R146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idden="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2.3651200000000001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 t="shared" si="10"/>
        <v>41889.208333333336</v>
      </c>
      <c r="O147" s="14">
        <f t="shared" si="11"/>
        <v>41894.208333333336</v>
      </c>
      <c r="P147" t="b">
        <v>0</v>
      </c>
      <c r="Q147" t="b">
        <v>0</v>
      </c>
      <c r="R14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idden="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0.17249999999999999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 t="shared" si="10"/>
        <v>40855.25</v>
      </c>
      <c r="O148" s="14">
        <f t="shared" si="11"/>
        <v>40875.25</v>
      </c>
      <c r="P148" t="b">
        <v>0</v>
      </c>
      <c r="Q148" t="b">
        <v>0</v>
      </c>
      <c r="R148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idden="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1.1249397590361445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 t="shared" si="10"/>
        <v>42534.208333333328</v>
      </c>
      <c r="O149" s="14">
        <f t="shared" si="11"/>
        <v>42540.208333333328</v>
      </c>
      <c r="P149" t="b">
        <v>0</v>
      </c>
      <c r="Q149" t="b">
        <v>1</v>
      </c>
      <c r="R149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idden="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1.2102150537634409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 t="shared" si="10"/>
        <v>42941.208333333328</v>
      </c>
      <c r="O150" s="14">
        <f t="shared" si="11"/>
        <v>42950.208333333328</v>
      </c>
      <c r="P150" t="b">
        <v>0</v>
      </c>
      <c r="Q150" t="b">
        <v>0</v>
      </c>
      <c r="R150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idden="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2.1987096774193549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 t="shared" si="10"/>
        <v>41275.25</v>
      </c>
      <c r="O151" s="14">
        <f t="shared" si="11"/>
        <v>41327.25</v>
      </c>
      <c r="P151" t="b">
        <v>0</v>
      </c>
      <c r="Q151" t="b">
        <v>0</v>
      </c>
      <c r="R151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0.01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 t="shared" si="10"/>
        <v>43450.25</v>
      </c>
      <c r="O152" s="14">
        <f t="shared" si="11"/>
        <v>43451.25</v>
      </c>
      <c r="P152" t="b">
        <v>0</v>
      </c>
      <c r="Q152" t="b">
        <v>0</v>
      </c>
      <c r="R152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0.64166909620991253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 t="shared" si="10"/>
        <v>41799.208333333336</v>
      </c>
      <c r="O153" s="14">
        <f t="shared" si="11"/>
        <v>41850.208333333336</v>
      </c>
      <c r="P153" t="b">
        <v>0</v>
      </c>
      <c r="Q153" t="b">
        <v>0</v>
      </c>
      <c r="R153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idden="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4.2306746987951804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 t="shared" si="10"/>
        <v>42783.25</v>
      </c>
      <c r="O154" s="14">
        <f t="shared" si="11"/>
        <v>42790.25</v>
      </c>
      <c r="P154" t="b">
        <v>0</v>
      </c>
      <c r="Q154" t="b">
        <v>0</v>
      </c>
      <c r="R154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0.92984160506863778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 t="shared" si="10"/>
        <v>41201.208333333336</v>
      </c>
      <c r="O155" s="14">
        <f t="shared" si="11"/>
        <v>41207.208333333336</v>
      </c>
      <c r="P155" t="b">
        <v>0</v>
      </c>
      <c r="Q155" t="b">
        <v>0</v>
      </c>
      <c r="R155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0.58756567425569173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 t="shared" si="10"/>
        <v>42502.208333333328</v>
      </c>
      <c r="O156" s="14">
        <f t="shared" si="11"/>
        <v>42525.208333333328</v>
      </c>
      <c r="P156" t="b">
        <v>0</v>
      </c>
      <c r="Q156" t="b">
        <v>1</v>
      </c>
      <c r="R156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0.65022222222222226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 t="shared" si="10"/>
        <v>40262.208333333336</v>
      </c>
      <c r="O157" s="14">
        <f t="shared" si="11"/>
        <v>40277.208333333336</v>
      </c>
      <c r="P157" t="b">
        <v>0</v>
      </c>
      <c r="Q157" t="b">
        <v>0</v>
      </c>
      <c r="R15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idden="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0.73939560439560437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 t="shared" si="10"/>
        <v>43743.208333333328</v>
      </c>
      <c r="O158" s="14">
        <f t="shared" si="11"/>
        <v>43767.208333333328</v>
      </c>
      <c r="P158" t="b">
        <v>0</v>
      </c>
      <c r="Q158" t="b">
        <v>0</v>
      </c>
      <c r="R158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0.52666666666666662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 t="shared" si="10"/>
        <v>41638.25</v>
      </c>
      <c r="O159" s="14">
        <f t="shared" si="11"/>
        <v>41650.25</v>
      </c>
      <c r="P159" t="b">
        <v>0</v>
      </c>
      <c r="Q159" t="b">
        <v>0</v>
      </c>
      <c r="R159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idden="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2.2095238095238097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 t="shared" si="10"/>
        <v>42346.25</v>
      </c>
      <c r="O160" s="14">
        <f t="shared" si="11"/>
        <v>42347.25</v>
      </c>
      <c r="P160" t="b">
        <v>0</v>
      </c>
      <c r="Q160" t="b">
        <v>0</v>
      </c>
      <c r="R160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idden="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1.0001150627615063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 t="shared" si="10"/>
        <v>43551.208333333328</v>
      </c>
      <c r="O161" s="14">
        <f t="shared" si="11"/>
        <v>43569.208333333328</v>
      </c>
      <c r="P161" t="b">
        <v>0</v>
      </c>
      <c r="Q161" t="b">
        <v>1</v>
      </c>
      <c r="R161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idden="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1.6231249999999999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 t="shared" si="10"/>
        <v>43582.208333333328</v>
      </c>
      <c r="O162" s="14">
        <f t="shared" si="11"/>
        <v>43598.208333333328</v>
      </c>
      <c r="P162" t="b">
        <v>0</v>
      </c>
      <c r="Q162" t="b">
        <v>0</v>
      </c>
      <c r="R162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0.78181818181818186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 t="shared" si="10"/>
        <v>42270.208333333328</v>
      </c>
      <c r="O163" s="14">
        <f t="shared" si="11"/>
        <v>42276.208333333328</v>
      </c>
      <c r="P163" t="b">
        <v>0</v>
      </c>
      <c r="Q163" t="b">
        <v>1</v>
      </c>
      <c r="R163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idden="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1.4973770491803278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 t="shared" si="10"/>
        <v>43442.25</v>
      </c>
      <c r="O164" s="14">
        <f t="shared" si="11"/>
        <v>43472.25</v>
      </c>
      <c r="P164" t="b">
        <v>0</v>
      </c>
      <c r="Q164" t="b">
        <v>0</v>
      </c>
      <c r="R164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idden="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2.5325714285714285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 t="shared" si="10"/>
        <v>43028.208333333328</v>
      </c>
      <c r="O165" s="14">
        <f t="shared" si="11"/>
        <v>43077.25</v>
      </c>
      <c r="P165" t="b">
        <v>0</v>
      </c>
      <c r="Q165" t="b">
        <v>1</v>
      </c>
      <c r="R165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idden="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1.0016943521594683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 t="shared" si="10"/>
        <v>43016.208333333328</v>
      </c>
      <c r="O166" s="14">
        <f t="shared" si="11"/>
        <v>43017.208333333328</v>
      </c>
      <c r="P166" t="b">
        <v>0</v>
      </c>
      <c r="Q166" t="b">
        <v>0</v>
      </c>
      <c r="R166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idden="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1.2199004424778761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 t="shared" si="10"/>
        <v>42948.208333333328</v>
      </c>
      <c r="O167" s="14">
        <f t="shared" si="11"/>
        <v>42980.208333333328</v>
      </c>
      <c r="P167" t="b">
        <v>0</v>
      </c>
      <c r="Q167" t="b">
        <v>0</v>
      </c>
      <c r="R16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idden="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1.3713265306122449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 t="shared" si="10"/>
        <v>40534.25</v>
      </c>
      <c r="O168" s="14">
        <f t="shared" si="11"/>
        <v>40538.25</v>
      </c>
      <c r="P168" t="b">
        <v>0</v>
      </c>
      <c r="Q168" t="b">
        <v>0</v>
      </c>
      <c r="R168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idden="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4.155384615384615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 t="shared" si="10"/>
        <v>41435.208333333336</v>
      </c>
      <c r="O169" s="14">
        <f t="shared" si="11"/>
        <v>41445.208333333336</v>
      </c>
      <c r="P169" t="b">
        <v>0</v>
      </c>
      <c r="Q169" t="b">
        <v>0</v>
      </c>
      <c r="R169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0.3130913348946136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 t="shared" si="10"/>
        <v>43518.25</v>
      </c>
      <c r="O170" s="14">
        <f t="shared" si="11"/>
        <v>43541.208333333328</v>
      </c>
      <c r="P170" t="b">
        <v>0</v>
      </c>
      <c r="Q170" t="b">
        <v>1</v>
      </c>
      <c r="R170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idden="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4.240815450643777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 t="shared" si="10"/>
        <v>41077.208333333336</v>
      </c>
      <c r="O171" s="14">
        <f t="shared" si="11"/>
        <v>41105.208333333336</v>
      </c>
      <c r="P171" t="b">
        <v>0</v>
      </c>
      <c r="Q171" t="b">
        <v>1</v>
      </c>
      <c r="R171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2.9388623072833599E-2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 t="shared" si="10"/>
        <v>42950.208333333328</v>
      </c>
      <c r="O172" s="14">
        <f t="shared" si="11"/>
        <v>42957.208333333328</v>
      </c>
      <c r="P172" t="b">
        <v>0</v>
      </c>
      <c r="Q172" t="b">
        <v>0</v>
      </c>
      <c r="R172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0.1063265306122449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 t="shared" si="10"/>
        <v>41718.208333333336</v>
      </c>
      <c r="O173" s="14">
        <f t="shared" si="11"/>
        <v>41740.208333333336</v>
      </c>
      <c r="P173" t="b">
        <v>0</v>
      </c>
      <c r="Q173" t="b">
        <v>0</v>
      </c>
      <c r="R173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0.82874999999999999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 t="shared" si="10"/>
        <v>41839.208333333336</v>
      </c>
      <c r="O174" s="14">
        <f t="shared" si="11"/>
        <v>41854.208333333336</v>
      </c>
      <c r="P174" t="b">
        <v>0</v>
      </c>
      <c r="Q174" t="b">
        <v>1</v>
      </c>
      <c r="R174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idden="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1.6301447776628748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 t="shared" si="10"/>
        <v>41412.208333333336</v>
      </c>
      <c r="O175" s="14">
        <f t="shared" si="11"/>
        <v>41418.208333333336</v>
      </c>
      <c r="P175" t="b">
        <v>0</v>
      </c>
      <c r="Q175" t="b">
        <v>0</v>
      </c>
      <c r="R175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idden="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8.9466666666666672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 t="shared" si="10"/>
        <v>42282.208333333328</v>
      </c>
      <c r="O176" s="14">
        <f t="shared" si="11"/>
        <v>42283.208333333328</v>
      </c>
      <c r="P176" t="b">
        <v>0</v>
      </c>
      <c r="Q176" t="b">
        <v>1</v>
      </c>
      <c r="R176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0.26191501103752757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 t="shared" si="10"/>
        <v>42613.208333333328</v>
      </c>
      <c r="O177" s="14">
        <f t="shared" si="11"/>
        <v>42632.208333333328</v>
      </c>
      <c r="P177" t="b">
        <v>0</v>
      </c>
      <c r="Q177" t="b">
        <v>0</v>
      </c>
      <c r="R17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0.74834782608695649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 t="shared" si="10"/>
        <v>42616.208333333328</v>
      </c>
      <c r="O178" s="14">
        <f t="shared" si="11"/>
        <v>42625.208333333328</v>
      </c>
      <c r="P178" t="b">
        <v>0</v>
      </c>
      <c r="Q178" t="b">
        <v>0</v>
      </c>
      <c r="R178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idden="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4.1647680412371137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 t="shared" si="10"/>
        <v>40497.25</v>
      </c>
      <c r="O179" s="14">
        <f t="shared" si="11"/>
        <v>40522.25</v>
      </c>
      <c r="P179" t="b">
        <v>0</v>
      </c>
      <c r="Q179" t="b">
        <v>0</v>
      </c>
      <c r="R179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0.96208333333333329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 t="shared" si="10"/>
        <v>42999.208333333328</v>
      </c>
      <c r="O180" s="14">
        <f t="shared" si="11"/>
        <v>43008.208333333328</v>
      </c>
      <c r="P180" t="b">
        <v>0</v>
      </c>
      <c r="Q180" t="b">
        <v>0</v>
      </c>
      <c r="R180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idden="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3.5771910112359548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 t="shared" si="10"/>
        <v>41350.208333333336</v>
      </c>
      <c r="O181" s="14">
        <f t="shared" si="11"/>
        <v>41351.208333333336</v>
      </c>
      <c r="P181" t="b">
        <v>0</v>
      </c>
      <c r="Q181" t="b">
        <v>1</v>
      </c>
      <c r="R181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idden="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3.0845714285714285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 t="shared" si="10"/>
        <v>40259.208333333336</v>
      </c>
      <c r="O182" s="14">
        <f t="shared" si="11"/>
        <v>40264.208333333336</v>
      </c>
      <c r="P182" t="b">
        <v>0</v>
      </c>
      <c r="Q182" t="b">
        <v>0</v>
      </c>
      <c r="R182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0.61802325581395345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 t="shared" si="10"/>
        <v>43012.208333333328</v>
      </c>
      <c r="O183" s="14">
        <f t="shared" si="11"/>
        <v>43030.208333333328</v>
      </c>
      <c r="P183" t="b">
        <v>0</v>
      </c>
      <c r="Q183" t="b">
        <v>0</v>
      </c>
      <c r="R183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idden="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7.2232472324723247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 t="shared" si="10"/>
        <v>43631.208333333328</v>
      </c>
      <c r="O184" s="14">
        <f t="shared" si="11"/>
        <v>43647.208333333328</v>
      </c>
      <c r="P184" t="b">
        <v>0</v>
      </c>
      <c r="Q184" t="b">
        <v>0</v>
      </c>
      <c r="R184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0.69117647058823528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 t="shared" si="10"/>
        <v>40430.208333333336</v>
      </c>
      <c r="O185" s="14">
        <f t="shared" si="11"/>
        <v>40443.208333333336</v>
      </c>
      <c r="P185" t="b">
        <v>0</v>
      </c>
      <c r="Q185" t="b">
        <v>0</v>
      </c>
      <c r="R185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idden="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2.9305555555555554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 t="shared" si="10"/>
        <v>43588.208333333328</v>
      </c>
      <c r="O186" s="14">
        <f t="shared" si="11"/>
        <v>43589.208333333328</v>
      </c>
      <c r="P186" t="b">
        <v>0</v>
      </c>
      <c r="Q186" t="b">
        <v>0</v>
      </c>
      <c r="R186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0.71799999999999997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 t="shared" si="10"/>
        <v>43233.208333333328</v>
      </c>
      <c r="O187" s="14">
        <f t="shared" si="11"/>
        <v>43244.208333333328</v>
      </c>
      <c r="P187" t="b">
        <v>0</v>
      </c>
      <c r="Q187" t="b">
        <v>0</v>
      </c>
      <c r="R18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0.31934684684684683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 t="shared" si="10"/>
        <v>41782.208333333336</v>
      </c>
      <c r="O188" s="14">
        <f t="shared" si="11"/>
        <v>41797.208333333336</v>
      </c>
      <c r="P188" t="b">
        <v>0</v>
      </c>
      <c r="Q188" t="b">
        <v>0</v>
      </c>
      <c r="R188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idden="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2.2987375415282392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 t="shared" si="10"/>
        <v>41328.25</v>
      </c>
      <c r="O189" s="14">
        <f t="shared" si="11"/>
        <v>41356.208333333336</v>
      </c>
      <c r="P189" t="b">
        <v>0</v>
      </c>
      <c r="Q189" t="b">
        <v>1</v>
      </c>
      <c r="R189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0.3201219512195122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 t="shared" si="10"/>
        <v>41975.25</v>
      </c>
      <c r="O190" s="14">
        <f t="shared" si="11"/>
        <v>41976.25</v>
      </c>
      <c r="P190" t="b">
        <v>0</v>
      </c>
      <c r="Q190" t="b">
        <v>0</v>
      </c>
      <c r="R190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idden="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0.23525352848928385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 t="shared" si="10"/>
        <v>42433.25</v>
      </c>
      <c r="O191" s="14">
        <f t="shared" si="11"/>
        <v>42433.25</v>
      </c>
      <c r="P191" t="b">
        <v>0</v>
      </c>
      <c r="Q191" t="b">
        <v>0</v>
      </c>
      <c r="R191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0.68594594594594593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 t="shared" si="10"/>
        <v>41429.208333333336</v>
      </c>
      <c r="O192" s="14">
        <f t="shared" si="11"/>
        <v>41430.208333333336</v>
      </c>
      <c r="P192" t="b">
        <v>0</v>
      </c>
      <c r="Q192" t="b">
        <v>1</v>
      </c>
      <c r="R192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0.37952380952380954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 t="shared" si="10"/>
        <v>43536.208333333328</v>
      </c>
      <c r="O193" s="14">
        <f t="shared" si="11"/>
        <v>43539.208333333328</v>
      </c>
      <c r="P193" t="b">
        <v>0</v>
      </c>
      <c r="Q193" t="b">
        <v>0</v>
      </c>
      <c r="R193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8"/>
        <v>0.19992957746478873</v>
      </c>
      <c r="G194" t="s">
        <v>14</v>
      </c>
      <c r="H194">
        <v>243</v>
      </c>
      <c r="I194" s="9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 t="shared" si="10"/>
        <v>41817.208333333336</v>
      </c>
      <c r="O194" s="14">
        <f t="shared" si="11"/>
        <v>41821.208333333336</v>
      </c>
      <c r="P194" t="b">
        <v>0</v>
      </c>
      <c r="Q194" t="b">
        <v>0</v>
      </c>
      <c r="R194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12">E195/D195</f>
        <v>0.45636363636363636</v>
      </c>
      <c r="G195" t="s">
        <v>14</v>
      </c>
      <c r="H195">
        <v>65</v>
      </c>
      <c r="I195" s="9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 t="shared" ref="N195:N258" si="14">(((L195/60)/60)/24)+DATE(1970,1,1)</f>
        <v>43198.208333333328</v>
      </c>
      <c r="O195" s="14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idden="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1.227605633802817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 t="shared" si="14"/>
        <v>42261.208333333328</v>
      </c>
      <c r="O196" s="14">
        <f t="shared" si="15"/>
        <v>42277.208333333328</v>
      </c>
      <c r="P196" t="b">
        <v>0</v>
      </c>
      <c r="Q196" t="b">
        <v>0</v>
      </c>
      <c r="R196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idden="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3.61753164556962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 t="shared" si="14"/>
        <v>43310.208333333328</v>
      </c>
      <c r="O197" s="14">
        <f t="shared" si="15"/>
        <v>43317.208333333328</v>
      </c>
      <c r="P197" t="b">
        <v>0</v>
      </c>
      <c r="Q197" t="b">
        <v>0</v>
      </c>
      <c r="R19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0.63146341463414635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 t="shared" si="14"/>
        <v>42616.208333333328</v>
      </c>
      <c r="O198" s="14">
        <f t="shared" si="15"/>
        <v>42635.208333333328</v>
      </c>
      <c r="P198" t="b">
        <v>0</v>
      </c>
      <c r="Q198" t="b">
        <v>0</v>
      </c>
      <c r="R198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idden="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2.9820475319926874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 t="shared" si="14"/>
        <v>42909.208333333328</v>
      </c>
      <c r="O199" s="14">
        <f t="shared" si="15"/>
        <v>42923.208333333328</v>
      </c>
      <c r="P199" t="b">
        <v>0</v>
      </c>
      <c r="Q199" t="b">
        <v>0</v>
      </c>
      <c r="R199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9.5585443037974685E-2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 t="shared" si="14"/>
        <v>40396.208333333336</v>
      </c>
      <c r="O200" s="14">
        <f t="shared" si="15"/>
        <v>40425.208333333336</v>
      </c>
      <c r="P200" t="b">
        <v>0</v>
      </c>
      <c r="Q200" t="b">
        <v>0</v>
      </c>
      <c r="R200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0.5377777777777778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 t="shared" si="14"/>
        <v>42192.208333333328</v>
      </c>
      <c r="O201" s="14">
        <f t="shared" si="15"/>
        <v>42196.208333333328</v>
      </c>
      <c r="P201" t="b">
        <v>0</v>
      </c>
      <c r="Q201" t="b">
        <v>0</v>
      </c>
      <c r="R201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0.02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 t="shared" si="14"/>
        <v>40262.208333333336</v>
      </c>
      <c r="O202" s="14">
        <f t="shared" si="15"/>
        <v>40273.208333333336</v>
      </c>
      <c r="P202" t="b">
        <v>0</v>
      </c>
      <c r="Q202" t="b">
        <v>0</v>
      </c>
      <c r="R202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idden="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6.8119047619047617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 t="shared" si="14"/>
        <v>41845.208333333336</v>
      </c>
      <c r="O203" s="14">
        <f t="shared" si="15"/>
        <v>41863.208333333336</v>
      </c>
      <c r="P203" t="b">
        <v>0</v>
      </c>
      <c r="Q203" t="b">
        <v>0</v>
      </c>
      <c r="R203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idden="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0.78831325301204824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 t="shared" si="14"/>
        <v>40818.208333333336</v>
      </c>
      <c r="O204" s="14">
        <f t="shared" si="15"/>
        <v>40822.208333333336</v>
      </c>
      <c r="P204" t="b">
        <v>0</v>
      </c>
      <c r="Q204" t="b">
        <v>0</v>
      </c>
      <c r="R204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idden="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1.3440792216817234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 t="shared" si="14"/>
        <v>42752.25</v>
      </c>
      <c r="O205" s="14">
        <f t="shared" si="15"/>
        <v>42754.25</v>
      </c>
      <c r="P205" t="b">
        <v>0</v>
      </c>
      <c r="Q205" t="b">
        <v>0</v>
      </c>
      <c r="R205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3.372E-2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 t="shared" si="14"/>
        <v>40636.208333333336</v>
      </c>
      <c r="O206" s="14">
        <f t="shared" si="15"/>
        <v>40646.208333333336</v>
      </c>
      <c r="P206" t="b">
        <v>0</v>
      </c>
      <c r="Q206" t="b">
        <v>0</v>
      </c>
      <c r="R206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idden="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4.3184615384615386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 t="shared" si="14"/>
        <v>43390.208333333328</v>
      </c>
      <c r="O207" s="14">
        <f t="shared" si="15"/>
        <v>43402.208333333328</v>
      </c>
      <c r="P207" t="b">
        <v>1</v>
      </c>
      <c r="Q207" t="b">
        <v>0</v>
      </c>
      <c r="R20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idden="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0.38844444444444443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 t="shared" si="14"/>
        <v>40236.25</v>
      </c>
      <c r="O208" s="14">
        <f t="shared" si="15"/>
        <v>40245.25</v>
      </c>
      <c r="P208" t="b">
        <v>0</v>
      </c>
      <c r="Q208" t="b">
        <v>0</v>
      </c>
      <c r="R208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idden="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4.2569999999999997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 t="shared" si="14"/>
        <v>43340.208333333328</v>
      </c>
      <c r="O209" s="14">
        <f t="shared" si="15"/>
        <v>43360.208333333328</v>
      </c>
      <c r="P209" t="b">
        <v>0</v>
      </c>
      <c r="Q209" t="b">
        <v>1</v>
      </c>
      <c r="R209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idden="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1.0112239715591671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 t="shared" si="14"/>
        <v>43048.25</v>
      </c>
      <c r="O210" s="14">
        <f t="shared" si="15"/>
        <v>43072.25</v>
      </c>
      <c r="P210" t="b">
        <v>0</v>
      </c>
      <c r="Q210" t="b">
        <v>0</v>
      </c>
      <c r="R210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idden="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0.21188688946015424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 t="shared" si="14"/>
        <v>42496.208333333328</v>
      </c>
      <c r="O211" s="14">
        <f t="shared" si="15"/>
        <v>42503.208333333328</v>
      </c>
      <c r="P211" t="b">
        <v>0</v>
      </c>
      <c r="Q211" t="b">
        <v>0</v>
      </c>
      <c r="R211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0.67425531914893622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 t="shared" si="14"/>
        <v>42797.25</v>
      </c>
      <c r="O212" s="14">
        <f t="shared" si="15"/>
        <v>42824.208333333328</v>
      </c>
      <c r="P212" t="b">
        <v>0</v>
      </c>
      <c r="Q212" t="b">
        <v>0</v>
      </c>
      <c r="R212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0.9492337164750958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 t="shared" si="14"/>
        <v>41513.208333333336</v>
      </c>
      <c r="O213" s="14">
        <f t="shared" si="15"/>
        <v>41537.208333333336</v>
      </c>
      <c r="P213" t="b">
        <v>0</v>
      </c>
      <c r="Q213" t="b">
        <v>0</v>
      </c>
      <c r="R213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idden="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1.5185185185185186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 t="shared" si="14"/>
        <v>43814.25</v>
      </c>
      <c r="O214" s="14">
        <f t="shared" si="15"/>
        <v>43860.25</v>
      </c>
      <c r="P214" t="b">
        <v>0</v>
      </c>
      <c r="Q214" t="b">
        <v>0</v>
      </c>
      <c r="R214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idden="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1.9516382252559727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 t="shared" si="14"/>
        <v>40488.208333333336</v>
      </c>
      <c r="O215" s="14">
        <f t="shared" si="15"/>
        <v>40496.25</v>
      </c>
      <c r="P215" t="b">
        <v>0</v>
      </c>
      <c r="Q215" t="b">
        <v>1</v>
      </c>
      <c r="R215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idden="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10.231428571428571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 t="shared" si="14"/>
        <v>40409.208333333336</v>
      </c>
      <c r="O216" s="14">
        <f t="shared" si="15"/>
        <v>40415.208333333336</v>
      </c>
      <c r="P216" t="b">
        <v>0</v>
      </c>
      <c r="Q216" t="b">
        <v>0</v>
      </c>
      <c r="R216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3.8418367346938778E-2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 t="shared" si="14"/>
        <v>43509.25</v>
      </c>
      <c r="O217" s="14">
        <f t="shared" si="15"/>
        <v>43511.25</v>
      </c>
      <c r="P217" t="b">
        <v>0</v>
      </c>
      <c r="Q217" t="b">
        <v>0</v>
      </c>
      <c r="R21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idden="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1.5507066557107643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 t="shared" si="14"/>
        <v>40869.25</v>
      </c>
      <c r="O218" s="14">
        <f t="shared" si="15"/>
        <v>40871.25</v>
      </c>
      <c r="P218" t="b">
        <v>0</v>
      </c>
      <c r="Q218" t="b">
        <v>0</v>
      </c>
      <c r="R218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0.44753477588871715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 t="shared" si="14"/>
        <v>43583.208333333328</v>
      </c>
      <c r="O219" s="14">
        <f t="shared" si="15"/>
        <v>43592.208333333328</v>
      </c>
      <c r="P219" t="b">
        <v>0</v>
      </c>
      <c r="Q219" t="b">
        <v>0</v>
      </c>
      <c r="R219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idden="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2.1594736842105262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 t="shared" si="14"/>
        <v>40858.25</v>
      </c>
      <c r="O220" s="14">
        <f t="shared" si="15"/>
        <v>40892.25</v>
      </c>
      <c r="P220" t="b">
        <v>0</v>
      </c>
      <c r="Q220" t="b">
        <v>1</v>
      </c>
      <c r="R220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idden="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3.3212709832134291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 t="shared" si="14"/>
        <v>41137.208333333336</v>
      </c>
      <c r="O221" s="14">
        <f t="shared" si="15"/>
        <v>41149.208333333336</v>
      </c>
      <c r="P221" t="b">
        <v>0</v>
      </c>
      <c r="Q221" t="b">
        <v>0</v>
      </c>
      <c r="R221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8.4430379746835441E-2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 t="shared" si="14"/>
        <v>40725.208333333336</v>
      </c>
      <c r="O222" s="14">
        <f t="shared" si="15"/>
        <v>40743.208333333336</v>
      </c>
      <c r="P222" t="b">
        <v>1</v>
      </c>
      <c r="Q222" t="b">
        <v>0</v>
      </c>
      <c r="R222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0.9862551440329218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 t="shared" si="14"/>
        <v>41081.208333333336</v>
      </c>
      <c r="O223" s="14">
        <f t="shared" si="15"/>
        <v>41083.208333333336</v>
      </c>
      <c r="P223" t="b">
        <v>1</v>
      </c>
      <c r="Q223" t="b">
        <v>0</v>
      </c>
      <c r="R223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idden="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1.3797916666666667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 t="shared" si="14"/>
        <v>41914.208333333336</v>
      </c>
      <c r="O224" s="14">
        <f t="shared" si="15"/>
        <v>41915.208333333336</v>
      </c>
      <c r="P224" t="b">
        <v>0</v>
      </c>
      <c r="Q224" t="b">
        <v>0</v>
      </c>
      <c r="R224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0.93810996563573879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 t="shared" si="14"/>
        <v>42445.208333333328</v>
      </c>
      <c r="O225" s="14">
        <f t="shared" si="15"/>
        <v>42459.208333333328</v>
      </c>
      <c r="P225" t="b">
        <v>0</v>
      </c>
      <c r="Q225" t="b">
        <v>0</v>
      </c>
      <c r="R225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idden="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4.0363930885529156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 t="shared" si="14"/>
        <v>41906.208333333336</v>
      </c>
      <c r="O226" s="14">
        <f t="shared" si="15"/>
        <v>41951.25</v>
      </c>
      <c r="P226" t="b">
        <v>0</v>
      </c>
      <c r="Q226" t="b">
        <v>0</v>
      </c>
      <c r="R226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idden="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2.6017404129793511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 t="shared" si="14"/>
        <v>41762.208333333336</v>
      </c>
      <c r="O227" s="14">
        <f t="shared" si="15"/>
        <v>41762.208333333336</v>
      </c>
      <c r="P227" t="b">
        <v>1</v>
      </c>
      <c r="Q227" t="b">
        <v>0</v>
      </c>
      <c r="R22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idden="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3.6663333333333332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 t="shared" si="14"/>
        <v>40276.208333333336</v>
      </c>
      <c r="O228" s="14">
        <f t="shared" si="15"/>
        <v>40313.208333333336</v>
      </c>
      <c r="P228" t="b">
        <v>0</v>
      </c>
      <c r="Q228" t="b">
        <v>0</v>
      </c>
      <c r="R228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idden="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1.687208538587849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 t="shared" si="14"/>
        <v>42139.208333333328</v>
      </c>
      <c r="O229" s="14">
        <f t="shared" si="15"/>
        <v>42145.208333333328</v>
      </c>
      <c r="P229" t="b">
        <v>0</v>
      </c>
      <c r="Q229" t="b">
        <v>0</v>
      </c>
      <c r="R229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idden="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1.1990717911530093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 t="shared" si="14"/>
        <v>42613.208333333328</v>
      </c>
      <c r="O230" s="14">
        <f t="shared" si="15"/>
        <v>42638.208333333328</v>
      </c>
      <c r="P230" t="b">
        <v>0</v>
      </c>
      <c r="Q230" t="b">
        <v>0</v>
      </c>
      <c r="R230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idden="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1.936892523364486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 t="shared" si="14"/>
        <v>42887.208333333328</v>
      </c>
      <c r="O231" s="14">
        <f t="shared" si="15"/>
        <v>42935.208333333328</v>
      </c>
      <c r="P231" t="b">
        <v>0</v>
      </c>
      <c r="Q231" t="b">
        <v>1</v>
      </c>
      <c r="R231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idden="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4.2016666666666671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 t="shared" si="14"/>
        <v>43805.25</v>
      </c>
      <c r="O232" s="14">
        <f t="shared" si="15"/>
        <v>43805.25</v>
      </c>
      <c r="P232" t="b">
        <v>0</v>
      </c>
      <c r="Q232" t="b">
        <v>0</v>
      </c>
      <c r="R232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idden="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0.76708333333333334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 t="shared" si="14"/>
        <v>41415.208333333336</v>
      </c>
      <c r="O233" s="14">
        <f t="shared" si="15"/>
        <v>41473.208333333336</v>
      </c>
      <c r="P233" t="b">
        <v>0</v>
      </c>
      <c r="Q233" t="b">
        <v>0</v>
      </c>
      <c r="R233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idden="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1.7126470588235294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 t="shared" si="14"/>
        <v>42576.208333333328</v>
      </c>
      <c r="O234" s="14">
        <f t="shared" si="15"/>
        <v>42577.208333333328</v>
      </c>
      <c r="P234" t="b">
        <v>0</v>
      </c>
      <c r="Q234" t="b">
        <v>0</v>
      </c>
      <c r="R234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idden="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1.5789473684210527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 t="shared" si="14"/>
        <v>40706.208333333336</v>
      </c>
      <c r="O235" s="14">
        <f t="shared" si="15"/>
        <v>40722.208333333336</v>
      </c>
      <c r="P235" t="b">
        <v>0</v>
      </c>
      <c r="Q235" t="b">
        <v>0</v>
      </c>
      <c r="R235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idden="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1.0908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 t="shared" si="14"/>
        <v>42969.208333333328</v>
      </c>
      <c r="O236" s="14">
        <f t="shared" si="15"/>
        <v>42976.208333333328</v>
      </c>
      <c r="P236" t="b">
        <v>0</v>
      </c>
      <c r="Q236" t="b">
        <v>1</v>
      </c>
      <c r="R236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0.41732558139534881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 t="shared" si="14"/>
        <v>42779.25</v>
      </c>
      <c r="O237" s="14">
        <f t="shared" si="15"/>
        <v>42784.25</v>
      </c>
      <c r="P237" t="b">
        <v>0</v>
      </c>
      <c r="Q237" t="b">
        <v>0</v>
      </c>
      <c r="R23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0.10944303797468355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 t="shared" si="14"/>
        <v>43641.208333333328</v>
      </c>
      <c r="O238" s="14">
        <f t="shared" si="15"/>
        <v>43648.208333333328</v>
      </c>
      <c r="P238" t="b">
        <v>0</v>
      </c>
      <c r="Q238" t="b">
        <v>1</v>
      </c>
      <c r="R238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idden="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1.593763440860215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 t="shared" si="14"/>
        <v>41754.208333333336</v>
      </c>
      <c r="O239" s="14">
        <f t="shared" si="15"/>
        <v>41756.208333333336</v>
      </c>
      <c r="P239" t="b">
        <v>0</v>
      </c>
      <c r="Q239" t="b">
        <v>0</v>
      </c>
      <c r="R239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idden="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4.2241666666666671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 t="shared" si="14"/>
        <v>43083.25</v>
      </c>
      <c r="O240" s="14">
        <f t="shared" si="15"/>
        <v>43108.25</v>
      </c>
      <c r="P240" t="b">
        <v>0</v>
      </c>
      <c r="Q240" t="b">
        <v>1</v>
      </c>
      <c r="R240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0.97718749999999999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 t="shared" si="14"/>
        <v>42245.208333333328</v>
      </c>
      <c r="O241" s="14">
        <f t="shared" si="15"/>
        <v>42249.208333333328</v>
      </c>
      <c r="P241" t="b">
        <v>0</v>
      </c>
      <c r="Q241" t="b">
        <v>0</v>
      </c>
      <c r="R241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idden="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4.1878911564625847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 t="shared" si="14"/>
        <v>40396.208333333336</v>
      </c>
      <c r="O242" s="14">
        <f t="shared" si="15"/>
        <v>40397.208333333336</v>
      </c>
      <c r="P242" t="b">
        <v>0</v>
      </c>
      <c r="Q242" t="b">
        <v>0</v>
      </c>
      <c r="R242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idden="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1.0191632047477746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 t="shared" si="14"/>
        <v>41742.208333333336</v>
      </c>
      <c r="O243" s="14">
        <f t="shared" si="15"/>
        <v>41752.208333333336</v>
      </c>
      <c r="P243" t="b">
        <v>0</v>
      </c>
      <c r="Q243" t="b">
        <v>1</v>
      </c>
      <c r="R243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idden="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1.2772619047619047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 t="shared" si="14"/>
        <v>42865.208333333328</v>
      </c>
      <c r="O244" s="14">
        <f t="shared" si="15"/>
        <v>42875.208333333328</v>
      </c>
      <c r="P244" t="b">
        <v>0</v>
      </c>
      <c r="Q244" t="b">
        <v>1</v>
      </c>
      <c r="R244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idden="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4.4521739130434783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 t="shared" si="14"/>
        <v>43163.25</v>
      </c>
      <c r="O245" s="14">
        <f t="shared" si="15"/>
        <v>43166.25</v>
      </c>
      <c r="P245" t="b">
        <v>0</v>
      </c>
      <c r="Q245" t="b">
        <v>0</v>
      </c>
      <c r="R245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idden="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5.6971428571428575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 t="shared" si="14"/>
        <v>41834.208333333336</v>
      </c>
      <c r="O246" s="14">
        <f t="shared" si="15"/>
        <v>41886.208333333336</v>
      </c>
      <c r="P246" t="b">
        <v>0</v>
      </c>
      <c r="Q246" t="b">
        <v>0</v>
      </c>
      <c r="R246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idden="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5.0934482758620687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 t="shared" si="14"/>
        <v>41736.208333333336</v>
      </c>
      <c r="O247" s="14">
        <f t="shared" si="15"/>
        <v>41737.208333333336</v>
      </c>
      <c r="P247" t="b">
        <v>0</v>
      </c>
      <c r="Q247" t="b">
        <v>0</v>
      </c>
      <c r="R24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idden="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3.2553333333333332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 t="shared" si="14"/>
        <v>41491.208333333336</v>
      </c>
      <c r="O248" s="14">
        <f t="shared" si="15"/>
        <v>41495.208333333336</v>
      </c>
      <c r="P248" t="b">
        <v>0</v>
      </c>
      <c r="Q248" t="b">
        <v>0</v>
      </c>
      <c r="R248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idden="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9.3261616161616168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 t="shared" si="14"/>
        <v>42726.25</v>
      </c>
      <c r="O249" s="14">
        <f t="shared" si="15"/>
        <v>42741.25</v>
      </c>
      <c r="P249" t="b">
        <v>0</v>
      </c>
      <c r="Q249" t="b">
        <v>1</v>
      </c>
      <c r="R249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idden="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2.1133870967741935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 t="shared" si="14"/>
        <v>42004.25</v>
      </c>
      <c r="O250" s="14">
        <f t="shared" si="15"/>
        <v>42009.25</v>
      </c>
      <c r="P250" t="b">
        <v>0</v>
      </c>
      <c r="Q250" t="b">
        <v>0</v>
      </c>
      <c r="R250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idden="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2.7332520325203253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 t="shared" si="14"/>
        <v>42006.25</v>
      </c>
      <c r="O251" s="14">
        <f t="shared" si="15"/>
        <v>42013.25</v>
      </c>
      <c r="P251" t="b">
        <v>0</v>
      </c>
      <c r="Q251" t="b">
        <v>0</v>
      </c>
      <c r="R251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0.03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 t="shared" si="14"/>
        <v>40203.25</v>
      </c>
      <c r="O252" s="14">
        <f t="shared" si="15"/>
        <v>40238.25</v>
      </c>
      <c r="P252" t="b">
        <v>0</v>
      </c>
      <c r="Q252" t="b">
        <v>0</v>
      </c>
      <c r="R252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0.54084507042253516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 t="shared" si="14"/>
        <v>41252.25</v>
      </c>
      <c r="O253" s="14">
        <f t="shared" si="15"/>
        <v>41254.25</v>
      </c>
      <c r="P253" t="b">
        <v>0</v>
      </c>
      <c r="Q253" t="b">
        <v>0</v>
      </c>
      <c r="R253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idden="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6.2629999999999999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 t="shared" si="14"/>
        <v>41572.208333333336</v>
      </c>
      <c r="O254" s="14">
        <f t="shared" si="15"/>
        <v>41577.208333333336</v>
      </c>
      <c r="P254" t="b">
        <v>0</v>
      </c>
      <c r="Q254" t="b">
        <v>0</v>
      </c>
      <c r="R254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0.8902139917695473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 t="shared" si="14"/>
        <v>40641.208333333336</v>
      </c>
      <c r="O255" s="14">
        <f t="shared" si="15"/>
        <v>40653.208333333336</v>
      </c>
      <c r="P255" t="b">
        <v>0</v>
      </c>
      <c r="Q255" t="b">
        <v>0</v>
      </c>
      <c r="R255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idden="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1.8489130434782608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 t="shared" si="14"/>
        <v>42787.25</v>
      </c>
      <c r="O256" s="14">
        <f t="shared" si="15"/>
        <v>42789.25</v>
      </c>
      <c r="P256" t="b">
        <v>0</v>
      </c>
      <c r="Q256" t="b">
        <v>0</v>
      </c>
      <c r="R256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idden="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1.2016770186335404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 t="shared" si="14"/>
        <v>40590.25</v>
      </c>
      <c r="O257" s="14">
        <f t="shared" si="15"/>
        <v>40595.25</v>
      </c>
      <c r="P257" t="b">
        <v>0</v>
      </c>
      <c r="Q257" t="b">
        <v>1</v>
      </c>
      <c r="R25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0.23390243902439026</v>
      </c>
      <c r="G258" t="s">
        <v>14</v>
      </c>
      <c r="H258">
        <v>15</v>
      </c>
      <c r="I258" s="9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 t="shared" si="14"/>
        <v>42393.25</v>
      </c>
      <c r="O258" s="14">
        <f t="shared" si="15"/>
        <v>42430.25</v>
      </c>
      <c r="P258" t="b">
        <v>0</v>
      </c>
      <c r="Q258" t="b">
        <v>0</v>
      </c>
      <c r="R258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idden="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6">E259/D259</f>
        <v>1.46</v>
      </c>
      <c r="G259" t="s">
        <v>20</v>
      </c>
      <c r="H259">
        <v>92</v>
      </c>
      <c r="I259" s="9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 t="shared" ref="N259:N322" si="18">(((L259/60)/60)/24)+DATE(1970,1,1)</f>
        <v>41338.25</v>
      </c>
      <c r="O259" s="14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idden="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2.6848000000000001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 t="shared" si="18"/>
        <v>42712.25</v>
      </c>
      <c r="O260" s="14">
        <f t="shared" si="19"/>
        <v>42732.25</v>
      </c>
      <c r="P260" t="b">
        <v>0</v>
      </c>
      <c r="Q260" t="b">
        <v>1</v>
      </c>
      <c r="R260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idden="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5.9749999999999996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 t="shared" si="18"/>
        <v>41251.25</v>
      </c>
      <c r="O261" s="14">
        <f t="shared" si="19"/>
        <v>41270.25</v>
      </c>
      <c r="P261" t="b">
        <v>1</v>
      </c>
      <c r="Q261" t="b">
        <v>0</v>
      </c>
      <c r="R261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idden="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1.5769841269841269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 t="shared" si="18"/>
        <v>41180.208333333336</v>
      </c>
      <c r="O262" s="14">
        <f t="shared" si="19"/>
        <v>41192.208333333336</v>
      </c>
      <c r="P262" t="b">
        <v>0</v>
      </c>
      <c r="Q262" t="b">
        <v>0</v>
      </c>
      <c r="R262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0.31201660735468567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 t="shared" si="18"/>
        <v>40415.208333333336</v>
      </c>
      <c r="O263" s="14">
        <f t="shared" si="19"/>
        <v>40419.208333333336</v>
      </c>
      <c r="P263" t="b">
        <v>0</v>
      </c>
      <c r="Q263" t="b">
        <v>1</v>
      </c>
      <c r="R263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idden="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3.1341176470588237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 t="shared" si="18"/>
        <v>40638.208333333336</v>
      </c>
      <c r="O264" s="14">
        <f t="shared" si="19"/>
        <v>40664.208333333336</v>
      </c>
      <c r="P264" t="b">
        <v>0</v>
      </c>
      <c r="Q264" t="b">
        <v>1</v>
      </c>
      <c r="R264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idden="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3.7089655172413791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 t="shared" si="18"/>
        <v>40187.25</v>
      </c>
      <c r="O265" s="14">
        <f t="shared" si="19"/>
        <v>40187.25</v>
      </c>
      <c r="P265" t="b">
        <v>0</v>
      </c>
      <c r="Q265" t="b">
        <v>0</v>
      </c>
      <c r="R265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idden="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3.6266447368421053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 t="shared" si="18"/>
        <v>41317.25</v>
      </c>
      <c r="O266" s="14">
        <f t="shared" si="19"/>
        <v>41333.25</v>
      </c>
      <c r="P266" t="b">
        <v>0</v>
      </c>
      <c r="Q266" t="b">
        <v>0</v>
      </c>
      <c r="R266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idden="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1.2308163265306122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 t="shared" si="18"/>
        <v>42372.25</v>
      </c>
      <c r="O267" s="14">
        <f t="shared" si="19"/>
        <v>42416.25</v>
      </c>
      <c r="P267" t="b">
        <v>0</v>
      </c>
      <c r="Q267" t="b">
        <v>0</v>
      </c>
      <c r="R26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0.76766756032171579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 t="shared" si="18"/>
        <v>41950.25</v>
      </c>
      <c r="O268" s="14">
        <f t="shared" si="19"/>
        <v>41983.25</v>
      </c>
      <c r="P268" t="b">
        <v>0</v>
      </c>
      <c r="Q268" t="b">
        <v>1</v>
      </c>
      <c r="R268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idden="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2.3362012987012988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 t="shared" si="18"/>
        <v>41206.208333333336</v>
      </c>
      <c r="O269" s="14">
        <f t="shared" si="19"/>
        <v>41222.25</v>
      </c>
      <c r="P269" t="b">
        <v>0</v>
      </c>
      <c r="Q269" t="b">
        <v>0</v>
      </c>
      <c r="R269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idden="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1.8053333333333332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 t="shared" si="18"/>
        <v>41186.208333333336</v>
      </c>
      <c r="O270" s="14">
        <f t="shared" si="19"/>
        <v>41232.25</v>
      </c>
      <c r="P270" t="b">
        <v>0</v>
      </c>
      <c r="Q270" t="b">
        <v>0</v>
      </c>
      <c r="R270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idden="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2.5262857142857142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 t="shared" si="18"/>
        <v>43496.25</v>
      </c>
      <c r="O271" s="14">
        <f t="shared" si="19"/>
        <v>43517.25</v>
      </c>
      <c r="P271" t="b">
        <v>0</v>
      </c>
      <c r="Q271" t="b">
        <v>0</v>
      </c>
      <c r="R271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idden="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0.27176538240368026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 t="shared" si="18"/>
        <v>40514.25</v>
      </c>
      <c r="O272" s="14">
        <f t="shared" si="19"/>
        <v>40516.25</v>
      </c>
      <c r="P272" t="b">
        <v>0</v>
      </c>
      <c r="Q272" t="b">
        <v>0</v>
      </c>
      <c r="R272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idden="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1.2706571242680547E-2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 t="shared" si="18"/>
        <v>42345.25</v>
      </c>
      <c r="O273" s="14">
        <f t="shared" si="19"/>
        <v>42376.25</v>
      </c>
      <c r="P273" t="b">
        <v>0</v>
      </c>
      <c r="Q273" t="b">
        <v>0</v>
      </c>
      <c r="R273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idden="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3.0400978473581213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 t="shared" si="18"/>
        <v>43656.208333333328</v>
      </c>
      <c r="O274" s="14">
        <f t="shared" si="19"/>
        <v>43681.208333333328</v>
      </c>
      <c r="P274" t="b">
        <v>0</v>
      </c>
      <c r="Q274" t="b">
        <v>1</v>
      </c>
      <c r="R274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idden="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1.3723076923076922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 t="shared" si="18"/>
        <v>42995.208333333328</v>
      </c>
      <c r="O275" s="14">
        <f t="shared" si="19"/>
        <v>42998.208333333328</v>
      </c>
      <c r="P275" t="b">
        <v>0</v>
      </c>
      <c r="Q275" t="b">
        <v>0</v>
      </c>
      <c r="R275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0.32208333333333333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 t="shared" si="18"/>
        <v>43045.25</v>
      </c>
      <c r="O276" s="14">
        <f t="shared" si="19"/>
        <v>43050.25</v>
      </c>
      <c r="P276" t="b">
        <v>0</v>
      </c>
      <c r="Q276" t="b">
        <v>0</v>
      </c>
      <c r="R276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idden="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2.4151282051282053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 t="shared" si="18"/>
        <v>43561.208333333328</v>
      </c>
      <c r="O277" s="14">
        <f t="shared" si="19"/>
        <v>43569.208333333328</v>
      </c>
      <c r="P277" t="b">
        <v>0</v>
      </c>
      <c r="Q277" t="b">
        <v>0</v>
      </c>
      <c r="R27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0.96799999999999997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 t="shared" si="18"/>
        <v>41018.208333333336</v>
      </c>
      <c r="O278" s="14">
        <f t="shared" si="19"/>
        <v>41023.208333333336</v>
      </c>
      <c r="P278" t="b">
        <v>0</v>
      </c>
      <c r="Q278" t="b">
        <v>1</v>
      </c>
      <c r="R278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idden="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10.664285714285715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 t="shared" si="18"/>
        <v>40378.208333333336</v>
      </c>
      <c r="O279" s="14">
        <f t="shared" si="19"/>
        <v>40380.208333333336</v>
      </c>
      <c r="P279" t="b">
        <v>0</v>
      </c>
      <c r="Q279" t="b">
        <v>0</v>
      </c>
      <c r="R279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idden="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3.2588888888888889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 t="shared" si="18"/>
        <v>41239.25</v>
      </c>
      <c r="O280" s="14">
        <f t="shared" si="19"/>
        <v>41264.25</v>
      </c>
      <c r="P280" t="b">
        <v>0</v>
      </c>
      <c r="Q280" t="b">
        <v>0</v>
      </c>
      <c r="R280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idden="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1.7070000000000001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 t="shared" si="18"/>
        <v>43346.208333333328</v>
      </c>
      <c r="O281" s="14">
        <f t="shared" si="19"/>
        <v>43349.208333333328</v>
      </c>
      <c r="P281" t="b">
        <v>0</v>
      </c>
      <c r="Q281" t="b">
        <v>0</v>
      </c>
      <c r="R281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idden="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5.8144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 t="shared" si="18"/>
        <v>43060.25</v>
      </c>
      <c r="O282" s="14">
        <f t="shared" si="19"/>
        <v>43066.25</v>
      </c>
      <c r="P282" t="b">
        <v>0</v>
      </c>
      <c r="Q282" t="b">
        <v>0</v>
      </c>
      <c r="R282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0.91520972644376897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 t="shared" si="18"/>
        <v>40979.25</v>
      </c>
      <c r="O283" s="14">
        <f t="shared" si="19"/>
        <v>41000.208333333336</v>
      </c>
      <c r="P283" t="b">
        <v>0</v>
      </c>
      <c r="Q283" t="b">
        <v>1</v>
      </c>
      <c r="R283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idden="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1.0804761904761904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 t="shared" si="18"/>
        <v>42701.25</v>
      </c>
      <c r="O284" s="14">
        <f t="shared" si="19"/>
        <v>42707.25</v>
      </c>
      <c r="P284" t="b">
        <v>0</v>
      </c>
      <c r="Q284" t="b">
        <v>1</v>
      </c>
      <c r="R284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0.18728395061728395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 t="shared" si="18"/>
        <v>42520.208333333328</v>
      </c>
      <c r="O285" s="14">
        <f t="shared" si="19"/>
        <v>42525.208333333328</v>
      </c>
      <c r="P285" t="b">
        <v>0</v>
      </c>
      <c r="Q285" t="b">
        <v>0</v>
      </c>
      <c r="R285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0.83193877551020412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 t="shared" si="18"/>
        <v>41030.208333333336</v>
      </c>
      <c r="O286" s="14">
        <f t="shared" si="19"/>
        <v>41035.208333333336</v>
      </c>
      <c r="P286" t="b">
        <v>0</v>
      </c>
      <c r="Q286" t="b">
        <v>0</v>
      </c>
      <c r="R286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idden="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7.0633333333333335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 t="shared" si="18"/>
        <v>42623.208333333328</v>
      </c>
      <c r="O287" s="14">
        <f t="shared" si="19"/>
        <v>42661.208333333328</v>
      </c>
      <c r="P287" t="b">
        <v>0</v>
      </c>
      <c r="Q287" t="b">
        <v>0</v>
      </c>
      <c r="R28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idden="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0.17446030330062445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 t="shared" si="18"/>
        <v>42697.25</v>
      </c>
      <c r="O288" s="14">
        <f t="shared" si="19"/>
        <v>42704.25</v>
      </c>
      <c r="P288" t="b">
        <v>0</v>
      </c>
      <c r="Q288" t="b">
        <v>0</v>
      </c>
      <c r="R288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idden="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2.0973015873015872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 t="shared" si="18"/>
        <v>42122.208333333328</v>
      </c>
      <c r="O289" s="14">
        <f t="shared" si="19"/>
        <v>42122.208333333328</v>
      </c>
      <c r="P289" t="b">
        <v>0</v>
      </c>
      <c r="Q289" t="b">
        <v>0</v>
      </c>
      <c r="R289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0.97785714285714287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 t="shared" si="18"/>
        <v>40982.208333333336</v>
      </c>
      <c r="O290" s="14">
        <f t="shared" si="19"/>
        <v>40983.208333333336</v>
      </c>
      <c r="P290" t="b">
        <v>0</v>
      </c>
      <c r="Q290" t="b">
        <v>1</v>
      </c>
      <c r="R290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idden="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16.842500000000001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 t="shared" si="18"/>
        <v>42219.208333333328</v>
      </c>
      <c r="O291" s="14">
        <f t="shared" si="19"/>
        <v>42222.208333333328</v>
      </c>
      <c r="P291" t="b">
        <v>0</v>
      </c>
      <c r="Q291" t="b">
        <v>0</v>
      </c>
      <c r="R291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0.54402135231316728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 t="shared" si="18"/>
        <v>41404.208333333336</v>
      </c>
      <c r="O292" s="14">
        <f t="shared" si="19"/>
        <v>41436.208333333336</v>
      </c>
      <c r="P292" t="b">
        <v>0</v>
      </c>
      <c r="Q292" t="b">
        <v>1</v>
      </c>
      <c r="R292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idden="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4.5661111111111108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 t="shared" si="18"/>
        <v>40831.208333333336</v>
      </c>
      <c r="O293" s="14">
        <f t="shared" si="19"/>
        <v>40835.208333333336</v>
      </c>
      <c r="P293" t="b">
        <v>1</v>
      </c>
      <c r="Q293" t="b">
        <v>0</v>
      </c>
      <c r="R293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9.8219178082191785E-2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 t="shared" si="18"/>
        <v>40984.208333333336</v>
      </c>
      <c r="O294" s="14">
        <f t="shared" si="19"/>
        <v>41002.208333333336</v>
      </c>
      <c r="P294" t="b">
        <v>0</v>
      </c>
      <c r="Q294" t="b">
        <v>0</v>
      </c>
      <c r="R294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idden="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0.16384615384615384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 t="shared" si="18"/>
        <v>40456.208333333336</v>
      </c>
      <c r="O295" s="14">
        <f t="shared" si="19"/>
        <v>40465.208333333336</v>
      </c>
      <c r="P295" t="b">
        <v>0</v>
      </c>
      <c r="Q295" t="b">
        <v>0</v>
      </c>
      <c r="R295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idden="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13.396666666666667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 t="shared" si="18"/>
        <v>43399.208333333328</v>
      </c>
      <c r="O296" s="14">
        <f t="shared" si="19"/>
        <v>43411.25</v>
      </c>
      <c r="P296" t="b">
        <v>0</v>
      </c>
      <c r="Q296" t="b">
        <v>0</v>
      </c>
      <c r="R296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0.35650077760497667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 t="shared" si="18"/>
        <v>41562.208333333336</v>
      </c>
      <c r="O297" s="14">
        <f t="shared" si="19"/>
        <v>41587.25</v>
      </c>
      <c r="P297" t="b">
        <v>0</v>
      </c>
      <c r="Q297" t="b">
        <v>0</v>
      </c>
      <c r="R29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0.54950819672131146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 t="shared" si="18"/>
        <v>43493.25</v>
      </c>
      <c r="O298" s="14">
        <f t="shared" si="19"/>
        <v>43515.25</v>
      </c>
      <c r="P298" t="b">
        <v>0</v>
      </c>
      <c r="Q298" t="b">
        <v>0</v>
      </c>
      <c r="R298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0.94236111111111109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 t="shared" si="18"/>
        <v>41653.25</v>
      </c>
      <c r="O299" s="14">
        <f t="shared" si="19"/>
        <v>41662.25</v>
      </c>
      <c r="P299" t="b">
        <v>0</v>
      </c>
      <c r="Q299" t="b">
        <v>1</v>
      </c>
      <c r="R299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idden="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1.4391428571428571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 t="shared" si="18"/>
        <v>42426.25</v>
      </c>
      <c r="O300" s="14">
        <f t="shared" si="19"/>
        <v>42444.208333333328</v>
      </c>
      <c r="P300" t="b">
        <v>0</v>
      </c>
      <c r="Q300" t="b">
        <v>1</v>
      </c>
      <c r="R300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0.51421052631578945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 t="shared" si="18"/>
        <v>42432.25</v>
      </c>
      <c r="O301" s="14">
        <f t="shared" si="19"/>
        <v>42488.208333333328</v>
      </c>
      <c r="P301" t="b">
        <v>0</v>
      </c>
      <c r="Q301" t="b">
        <v>0</v>
      </c>
      <c r="R301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0.05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 t="shared" si="18"/>
        <v>42977.208333333328</v>
      </c>
      <c r="O302" s="14">
        <f t="shared" si="19"/>
        <v>42978.208333333328</v>
      </c>
      <c r="P302" t="b">
        <v>0</v>
      </c>
      <c r="Q302" t="b">
        <v>1</v>
      </c>
      <c r="R302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idden="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13.446666666666667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 t="shared" si="18"/>
        <v>42061.25</v>
      </c>
      <c r="O303" s="14">
        <f t="shared" si="19"/>
        <v>42078.208333333328</v>
      </c>
      <c r="P303" t="b">
        <v>0</v>
      </c>
      <c r="Q303" t="b">
        <v>0</v>
      </c>
      <c r="R303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0.31844940867279897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 t="shared" si="18"/>
        <v>43345.208333333328</v>
      </c>
      <c r="O304" s="14">
        <f t="shared" si="19"/>
        <v>43359.208333333328</v>
      </c>
      <c r="P304" t="b">
        <v>0</v>
      </c>
      <c r="Q304" t="b">
        <v>0</v>
      </c>
      <c r="R304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0.82617647058823529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 t="shared" si="18"/>
        <v>42376.25</v>
      </c>
      <c r="O305" s="14">
        <f t="shared" si="19"/>
        <v>42381.25</v>
      </c>
      <c r="P305" t="b">
        <v>0</v>
      </c>
      <c r="Q305" t="b">
        <v>0</v>
      </c>
      <c r="R305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idden="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5.4614285714285717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 t="shared" si="18"/>
        <v>42589.208333333328</v>
      </c>
      <c r="O306" s="14">
        <f t="shared" si="19"/>
        <v>42630.208333333328</v>
      </c>
      <c r="P306" t="b">
        <v>0</v>
      </c>
      <c r="Q306" t="b">
        <v>0</v>
      </c>
      <c r="R306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idden="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2.8621428571428571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 t="shared" si="18"/>
        <v>42448.208333333328</v>
      </c>
      <c r="O307" s="14">
        <f t="shared" si="19"/>
        <v>42489.208333333328</v>
      </c>
      <c r="P307" t="b">
        <v>0</v>
      </c>
      <c r="Q307" t="b">
        <v>0</v>
      </c>
      <c r="R30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7.9076923076923072E-2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 t="shared" si="18"/>
        <v>42930.208333333328</v>
      </c>
      <c r="O308" s="14">
        <f t="shared" si="19"/>
        <v>42933.208333333328</v>
      </c>
      <c r="P308" t="b">
        <v>0</v>
      </c>
      <c r="Q308" t="b">
        <v>1</v>
      </c>
      <c r="R308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idden="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1.3213677811550153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 t="shared" si="18"/>
        <v>41066.208333333336</v>
      </c>
      <c r="O309" s="14">
        <f t="shared" si="19"/>
        <v>41086.208333333336</v>
      </c>
      <c r="P309" t="b">
        <v>0</v>
      </c>
      <c r="Q309" t="b">
        <v>1</v>
      </c>
      <c r="R309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0.74077834179357027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 t="shared" si="18"/>
        <v>40651.208333333336</v>
      </c>
      <c r="O310" s="14">
        <f t="shared" si="19"/>
        <v>40652.208333333336</v>
      </c>
      <c r="P310" t="b">
        <v>0</v>
      </c>
      <c r="Q310" t="b">
        <v>0</v>
      </c>
      <c r="R310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idden="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0.75292682926829269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 t="shared" si="18"/>
        <v>40807.208333333336</v>
      </c>
      <c r="O311" s="14">
        <f t="shared" si="19"/>
        <v>40827.208333333336</v>
      </c>
      <c r="P311" t="b">
        <v>0</v>
      </c>
      <c r="Q311" t="b">
        <v>1</v>
      </c>
      <c r="R311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0.20333333333333334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 t="shared" si="18"/>
        <v>40277.208333333336</v>
      </c>
      <c r="O312" s="14">
        <f t="shared" si="19"/>
        <v>40293.208333333336</v>
      </c>
      <c r="P312" t="b">
        <v>0</v>
      </c>
      <c r="Q312" t="b">
        <v>0</v>
      </c>
      <c r="R312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idden="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2.0336507936507937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 t="shared" si="18"/>
        <v>40590.25</v>
      </c>
      <c r="O313" s="14">
        <f t="shared" si="19"/>
        <v>40602.25</v>
      </c>
      <c r="P313" t="b">
        <v>0</v>
      </c>
      <c r="Q313" t="b">
        <v>0</v>
      </c>
      <c r="R313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idden="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3.1022842639593908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 t="shared" si="18"/>
        <v>41572.208333333336</v>
      </c>
      <c r="O314" s="14">
        <f t="shared" si="19"/>
        <v>41579.208333333336</v>
      </c>
      <c r="P314" t="b">
        <v>0</v>
      </c>
      <c r="Q314" t="b">
        <v>0</v>
      </c>
      <c r="R314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idden="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3.9531818181818181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 t="shared" si="18"/>
        <v>40966.25</v>
      </c>
      <c r="O315" s="14">
        <f t="shared" si="19"/>
        <v>40968.25</v>
      </c>
      <c r="P315" t="b">
        <v>0</v>
      </c>
      <c r="Q315" t="b">
        <v>0</v>
      </c>
      <c r="R315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idden="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2.9471428571428571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 t="shared" si="18"/>
        <v>43536.208333333328</v>
      </c>
      <c r="O316" s="14">
        <f t="shared" si="19"/>
        <v>43541.208333333328</v>
      </c>
      <c r="P316" t="b">
        <v>0</v>
      </c>
      <c r="Q316" t="b">
        <v>1</v>
      </c>
      <c r="R316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0.33894736842105261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 t="shared" si="18"/>
        <v>41783.208333333336</v>
      </c>
      <c r="O317" s="14">
        <f t="shared" si="19"/>
        <v>41812.208333333336</v>
      </c>
      <c r="P317" t="b">
        <v>0</v>
      </c>
      <c r="Q317" t="b">
        <v>0</v>
      </c>
      <c r="R31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0.66677083333333331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 t="shared" si="18"/>
        <v>43788.25</v>
      </c>
      <c r="O318" s="14">
        <f t="shared" si="19"/>
        <v>43789.25</v>
      </c>
      <c r="P318" t="b">
        <v>0</v>
      </c>
      <c r="Q318" t="b">
        <v>1</v>
      </c>
      <c r="R318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0.19227272727272726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 t="shared" si="18"/>
        <v>42869.208333333328</v>
      </c>
      <c r="O319" s="14">
        <f t="shared" si="19"/>
        <v>42882.208333333328</v>
      </c>
      <c r="P319" t="b">
        <v>0</v>
      </c>
      <c r="Q319" t="b">
        <v>0</v>
      </c>
      <c r="R319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0.15842105263157893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 t="shared" si="18"/>
        <v>41684.25</v>
      </c>
      <c r="O320" s="14">
        <f t="shared" si="19"/>
        <v>41686.25</v>
      </c>
      <c r="P320" t="b">
        <v>0</v>
      </c>
      <c r="Q320" t="b">
        <v>0</v>
      </c>
      <c r="R320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idden="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0.38702380952380955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 t="shared" si="18"/>
        <v>40402.208333333336</v>
      </c>
      <c r="O321" s="14">
        <f t="shared" si="19"/>
        <v>40426.208333333336</v>
      </c>
      <c r="P321" t="b">
        <v>0</v>
      </c>
      <c r="Q321" t="b">
        <v>0</v>
      </c>
      <c r="R321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9.5876777251184833E-2</v>
      </c>
      <c r="G322" t="s">
        <v>14</v>
      </c>
      <c r="H322">
        <v>80</v>
      </c>
      <c r="I322" s="9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 t="shared" si="18"/>
        <v>40673.208333333336</v>
      </c>
      <c r="O322" s="14">
        <f t="shared" si="19"/>
        <v>40682.208333333336</v>
      </c>
      <c r="P322" t="b">
        <v>0</v>
      </c>
      <c r="Q322" t="b">
        <v>0</v>
      </c>
      <c r="R322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20">E323/D323</f>
        <v>0.94144366197183094</v>
      </c>
      <c r="G323" t="s">
        <v>14</v>
      </c>
      <c r="H323">
        <v>2468</v>
      </c>
      <c r="I323" s="9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 t="shared" ref="N323:N386" si="22">(((L323/60)/60)/24)+DATE(1970,1,1)</f>
        <v>40634.208333333336</v>
      </c>
      <c r="O323" s="14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idden="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1.6656234096692113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 t="shared" si="22"/>
        <v>40507.25</v>
      </c>
      <c r="O324" s="14">
        <f t="shared" si="23"/>
        <v>40520.25</v>
      </c>
      <c r="P324" t="b">
        <v>0</v>
      </c>
      <c r="Q324" t="b">
        <v>0</v>
      </c>
      <c r="R324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0.24134831460674158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 t="shared" si="22"/>
        <v>41725.208333333336</v>
      </c>
      <c r="O325" s="14">
        <f t="shared" si="23"/>
        <v>41727.208333333336</v>
      </c>
      <c r="P325" t="b">
        <v>0</v>
      </c>
      <c r="Q325" t="b">
        <v>0</v>
      </c>
      <c r="R325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idden="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1.6405633802816901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 t="shared" si="22"/>
        <v>42176.208333333328</v>
      </c>
      <c r="O326" s="14">
        <f t="shared" si="23"/>
        <v>42188.208333333328</v>
      </c>
      <c r="P326" t="b">
        <v>0</v>
      </c>
      <c r="Q326" t="b">
        <v>1</v>
      </c>
      <c r="R326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0.90723076923076929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 t="shared" si="22"/>
        <v>43267.208333333328</v>
      </c>
      <c r="O327" s="14">
        <f t="shared" si="23"/>
        <v>43290.208333333328</v>
      </c>
      <c r="P327" t="b">
        <v>0</v>
      </c>
      <c r="Q327" t="b">
        <v>1</v>
      </c>
      <c r="R32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0.46194444444444444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 t="shared" si="22"/>
        <v>42364.25</v>
      </c>
      <c r="O328" s="14">
        <f t="shared" si="23"/>
        <v>42370.25</v>
      </c>
      <c r="P328" t="b">
        <v>0</v>
      </c>
      <c r="Q328" t="b">
        <v>0</v>
      </c>
      <c r="R328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0.38538461538461538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 t="shared" si="22"/>
        <v>43705.208333333328</v>
      </c>
      <c r="O329" s="14">
        <f t="shared" si="23"/>
        <v>43709.208333333328</v>
      </c>
      <c r="P329" t="b">
        <v>0</v>
      </c>
      <c r="Q329" t="b">
        <v>1</v>
      </c>
      <c r="R329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idden="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1.3356231003039514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 t="shared" si="22"/>
        <v>43434.25</v>
      </c>
      <c r="O330" s="14">
        <f t="shared" si="23"/>
        <v>43445.25</v>
      </c>
      <c r="P330" t="b">
        <v>0</v>
      </c>
      <c r="Q330" t="b">
        <v>0</v>
      </c>
      <c r="R330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idden="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0.22896588486140726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 t="shared" si="22"/>
        <v>42716.25</v>
      </c>
      <c r="O331" s="14">
        <f t="shared" si="23"/>
        <v>42727.25</v>
      </c>
      <c r="P331" t="b">
        <v>0</v>
      </c>
      <c r="Q331" t="b">
        <v>0</v>
      </c>
      <c r="R331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idden="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1.8495548961424333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 t="shared" si="22"/>
        <v>43077.25</v>
      </c>
      <c r="O332" s="14">
        <f t="shared" si="23"/>
        <v>43078.25</v>
      </c>
      <c r="P332" t="b">
        <v>0</v>
      </c>
      <c r="Q332" t="b">
        <v>0</v>
      </c>
      <c r="R332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idden="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4.4372727272727275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 t="shared" si="22"/>
        <v>40896.25</v>
      </c>
      <c r="O333" s="14">
        <f t="shared" si="23"/>
        <v>40897.25</v>
      </c>
      <c r="P333" t="b">
        <v>0</v>
      </c>
      <c r="Q333" t="b">
        <v>0</v>
      </c>
      <c r="R333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idden="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1.999806763285024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 t="shared" si="22"/>
        <v>41361.208333333336</v>
      </c>
      <c r="O334" s="14">
        <f t="shared" si="23"/>
        <v>41362.208333333336</v>
      </c>
      <c r="P334" t="b">
        <v>0</v>
      </c>
      <c r="Q334" t="b">
        <v>0</v>
      </c>
      <c r="R334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idden="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1.2395833333333333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 t="shared" si="22"/>
        <v>43424.25</v>
      </c>
      <c r="O335" s="14">
        <f t="shared" si="23"/>
        <v>43452.25</v>
      </c>
      <c r="P335" t="b">
        <v>0</v>
      </c>
      <c r="Q335" t="b">
        <v>0</v>
      </c>
      <c r="R335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idden="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1.8661329305135952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 t="shared" si="22"/>
        <v>43110.25</v>
      </c>
      <c r="O336" s="14">
        <f t="shared" si="23"/>
        <v>43117.25</v>
      </c>
      <c r="P336" t="b">
        <v>0</v>
      </c>
      <c r="Q336" t="b">
        <v>0</v>
      </c>
      <c r="R336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idden="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1.1428538550057536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 t="shared" si="22"/>
        <v>43784.25</v>
      </c>
      <c r="O337" s="14">
        <f t="shared" si="23"/>
        <v>43797.25</v>
      </c>
      <c r="P337" t="b">
        <v>0</v>
      </c>
      <c r="Q337" t="b">
        <v>0</v>
      </c>
      <c r="R33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0.97032531824611035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 t="shared" si="22"/>
        <v>40527.25</v>
      </c>
      <c r="O338" s="14">
        <f t="shared" si="23"/>
        <v>40528.25</v>
      </c>
      <c r="P338" t="b">
        <v>0</v>
      </c>
      <c r="Q338" t="b">
        <v>1</v>
      </c>
      <c r="R338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idden="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1.2281904761904763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 t="shared" si="22"/>
        <v>43780.25</v>
      </c>
      <c r="O339" s="14">
        <f t="shared" si="23"/>
        <v>43781.25</v>
      </c>
      <c r="P339" t="b">
        <v>0</v>
      </c>
      <c r="Q339" t="b">
        <v>0</v>
      </c>
      <c r="R339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idden="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1.7914326647564469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 t="shared" si="22"/>
        <v>40821.208333333336</v>
      </c>
      <c r="O340" s="14">
        <f t="shared" si="23"/>
        <v>40851.208333333336</v>
      </c>
      <c r="P340" t="b">
        <v>0</v>
      </c>
      <c r="Q340" t="b">
        <v>0</v>
      </c>
      <c r="R340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idden="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0.79951577402787966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 t="shared" si="22"/>
        <v>42949.208333333328</v>
      </c>
      <c r="O341" s="14">
        <f t="shared" si="23"/>
        <v>42963.208333333328</v>
      </c>
      <c r="P341" t="b">
        <v>0</v>
      </c>
      <c r="Q341" t="b">
        <v>0</v>
      </c>
      <c r="R341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0.94242587601078165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 t="shared" si="22"/>
        <v>40889.25</v>
      </c>
      <c r="O342" s="14">
        <f t="shared" si="23"/>
        <v>40890.25</v>
      </c>
      <c r="P342" t="b">
        <v>0</v>
      </c>
      <c r="Q342" t="b">
        <v>0</v>
      </c>
      <c r="R342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0.84669291338582675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 t="shared" si="22"/>
        <v>42244.208333333328</v>
      </c>
      <c r="O343" s="14">
        <f t="shared" si="23"/>
        <v>42251.208333333328</v>
      </c>
      <c r="P343" t="b">
        <v>0</v>
      </c>
      <c r="Q343" t="b">
        <v>0</v>
      </c>
      <c r="R343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0.66521920668058454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 t="shared" si="22"/>
        <v>41475.208333333336</v>
      </c>
      <c r="O344" s="14">
        <f t="shared" si="23"/>
        <v>41487.208333333336</v>
      </c>
      <c r="P344" t="b">
        <v>0</v>
      </c>
      <c r="Q344" t="b">
        <v>0</v>
      </c>
      <c r="R344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0.53922222222222227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 t="shared" si="22"/>
        <v>41597.25</v>
      </c>
      <c r="O345" s="14">
        <f t="shared" si="23"/>
        <v>41650.25</v>
      </c>
      <c r="P345" t="b">
        <v>0</v>
      </c>
      <c r="Q345" t="b">
        <v>0</v>
      </c>
      <c r="R345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0.41983299595141699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 t="shared" si="22"/>
        <v>43122.25</v>
      </c>
      <c r="O346" s="14">
        <f t="shared" si="23"/>
        <v>43162.25</v>
      </c>
      <c r="P346" t="b">
        <v>0</v>
      </c>
      <c r="Q346" t="b">
        <v>0</v>
      </c>
      <c r="R346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0.14694796954314721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 t="shared" si="22"/>
        <v>42194.208333333328</v>
      </c>
      <c r="O347" s="14">
        <f t="shared" si="23"/>
        <v>42195.208333333328</v>
      </c>
      <c r="P347" t="b">
        <v>0</v>
      </c>
      <c r="Q347" t="b">
        <v>0</v>
      </c>
      <c r="R34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0.34475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 t="shared" si="22"/>
        <v>42971.208333333328</v>
      </c>
      <c r="O348" s="14">
        <f t="shared" si="23"/>
        <v>43026.208333333328</v>
      </c>
      <c r="P348" t="b">
        <v>0</v>
      </c>
      <c r="Q348" t="b">
        <v>1</v>
      </c>
      <c r="R348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idden="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14.007777777777777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 t="shared" si="22"/>
        <v>42046.25</v>
      </c>
      <c r="O349" s="14">
        <f t="shared" si="23"/>
        <v>42070.25</v>
      </c>
      <c r="P349" t="b">
        <v>0</v>
      </c>
      <c r="Q349" t="b">
        <v>0</v>
      </c>
      <c r="R349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0.71770351758793971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 t="shared" si="22"/>
        <v>42782.25</v>
      </c>
      <c r="O350" s="14">
        <f t="shared" si="23"/>
        <v>42795.25</v>
      </c>
      <c r="P350" t="b">
        <v>0</v>
      </c>
      <c r="Q350" t="b">
        <v>0</v>
      </c>
      <c r="R350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0.53074115044247783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 t="shared" si="22"/>
        <v>42930.208333333328</v>
      </c>
      <c r="O351" s="14">
        <f t="shared" si="23"/>
        <v>42960.208333333328</v>
      </c>
      <c r="P351" t="b">
        <v>0</v>
      </c>
      <c r="Q351" t="b">
        <v>0</v>
      </c>
      <c r="R351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0.05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 t="shared" si="22"/>
        <v>42144.208333333328</v>
      </c>
      <c r="O352" s="14">
        <f t="shared" si="23"/>
        <v>42162.208333333328</v>
      </c>
      <c r="P352" t="b">
        <v>0</v>
      </c>
      <c r="Q352" t="b">
        <v>1</v>
      </c>
      <c r="R352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idden="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1.2770715249662619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 t="shared" si="22"/>
        <v>42240.208333333328</v>
      </c>
      <c r="O353" s="14">
        <f t="shared" si="23"/>
        <v>42254.208333333328</v>
      </c>
      <c r="P353" t="b">
        <v>0</v>
      </c>
      <c r="Q353" t="b">
        <v>0</v>
      </c>
      <c r="R353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0.34892857142857142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 t="shared" si="22"/>
        <v>42315.25</v>
      </c>
      <c r="O354" s="14">
        <f t="shared" si="23"/>
        <v>42323.25</v>
      </c>
      <c r="P354" t="b">
        <v>0</v>
      </c>
      <c r="Q354" t="b">
        <v>0</v>
      </c>
      <c r="R354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idden="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4.105982142857143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 t="shared" si="22"/>
        <v>43651.208333333328</v>
      </c>
      <c r="O355" s="14">
        <f t="shared" si="23"/>
        <v>43652.208333333328</v>
      </c>
      <c r="P355" t="b">
        <v>0</v>
      </c>
      <c r="Q355" t="b">
        <v>0</v>
      </c>
      <c r="R355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idden="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1.2373770491803278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 t="shared" si="22"/>
        <v>41520.208333333336</v>
      </c>
      <c r="O356" s="14">
        <f t="shared" si="23"/>
        <v>41527.208333333336</v>
      </c>
      <c r="P356" t="b">
        <v>0</v>
      </c>
      <c r="Q356" t="b">
        <v>0</v>
      </c>
      <c r="R356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idden="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0.58973684210526311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 t="shared" si="22"/>
        <v>42757.25</v>
      </c>
      <c r="O357" s="14">
        <f t="shared" si="23"/>
        <v>42797.25</v>
      </c>
      <c r="P357" t="b">
        <v>0</v>
      </c>
      <c r="Q357" t="b">
        <v>0</v>
      </c>
      <c r="R35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0.36892473118279567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 t="shared" si="22"/>
        <v>40922.25</v>
      </c>
      <c r="O358" s="14">
        <f t="shared" si="23"/>
        <v>40931.25</v>
      </c>
      <c r="P358" t="b">
        <v>0</v>
      </c>
      <c r="Q358" t="b">
        <v>0</v>
      </c>
      <c r="R358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idden="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1.8491304347826087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 t="shared" si="22"/>
        <v>42250.208333333328</v>
      </c>
      <c r="O359" s="14">
        <f t="shared" si="23"/>
        <v>42275.208333333328</v>
      </c>
      <c r="P359" t="b">
        <v>0</v>
      </c>
      <c r="Q359" t="b">
        <v>0</v>
      </c>
      <c r="R359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0.11814432989690722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 t="shared" si="22"/>
        <v>43322.208333333328</v>
      </c>
      <c r="O360" s="14">
        <f t="shared" si="23"/>
        <v>43325.208333333328</v>
      </c>
      <c r="P360" t="b">
        <v>1</v>
      </c>
      <c r="Q360" t="b">
        <v>0</v>
      </c>
      <c r="R360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idden="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2.9870000000000001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 t="shared" si="22"/>
        <v>40782.208333333336</v>
      </c>
      <c r="O361" s="14">
        <f t="shared" si="23"/>
        <v>40789.208333333336</v>
      </c>
      <c r="P361" t="b">
        <v>0</v>
      </c>
      <c r="Q361" t="b">
        <v>0</v>
      </c>
      <c r="R361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idden="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2.2635175879396985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 t="shared" si="22"/>
        <v>40544.25</v>
      </c>
      <c r="O362" s="14">
        <f t="shared" si="23"/>
        <v>40558.25</v>
      </c>
      <c r="P362" t="b">
        <v>0</v>
      </c>
      <c r="Q362" t="b">
        <v>1</v>
      </c>
      <c r="R362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idden="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1.7356363636363636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 t="shared" si="22"/>
        <v>43015.208333333328</v>
      </c>
      <c r="O363" s="14">
        <f t="shared" si="23"/>
        <v>43039.208333333328</v>
      </c>
      <c r="P363" t="b">
        <v>0</v>
      </c>
      <c r="Q363" t="b">
        <v>0</v>
      </c>
      <c r="R363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idden="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3.7175675675675675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 t="shared" si="22"/>
        <v>40570.25</v>
      </c>
      <c r="O364" s="14">
        <f t="shared" si="23"/>
        <v>40608.25</v>
      </c>
      <c r="P364" t="b">
        <v>0</v>
      </c>
      <c r="Q364" t="b">
        <v>0</v>
      </c>
      <c r="R364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idden="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1.601923076923077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 t="shared" si="22"/>
        <v>40904.25</v>
      </c>
      <c r="O365" s="14">
        <f t="shared" si="23"/>
        <v>40905.25</v>
      </c>
      <c r="P365" t="b">
        <v>0</v>
      </c>
      <c r="Q365" t="b">
        <v>0</v>
      </c>
      <c r="R365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idden="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16.163333333333334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 t="shared" si="22"/>
        <v>43164.25</v>
      </c>
      <c r="O366" s="14">
        <f t="shared" si="23"/>
        <v>43194.208333333328</v>
      </c>
      <c r="P366" t="b">
        <v>0</v>
      </c>
      <c r="Q366" t="b">
        <v>0</v>
      </c>
      <c r="R366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idden="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7.3343749999999996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 t="shared" si="22"/>
        <v>42733.25</v>
      </c>
      <c r="O367" s="14">
        <f t="shared" si="23"/>
        <v>42760.25</v>
      </c>
      <c r="P367" t="b">
        <v>0</v>
      </c>
      <c r="Q367" t="b">
        <v>0</v>
      </c>
      <c r="R36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idden="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5.9211111111111112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 t="shared" si="22"/>
        <v>40546.25</v>
      </c>
      <c r="O368" s="14">
        <f t="shared" si="23"/>
        <v>40547.25</v>
      </c>
      <c r="P368" t="b">
        <v>0</v>
      </c>
      <c r="Q368" t="b">
        <v>1</v>
      </c>
      <c r="R368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0.18888888888888888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 t="shared" si="22"/>
        <v>41930.208333333336</v>
      </c>
      <c r="O369" s="14">
        <f t="shared" si="23"/>
        <v>41954.25</v>
      </c>
      <c r="P369" t="b">
        <v>0</v>
      </c>
      <c r="Q369" t="b">
        <v>1</v>
      </c>
      <c r="R369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idden="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2.7680769230769231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 t="shared" si="22"/>
        <v>40464.208333333336</v>
      </c>
      <c r="O370" s="14">
        <f t="shared" si="23"/>
        <v>40487.208333333336</v>
      </c>
      <c r="P370" t="b">
        <v>0</v>
      </c>
      <c r="Q370" t="b">
        <v>1</v>
      </c>
      <c r="R370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idden="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2.730185185185185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 t="shared" si="22"/>
        <v>41308.25</v>
      </c>
      <c r="O371" s="14">
        <f t="shared" si="23"/>
        <v>41347.208333333336</v>
      </c>
      <c r="P371" t="b">
        <v>0</v>
      </c>
      <c r="Q371" t="b">
        <v>1</v>
      </c>
      <c r="R371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idden="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1.593633125556545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 t="shared" si="22"/>
        <v>43570.208333333328</v>
      </c>
      <c r="O372" s="14">
        <f t="shared" si="23"/>
        <v>43576.208333333328</v>
      </c>
      <c r="P372" t="b">
        <v>0</v>
      </c>
      <c r="Q372" t="b">
        <v>0</v>
      </c>
      <c r="R372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0.67869978858350954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 t="shared" si="22"/>
        <v>42043.25</v>
      </c>
      <c r="O373" s="14">
        <f t="shared" si="23"/>
        <v>42094.208333333328</v>
      </c>
      <c r="P373" t="b">
        <v>0</v>
      </c>
      <c r="Q373" t="b">
        <v>0</v>
      </c>
      <c r="R373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idden="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15.915555555555555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 t="shared" si="22"/>
        <v>42012.25</v>
      </c>
      <c r="O374" s="14">
        <f t="shared" si="23"/>
        <v>42032.25</v>
      </c>
      <c r="P374" t="b">
        <v>0</v>
      </c>
      <c r="Q374" t="b">
        <v>1</v>
      </c>
      <c r="R374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idden="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7.3018222222222224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 t="shared" si="22"/>
        <v>42964.208333333328</v>
      </c>
      <c r="O375" s="14">
        <f t="shared" si="23"/>
        <v>42972.208333333328</v>
      </c>
      <c r="P375" t="b">
        <v>0</v>
      </c>
      <c r="Q375" t="b">
        <v>0</v>
      </c>
      <c r="R375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0.13185782556750297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 t="shared" si="22"/>
        <v>43476.25</v>
      </c>
      <c r="O376" s="14">
        <f t="shared" si="23"/>
        <v>43481.25</v>
      </c>
      <c r="P376" t="b">
        <v>0</v>
      </c>
      <c r="Q376" t="b">
        <v>1</v>
      </c>
      <c r="R376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0.54777777777777781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 t="shared" si="22"/>
        <v>42293.208333333328</v>
      </c>
      <c r="O377" s="14">
        <f t="shared" si="23"/>
        <v>42350.25</v>
      </c>
      <c r="P377" t="b">
        <v>0</v>
      </c>
      <c r="Q377" t="b">
        <v>0</v>
      </c>
      <c r="R37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idden="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3.6102941176470589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 t="shared" si="22"/>
        <v>41826.208333333336</v>
      </c>
      <c r="O378" s="14">
        <f t="shared" si="23"/>
        <v>41832.208333333336</v>
      </c>
      <c r="P378" t="b">
        <v>0</v>
      </c>
      <c r="Q378" t="b">
        <v>0</v>
      </c>
      <c r="R378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0.10257545271629778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 t="shared" si="22"/>
        <v>43760.208333333328</v>
      </c>
      <c r="O379" s="14">
        <f t="shared" si="23"/>
        <v>43774.25</v>
      </c>
      <c r="P379" t="b">
        <v>0</v>
      </c>
      <c r="Q379" t="b">
        <v>0</v>
      </c>
      <c r="R379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0.13962962962962963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 t="shared" si="22"/>
        <v>43241.208333333328</v>
      </c>
      <c r="O380" s="14">
        <f t="shared" si="23"/>
        <v>43279.208333333328</v>
      </c>
      <c r="P380" t="b">
        <v>0</v>
      </c>
      <c r="Q380" t="b">
        <v>0</v>
      </c>
      <c r="R380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0.40444444444444444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 t="shared" si="22"/>
        <v>40843.208333333336</v>
      </c>
      <c r="O381" s="14">
        <f t="shared" si="23"/>
        <v>40857.25</v>
      </c>
      <c r="P381" t="b">
        <v>0</v>
      </c>
      <c r="Q381" t="b">
        <v>0</v>
      </c>
      <c r="R381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idden="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1.6032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 t="shared" si="22"/>
        <v>41448.208333333336</v>
      </c>
      <c r="O382" s="14">
        <f t="shared" si="23"/>
        <v>41453.208333333336</v>
      </c>
      <c r="P382" t="b">
        <v>0</v>
      </c>
      <c r="Q382" t="b">
        <v>0</v>
      </c>
      <c r="R382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idden="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1.8394339622641509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 t="shared" si="22"/>
        <v>42163.208333333328</v>
      </c>
      <c r="O383" s="14">
        <f t="shared" si="23"/>
        <v>42209.208333333328</v>
      </c>
      <c r="P383" t="b">
        <v>0</v>
      </c>
      <c r="Q383" t="b">
        <v>0</v>
      </c>
      <c r="R383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0.63769230769230767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 t="shared" si="22"/>
        <v>43024.208333333328</v>
      </c>
      <c r="O384" s="14">
        <f t="shared" si="23"/>
        <v>43043.208333333328</v>
      </c>
      <c r="P384" t="b">
        <v>0</v>
      </c>
      <c r="Q384" t="b">
        <v>0</v>
      </c>
      <c r="R384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idden="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2.2538095238095237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 t="shared" si="22"/>
        <v>43509.25</v>
      </c>
      <c r="O385" s="14">
        <f t="shared" si="23"/>
        <v>43515.25</v>
      </c>
      <c r="P385" t="b">
        <v>0</v>
      </c>
      <c r="Q385" t="b">
        <v>1</v>
      </c>
      <c r="R385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idden="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20"/>
        <v>1.7200961538461539</v>
      </c>
      <c r="G386" t="s">
        <v>20</v>
      </c>
      <c r="H386">
        <v>4799</v>
      </c>
      <c r="I386" s="9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 t="shared" si="22"/>
        <v>42776.25</v>
      </c>
      <c r="O386" s="14">
        <f t="shared" si="23"/>
        <v>42803.25</v>
      </c>
      <c r="P386" t="b">
        <v>1</v>
      </c>
      <c r="Q386" t="b">
        <v>1</v>
      </c>
      <c r="R386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idden="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24">E387/D387</f>
        <v>1.4616709511568124</v>
      </c>
      <c r="G387" t="s">
        <v>20</v>
      </c>
      <c r="H387">
        <v>1137</v>
      </c>
      <c r="I387" s="9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 t="shared" ref="N387:N450" si="26">(((L387/60)/60)/24)+DATE(1970,1,1)</f>
        <v>43553.208333333328</v>
      </c>
      <c r="O387" s="14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0.76423616236162362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 t="shared" si="26"/>
        <v>40355.208333333336</v>
      </c>
      <c r="O388" s="14">
        <f t="shared" si="27"/>
        <v>40367.208333333336</v>
      </c>
      <c r="P388" t="b">
        <v>0</v>
      </c>
      <c r="Q388" t="b">
        <v>0</v>
      </c>
      <c r="R388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0.39261467889908258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 t="shared" si="26"/>
        <v>41072.208333333336</v>
      </c>
      <c r="O389" s="14">
        <f t="shared" si="27"/>
        <v>41077.208333333336</v>
      </c>
      <c r="P389" t="b">
        <v>0</v>
      </c>
      <c r="Q389" t="b">
        <v>0</v>
      </c>
      <c r="R389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idden="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0.11270034843205574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 t="shared" si="26"/>
        <v>40912.25</v>
      </c>
      <c r="O390" s="14">
        <f t="shared" si="27"/>
        <v>40914.25</v>
      </c>
      <c r="P390" t="b">
        <v>0</v>
      </c>
      <c r="Q390" t="b">
        <v>0</v>
      </c>
      <c r="R390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idden="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1.2211084337349398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 t="shared" si="26"/>
        <v>40479.208333333336</v>
      </c>
      <c r="O391" s="14">
        <f t="shared" si="27"/>
        <v>40506.25</v>
      </c>
      <c r="P391" t="b">
        <v>0</v>
      </c>
      <c r="Q391" t="b">
        <v>0</v>
      </c>
      <c r="R391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idden="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1.8654166666666667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 t="shared" si="26"/>
        <v>41530.208333333336</v>
      </c>
      <c r="O392" s="14">
        <f t="shared" si="27"/>
        <v>41545.208333333336</v>
      </c>
      <c r="P392" t="b">
        <v>0</v>
      </c>
      <c r="Q392" t="b">
        <v>0</v>
      </c>
      <c r="R392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7.27317880794702E-2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 t="shared" si="26"/>
        <v>41653.25</v>
      </c>
      <c r="O393" s="14">
        <f t="shared" si="27"/>
        <v>41655.25</v>
      </c>
      <c r="P393" t="b">
        <v>0</v>
      </c>
      <c r="Q393" t="b">
        <v>0</v>
      </c>
      <c r="R393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0.65642371234207963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 t="shared" si="26"/>
        <v>40549.25</v>
      </c>
      <c r="O394" s="14">
        <f t="shared" si="27"/>
        <v>40551.25</v>
      </c>
      <c r="P394" t="b">
        <v>0</v>
      </c>
      <c r="Q394" t="b">
        <v>0</v>
      </c>
      <c r="R394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idden="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2.2896178343949045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 t="shared" si="26"/>
        <v>42933.208333333328</v>
      </c>
      <c r="O395" s="14">
        <f t="shared" si="27"/>
        <v>42934.208333333328</v>
      </c>
      <c r="P395" t="b">
        <v>0</v>
      </c>
      <c r="Q395" t="b">
        <v>0</v>
      </c>
      <c r="R395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idden="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4.6937499999999996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 t="shared" si="26"/>
        <v>41484.208333333336</v>
      </c>
      <c r="O396" s="14">
        <f t="shared" si="27"/>
        <v>41494.208333333336</v>
      </c>
      <c r="P396" t="b">
        <v>0</v>
      </c>
      <c r="Q396" t="b">
        <v>1</v>
      </c>
      <c r="R396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idden="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1.3011267605633803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 t="shared" si="26"/>
        <v>40885.25</v>
      </c>
      <c r="O397" s="14">
        <f t="shared" si="27"/>
        <v>40886.25</v>
      </c>
      <c r="P397" t="b">
        <v>1</v>
      </c>
      <c r="Q397" t="b">
        <v>0</v>
      </c>
      <c r="R39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idden="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1.6705422993492407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 t="shared" si="26"/>
        <v>43378.208333333328</v>
      </c>
      <c r="O398" s="14">
        <f t="shared" si="27"/>
        <v>43386.208333333328</v>
      </c>
      <c r="P398" t="b">
        <v>0</v>
      </c>
      <c r="Q398" t="b">
        <v>0</v>
      </c>
      <c r="R398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idden="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1.738641975308642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 t="shared" si="26"/>
        <v>41417.208333333336</v>
      </c>
      <c r="O399" s="14">
        <f t="shared" si="27"/>
        <v>41423.208333333336</v>
      </c>
      <c r="P399" t="b">
        <v>0</v>
      </c>
      <c r="Q399" t="b">
        <v>0</v>
      </c>
      <c r="R399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idden="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7.1776470588235295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 t="shared" si="26"/>
        <v>43228.208333333328</v>
      </c>
      <c r="O400" s="14">
        <f t="shared" si="27"/>
        <v>43230.208333333328</v>
      </c>
      <c r="P400" t="b">
        <v>0</v>
      </c>
      <c r="Q400" t="b">
        <v>1</v>
      </c>
      <c r="R400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0.63850976361767731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 t="shared" si="26"/>
        <v>40576.25</v>
      </c>
      <c r="O401" s="14">
        <f t="shared" si="27"/>
        <v>40583.25</v>
      </c>
      <c r="P401" t="b">
        <v>0</v>
      </c>
      <c r="Q401" t="b">
        <v>0</v>
      </c>
      <c r="R401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0.02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 t="shared" si="26"/>
        <v>41502.208333333336</v>
      </c>
      <c r="O402" s="14">
        <f t="shared" si="27"/>
        <v>41524.208333333336</v>
      </c>
      <c r="P402" t="b">
        <v>0</v>
      </c>
      <c r="Q402" t="b">
        <v>1</v>
      </c>
      <c r="R402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idden="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15.302222222222222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 t="shared" si="26"/>
        <v>43765.208333333328</v>
      </c>
      <c r="O403" s="14">
        <f t="shared" si="27"/>
        <v>43765.208333333328</v>
      </c>
      <c r="P403" t="b">
        <v>0</v>
      </c>
      <c r="Q403" t="b">
        <v>0</v>
      </c>
      <c r="R403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0.40356164383561643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 t="shared" si="26"/>
        <v>40914.25</v>
      </c>
      <c r="O404" s="14">
        <f t="shared" si="27"/>
        <v>40961.25</v>
      </c>
      <c r="P404" t="b">
        <v>0</v>
      </c>
      <c r="Q404" t="b">
        <v>1</v>
      </c>
      <c r="R404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0.86220633299284988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 t="shared" si="26"/>
        <v>40310.208333333336</v>
      </c>
      <c r="O405" s="14">
        <f t="shared" si="27"/>
        <v>40346.208333333336</v>
      </c>
      <c r="P405" t="b">
        <v>0</v>
      </c>
      <c r="Q405" t="b">
        <v>1</v>
      </c>
      <c r="R405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idden="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3.1558486707566464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 t="shared" si="26"/>
        <v>43053.25</v>
      </c>
      <c r="O406" s="14">
        <f t="shared" si="27"/>
        <v>43056.25</v>
      </c>
      <c r="P406" t="b">
        <v>0</v>
      </c>
      <c r="Q406" t="b">
        <v>0</v>
      </c>
      <c r="R406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0.89618243243243245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 t="shared" si="26"/>
        <v>43255.208333333328</v>
      </c>
      <c r="O407" s="14">
        <f t="shared" si="27"/>
        <v>43305.208333333328</v>
      </c>
      <c r="P407" t="b">
        <v>0</v>
      </c>
      <c r="Q407" t="b">
        <v>0</v>
      </c>
      <c r="R40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idden="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1.8214503816793892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 t="shared" si="26"/>
        <v>41304.25</v>
      </c>
      <c r="O408" s="14">
        <f t="shared" si="27"/>
        <v>41316.25</v>
      </c>
      <c r="P408" t="b">
        <v>1</v>
      </c>
      <c r="Q408" t="b">
        <v>0</v>
      </c>
      <c r="R408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idden="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3.5588235294117645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 t="shared" si="26"/>
        <v>43751.208333333328</v>
      </c>
      <c r="O409" s="14">
        <f t="shared" si="27"/>
        <v>43758.208333333328</v>
      </c>
      <c r="P409" t="b">
        <v>0</v>
      </c>
      <c r="Q409" t="b">
        <v>0</v>
      </c>
      <c r="R409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idden="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1.3183695652173912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 t="shared" si="26"/>
        <v>42541.208333333328</v>
      </c>
      <c r="O410" s="14">
        <f t="shared" si="27"/>
        <v>42561.208333333328</v>
      </c>
      <c r="P410" t="b">
        <v>0</v>
      </c>
      <c r="Q410" t="b">
        <v>0</v>
      </c>
      <c r="R410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0.46315634218289087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 t="shared" si="26"/>
        <v>42843.208333333328</v>
      </c>
      <c r="O411" s="14">
        <f t="shared" si="27"/>
        <v>42847.208333333328</v>
      </c>
      <c r="P411" t="b">
        <v>0</v>
      </c>
      <c r="Q411" t="b">
        <v>0</v>
      </c>
      <c r="R411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idden="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0.36132726089785294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 t="shared" si="26"/>
        <v>42122.208333333328</v>
      </c>
      <c r="O412" s="14">
        <f t="shared" si="27"/>
        <v>42122.208333333328</v>
      </c>
      <c r="P412" t="b">
        <v>0</v>
      </c>
      <c r="Q412" t="b">
        <v>0</v>
      </c>
      <c r="R412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idden="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1.0462820512820512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 t="shared" si="26"/>
        <v>42884.208333333328</v>
      </c>
      <c r="O413" s="14">
        <f t="shared" si="27"/>
        <v>42886.208333333328</v>
      </c>
      <c r="P413" t="b">
        <v>0</v>
      </c>
      <c r="Q413" t="b">
        <v>0</v>
      </c>
      <c r="R413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idden="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6.6885714285714286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 t="shared" si="26"/>
        <v>41642.25</v>
      </c>
      <c r="O414" s="14">
        <f t="shared" si="27"/>
        <v>41652.25</v>
      </c>
      <c r="P414" t="b">
        <v>0</v>
      </c>
      <c r="Q414" t="b">
        <v>0</v>
      </c>
      <c r="R414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idden="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0.62072823218997364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 t="shared" si="26"/>
        <v>43431.25</v>
      </c>
      <c r="O415" s="14">
        <f t="shared" si="27"/>
        <v>43458.25</v>
      </c>
      <c r="P415" t="b">
        <v>0</v>
      </c>
      <c r="Q415" t="b">
        <v>0</v>
      </c>
      <c r="R415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0.84699787460148779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 t="shared" si="26"/>
        <v>40288.208333333336</v>
      </c>
      <c r="O416" s="14">
        <f t="shared" si="27"/>
        <v>40296.208333333336</v>
      </c>
      <c r="P416" t="b">
        <v>0</v>
      </c>
      <c r="Q416" t="b">
        <v>1</v>
      </c>
      <c r="R416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0.11059030837004405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 t="shared" si="26"/>
        <v>40921.25</v>
      </c>
      <c r="O417" s="14">
        <f t="shared" si="27"/>
        <v>40938.25</v>
      </c>
      <c r="P417" t="b">
        <v>0</v>
      </c>
      <c r="Q417" t="b">
        <v>0</v>
      </c>
      <c r="R41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0.43838781575037145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 t="shared" si="26"/>
        <v>40560.25</v>
      </c>
      <c r="O418" s="14">
        <f t="shared" si="27"/>
        <v>40569.25</v>
      </c>
      <c r="P418" t="b">
        <v>0</v>
      </c>
      <c r="Q418" t="b">
        <v>1</v>
      </c>
      <c r="R418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0.55470588235294116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 t="shared" si="26"/>
        <v>43407.208333333328</v>
      </c>
      <c r="O419" s="14">
        <f t="shared" si="27"/>
        <v>43431.25</v>
      </c>
      <c r="P419" t="b">
        <v>0</v>
      </c>
      <c r="Q419" t="b">
        <v>0</v>
      </c>
      <c r="R419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0.57399511301160655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 t="shared" si="26"/>
        <v>41035.208333333336</v>
      </c>
      <c r="O420" s="14">
        <f t="shared" si="27"/>
        <v>41036.208333333336</v>
      </c>
      <c r="P420" t="b">
        <v>0</v>
      </c>
      <c r="Q420" t="b">
        <v>0</v>
      </c>
      <c r="R420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idden="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1.2343497363796134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 t="shared" si="26"/>
        <v>40899.25</v>
      </c>
      <c r="O421" s="14">
        <f t="shared" si="27"/>
        <v>40905.25</v>
      </c>
      <c r="P421" t="b">
        <v>0</v>
      </c>
      <c r="Q421" t="b">
        <v>0</v>
      </c>
      <c r="R421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idden="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1.2846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 t="shared" si="26"/>
        <v>42911.208333333328</v>
      </c>
      <c r="O422" s="14">
        <f t="shared" si="27"/>
        <v>42925.208333333328</v>
      </c>
      <c r="P422" t="b">
        <v>0</v>
      </c>
      <c r="Q422" t="b">
        <v>0</v>
      </c>
      <c r="R422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0.63989361702127656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 t="shared" si="26"/>
        <v>42915.208333333328</v>
      </c>
      <c r="O423" s="14">
        <f t="shared" si="27"/>
        <v>42945.208333333328</v>
      </c>
      <c r="P423" t="b">
        <v>0</v>
      </c>
      <c r="Q423" t="b">
        <v>1</v>
      </c>
      <c r="R423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idden="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1.2729885057471264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 t="shared" si="26"/>
        <v>40285.208333333336</v>
      </c>
      <c r="O424" s="14">
        <f t="shared" si="27"/>
        <v>40305.208333333336</v>
      </c>
      <c r="P424" t="b">
        <v>0</v>
      </c>
      <c r="Q424" t="b">
        <v>1</v>
      </c>
      <c r="R424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0.10638024357239513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 t="shared" si="26"/>
        <v>40808.208333333336</v>
      </c>
      <c r="O425" s="14">
        <f t="shared" si="27"/>
        <v>40810.208333333336</v>
      </c>
      <c r="P425" t="b">
        <v>0</v>
      </c>
      <c r="Q425" t="b">
        <v>1</v>
      </c>
      <c r="R425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0.40470588235294119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 t="shared" si="26"/>
        <v>43208.208333333328</v>
      </c>
      <c r="O426" s="14">
        <f t="shared" si="27"/>
        <v>43214.208333333328</v>
      </c>
      <c r="P426" t="b">
        <v>0</v>
      </c>
      <c r="Q426" t="b">
        <v>0</v>
      </c>
      <c r="R426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idden="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2.8766666666666665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 t="shared" si="26"/>
        <v>42213.208333333328</v>
      </c>
      <c r="O427" s="14">
        <f t="shared" si="27"/>
        <v>42219.208333333328</v>
      </c>
      <c r="P427" t="b">
        <v>0</v>
      </c>
      <c r="Q427" t="b">
        <v>0</v>
      </c>
      <c r="R42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idden="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5.7294444444444448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 t="shared" si="26"/>
        <v>41332.25</v>
      </c>
      <c r="O428" s="14">
        <f t="shared" si="27"/>
        <v>41339.25</v>
      </c>
      <c r="P428" t="b">
        <v>0</v>
      </c>
      <c r="Q428" t="b">
        <v>0</v>
      </c>
      <c r="R428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idden="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1.1290429799426933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 t="shared" si="26"/>
        <v>41895.208333333336</v>
      </c>
      <c r="O429" s="14">
        <f t="shared" si="27"/>
        <v>41927.208333333336</v>
      </c>
      <c r="P429" t="b">
        <v>0</v>
      </c>
      <c r="Q429" t="b">
        <v>1</v>
      </c>
      <c r="R429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0.46387573964497042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 t="shared" si="26"/>
        <v>40585.25</v>
      </c>
      <c r="O430" s="14">
        <f t="shared" si="27"/>
        <v>40592.25</v>
      </c>
      <c r="P430" t="b">
        <v>0</v>
      </c>
      <c r="Q430" t="b">
        <v>0</v>
      </c>
      <c r="R430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idden="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0.90675916230366493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 t="shared" si="26"/>
        <v>41680.25</v>
      </c>
      <c r="O431" s="14">
        <f t="shared" si="27"/>
        <v>41708.208333333336</v>
      </c>
      <c r="P431" t="b">
        <v>0</v>
      </c>
      <c r="Q431" t="b">
        <v>1</v>
      </c>
      <c r="R431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0.67740740740740746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 t="shared" si="26"/>
        <v>43737.208333333328</v>
      </c>
      <c r="O432" s="14">
        <f t="shared" si="27"/>
        <v>43771.208333333328</v>
      </c>
      <c r="P432" t="b">
        <v>0</v>
      </c>
      <c r="Q432" t="b">
        <v>0</v>
      </c>
      <c r="R432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idden="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1.9249019607843136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 t="shared" si="26"/>
        <v>43273.208333333328</v>
      </c>
      <c r="O433" s="14">
        <f t="shared" si="27"/>
        <v>43290.208333333328</v>
      </c>
      <c r="P433" t="b">
        <v>1</v>
      </c>
      <c r="Q433" t="b">
        <v>0</v>
      </c>
      <c r="R433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0.82714285714285718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 t="shared" si="26"/>
        <v>41761.208333333336</v>
      </c>
      <c r="O434" s="14">
        <f t="shared" si="27"/>
        <v>41781.208333333336</v>
      </c>
      <c r="P434" t="b">
        <v>0</v>
      </c>
      <c r="Q434" t="b">
        <v>0</v>
      </c>
      <c r="R434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0.54163920922570019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 t="shared" si="26"/>
        <v>41603.25</v>
      </c>
      <c r="O435" s="14">
        <f t="shared" si="27"/>
        <v>41619.25</v>
      </c>
      <c r="P435" t="b">
        <v>0</v>
      </c>
      <c r="Q435" t="b">
        <v>1</v>
      </c>
      <c r="R435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idden="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0.16722222222222222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 t="shared" si="26"/>
        <v>42705.25</v>
      </c>
      <c r="O436" s="14">
        <f t="shared" si="27"/>
        <v>42719.25</v>
      </c>
      <c r="P436" t="b">
        <v>1</v>
      </c>
      <c r="Q436" t="b">
        <v>0</v>
      </c>
      <c r="R436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idden="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1.168766404199475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 t="shared" si="26"/>
        <v>41988.25</v>
      </c>
      <c r="O437" s="14">
        <f t="shared" si="27"/>
        <v>42000.25</v>
      </c>
      <c r="P437" t="b">
        <v>0</v>
      </c>
      <c r="Q437" t="b">
        <v>1</v>
      </c>
      <c r="R43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idden="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10.521538461538462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 t="shared" si="26"/>
        <v>43575.208333333328</v>
      </c>
      <c r="O438" s="14">
        <f t="shared" si="27"/>
        <v>43576.208333333328</v>
      </c>
      <c r="P438" t="b">
        <v>0</v>
      </c>
      <c r="Q438" t="b">
        <v>0</v>
      </c>
      <c r="R438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idden="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1.2307407407407407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 t="shared" si="26"/>
        <v>42260.208333333328</v>
      </c>
      <c r="O439" s="14">
        <f t="shared" si="27"/>
        <v>42263.208333333328</v>
      </c>
      <c r="P439" t="b">
        <v>0</v>
      </c>
      <c r="Q439" t="b">
        <v>1</v>
      </c>
      <c r="R439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idden="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1.7863855421686747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 t="shared" si="26"/>
        <v>41337.25</v>
      </c>
      <c r="O440" s="14">
        <f t="shared" si="27"/>
        <v>41367.208333333336</v>
      </c>
      <c r="P440" t="b">
        <v>0</v>
      </c>
      <c r="Q440" t="b">
        <v>0</v>
      </c>
      <c r="R440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idden="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3.5528169014084505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 t="shared" si="26"/>
        <v>42680.208333333328</v>
      </c>
      <c r="O441" s="14">
        <f t="shared" si="27"/>
        <v>42687.25</v>
      </c>
      <c r="P441" t="b">
        <v>0</v>
      </c>
      <c r="Q441" t="b">
        <v>0</v>
      </c>
      <c r="R441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idden="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1.6190634146341463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 t="shared" si="26"/>
        <v>42916.208333333328</v>
      </c>
      <c r="O442" s="14">
        <f t="shared" si="27"/>
        <v>42926.208333333328</v>
      </c>
      <c r="P442" t="b">
        <v>0</v>
      </c>
      <c r="Q442" t="b">
        <v>0</v>
      </c>
      <c r="R442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0.24914285714285714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 t="shared" si="26"/>
        <v>41025.208333333336</v>
      </c>
      <c r="O443" s="14">
        <f t="shared" si="27"/>
        <v>41053.208333333336</v>
      </c>
      <c r="P443" t="b">
        <v>0</v>
      </c>
      <c r="Q443" t="b">
        <v>0</v>
      </c>
      <c r="R443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idden="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1.9872222222222222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 t="shared" si="26"/>
        <v>42980.208333333328</v>
      </c>
      <c r="O444" s="14">
        <f t="shared" si="27"/>
        <v>42996.208333333328</v>
      </c>
      <c r="P444" t="b">
        <v>0</v>
      </c>
      <c r="Q444" t="b">
        <v>0</v>
      </c>
      <c r="R444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idden="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0.34752688172043011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 t="shared" si="26"/>
        <v>40451.208333333336</v>
      </c>
      <c r="O445" s="14">
        <f t="shared" si="27"/>
        <v>40470.208333333336</v>
      </c>
      <c r="P445" t="b">
        <v>0</v>
      </c>
      <c r="Q445" t="b">
        <v>0</v>
      </c>
      <c r="R445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idden="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1.7641935483870967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 t="shared" si="26"/>
        <v>40748.208333333336</v>
      </c>
      <c r="O446" s="14">
        <f t="shared" si="27"/>
        <v>40750.208333333336</v>
      </c>
      <c r="P446" t="b">
        <v>0</v>
      </c>
      <c r="Q446" t="b">
        <v>1</v>
      </c>
      <c r="R446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idden="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5.1138095238095236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 t="shared" si="26"/>
        <v>40515.25</v>
      </c>
      <c r="O447" s="14">
        <f t="shared" si="27"/>
        <v>40536.25</v>
      </c>
      <c r="P447" t="b">
        <v>0</v>
      </c>
      <c r="Q447" t="b">
        <v>1</v>
      </c>
      <c r="R44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0.82044117647058823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 t="shared" si="26"/>
        <v>41261.25</v>
      </c>
      <c r="O448" s="14">
        <f t="shared" si="27"/>
        <v>41263.25</v>
      </c>
      <c r="P448" t="b">
        <v>0</v>
      </c>
      <c r="Q448" t="b">
        <v>0</v>
      </c>
      <c r="R448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idden="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0.24326030927835052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 t="shared" si="26"/>
        <v>43088.25</v>
      </c>
      <c r="O449" s="14">
        <f t="shared" si="27"/>
        <v>43104.25</v>
      </c>
      <c r="P449" t="b">
        <v>0</v>
      </c>
      <c r="Q449" t="b">
        <v>0</v>
      </c>
      <c r="R449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4"/>
        <v>0.50482758620689661</v>
      </c>
      <c r="G450" t="s">
        <v>14</v>
      </c>
      <c r="H450">
        <v>605</v>
      </c>
      <c r="I450" s="9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 t="shared" si="26"/>
        <v>41378.208333333336</v>
      </c>
      <c r="O450" s="14">
        <f t="shared" si="27"/>
        <v>41380.208333333336</v>
      </c>
      <c r="P450" t="b">
        <v>0</v>
      </c>
      <c r="Q450" t="b">
        <v>1</v>
      </c>
      <c r="R450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idden="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8">E451/D451</f>
        <v>9.67</v>
      </c>
      <c r="G451" t="s">
        <v>20</v>
      </c>
      <c r="H451">
        <v>86</v>
      </c>
      <c r="I451" s="9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 t="shared" ref="N451:N514" si="30">(((L451/60)/60)/24)+DATE(1970,1,1)</f>
        <v>43530.25</v>
      </c>
      <c r="O451" s="14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0.04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 t="shared" si="30"/>
        <v>43394.208333333328</v>
      </c>
      <c r="O452" s="14">
        <f t="shared" si="31"/>
        <v>43417.25</v>
      </c>
      <c r="P452" t="b">
        <v>0</v>
      </c>
      <c r="Q452" t="b">
        <v>0</v>
      </c>
      <c r="R452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idden="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1.2284501347708894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 t="shared" si="30"/>
        <v>42935.208333333328</v>
      </c>
      <c r="O453" s="14">
        <f t="shared" si="31"/>
        <v>42966.208333333328</v>
      </c>
      <c r="P453" t="b">
        <v>0</v>
      </c>
      <c r="Q453" t="b">
        <v>0</v>
      </c>
      <c r="R453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0.63437500000000002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 t="shared" si="30"/>
        <v>40365.208333333336</v>
      </c>
      <c r="O454" s="14">
        <f t="shared" si="31"/>
        <v>40366.208333333336</v>
      </c>
      <c r="P454" t="b">
        <v>0</v>
      </c>
      <c r="Q454" t="b">
        <v>0</v>
      </c>
      <c r="R454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0.56331688596491225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 t="shared" si="30"/>
        <v>42705.25</v>
      </c>
      <c r="O455" s="14">
        <f t="shared" si="31"/>
        <v>42746.25</v>
      </c>
      <c r="P455" t="b">
        <v>0</v>
      </c>
      <c r="Q455" t="b">
        <v>0</v>
      </c>
      <c r="R455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0.44074999999999998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 t="shared" si="30"/>
        <v>41568.208333333336</v>
      </c>
      <c r="O456" s="14">
        <f t="shared" si="31"/>
        <v>41604.25</v>
      </c>
      <c r="P456" t="b">
        <v>0</v>
      </c>
      <c r="Q456" t="b">
        <v>1</v>
      </c>
      <c r="R456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idden="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1.1837253218884121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 t="shared" si="30"/>
        <v>40809.208333333336</v>
      </c>
      <c r="O457" s="14">
        <f t="shared" si="31"/>
        <v>40832.208333333336</v>
      </c>
      <c r="P457" t="b">
        <v>0</v>
      </c>
      <c r="Q457" t="b">
        <v>0</v>
      </c>
      <c r="R45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idden="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1.041243169398907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 t="shared" si="30"/>
        <v>43141.25</v>
      </c>
      <c r="O458" s="14">
        <f t="shared" si="31"/>
        <v>43141.25</v>
      </c>
      <c r="P458" t="b">
        <v>0</v>
      </c>
      <c r="Q458" t="b">
        <v>1</v>
      </c>
      <c r="R458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0.26640000000000003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 t="shared" si="30"/>
        <v>42657.208333333328</v>
      </c>
      <c r="O459" s="14">
        <f t="shared" si="31"/>
        <v>42659.208333333328</v>
      </c>
      <c r="P459" t="b">
        <v>0</v>
      </c>
      <c r="Q459" t="b">
        <v>0</v>
      </c>
      <c r="R459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idden="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3.5120118343195266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 t="shared" si="30"/>
        <v>40265.208333333336</v>
      </c>
      <c r="O460" s="14">
        <f t="shared" si="31"/>
        <v>40309.208333333336</v>
      </c>
      <c r="P460" t="b">
        <v>0</v>
      </c>
      <c r="Q460" t="b">
        <v>0</v>
      </c>
      <c r="R460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0.90063492063492068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 t="shared" si="30"/>
        <v>42001.25</v>
      </c>
      <c r="O461" s="14">
        <f t="shared" si="31"/>
        <v>42026.25</v>
      </c>
      <c r="P461" t="b">
        <v>0</v>
      </c>
      <c r="Q461" t="b">
        <v>0</v>
      </c>
      <c r="R461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idden="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1.7162500000000001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 t="shared" si="30"/>
        <v>40399.208333333336</v>
      </c>
      <c r="O462" s="14">
        <f t="shared" si="31"/>
        <v>40402.208333333336</v>
      </c>
      <c r="P462" t="b">
        <v>0</v>
      </c>
      <c r="Q462" t="b">
        <v>0</v>
      </c>
      <c r="R462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idden="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1.4104655870445344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 t="shared" si="30"/>
        <v>41757.208333333336</v>
      </c>
      <c r="O463" s="14">
        <f t="shared" si="31"/>
        <v>41777.208333333336</v>
      </c>
      <c r="P463" t="b">
        <v>0</v>
      </c>
      <c r="Q463" t="b">
        <v>0</v>
      </c>
      <c r="R463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0.30579449152542371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 t="shared" si="30"/>
        <v>41304.25</v>
      </c>
      <c r="O464" s="14">
        <f t="shared" si="31"/>
        <v>41342.25</v>
      </c>
      <c r="P464" t="b">
        <v>0</v>
      </c>
      <c r="Q464" t="b">
        <v>0</v>
      </c>
      <c r="R464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idden="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1.0816455696202532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 t="shared" si="30"/>
        <v>41639.25</v>
      </c>
      <c r="O465" s="14">
        <f t="shared" si="31"/>
        <v>41643.25</v>
      </c>
      <c r="P465" t="b">
        <v>0</v>
      </c>
      <c r="Q465" t="b">
        <v>0</v>
      </c>
      <c r="R465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idden="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1.3345505617977529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 t="shared" si="30"/>
        <v>43142.25</v>
      </c>
      <c r="O466" s="14">
        <f t="shared" si="31"/>
        <v>43156.25</v>
      </c>
      <c r="P466" t="b">
        <v>0</v>
      </c>
      <c r="Q466" t="b">
        <v>0</v>
      </c>
      <c r="R466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idden="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1.8785106382978722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 t="shared" si="30"/>
        <v>43127.25</v>
      </c>
      <c r="O467" s="14">
        <f t="shared" si="31"/>
        <v>43136.25</v>
      </c>
      <c r="P467" t="b">
        <v>0</v>
      </c>
      <c r="Q467" t="b">
        <v>0</v>
      </c>
      <c r="R46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idden="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3.32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 t="shared" si="30"/>
        <v>41409.208333333336</v>
      </c>
      <c r="O468" s="14">
        <f t="shared" si="31"/>
        <v>41432.208333333336</v>
      </c>
      <c r="P468" t="b">
        <v>0</v>
      </c>
      <c r="Q468" t="b">
        <v>1</v>
      </c>
      <c r="R468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idden="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5.7521428571428572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 t="shared" si="30"/>
        <v>42331.25</v>
      </c>
      <c r="O469" s="14">
        <f t="shared" si="31"/>
        <v>42338.25</v>
      </c>
      <c r="P469" t="b">
        <v>0</v>
      </c>
      <c r="Q469" t="b">
        <v>1</v>
      </c>
      <c r="R469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0.40500000000000003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 t="shared" si="30"/>
        <v>43569.208333333328</v>
      </c>
      <c r="O470" s="14">
        <f t="shared" si="31"/>
        <v>43585.208333333328</v>
      </c>
      <c r="P470" t="b">
        <v>0</v>
      </c>
      <c r="Q470" t="b">
        <v>0</v>
      </c>
      <c r="R470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idden="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1.8442857142857143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 t="shared" si="30"/>
        <v>42142.208333333328</v>
      </c>
      <c r="O471" s="14">
        <f t="shared" si="31"/>
        <v>42144.208333333328</v>
      </c>
      <c r="P471" t="b">
        <v>0</v>
      </c>
      <c r="Q471" t="b">
        <v>0</v>
      </c>
      <c r="R471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idden="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2.8580555555555556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 t="shared" si="30"/>
        <v>42716.25</v>
      </c>
      <c r="O472" s="14">
        <f t="shared" si="31"/>
        <v>42723.25</v>
      </c>
      <c r="P472" t="b">
        <v>0</v>
      </c>
      <c r="Q472" t="b">
        <v>0</v>
      </c>
      <c r="R472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idden="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3.19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 t="shared" si="30"/>
        <v>41031.208333333336</v>
      </c>
      <c r="O473" s="14">
        <f t="shared" si="31"/>
        <v>41031.208333333336</v>
      </c>
      <c r="P473" t="b">
        <v>0</v>
      </c>
      <c r="Q473" t="b">
        <v>1</v>
      </c>
      <c r="R473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0.39234070221066319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 t="shared" si="30"/>
        <v>43535.208333333328</v>
      </c>
      <c r="O474" s="14">
        <f t="shared" si="31"/>
        <v>43589.208333333328</v>
      </c>
      <c r="P474" t="b">
        <v>0</v>
      </c>
      <c r="Q474" t="b">
        <v>0</v>
      </c>
      <c r="R474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idden="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1.7814000000000001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 t="shared" si="30"/>
        <v>43277.208333333328</v>
      </c>
      <c r="O475" s="14">
        <f t="shared" si="31"/>
        <v>43278.208333333328</v>
      </c>
      <c r="P475" t="b">
        <v>0</v>
      </c>
      <c r="Q475" t="b">
        <v>0</v>
      </c>
      <c r="R475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idden="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3.6515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 t="shared" si="30"/>
        <v>41989.25</v>
      </c>
      <c r="O476" s="14">
        <f t="shared" si="31"/>
        <v>41990.25</v>
      </c>
      <c r="P476" t="b">
        <v>0</v>
      </c>
      <c r="Q476" t="b">
        <v>0</v>
      </c>
      <c r="R476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idden="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1.1394594594594594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 t="shared" si="30"/>
        <v>41450.208333333336</v>
      </c>
      <c r="O477" s="14">
        <f t="shared" si="31"/>
        <v>41454.208333333336</v>
      </c>
      <c r="P477" t="b">
        <v>0</v>
      </c>
      <c r="Q477" t="b">
        <v>1</v>
      </c>
      <c r="R47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0.29828720626631855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 t="shared" si="30"/>
        <v>43322.208333333328</v>
      </c>
      <c r="O478" s="14">
        <f t="shared" si="31"/>
        <v>43328.208333333328</v>
      </c>
      <c r="P478" t="b">
        <v>0</v>
      </c>
      <c r="Q478" t="b">
        <v>0</v>
      </c>
      <c r="R478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0.54270588235294115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 t="shared" si="30"/>
        <v>40720.208333333336</v>
      </c>
      <c r="O479" s="14">
        <f t="shared" si="31"/>
        <v>40747.208333333336</v>
      </c>
      <c r="P479" t="b">
        <v>0</v>
      </c>
      <c r="Q479" t="b">
        <v>0</v>
      </c>
      <c r="R479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idden="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2.3634156976744185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 t="shared" si="30"/>
        <v>42072.208333333328</v>
      </c>
      <c r="O480" s="14">
        <f t="shared" si="31"/>
        <v>42084.208333333328</v>
      </c>
      <c r="P480" t="b">
        <v>0</v>
      </c>
      <c r="Q480" t="b">
        <v>0</v>
      </c>
      <c r="R480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idden="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5.1291666666666664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 t="shared" si="30"/>
        <v>42945.208333333328</v>
      </c>
      <c r="O481" s="14">
        <f t="shared" si="31"/>
        <v>42947.208333333328</v>
      </c>
      <c r="P481" t="b">
        <v>0</v>
      </c>
      <c r="Q481" t="b">
        <v>0</v>
      </c>
      <c r="R481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idden="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1.0065116279069768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 t="shared" si="30"/>
        <v>40248.25</v>
      </c>
      <c r="O482" s="14">
        <f t="shared" si="31"/>
        <v>40257.208333333336</v>
      </c>
      <c r="P482" t="b">
        <v>0</v>
      </c>
      <c r="Q482" t="b">
        <v>1</v>
      </c>
      <c r="R482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0.81348423194303154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 t="shared" si="30"/>
        <v>41913.208333333336</v>
      </c>
      <c r="O483" s="14">
        <f t="shared" si="31"/>
        <v>41955.25</v>
      </c>
      <c r="P483" t="b">
        <v>0</v>
      </c>
      <c r="Q483" t="b">
        <v>1</v>
      </c>
      <c r="R483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0.16404761904761905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 t="shared" si="30"/>
        <v>40963.25</v>
      </c>
      <c r="O484" s="14">
        <f t="shared" si="31"/>
        <v>40974.25</v>
      </c>
      <c r="P484" t="b">
        <v>0</v>
      </c>
      <c r="Q484" t="b">
        <v>1</v>
      </c>
      <c r="R484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0.52774617067833696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 t="shared" si="30"/>
        <v>43811.25</v>
      </c>
      <c r="O485" s="14">
        <f t="shared" si="31"/>
        <v>43818.25</v>
      </c>
      <c r="P485" t="b">
        <v>0</v>
      </c>
      <c r="Q485" t="b">
        <v>0</v>
      </c>
      <c r="R485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idden="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2.6020608108108108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 t="shared" si="30"/>
        <v>41855.208333333336</v>
      </c>
      <c r="O486" s="14">
        <f t="shared" si="31"/>
        <v>41904.208333333336</v>
      </c>
      <c r="P486" t="b">
        <v>0</v>
      </c>
      <c r="Q486" t="b">
        <v>1</v>
      </c>
      <c r="R486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0.30732891832229581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 t="shared" si="30"/>
        <v>43626.208333333328</v>
      </c>
      <c r="O487" s="14">
        <f t="shared" si="31"/>
        <v>43667.208333333328</v>
      </c>
      <c r="P487" t="b">
        <v>0</v>
      </c>
      <c r="Q487" t="b">
        <v>0</v>
      </c>
      <c r="R48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0.13500000000000001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 t="shared" si="30"/>
        <v>43168.25</v>
      </c>
      <c r="O488" s="14">
        <f t="shared" si="31"/>
        <v>43183.208333333328</v>
      </c>
      <c r="P488" t="b">
        <v>0</v>
      </c>
      <c r="Q488" t="b">
        <v>1</v>
      </c>
      <c r="R488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idden="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1.7862556663644606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 t="shared" si="30"/>
        <v>42845.208333333328</v>
      </c>
      <c r="O489" s="14">
        <f t="shared" si="31"/>
        <v>42878.208333333328</v>
      </c>
      <c r="P489" t="b">
        <v>0</v>
      </c>
      <c r="Q489" t="b">
        <v>0</v>
      </c>
      <c r="R489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idden="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2.2005660377358489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 t="shared" si="30"/>
        <v>42403.25</v>
      </c>
      <c r="O490" s="14">
        <f t="shared" si="31"/>
        <v>42420.25</v>
      </c>
      <c r="P490" t="b">
        <v>0</v>
      </c>
      <c r="Q490" t="b">
        <v>0</v>
      </c>
      <c r="R490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idden="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1.015108695652174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 t="shared" si="30"/>
        <v>40406.208333333336</v>
      </c>
      <c r="O491" s="14">
        <f t="shared" si="31"/>
        <v>40411.208333333336</v>
      </c>
      <c r="P491" t="b">
        <v>0</v>
      </c>
      <c r="Q491" t="b">
        <v>0</v>
      </c>
      <c r="R491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idden="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1.915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 t="shared" si="30"/>
        <v>43786.25</v>
      </c>
      <c r="O492" s="14">
        <f t="shared" si="31"/>
        <v>43793.25</v>
      </c>
      <c r="P492" t="b">
        <v>0</v>
      </c>
      <c r="Q492" t="b">
        <v>0</v>
      </c>
      <c r="R492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idden="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3.0534683098591549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 t="shared" si="30"/>
        <v>41456.208333333336</v>
      </c>
      <c r="O493" s="14">
        <f t="shared" si="31"/>
        <v>41482.208333333336</v>
      </c>
      <c r="P493" t="b">
        <v>0</v>
      </c>
      <c r="Q493" t="b">
        <v>1</v>
      </c>
      <c r="R493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idden="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0.23995287958115183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 t="shared" si="30"/>
        <v>40336.208333333336</v>
      </c>
      <c r="O494" s="14">
        <f t="shared" si="31"/>
        <v>40371.208333333336</v>
      </c>
      <c r="P494" t="b">
        <v>1</v>
      </c>
      <c r="Q494" t="b">
        <v>1</v>
      </c>
      <c r="R494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idden="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7.2377777777777776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 t="shared" si="30"/>
        <v>43645.208333333328</v>
      </c>
      <c r="O495" s="14">
        <f t="shared" si="31"/>
        <v>43658.208333333328</v>
      </c>
      <c r="P495" t="b">
        <v>0</v>
      </c>
      <c r="Q495" t="b">
        <v>0</v>
      </c>
      <c r="R495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idden="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5.4736000000000002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 t="shared" si="30"/>
        <v>40990.208333333336</v>
      </c>
      <c r="O496" s="14">
        <f t="shared" si="31"/>
        <v>40991.208333333336</v>
      </c>
      <c r="P496" t="b">
        <v>0</v>
      </c>
      <c r="Q496" t="b">
        <v>0</v>
      </c>
      <c r="R496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idden="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4.1449999999999996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 t="shared" si="30"/>
        <v>41800.208333333336</v>
      </c>
      <c r="O497" s="14">
        <f t="shared" si="31"/>
        <v>41804.208333333336</v>
      </c>
      <c r="P497" t="b">
        <v>0</v>
      </c>
      <c r="Q497" t="b">
        <v>0</v>
      </c>
      <c r="R49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9.0696409140369975E-3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 t="shared" si="30"/>
        <v>42876.208333333328</v>
      </c>
      <c r="O498" s="14">
        <f t="shared" si="31"/>
        <v>42893.208333333328</v>
      </c>
      <c r="P498" t="b">
        <v>0</v>
      </c>
      <c r="Q498" t="b">
        <v>0</v>
      </c>
      <c r="R498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0.34173469387755101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 t="shared" si="30"/>
        <v>42724.25</v>
      </c>
      <c r="O499" s="14">
        <f t="shared" si="31"/>
        <v>42724.25</v>
      </c>
      <c r="P499" t="b">
        <v>0</v>
      </c>
      <c r="Q499" t="b">
        <v>1</v>
      </c>
      <c r="R499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0.239488107549121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 t="shared" si="30"/>
        <v>42005.25</v>
      </c>
      <c r="O500" s="14">
        <f t="shared" si="31"/>
        <v>42007.25</v>
      </c>
      <c r="P500" t="b">
        <v>0</v>
      </c>
      <c r="Q500" t="b">
        <v>0</v>
      </c>
      <c r="R500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0.48072649572649573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 t="shared" si="30"/>
        <v>42444.208333333328</v>
      </c>
      <c r="O501" s="14">
        <f t="shared" si="31"/>
        <v>42449.208333333328</v>
      </c>
      <c r="P501" t="b">
        <v>0</v>
      </c>
      <c r="Q501" t="b">
        <v>1</v>
      </c>
      <c r="R501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9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4">
        <f t="shared" si="30"/>
        <v>41395.208333333336</v>
      </c>
      <c r="O502" s="14">
        <f t="shared" si="31"/>
        <v>41423.208333333336</v>
      </c>
      <c r="P502" t="b">
        <v>0</v>
      </c>
      <c r="Q502" t="b">
        <v>1</v>
      </c>
      <c r="R502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0.70145182291666663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 t="shared" si="30"/>
        <v>41345.208333333336</v>
      </c>
      <c r="O503" s="14">
        <f t="shared" si="31"/>
        <v>41347.208333333336</v>
      </c>
      <c r="P503" t="b">
        <v>0</v>
      </c>
      <c r="Q503" t="b">
        <v>0</v>
      </c>
      <c r="R503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idden="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5.2992307692307694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 t="shared" si="30"/>
        <v>41117.208333333336</v>
      </c>
      <c r="O504" s="14">
        <f t="shared" si="31"/>
        <v>41146.208333333336</v>
      </c>
      <c r="P504" t="b">
        <v>0</v>
      </c>
      <c r="Q504" t="b">
        <v>1</v>
      </c>
      <c r="R504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idden="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1.8032549019607844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 t="shared" si="30"/>
        <v>42186.208333333328</v>
      </c>
      <c r="O505" s="14">
        <f t="shared" si="31"/>
        <v>42206.208333333328</v>
      </c>
      <c r="P505" t="b">
        <v>0</v>
      </c>
      <c r="Q505" t="b">
        <v>0</v>
      </c>
      <c r="R505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0.92320000000000002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 t="shared" si="30"/>
        <v>42142.208333333328</v>
      </c>
      <c r="O506" s="14">
        <f t="shared" si="31"/>
        <v>42143.208333333328</v>
      </c>
      <c r="P506" t="b">
        <v>0</v>
      </c>
      <c r="Q506" t="b">
        <v>0</v>
      </c>
      <c r="R506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0.13901001112347053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 t="shared" si="30"/>
        <v>41341.25</v>
      </c>
      <c r="O507" s="14">
        <f t="shared" si="31"/>
        <v>41383.208333333336</v>
      </c>
      <c r="P507" t="b">
        <v>0</v>
      </c>
      <c r="Q507" t="b">
        <v>1</v>
      </c>
      <c r="R50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idden="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9.2707777777777771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 t="shared" si="30"/>
        <v>43062.25</v>
      </c>
      <c r="O508" s="14">
        <f t="shared" si="31"/>
        <v>43079.25</v>
      </c>
      <c r="P508" t="b">
        <v>0</v>
      </c>
      <c r="Q508" t="b">
        <v>1</v>
      </c>
      <c r="R508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0.39857142857142858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 t="shared" si="30"/>
        <v>41373.208333333336</v>
      </c>
      <c r="O509" s="14">
        <f t="shared" si="31"/>
        <v>41422.208333333336</v>
      </c>
      <c r="P509" t="b">
        <v>0</v>
      </c>
      <c r="Q509" t="b">
        <v>1</v>
      </c>
      <c r="R509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idden="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1.1222929936305732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 t="shared" si="30"/>
        <v>43310.208333333328</v>
      </c>
      <c r="O510" s="14">
        <f t="shared" si="31"/>
        <v>43331.208333333328</v>
      </c>
      <c r="P510" t="b">
        <v>0</v>
      </c>
      <c r="Q510" t="b">
        <v>0</v>
      </c>
      <c r="R510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0.70925816023738875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 t="shared" si="30"/>
        <v>41034.208333333336</v>
      </c>
      <c r="O511" s="14">
        <f t="shared" si="31"/>
        <v>41044.208333333336</v>
      </c>
      <c r="P511" t="b">
        <v>0</v>
      </c>
      <c r="Q511" t="b">
        <v>0</v>
      </c>
      <c r="R511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idden="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1.1908974358974358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 t="shared" si="30"/>
        <v>43251.208333333328</v>
      </c>
      <c r="O512" s="14">
        <f t="shared" si="31"/>
        <v>43275.208333333328</v>
      </c>
      <c r="P512" t="b">
        <v>0</v>
      </c>
      <c r="Q512" t="b">
        <v>0</v>
      </c>
      <c r="R512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0.24017591339648173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 t="shared" si="30"/>
        <v>43671.208333333328</v>
      </c>
      <c r="O513" s="14">
        <f t="shared" si="31"/>
        <v>43681.208333333328</v>
      </c>
      <c r="P513" t="b">
        <v>0</v>
      </c>
      <c r="Q513" t="b">
        <v>0</v>
      </c>
      <c r="R513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idden="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8"/>
        <v>1.3931868131868133</v>
      </c>
      <c r="G514" t="s">
        <v>20</v>
      </c>
      <c r="H514">
        <v>239</v>
      </c>
      <c r="I514" s="9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 t="shared" si="30"/>
        <v>41825.208333333336</v>
      </c>
      <c r="O514" s="14">
        <f t="shared" si="31"/>
        <v>41826.208333333336</v>
      </c>
      <c r="P514" t="b">
        <v>0</v>
      </c>
      <c r="Q514" t="b">
        <v>1</v>
      </c>
      <c r="R514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idden="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32">E515/D515</f>
        <v>0.39277108433734942</v>
      </c>
      <c r="G515" t="s">
        <v>74</v>
      </c>
      <c r="H515">
        <v>35</v>
      </c>
      <c r="I515" s="9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 t="shared" ref="N515:N578" si="34">(((L515/60)/60)/24)+DATE(1970,1,1)</f>
        <v>40430.208333333336</v>
      </c>
      <c r="O515" s="14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idden="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0.22439077144917088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 t="shared" si="34"/>
        <v>41614.25</v>
      </c>
      <c r="O516" s="14">
        <f t="shared" si="35"/>
        <v>41619.25</v>
      </c>
      <c r="P516" t="b">
        <v>0</v>
      </c>
      <c r="Q516" t="b">
        <v>1</v>
      </c>
      <c r="R516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0.55779069767441858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 t="shared" si="34"/>
        <v>40900.25</v>
      </c>
      <c r="O517" s="14">
        <f t="shared" si="35"/>
        <v>40902.25</v>
      </c>
      <c r="P517" t="b">
        <v>0</v>
      </c>
      <c r="Q517" t="b">
        <v>1</v>
      </c>
      <c r="R51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0.42523125996810207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 t="shared" si="34"/>
        <v>40396.208333333336</v>
      </c>
      <c r="O518" s="14">
        <f t="shared" si="35"/>
        <v>40434.208333333336</v>
      </c>
      <c r="P518" t="b">
        <v>0</v>
      </c>
      <c r="Q518" t="b">
        <v>0</v>
      </c>
      <c r="R518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idden="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1.1200000000000001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 t="shared" si="34"/>
        <v>42860.208333333328</v>
      </c>
      <c r="O519" s="14">
        <f t="shared" si="35"/>
        <v>42865.208333333328</v>
      </c>
      <c r="P519" t="b">
        <v>0</v>
      </c>
      <c r="Q519" t="b">
        <v>0</v>
      </c>
      <c r="R519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7.0681818181818179E-2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 t="shared" si="34"/>
        <v>43154.25</v>
      </c>
      <c r="O520" s="14">
        <f t="shared" si="35"/>
        <v>43156.25</v>
      </c>
      <c r="P520" t="b">
        <v>0</v>
      </c>
      <c r="Q520" t="b">
        <v>1</v>
      </c>
      <c r="R520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idden="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1.0174563871693867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 t="shared" si="34"/>
        <v>42012.25</v>
      </c>
      <c r="O521" s="14">
        <f t="shared" si="35"/>
        <v>42026.25</v>
      </c>
      <c r="P521" t="b">
        <v>0</v>
      </c>
      <c r="Q521" t="b">
        <v>1</v>
      </c>
      <c r="R521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idden="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4.2575000000000003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 t="shared" si="34"/>
        <v>43574.208333333328</v>
      </c>
      <c r="O522" s="14">
        <f t="shared" si="35"/>
        <v>43577.208333333328</v>
      </c>
      <c r="P522" t="b">
        <v>0</v>
      </c>
      <c r="Q522" t="b">
        <v>0</v>
      </c>
      <c r="R522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idden="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1.4553947368421052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 t="shared" si="34"/>
        <v>42605.208333333328</v>
      </c>
      <c r="O523" s="14">
        <f t="shared" si="35"/>
        <v>42611.208333333328</v>
      </c>
      <c r="P523" t="b">
        <v>0</v>
      </c>
      <c r="Q523" t="b">
        <v>1</v>
      </c>
      <c r="R523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0.32453465346534655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 t="shared" si="34"/>
        <v>41093.208333333336</v>
      </c>
      <c r="O524" s="14">
        <f t="shared" si="35"/>
        <v>41105.208333333336</v>
      </c>
      <c r="P524" t="b">
        <v>0</v>
      </c>
      <c r="Q524" t="b">
        <v>0</v>
      </c>
      <c r="R524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idden="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7.003333333333333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 t="shared" si="34"/>
        <v>40241.25</v>
      </c>
      <c r="O525" s="14">
        <f t="shared" si="35"/>
        <v>40246.25</v>
      </c>
      <c r="P525" t="b">
        <v>0</v>
      </c>
      <c r="Q525" t="b">
        <v>0</v>
      </c>
      <c r="R525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0.83904860392967939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 t="shared" si="34"/>
        <v>40294.208333333336</v>
      </c>
      <c r="O526" s="14">
        <f t="shared" si="35"/>
        <v>40307.208333333336</v>
      </c>
      <c r="P526" t="b">
        <v>0</v>
      </c>
      <c r="Q526" t="b">
        <v>0</v>
      </c>
      <c r="R526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0.84190476190476193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 t="shared" si="34"/>
        <v>40505.25</v>
      </c>
      <c r="O527" s="14">
        <f t="shared" si="35"/>
        <v>40509.25</v>
      </c>
      <c r="P527" t="b">
        <v>0</v>
      </c>
      <c r="Q527" t="b">
        <v>0</v>
      </c>
      <c r="R52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idden="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1.5595180722891566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 t="shared" si="34"/>
        <v>42364.25</v>
      </c>
      <c r="O528" s="14">
        <f t="shared" si="35"/>
        <v>42401.25</v>
      </c>
      <c r="P528" t="b">
        <v>0</v>
      </c>
      <c r="Q528" t="b">
        <v>1</v>
      </c>
      <c r="R528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0.99619450317124736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 t="shared" si="34"/>
        <v>42405.25</v>
      </c>
      <c r="O529" s="14">
        <f t="shared" si="35"/>
        <v>42441.25</v>
      </c>
      <c r="P529" t="b">
        <v>0</v>
      </c>
      <c r="Q529" t="b">
        <v>0</v>
      </c>
      <c r="R529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0.80300000000000005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 t="shared" si="34"/>
        <v>41601.25</v>
      </c>
      <c r="O530" s="14">
        <f t="shared" si="35"/>
        <v>41646.25</v>
      </c>
      <c r="P530" t="b">
        <v>0</v>
      </c>
      <c r="Q530" t="b">
        <v>0</v>
      </c>
      <c r="R530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0.11254901960784314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 t="shared" si="34"/>
        <v>41769.208333333336</v>
      </c>
      <c r="O531" s="14">
        <f t="shared" si="35"/>
        <v>41797.208333333336</v>
      </c>
      <c r="P531" t="b">
        <v>0</v>
      </c>
      <c r="Q531" t="b">
        <v>0</v>
      </c>
      <c r="R531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0.91740952380952379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 t="shared" si="34"/>
        <v>40421.208333333336</v>
      </c>
      <c r="O532" s="14">
        <f t="shared" si="35"/>
        <v>40435.208333333336</v>
      </c>
      <c r="P532" t="b">
        <v>0</v>
      </c>
      <c r="Q532" t="b">
        <v>1</v>
      </c>
      <c r="R532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idden="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0.95521156936261387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 t="shared" si="34"/>
        <v>41589.25</v>
      </c>
      <c r="O533" s="14">
        <f t="shared" si="35"/>
        <v>41645.25</v>
      </c>
      <c r="P533" t="b">
        <v>0</v>
      </c>
      <c r="Q533" t="b">
        <v>0</v>
      </c>
      <c r="R533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idden="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5.0287499999999996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 t="shared" si="34"/>
        <v>43125.25</v>
      </c>
      <c r="O534" s="14">
        <f t="shared" si="35"/>
        <v>43126.25</v>
      </c>
      <c r="P534" t="b">
        <v>0</v>
      </c>
      <c r="Q534" t="b">
        <v>0</v>
      </c>
      <c r="R534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idden="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1.5924394463667819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 t="shared" si="34"/>
        <v>41479.208333333336</v>
      </c>
      <c r="O535" s="14">
        <f t="shared" si="35"/>
        <v>41515.208333333336</v>
      </c>
      <c r="P535" t="b">
        <v>0</v>
      </c>
      <c r="Q535" t="b">
        <v>0</v>
      </c>
      <c r="R535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0.15022446689113356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 t="shared" si="34"/>
        <v>43329.208333333328</v>
      </c>
      <c r="O536" s="14">
        <f t="shared" si="35"/>
        <v>43330.208333333328</v>
      </c>
      <c r="P536" t="b">
        <v>0</v>
      </c>
      <c r="Q536" t="b">
        <v>1</v>
      </c>
      <c r="R536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idden="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4.820384615384615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 t="shared" si="34"/>
        <v>43259.208333333328</v>
      </c>
      <c r="O537" s="14">
        <f t="shared" si="35"/>
        <v>43261.208333333328</v>
      </c>
      <c r="P537" t="b">
        <v>0</v>
      </c>
      <c r="Q537" t="b">
        <v>1</v>
      </c>
      <c r="R53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idden="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1.4996938775510205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 t="shared" si="34"/>
        <v>40414.208333333336</v>
      </c>
      <c r="O538" s="14">
        <f t="shared" si="35"/>
        <v>40440.208333333336</v>
      </c>
      <c r="P538" t="b">
        <v>0</v>
      </c>
      <c r="Q538" t="b">
        <v>0</v>
      </c>
      <c r="R538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idden="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1.1722156398104266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 t="shared" si="34"/>
        <v>43342.208333333328</v>
      </c>
      <c r="O539" s="14">
        <f t="shared" si="35"/>
        <v>43365.208333333328</v>
      </c>
      <c r="P539" t="b">
        <v>1</v>
      </c>
      <c r="Q539" t="b">
        <v>1</v>
      </c>
      <c r="R539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0.37695968274950431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 t="shared" si="34"/>
        <v>41539.208333333336</v>
      </c>
      <c r="O540" s="14">
        <f t="shared" si="35"/>
        <v>41555.208333333336</v>
      </c>
      <c r="P540" t="b">
        <v>0</v>
      </c>
      <c r="Q540" t="b">
        <v>0</v>
      </c>
      <c r="R540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0.72653061224489801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 t="shared" si="34"/>
        <v>43647.208333333328</v>
      </c>
      <c r="O541" s="14">
        <f t="shared" si="35"/>
        <v>43653.208333333328</v>
      </c>
      <c r="P541" t="b">
        <v>0</v>
      </c>
      <c r="Q541" t="b">
        <v>1</v>
      </c>
      <c r="R541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idden="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2.6598113207547169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 t="shared" si="34"/>
        <v>43225.208333333328</v>
      </c>
      <c r="O542" s="14">
        <f t="shared" si="35"/>
        <v>43247.208333333328</v>
      </c>
      <c r="P542" t="b">
        <v>0</v>
      </c>
      <c r="Q542" t="b">
        <v>0</v>
      </c>
      <c r="R542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0.24205617977528091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 t="shared" si="34"/>
        <v>42165.208333333328</v>
      </c>
      <c r="O543" s="14">
        <f t="shared" si="35"/>
        <v>42191.208333333328</v>
      </c>
      <c r="P543" t="b">
        <v>0</v>
      </c>
      <c r="Q543" t="b">
        <v>0</v>
      </c>
      <c r="R543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2.5064935064935064E-2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 t="shared" si="34"/>
        <v>42391.25</v>
      </c>
      <c r="O544" s="14">
        <f t="shared" si="35"/>
        <v>42421.25</v>
      </c>
      <c r="P544" t="b">
        <v>0</v>
      </c>
      <c r="Q544" t="b">
        <v>0</v>
      </c>
      <c r="R544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0.1632979976442874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 t="shared" si="34"/>
        <v>41528.208333333336</v>
      </c>
      <c r="O545" s="14">
        <f t="shared" si="35"/>
        <v>41543.208333333336</v>
      </c>
      <c r="P545" t="b">
        <v>0</v>
      </c>
      <c r="Q545" t="b">
        <v>0</v>
      </c>
      <c r="R545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idden="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2.7650000000000001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 t="shared" si="34"/>
        <v>42377.25</v>
      </c>
      <c r="O546" s="14">
        <f t="shared" si="35"/>
        <v>42390.25</v>
      </c>
      <c r="P546" t="b">
        <v>0</v>
      </c>
      <c r="Q546" t="b">
        <v>0</v>
      </c>
      <c r="R546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0.88803571428571426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 t="shared" si="34"/>
        <v>43824.25</v>
      </c>
      <c r="O547" s="14">
        <f t="shared" si="35"/>
        <v>43844.25</v>
      </c>
      <c r="P547" t="b">
        <v>0</v>
      </c>
      <c r="Q547" t="b">
        <v>0</v>
      </c>
      <c r="R54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idden="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1.6357142857142857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 t="shared" si="34"/>
        <v>43360.208333333328</v>
      </c>
      <c r="O548" s="14">
        <f t="shared" si="35"/>
        <v>43363.208333333328</v>
      </c>
      <c r="P548" t="b">
        <v>0</v>
      </c>
      <c r="Q548" t="b">
        <v>1</v>
      </c>
      <c r="R548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idden="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9.69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 t="shared" si="34"/>
        <v>42029.25</v>
      </c>
      <c r="O549" s="14">
        <f t="shared" si="35"/>
        <v>42041.25</v>
      </c>
      <c r="P549" t="b">
        <v>0</v>
      </c>
      <c r="Q549" t="b">
        <v>0</v>
      </c>
      <c r="R549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idden="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2.7091376701966716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 t="shared" si="34"/>
        <v>42461.208333333328</v>
      </c>
      <c r="O550" s="14">
        <f t="shared" si="35"/>
        <v>42474.208333333328</v>
      </c>
      <c r="P550" t="b">
        <v>0</v>
      </c>
      <c r="Q550" t="b">
        <v>0</v>
      </c>
      <c r="R550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idden="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2.8421355932203389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 t="shared" si="34"/>
        <v>41422.208333333336</v>
      </c>
      <c r="O551" s="14">
        <f t="shared" si="35"/>
        <v>41431.208333333336</v>
      </c>
      <c r="P551" t="b">
        <v>0</v>
      </c>
      <c r="Q551" t="b">
        <v>0</v>
      </c>
      <c r="R551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idden="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0.04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 t="shared" si="34"/>
        <v>40968.25</v>
      </c>
      <c r="O552" s="14">
        <f t="shared" si="35"/>
        <v>40989.208333333336</v>
      </c>
      <c r="P552" t="b">
        <v>0</v>
      </c>
      <c r="Q552" t="b">
        <v>0</v>
      </c>
      <c r="R552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0.58632981676846196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 t="shared" si="34"/>
        <v>41993.25</v>
      </c>
      <c r="O553" s="14">
        <f t="shared" si="35"/>
        <v>42033.25</v>
      </c>
      <c r="P553" t="b">
        <v>0</v>
      </c>
      <c r="Q553" t="b">
        <v>1</v>
      </c>
      <c r="R553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0.98511111111111116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 t="shared" si="34"/>
        <v>42700.25</v>
      </c>
      <c r="O554" s="14">
        <f t="shared" si="35"/>
        <v>42702.25</v>
      </c>
      <c r="P554" t="b">
        <v>0</v>
      </c>
      <c r="Q554" t="b">
        <v>0</v>
      </c>
      <c r="R554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0.43975381008206332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 t="shared" si="34"/>
        <v>40545.25</v>
      </c>
      <c r="O555" s="14">
        <f t="shared" si="35"/>
        <v>40546.25</v>
      </c>
      <c r="P555" t="b">
        <v>0</v>
      </c>
      <c r="Q555" t="b">
        <v>0</v>
      </c>
      <c r="R555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idden="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1.5166315789473683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 t="shared" si="34"/>
        <v>42723.25</v>
      </c>
      <c r="O556" s="14">
        <f t="shared" si="35"/>
        <v>42729.25</v>
      </c>
      <c r="P556" t="b">
        <v>0</v>
      </c>
      <c r="Q556" t="b">
        <v>0</v>
      </c>
      <c r="R556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idden="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2.2363492063492063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 t="shared" si="34"/>
        <v>41731.208333333336</v>
      </c>
      <c r="O557" s="14">
        <f t="shared" si="35"/>
        <v>41762.208333333336</v>
      </c>
      <c r="P557" t="b">
        <v>0</v>
      </c>
      <c r="Q557" t="b">
        <v>0</v>
      </c>
      <c r="R55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idden="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2.3975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 t="shared" si="34"/>
        <v>40792.208333333336</v>
      </c>
      <c r="O558" s="14">
        <f t="shared" si="35"/>
        <v>40799.208333333336</v>
      </c>
      <c r="P558" t="b">
        <v>0</v>
      </c>
      <c r="Q558" t="b">
        <v>1</v>
      </c>
      <c r="R558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idden="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1.9933333333333334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 t="shared" si="34"/>
        <v>42279.208333333328</v>
      </c>
      <c r="O559" s="14">
        <f t="shared" si="35"/>
        <v>42282.208333333328</v>
      </c>
      <c r="P559" t="b">
        <v>0</v>
      </c>
      <c r="Q559" t="b">
        <v>1</v>
      </c>
      <c r="R559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idden="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1.373448275862069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 t="shared" si="34"/>
        <v>42424.25</v>
      </c>
      <c r="O560" s="14">
        <f t="shared" si="35"/>
        <v>42467.208333333328</v>
      </c>
      <c r="P560" t="b">
        <v>0</v>
      </c>
      <c r="Q560" t="b">
        <v>0</v>
      </c>
      <c r="R560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idden="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1.009696106362773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 t="shared" si="34"/>
        <v>42584.208333333328</v>
      </c>
      <c r="O561" s="14">
        <f t="shared" si="35"/>
        <v>42591.208333333328</v>
      </c>
      <c r="P561" t="b">
        <v>0</v>
      </c>
      <c r="Q561" t="b">
        <v>0</v>
      </c>
      <c r="R561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idden="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7.9416000000000002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 t="shared" si="34"/>
        <v>40865.25</v>
      </c>
      <c r="O562" s="14">
        <f t="shared" si="35"/>
        <v>40905.25</v>
      </c>
      <c r="P562" t="b">
        <v>0</v>
      </c>
      <c r="Q562" t="b">
        <v>0</v>
      </c>
      <c r="R562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idden="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3.6970000000000001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 t="shared" si="34"/>
        <v>40833.208333333336</v>
      </c>
      <c r="O563" s="14">
        <f t="shared" si="35"/>
        <v>40835.208333333336</v>
      </c>
      <c r="P563" t="b">
        <v>0</v>
      </c>
      <c r="Q563" t="b">
        <v>0</v>
      </c>
      <c r="R563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0.12818181818181817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 t="shared" si="34"/>
        <v>43536.208333333328</v>
      </c>
      <c r="O564" s="14">
        <f t="shared" si="35"/>
        <v>43538.208333333328</v>
      </c>
      <c r="P564" t="b">
        <v>0</v>
      </c>
      <c r="Q564" t="b">
        <v>0</v>
      </c>
      <c r="R564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idden="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1.3802702702702703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 t="shared" si="34"/>
        <v>43417.25</v>
      </c>
      <c r="O565" s="14">
        <f t="shared" si="35"/>
        <v>43437.25</v>
      </c>
      <c r="P565" t="b">
        <v>0</v>
      </c>
      <c r="Q565" t="b">
        <v>0</v>
      </c>
      <c r="R565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0.83813278008298753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 t="shared" si="34"/>
        <v>42078.208333333328</v>
      </c>
      <c r="O566" s="14">
        <f t="shared" si="35"/>
        <v>42086.208333333328</v>
      </c>
      <c r="P566" t="b">
        <v>0</v>
      </c>
      <c r="Q566" t="b">
        <v>0</v>
      </c>
      <c r="R566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idden="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2.0460063224446787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 t="shared" si="34"/>
        <v>40862.25</v>
      </c>
      <c r="O567" s="14">
        <f t="shared" si="35"/>
        <v>40882.25</v>
      </c>
      <c r="P567" t="b">
        <v>0</v>
      </c>
      <c r="Q567" t="b">
        <v>0</v>
      </c>
      <c r="R56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0.44344086021505374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 t="shared" si="34"/>
        <v>42424.25</v>
      </c>
      <c r="O568" s="14">
        <f t="shared" si="35"/>
        <v>42447.208333333328</v>
      </c>
      <c r="P568" t="b">
        <v>0</v>
      </c>
      <c r="Q568" t="b">
        <v>1</v>
      </c>
      <c r="R568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idden="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2.1860294117647059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 t="shared" si="34"/>
        <v>41830.208333333336</v>
      </c>
      <c r="O569" s="14">
        <f t="shared" si="35"/>
        <v>41832.208333333336</v>
      </c>
      <c r="P569" t="b">
        <v>0</v>
      </c>
      <c r="Q569" t="b">
        <v>0</v>
      </c>
      <c r="R569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idden="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1.8603314917127072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 t="shared" si="34"/>
        <v>40374.208333333336</v>
      </c>
      <c r="O570" s="14">
        <f t="shared" si="35"/>
        <v>40419.208333333336</v>
      </c>
      <c r="P570" t="b">
        <v>0</v>
      </c>
      <c r="Q570" t="b">
        <v>0</v>
      </c>
      <c r="R570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idden="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2.3733830845771142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 t="shared" si="34"/>
        <v>40554.25</v>
      </c>
      <c r="O571" s="14">
        <f t="shared" si="35"/>
        <v>40566.25</v>
      </c>
      <c r="P571" t="b">
        <v>0</v>
      </c>
      <c r="Q571" t="b">
        <v>0</v>
      </c>
      <c r="R571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idden="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3.0565384615384614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 t="shared" si="34"/>
        <v>41993.25</v>
      </c>
      <c r="O572" s="14">
        <f t="shared" si="35"/>
        <v>41999.25</v>
      </c>
      <c r="P572" t="b">
        <v>0</v>
      </c>
      <c r="Q572" t="b">
        <v>1</v>
      </c>
      <c r="R572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0.94142857142857139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 t="shared" si="34"/>
        <v>42174.208333333328</v>
      </c>
      <c r="O573" s="14">
        <f t="shared" si="35"/>
        <v>42221.208333333328</v>
      </c>
      <c r="P573" t="b">
        <v>0</v>
      </c>
      <c r="Q573" t="b">
        <v>0</v>
      </c>
      <c r="R573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idden="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0.54400000000000004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 t="shared" si="34"/>
        <v>42275.208333333328</v>
      </c>
      <c r="O574" s="14">
        <f t="shared" si="35"/>
        <v>42291.208333333328</v>
      </c>
      <c r="P574" t="b">
        <v>0</v>
      </c>
      <c r="Q574" t="b">
        <v>1</v>
      </c>
      <c r="R574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idden="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1.1188059701492536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 t="shared" si="34"/>
        <v>41761.208333333336</v>
      </c>
      <c r="O575" s="14">
        <f t="shared" si="35"/>
        <v>41763.208333333336</v>
      </c>
      <c r="P575" t="b">
        <v>0</v>
      </c>
      <c r="Q575" t="b">
        <v>0</v>
      </c>
      <c r="R575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idden="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3.6914814814814814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 t="shared" si="34"/>
        <v>43806.25</v>
      </c>
      <c r="O576" s="14">
        <f t="shared" si="35"/>
        <v>43816.25</v>
      </c>
      <c r="P576" t="b">
        <v>0</v>
      </c>
      <c r="Q576" t="b">
        <v>1</v>
      </c>
      <c r="R576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0.62930372148859548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 t="shared" si="34"/>
        <v>41779.208333333336</v>
      </c>
      <c r="O577" s="14">
        <f t="shared" si="35"/>
        <v>41782.208333333336</v>
      </c>
      <c r="P577" t="b">
        <v>0</v>
      </c>
      <c r="Q577" t="b">
        <v>1</v>
      </c>
      <c r="R57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32"/>
        <v>0.6492783505154639</v>
      </c>
      <c r="G578" t="s">
        <v>14</v>
      </c>
      <c r="H578">
        <v>64</v>
      </c>
      <c r="I578" s="9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 t="shared" si="34"/>
        <v>43040.208333333328</v>
      </c>
      <c r="O578" s="14">
        <f t="shared" si="35"/>
        <v>43057.25</v>
      </c>
      <c r="P578" t="b">
        <v>0</v>
      </c>
      <c r="Q578" t="b">
        <v>0</v>
      </c>
      <c r="R578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idden="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36">E579/D579</f>
        <v>0.18853658536585366</v>
      </c>
      <c r="G579" t="s">
        <v>74</v>
      </c>
      <c r="H579">
        <v>37</v>
      </c>
      <c r="I579" s="9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 t="shared" ref="N579:N642" si="38">(((L579/60)/60)/24)+DATE(1970,1,1)</f>
        <v>40613.25</v>
      </c>
      <c r="O579" s="14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0.1675440414507772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 t="shared" si="38"/>
        <v>40878.25</v>
      </c>
      <c r="O580" s="14">
        <f t="shared" si="39"/>
        <v>40881.25</v>
      </c>
      <c r="P580" t="b">
        <v>0</v>
      </c>
      <c r="Q580" t="b">
        <v>0</v>
      </c>
      <c r="R580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idden="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1.0111290322580646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 t="shared" si="38"/>
        <v>40762.208333333336</v>
      </c>
      <c r="O581" s="14">
        <f t="shared" si="39"/>
        <v>40774.208333333336</v>
      </c>
      <c r="P581" t="b">
        <v>0</v>
      </c>
      <c r="Q581" t="b">
        <v>0</v>
      </c>
      <c r="R581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idden="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3.4150228310502282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 t="shared" si="38"/>
        <v>41696.25</v>
      </c>
      <c r="O582" s="14">
        <f t="shared" si="39"/>
        <v>41704.25</v>
      </c>
      <c r="P582" t="b">
        <v>0</v>
      </c>
      <c r="Q582" t="b">
        <v>0</v>
      </c>
      <c r="R582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0.64016666666666666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 t="shared" si="38"/>
        <v>40662.208333333336</v>
      </c>
      <c r="O583" s="14">
        <f t="shared" si="39"/>
        <v>40677.208333333336</v>
      </c>
      <c r="P583" t="b">
        <v>0</v>
      </c>
      <c r="Q583" t="b">
        <v>0</v>
      </c>
      <c r="R583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0.5208045977011494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 t="shared" si="38"/>
        <v>42165.208333333328</v>
      </c>
      <c r="O584" s="14">
        <f t="shared" si="39"/>
        <v>42170.208333333328</v>
      </c>
      <c r="P584" t="b">
        <v>0</v>
      </c>
      <c r="Q584" t="b">
        <v>1</v>
      </c>
      <c r="R584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idden="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3.2240211640211642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 t="shared" si="38"/>
        <v>40959.25</v>
      </c>
      <c r="O585" s="14">
        <f t="shared" si="39"/>
        <v>40976.25</v>
      </c>
      <c r="P585" t="b">
        <v>0</v>
      </c>
      <c r="Q585" t="b">
        <v>0</v>
      </c>
      <c r="R585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idden="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1.1950810185185186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 t="shared" si="38"/>
        <v>41024.208333333336</v>
      </c>
      <c r="O586" s="14">
        <f t="shared" si="39"/>
        <v>41038.208333333336</v>
      </c>
      <c r="P586" t="b">
        <v>0</v>
      </c>
      <c r="Q586" t="b">
        <v>0</v>
      </c>
      <c r="R586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idden="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1.4679775280898877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 t="shared" si="38"/>
        <v>40255.208333333336</v>
      </c>
      <c r="O587" s="14">
        <f t="shared" si="39"/>
        <v>40265.208333333336</v>
      </c>
      <c r="P587" t="b">
        <v>0</v>
      </c>
      <c r="Q587" t="b">
        <v>0</v>
      </c>
      <c r="R58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idden="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9.5057142857142853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 t="shared" si="38"/>
        <v>40499.25</v>
      </c>
      <c r="O588" s="14">
        <f t="shared" si="39"/>
        <v>40518.25</v>
      </c>
      <c r="P588" t="b">
        <v>0</v>
      </c>
      <c r="Q588" t="b">
        <v>0</v>
      </c>
      <c r="R588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0.72893617021276591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 t="shared" si="38"/>
        <v>43484.25</v>
      </c>
      <c r="O589" s="14">
        <f t="shared" si="39"/>
        <v>43536.208333333328</v>
      </c>
      <c r="P589" t="b">
        <v>0</v>
      </c>
      <c r="Q589" t="b">
        <v>1</v>
      </c>
      <c r="R589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0.7900824873096447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 t="shared" si="38"/>
        <v>40262.208333333336</v>
      </c>
      <c r="O590" s="14">
        <f t="shared" si="39"/>
        <v>40293.208333333336</v>
      </c>
      <c r="P590" t="b">
        <v>0</v>
      </c>
      <c r="Q590" t="b">
        <v>0</v>
      </c>
      <c r="R590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0.64721518987341775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 t="shared" si="38"/>
        <v>42190.208333333328</v>
      </c>
      <c r="O591" s="14">
        <f t="shared" si="39"/>
        <v>42197.208333333328</v>
      </c>
      <c r="P591" t="b">
        <v>0</v>
      </c>
      <c r="Q591" t="b">
        <v>0</v>
      </c>
      <c r="R591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0.82028169014084507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 t="shared" si="38"/>
        <v>41994.25</v>
      </c>
      <c r="O592" s="14">
        <f t="shared" si="39"/>
        <v>42005.25</v>
      </c>
      <c r="P592" t="b">
        <v>0</v>
      </c>
      <c r="Q592" t="b">
        <v>0</v>
      </c>
      <c r="R592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idden="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10.376666666666667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 t="shared" si="38"/>
        <v>40373.208333333336</v>
      </c>
      <c r="O593" s="14">
        <f t="shared" si="39"/>
        <v>40383.208333333336</v>
      </c>
      <c r="P593" t="b">
        <v>0</v>
      </c>
      <c r="Q593" t="b">
        <v>0</v>
      </c>
      <c r="R593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0.12910076530612244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 t="shared" si="38"/>
        <v>41789.208333333336</v>
      </c>
      <c r="O594" s="14">
        <f t="shared" si="39"/>
        <v>41798.208333333336</v>
      </c>
      <c r="P594" t="b">
        <v>0</v>
      </c>
      <c r="Q594" t="b">
        <v>0</v>
      </c>
      <c r="R594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idden="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1.5484210526315789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 t="shared" si="38"/>
        <v>41724.208333333336</v>
      </c>
      <c r="O595" s="14">
        <f t="shared" si="39"/>
        <v>41737.208333333336</v>
      </c>
      <c r="P595" t="b">
        <v>0</v>
      </c>
      <c r="Q595" t="b">
        <v>0</v>
      </c>
      <c r="R595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7.0991735537190084E-2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 t="shared" si="38"/>
        <v>42548.208333333328</v>
      </c>
      <c r="O596" s="14">
        <f t="shared" si="39"/>
        <v>42551.208333333328</v>
      </c>
      <c r="P596" t="b">
        <v>0</v>
      </c>
      <c r="Q596" t="b">
        <v>1</v>
      </c>
      <c r="R596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idden="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2.0852773826458035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 t="shared" si="38"/>
        <v>40253.208333333336</v>
      </c>
      <c r="O597" s="14">
        <f t="shared" si="39"/>
        <v>40274.208333333336</v>
      </c>
      <c r="P597" t="b">
        <v>0</v>
      </c>
      <c r="Q597" t="b">
        <v>1</v>
      </c>
      <c r="R59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0.99683544303797467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 t="shared" si="38"/>
        <v>42434.25</v>
      </c>
      <c r="O598" s="14">
        <f t="shared" si="39"/>
        <v>42441.25</v>
      </c>
      <c r="P598" t="b">
        <v>0</v>
      </c>
      <c r="Q598" t="b">
        <v>1</v>
      </c>
      <c r="R598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idden="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2.0159756097560977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 t="shared" si="38"/>
        <v>43786.25</v>
      </c>
      <c r="O599" s="14">
        <f t="shared" si="39"/>
        <v>43804.25</v>
      </c>
      <c r="P599" t="b">
        <v>0</v>
      </c>
      <c r="Q599" t="b">
        <v>0</v>
      </c>
      <c r="R599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idden="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1.6209032258064515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 t="shared" si="38"/>
        <v>40344.208333333336</v>
      </c>
      <c r="O600" s="14">
        <f t="shared" si="39"/>
        <v>40373.208333333336</v>
      </c>
      <c r="P600" t="b">
        <v>0</v>
      </c>
      <c r="Q600" t="b">
        <v>0</v>
      </c>
      <c r="R600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3.6436208125445471E-2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 t="shared" si="38"/>
        <v>42047.25</v>
      </c>
      <c r="O601" s="14">
        <f t="shared" si="39"/>
        <v>42055.25</v>
      </c>
      <c r="P601" t="b">
        <v>0</v>
      </c>
      <c r="Q601" t="b">
        <v>0</v>
      </c>
      <c r="R601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0.05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 t="shared" si="38"/>
        <v>41485.208333333336</v>
      </c>
      <c r="O602" s="14">
        <f t="shared" si="39"/>
        <v>41497.208333333336</v>
      </c>
      <c r="P602" t="b">
        <v>0</v>
      </c>
      <c r="Q602" t="b">
        <v>0</v>
      </c>
      <c r="R602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idden="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2.0663492063492064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 t="shared" si="38"/>
        <v>41789.208333333336</v>
      </c>
      <c r="O603" s="14">
        <f t="shared" si="39"/>
        <v>41806.208333333336</v>
      </c>
      <c r="P603" t="b">
        <v>1</v>
      </c>
      <c r="Q603" t="b">
        <v>0</v>
      </c>
      <c r="R603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idden="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1.2823628691983122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 t="shared" si="38"/>
        <v>42160.208333333328</v>
      </c>
      <c r="O604" s="14">
        <f t="shared" si="39"/>
        <v>42171.208333333328</v>
      </c>
      <c r="P604" t="b">
        <v>0</v>
      </c>
      <c r="Q604" t="b">
        <v>0</v>
      </c>
      <c r="R604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idden="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1.1966037735849056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 t="shared" si="38"/>
        <v>43573.208333333328</v>
      </c>
      <c r="O605" s="14">
        <f t="shared" si="39"/>
        <v>43600.208333333328</v>
      </c>
      <c r="P605" t="b">
        <v>0</v>
      </c>
      <c r="Q605" t="b">
        <v>0</v>
      </c>
      <c r="R605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idden="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1.7073055242390078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 t="shared" si="38"/>
        <v>40565.25</v>
      </c>
      <c r="O606" s="14">
        <f t="shared" si="39"/>
        <v>40586.25</v>
      </c>
      <c r="P606" t="b">
        <v>0</v>
      </c>
      <c r="Q606" t="b">
        <v>0</v>
      </c>
      <c r="R606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idden="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1.8721212121212121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 t="shared" si="38"/>
        <v>42280.208333333328</v>
      </c>
      <c r="O607" s="14">
        <f t="shared" si="39"/>
        <v>42321.25</v>
      </c>
      <c r="P607" t="b">
        <v>0</v>
      </c>
      <c r="Q607" t="b">
        <v>0</v>
      </c>
      <c r="R60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idden="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1.8838235294117647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 t="shared" si="38"/>
        <v>42436.25</v>
      </c>
      <c r="O608" s="14">
        <f t="shared" si="39"/>
        <v>42447.208333333328</v>
      </c>
      <c r="P608" t="b">
        <v>0</v>
      </c>
      <c r="Q608" t="b">
        <v>0</v>
      </c>
      <c r="R608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idden="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1.3129869186046512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 t="shared" si="38"/>
        <v>41721.208333333336</v>
      </c>
      <c r="O609" s="14">
        <f t="shared" si="39"/>
        <v>41723.208333333336</v>
      </c>
      <c r="P609" t="b">
        <v>0</v>
      </c>
      <c r="Q609" t="b">
        <v>0</v>
      </c>
      <c r="R609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idden="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2.8397435897435899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 t="shared" si="38"/>
        <v>43530.25</v>
      </c>
      <c r="O610" s="14">
        <f t="shared" si="39"/>
        <v>43534.25</v>
      </c>
      <c r="P610" t="b">
        <v>0</v>
      </c>
      <c r="Q610" t="b">
        <v>1</v>
      </c>
      <c r="R610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idden="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1.2041999999999999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 t="shared" si="38"/>
        <v>43481.25</v>
      </c>
      <c r="O611" s="14">
        <f t="shared" si="39"/>
        <v>43498.25</v>
      </c>
      <c r="P611" t="b">
        <v>0</v>
      </c>
      <c r="Q611" t="b">
        <v>0</v>
      </c>
      <c r="R611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idden="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4.1905607476635511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 t="shared" si="38"/>
        <v>41259.25</v>
      </c>
      <c r="O612" s="14">
        <f t="shared" si="39"/>
        <v>41273.25</v>
      </c>
      <c r="P612" t="b">
        <v>0</v>
      </c>
      <c r="Q612" t="b">
        <v>0</v>
      </c>
      <c r="R612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idden="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0.13853658536585367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 t="shared" si="38"/>
        <v>41480.208333333336</v>
      </c>
      <c r="O613" s="14">
        <f t="shared" si="39"/>
        <v>41492.208333333336</v>
      </c>
      <c r="P613" t="b">
        <v>0</v>
      </c>
      <c r="Q613" t="b">
        <v>0</v>
      </c>
      <c r="R613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idden="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1.3943548387096774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 t="shared" si="38"/>
        <v>40474.208333333336</v>
      </c>
      <c r="O614" s="14">
        <f t="shared" si="39"/>
        <v>40497.25</v>
      </c>
      <c r="P614" t="b">
        <v>0</v>
      </c>
      <c r="Q614" t="b">
        <v>0</v>
      </c>
      <c r="R614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idden="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1.74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 t="shared" si="38"/>
        <v>42973.208333333328</v>
      </c>
      <c r="O615" s="14">
        <f t="shared" si="39"/>
        <v>42982.208333333328</v>
      </c>
      <c r="P615" t="b">
        <v>0</v>
      </c>
      <c r="Q615" t="b">
        <v>0</v>
      </c>
      <c r="R615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idden="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1.5549056603773586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 t="shared" si="38"/>
        <v>42746.25</v>
      </c>
      <c r="O616" s="14">
        <f t="shared" si="39"/>
        <v>42764.25</v>
      </c>
      <c r="P616" t="b">
        <v>0</v>
      </c>
      <c r="Q616" t="b">
        <v>0</v>
      </c>
      <c r="R616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idden="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1.7044705882352942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 t="shared" si="38"/>
        <v>42489.208333333328</v>
      </c>
      <c r="O617" s="14">
        <f t="shared" si="39"/>
        <v>42499.208333333328</v>
      </c>
      <c r="P617" t="b">
        <v>0</v>
      </c>
      <c r="Q617" t="b">
        <v>0</v>
      </c>
      <c r="R61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idden="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1.8951562500000001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 t="shared" si="38"/>
        <v>41537.208333333336</v>
      </c>
      <c r="O618" s="14">
        <f t="shared" si="39"/>
        <v>41538.208333333336</v>
      </c>
      <c r="P618" t="b">
        <v>0</v>
      </c>
      <c r="Q618" t="b">
        <v>1</v>
      </c>
      <c r="R618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idden="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2.4971428571428573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 t="shared" si="38"/>
        <v>41794.208333333336</v>
      </c>
      <c r="O619" s="14">
        <f t="shared" si="39"/>
        <v>41804.208333333336</v>
      </c>
      <c r="P619" t="b">
        <v>0</v>
      </c>
      <c r="Q619" t="b">
        <v>0</v>
      </c>
      <c r="R619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0.48860523665659616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 t="shared" si="38"/>
        <v>41396.208333333336</v>
      </c>
      <c r="O620" s="14">
        <f t="shared" si="39"/>
        <v>41417.208333333336</v>
      </c>
      <c r="P620" t="b">
        <v>0</v>
      </c>
      <c r="Q620" t="b">
        <v>0</v>
      </c>
      <c r="R620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0.28461970393057684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 t="shared" si="38"/>
        <v>40669.208333333336</v>
      </c>
      <c r="O621" s="14">
        <f t="shared" si="39"/>
        <v>40670.208333333336</v>
      </c>
      <c r="P621" t="b">
        <v>1</v>
      </c>
      <c r="Q621" t="b">
        <v>1</v>
      </c>
      <c r="R621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idden="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2.6802325581395348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 t="shared" si="38"/>
        <v>42559.208333333328</v>
      </c>
      <c r="O622" s="14">
        <f t="shared" si="39"/>
        <v>42563.208333333328</v>
      </c>
      <c r="P622" t="b">
        <v>0</v>
      </c>
      <c r="Q622" t="b">
        <v>0</v>
      </c>
      <c r="R622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idden="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6.1980078125000002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 t="shared" si="38"/>
        <v>42626.208333333328</v>
      </c>
      <c r="O623" s="14">
        <f t="shared" si="39"/>
        <v>42631.208333333328</v>
      </c>
      <c r="P623" t="b">
        <v>0</v>
      </c>
      <c r="Q623" t="b">
        <v>0</v>
      </c>
      <c r="R623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3.1301587301587303E-2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 t="shared" si="38"/>
        <v>43205.208333333328</v>
      </c>
      <c r="O624" s="14">
        <f t="shared" si="39"/>
        <v>43231.208333333328</v>
      </c>
      <c r="P624" t="b">
        <v>0</v>
      </c>
      <c r="Q624" t="b">
        <v>0</v>
      </c>
      <c r="R624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idden="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1.5992152704135738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 t="shared" si="38"/>
        <v>42201.208333333328</v>
      </c>
      <c r="O625" s="14">
        <f t="shared" si="39"/>
        <v>42206.208333333328</v>
      </c>
      <c r="P625" t="b">
        <v>0</v>
      </c>
      <c r="Q625" t="b">
        <v>0</v>
      </c>
      <c r="R625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idden="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2.793921568627451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 t="shared" si="38"/>
        <v>42029.25</v>
      </c>
      <c r="O626" s="14">
        <f t="shared" si="39"/>
        <v>42035.25</v>
      </c>
      <c r="P626" t="b">
        <v>0</v>
      </c>
      <c r="Q626" t="b">
        <v>0</v>
      </c>
      <c r="R626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0.77373333333333338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 t="shared" si="38"/>
        <v>43857.25</v>
      </c>
      <c r="O627" s="14">
        <f t="shared" si="39"/>
        <v>43871.25</v>
      </c>
      <c r="P627" t="b">
        <v>0</v>
      </c>
      <c r="Q627" t="b">
        <v>0</v>
      </c>
      <c r="R62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idden="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2.0632812500000002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 t="shared" si="38"/>
        <v>40449.208333333336</v>
      </c>
      <c r="O628" s="14">
        <f t="shared" si="39"/>
        <v>40458.208333333336</v>
      </c>
      <c r="P628" t="b">
        <v>0</v>
      </c>
      <c r="Q628" t="b">
        <v>1</v>
      </c>
      <c r="R628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idden="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6.9424999999999999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 t="shared" si="38"/>
        <v>40345.208333333336</v>
      </c>
      <c r="O629" s="14">
        <f t="shared" si="39"/>
        <v>40369.208333333336</v>
      </c>
      <c r="P629" t="b">
        <v>1</v>
      </c>
      <c r="Q629" t="b">
        <v>0</v>
      </c>
      <c r="R629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idden="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1.5178947368421052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 t="shared" si="38"/>
        <v>40455.208333333336</v>
      </c>
      <c r="O630" s="14">
        <f t="shared" si="39"/>
        <v>40458.208333333336</v>
      </c>
      <c r="P630" t="b">
        <v>0</v>
      </c>
      <c r="Q630" t="b">
        <v>0</v>
      </c>
      <c r="R630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0.64582072176949945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 t="shared" si="38"/>
        <v>42557.208333333328</v>
      </c>
      <c r="O631" s="14">
        <f t="shared" si="39"/>
        <v>42559.208333333328</v>
      </c>
      <c r="P631" t="b">
        <v>0</v>
      </c>
      <c r="Q631" t="b">
        <v>1</v>
      </c>
      <c r="R631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idden="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0.62873684210526315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 t="shared" si="38"/>
        <v>43586.208333333328</v>
      </c>
      <c r="O632" s="14">
        <f t="shared" si="39"/>
        <v>43597.208333333328</v>
      </c>
      <c r="P632" t="b">
        <v>0</v>
      </c>
      <c r="Q632" t="b">
        <v>1</v>
      </c>
      <c r="R632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idden="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3.1039864864864866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 t="shared" si="38"/>
        <v>43550.208333333328</v>
      </c>
      <c r="O633" s="14">
        <f t="shared" si="39"/>
        <v>43554.208333333328</v>
      </c>
      <c r="P633" t="b">
        <v>0</v>
      </c>
      <c r="Q633" t="b">
        <v>0</v>
      </c>
      <c r="R633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idden="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0.42859916782246882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 t="shared" si="38"/>
        <v>41945.208333333336</v>
      </c>
      <c r="O634" s="14">
        <f t="shared" si="39"/>
        <v>41963.25</v>
      </c>
      <c r="P634" t="b">
        <v>0</v>
      </c>
      <c r="Q634" t="b">
        <v>0</v>
      </c>
      <c r="R634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0.83119402985074631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 t="shared" si="38"/>
        <v>42315.25</v>
      </c>
      <c r="O635" s="14">
        <f t="shared" si="39"/>
        <v>42319.25</v>
      </c>
      <c r="P635" t="b">
        <v>0</v>
      </c>
      <c r="Q635" t="b">
        <v>0</v>
      </c>
      <c r="R635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idden="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0.78531302876480547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 t="shared" si="38"/>
        <v>42819.208333333328</v>
      </c>
      <c r="O636" s="14">
        <f t="shared" si="39"/>
        <v>42833.208333333328</v>
      </c>
      <c r="P636" t="b">
        <v>0</v>
      </c>
      <c r="Q636" t="b">
        <v>0</v>
      </c>
      <c r="R636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idden="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1.1409352517985611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 t="shared" si="38"/>
        <v>41314.25</v>
      </c>
      <c r="O637" s="14">
        <f t="shared" si="39"/>
        <v>41346.208333333336</v>
      </c>
      <c r="P637" t="b">
        <v>0</v>
      </c>
      <c r="Q637" t="b">
        <v>0</v>
      </c>
      <c r="R63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0.64537683358624176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 t="shared" si="38"/>
        <v>40926.25</v>
      </c>
      <c r="O638" s="14">
        <f t="shared" si="39"/>
        <v>40971.25</v>
      </c>
      <c r="P638" t="b">
        <v>0</v>
      </c>
      <c r="Q638" t="b">
        <v>1</v>
      </c>
      <c r="R638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0.79411764705882348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 t="shared" si="38"/>
        <v>42688.25</v>
      </c>
      <c r="O639" s="14">
        <f t="shared" si="39"/>
        <v>42696.25</v>
      </c>
      <c r="P639" t="b">
        <v>0</v>
      </c>
      <c r="Q639" t="b">
        <v>0</v>
      </c>
      <c r="R639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0.11419117647058824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 t="shared" si="38"/>
        <v>40386.208333333336</v>
      </c>
      <c r="O640" s="14">
        <f t="shared" si="39"/>
        <v>40398.208333333336</v>
      </c>
      <c r="P640" t="b">
        <v>0</v>
      </c>
      <c r="Q640" t="b">
        <v>1</v>
      </c>
      <c r="R640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idden="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0.56186046511627907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 t="shared" si="38"/>
        <v>43309.208333333328</v>
      </c>
      <c r="O641" s="14">
        <f t="shared" si="39"/>
        <v>43309.208333333328</v>
      </c>
      <c r="P641" t="b">
        <v>0</v>
      </c>
      <c r="Q641" t="b">
        <v>1</v>
      </c>
      <c r="R641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6"/>
        <v>0.16501669449081802</v>
      </c>
      <c r="G642" t="s">
        <v>14</v>
      </c>
      <c r="H642">
        <v>257</v>
      </c>
      <c r="I642" s="9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 t="shared" si="38"/>
        <v>42387.25</v>
      </c>
      <c r="O642" s="14">
        <f t="shared" si="39"/>
        <v>42390.25</v>
      </c>
      <c r="P642" t="b">
        <v>0</v>
      </c>
      <c r="Q642" t="b">
        <v>0</v>
      </c>
      <c r="R642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idden="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40">E643/D643</f>
        <v>1.1996808510638297</v>
      </c>
      <c r="G643" t="s">
        <v>20</v>
      </c>
      <c r="H643">
        <v>194</v>
      </c>
      <c r="I643" s="9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 t="shared" ref="N643:N706" si="42">(((L643/60)/60)/24)+DATE(1970,1,1)</f>
        <v>42786.25</v>
      </c>
      <c r="O643" s="14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idden="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1.4545652173913044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 t="shared" si="42"/>
        <v>43451.25</v>
      </c>
      <c r="O644" s="14">
        <f t="shared" si="43"/>
        <v>43460.25</v>
      </c>
      <c r="P644" t="b">
        <v>0</v>
      </c>
      <c r="Q644" t="b">
        <v>0</v>
      </c>
      <c r="R644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idden="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2.2138255033557046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 t="shared" si="42"/>
        <v>42795.25</v>
      </c>
      <c r="O645" s="14">
        <f t="shared" si="43"/>
        <v>42813.208333333328</v>
      </c>
      <c r="P645" t="b">
        <v>0</v>
      </c>
      <c r="Q645" t="b">
        <v>0</v>
      </c>
      <c r="R645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0.48396694214876035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 t="shared" si="42"/>
        <v>43452.25</v>
      </c>
      <c r="O646" s="14">
        <f t="shared" si="43"/>
        <v>43468.25</v>
      </c>
      <c r="P646" t="b">
        <v>0</v>
      </c>
      <c r="Q646" t="b">
        <v>0</v>
      </c>
      <c r="R646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0.92911504424778757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 t="shared" si="42"/>
        <v>43369.208333333328</v>
      </c>
      <c r="O647" s="14">
        <f t="shared" si="43"/>
        <v>43390.208333333328</v>
      </c>
      <c r="P647" t="b">
        <v>0</v>
      </c>
      <c r="Q647" t="b">
        <v>1</v>
      </c>
      <c r="R64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0.88599797365754818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 t="shared" si="42"/>
        <v>41346.208333333336</v>
      </c>
      <c r="O648" s="14">
        <f t="shared" si="43"/>
        <v>41357.208333333336</v>
      </c>
      <c r="P648" t="b">
        <v>0</v>
      </c>
      <c r="Q648" t="b">
        <v>0</v>
      </c>
      <c r="R648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0.41399999999999998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 t="shared" si="42"/>
        <v>43199.208333333328</v>
      </c>
      <c r="O649" s="14">
        <f t="shared" si="43"/>
        <v>43223.208333333328</v>
      </c>
      <c r="P649" t="b">
        <v>0</v>
      </c>
      <c r="Q649" t="b">
        <v>0</v>
      </c>
      <c r="R649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idden="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0.63056795131845844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 t="shared" si="42"/>
        <v>42922.208333333328</v>
      </c>
      <c r="O650" s="14">
        <f t="shared" si="43"/>
        <v>42940.208333333328</v>
      </c>
      <c r="P650" t="b">
        <v>1</v>
      </c>
      <c r="Q650" t="b">
        <v>0</v>
      </c>
      <c r="R650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0.48482333607230893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 t="shared" si="42"/>
        <v>40471.208333333336</v>
      </c>
      <c r="O651" s="14">
        <f t="shared" si="43"/>
        <v>40482.208333333336</v>
      </c>
      <c r="P651" t="b">
        <v>1</v>
      </c>
      <c r="Q651" t="b">
        <v>1</v>
      </c>
      <c r="R651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0.02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 t="shared" si="42"/>
        <v>41828.208333333336</v>
      </c>
      <c r="O652" s="14">
        <f t="shared" si="43"/>
        <v>41855.208333333336</v>
      </c>
      <c r="P652" t="b">
        <v>0</v>
      </c>
      <c r="Q652" t="b">
        <v>0</v>
      </c>
      <c r="R652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0.88479410269445857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 t="shared" si="42"/>
        <v>41692.25</v>
      </c>
      <c r="O653" s="14">
        <f t="shared" si="43"/>
        <v>41707.25</v>
      </c>
      <c r="P653" t="b">
        <v>0</v>
      </c>
      <c r="Q653" t="b">
        <v>0</v>
      </c>
      <c r="R653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idden="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1.2684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 t="shared" si="42"/>
        <v>42587.208333333328</v>
      </c>
      <c r="O654" s="14">
        <f t="shared" si="43"/>
        <v>42630.208333333328</v>
      </c>
      <c r="P654" t="b">
        <v>0</v>
      </c>
      <c r="Q654" t="b">
        <v>0</v>
      </c>
      <c r="R654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idden="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23.388333333333332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 t="shared" si="42"/>
        <v>42468.208333333328</v>
      </c>
      <c r="O655" s="14">
        <f t="shared" si="43"/>
        <v>42470.208333333328</v>
      </c>
      <c r="P655" t="b">
        <v>0</v>
      </c>
      <c r="Q655" t="b">
        <v>0</v>
      </c>
      <c r="R655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idden="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5.0838857142857146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 t="shared" si="42"/>
        <v>42240.208333333328</v>
      </c>
      <c r="O656" s="14">
        <f t="shared" si="43"/>
        <v>42245.208333333328</v>
      </c>
      <c r="P656" t="b">
        <v>0</v>
      </c>
      <c r="Q656" t="b">
        <v>0</v>
      </c>
      <c r="R656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idden="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1.9147826086956521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 t="shared" si="42"/>
        <v>42796.25</v>
      </c>
      <c r="O657" s="14">
        <f t="shared" si="43"/>
        <v>42809.208333333328</v>
      </c>
      <c r="P657" t="b">
        <v>1</v>
      </c>
      <c r="Q657" t="b">
        <v>0</v>
      </c>
      <c r="R65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0.42127533783783783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 t="shared" si="42"/>
        <v>43097.25</v>
      </c>
      <c r="O658" s="14">
        <f t="shared" si="43"/>
        <v>43102.25</v>
      </c>
      <c r="P658" t="b">
        <v>0</v>
      </c>
      <c r="Q658" t="b">
        <v>0</v>
      </c>
      <c r="R658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8.2400000000000001E-2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 t="shared" si="42"/>
        <v>43096.25</v>
      </c>
      <c r="O659" s="14">
        <f t="shared" si="43"/>
        <v>43112.25</v>
      </c>
      <c r="P659" t="b">
        <v>0</v>
      </c>
      <c r="Q659" t="b">
        <v>0</v>
      </c>
      <c r="R659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idden="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0.60064638783269964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 t="shared" si="42"/>
        <v>42246.208333333328</v>
      </c>
      <c r="O660" s="14">
        <f t="shared" si="43"/>
        <v>42269.208333333328</v>
      </c>
      <c r="P660" t="b">
        <v>0</v>
      </c>
      <c r="Q660" t="b">
        <v>0</v>
      </c>
      <c r="R660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0.47232808616404309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 t="shared" si="42"/>
        <v>40570.25</v>
      </c>
      <c r="O661" s="14">
        <f t="shared" si="43"/>
        <v>40571.25</v>
      </c>
      <c r="P661" t="b">
        <v>0</v>
      </c>
      <c r="Q661" t="b">
        <v>0</v>
      </c>
      <c r="R661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0.81736263736263737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 t="shared" si="42"/>
        <v>42237.208333333328</v>
      </c>
      <c r="O662" s="14">
        <f t="shared" si="43"/>
        <v>42246.208333333328</v>
      </c>
      <c r="P662" t="b">
        <v>1</v>
      </c>
      <c r="Q662" t="b">
        <v>0</v>
      </c>
      <c r="R662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0.54187265917603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 t="shared" si="42"/>
        <v>40996.208333333336</v>
      </c>
      <c r="O663" s="14">
        <f t="shared" si="43"/>
        <v>41026.208333333336</v>
      </c>
      <c r="P663" t="b">
        <v>0</v>
      </c>
      <c r="Q663" t="b">
        <v>0</v>
      </c>
      <c r="R663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0.97868131868131869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 t="shared" si="42"/>
        <v>43443.25</v>
      </c>
      <c r="O664" s="14">
        <f t="shared" si="43"/>
        <v>43447.25</v>
      </c>
      <c r="P664" t="b">
        <v>0</v>
      </c>
      <c r="Q664" t="b">
        <v>0</v>
      </c>
      <c r="R664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0.77239999999999998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 t="shared" si="42"/>
        <v>40458.208333333336</v>
      </c>
      <c r="O665" s="14">
        <f t="shared" si="43"/>
        <v>40481.208333333336</v>
      </c>
      <c r="P665" t="b">
        <v>0</v>
      </c>
      <c r="Q665" t="b">
        <v>0</v>
      </c>
      <c r="R665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0.33464735516372796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 t="shared" si="42"/>
        <v>40959.25</v>
      </c>
      <c r="O666" s="14">
        <f t="shared" si="43"/>
        <v>40969.25</v>
      </c>
      <c r="P666" t="b">
        <v>0</v>
      </c>
      <c r="Q666" t="b">
        <v>0</v>
      </c>
      <c r="R666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idden="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2.3958823529411766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 t="shared" si="42"/>
        <v>40733.208333333336</v>
      </c>
      <c r="O667" s="14">
        <f t="shared" si="43"/>
        <v>40747.208333333336</v>
      </c>
      <c r="P667" t="b">
        <v>0</v>
      </c>
      <c r="Q667" t="b">
        <v>1</v>
      </c>
      <c r="R66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idden="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0.64032258064516134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 t="shared" si="42"/>
        <v>41516.208333333336</v>
      </c>
      <c r="O668" s="14">
        <f t="shared" si="43"/>
        <v>41522.208333333336</v>
      </c>
      <c r="P668" t="b">
        <v>0</v>
      </c>
      <c r="Q668" t="b">
        <v>1</v>
      </c>
      <c r="R668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idden="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1.7615942028985507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 t="shared" si="42"/>
        <v>41892.208333333336</v>
      </c>
      <c r="O669" s="14">
        <f t="shared" si="43"/>
        <v>41901.208333333336</v>
      </c>
      <c r="P669" t="b">
        <v>0</v>
      </c>
      <c r="Q669" t="b">
        <v>0</v>
      </c>
      <c r="R669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0.20338181818181819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 t="shared" si="42"/>
        <v>41122.208333333336</v>
      </c>
      <c r="O670" s="14">
        <f t="shared" si="43"/>
        <v>41134.208333333336</v>
      </c>
      <c r="P670" t="b">
        <v>0</v>
      </c>
      <c r="Q670" t="b">
        <v>0</v>
      </c>
      <c r="R670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idden="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3.5864754098360656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 t="shared" si="42"/>
        <v>42912.208333333328</v>
      </c>
      <c r="O671" s="14">
        <f t="shared" si="43"/>
        <v>42921.208333333328</v>
      </c>
      <c r="P671" t="b">
        <v>0</v>
      </c>
      <c r="Q671" t="b">
        <v>0</v>
      </c>
      <c r="R671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idden="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4.6885802469135802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 t="shared" si="42"/>
        <v>42425.25</v>
      </c>
      <c r="O672" s="14">
        <f t="shared" si="43"/>
        <v>42437.25</v>
      </c>
      <c r="P672" t="b">
        <v>0</v>
      </c>
      <c r="Q672" t="b">
        <v>0</v>
      </c>
      <c r="R672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idden="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1.220563524590164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 t="shared" si="42"/>
        <v>40390.208333333336</v>
      </c>
      <c r="O673" s="14">
        <f t="shared" si="43"/>
        <v>40394.208333333336</v>
      </c>
      <c r="P673" t="b">
        <v>0</v>
      </c>
      <c r="Q673" t="b">
        <v>1</v>
      </c>
      <c r="R673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0.55931783729156137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 t="shared" si="42"/>
        <v>43180.208333333328</v>
      </c>
      <c r="O674" s="14">
        <f t="shared" si="43"/>
        <v>43190.208333333328</v>
      </c>
      <c r="P674" t="b">
        <v>0</v>
      </c>
      <c r="Q674" t="b">
        <v>0</v>
      </c>
      <c r="R674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0.43660714285714286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 t="shared" si="42"/>
        <v>42475.208333333328</v>
      </c>
      <c r="O675" s="14">
        <f t="shared" si="43"/>
        <v>42496.208333333328</v>
      </c>
      <c r="P675" t="b">
        <v>0</v>
      </c>
      <c r="Q675" t="b">
        <v>0</v>
      </c>
      <c r="R675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idden="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0.33538371411833628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 t="shared" si="42"/>
        <v>40774.208333333336</v>
      </c>
      <c r="O676" s="14">
        <f t="shared" si="43"/>
        <v>40821.208333333336</v>
      </c>
      <c r="P676" t="b">
        <v>0</v>
      </c>
      <c r="Q676" t="b">
        <v>0</v>
      </c>
      <c r="R676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idden="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1.2297938144329896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 t="shared" si="42"/>
        <v>43719.208333333328</v>
      </c>
      <c r="O677" s="14">
        <f t="shared" si="43"/>
        <v>43726.208333333328</v>
      </c>
      <c r="P677" t="b">
        <v>0</v>
      </c>
      <c r="Q677" t="b">
        <v>0</v>
      </c>
      <c r="R67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idden="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1.8974959871589085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 t="shared" si="42"/>
        <v>41178.208333333336</v>
      </c>
      <c r="O678" s="14">
        <f t="shared" si="43"/>
        <v>41187.208333333336</v>
      </c>
      <c r="P678" t="b">
        <v>0</v>
      </c>
      <c r="Q678" t="b">
        <v>0</v>
      </c>
      <c r="R678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0.83622641509433959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 t="shared" si="42"/>
        <v>42561.208333333328</v>
      </c>
      <c r="O679" s="14">
        <f t="shared" si="43"/>
        <v>42611.208333333328</v>
      </c>
      <c r="P679" t="b">
        <v>0</v>
      </c>
      <c r="Q679" t="b">
        <v>0</v>
      </c>
      <c r="R679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idden="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0.17968844221105529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 t="shared" si="42"/>
        <v>43484.25</v>
      </c>
      <c r="O680" s="14">
        <f t="shared" si="43"/>
        <v>43486.25</v>
      </c>
      <c r="P680" t="b">
        <v>0</v>
      </c>
      <c r="Q680" t="b">
        <v>0</v>
      </c>
      <c r="R680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idden="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10.365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 t="shared" si="42"/>
        <v>43756.208333333328</v>
      </c>
      <c r="O681" s="14">
        <f t="shared" si="43"/>
        <v>43761.208333333328</v>
      </c>
      <c r="P681" t="b">
        <v>0</v>
      </c>
      <c r="Q681" t="b">
        <v>1</v>
      </c>
      <c r="R681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0.97405219780219776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 t="shared" si="42"/>
        <v>43813.25</v>
      </c>
      <c r="O682" s="14">
        <f t="shared" si="43"/>
        <v>43815.25</v>
      </c>
      <c r="P682" t="b">
        <v>0</v>
      </c>
      <c r="Q682" t="b">
        <v>1</v>
      </c>
      <c r="R682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0.86386203150461705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 t="shared" si="42"/>
        <v>40898.25</v>
      </c>
      <c r="O683" s="14">
        <f t="shared" si="43"/>
        <v>40904.25</v>
      </c>
      <c r="P683" t="b">
        <v>0</v>
      </c>
      <c r="Q683" t="b">
        <v>0</v>
      </c>
      <c r="R683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idden="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1.5016666666666667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 t="shared" si="42"/>
        <v>41619.25</v>
      </c>
      <c r="O684" s="14">
        <f t="shared" si="43"/>
        <v>41628.25</v>
      </c>
      <c r="P684" t="b">
        <v>0</v>
      </c>
      <c r="Q684" t="b">
        <v>0</v>
      </c>
      <c r="R684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idden="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3.5843478260869563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 t="shared" si="42"/>
        <v>43359.208333333328</v>
      </c>
      <c r="O685" s="14">
        <f t="shared" si="43"/>
        <v>43361.208333333328</v>
      </c>
      <c r="P685" t="b">
        <v>0</v>
      </c>
      <c r="Q685" t="b">
        <v>0</v>
      </c>
      <c r="R685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idden="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5.4285714285714288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 t="shared" si="42"/>
        <v>40358.208333333336</v>
      </c>
      <c r="O686" s="14">
        <f t="shared" si="43"/>
        <v>40378.208333333336</v>
      </c>
      <c r="P686" t="b">
        <v>0</v>
      </c>
      <c r="Q686" t="b">
        <v>0</v>
      </c>
      <c r="R686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0.67500714285714281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 t="shared" si="42"/>
        <v>42239.208333333328</v>
      </c>
      <c r="O687" s="14">
        <f t="shared" si="43"/>
        <v>42263.208333333328</v>
      </c>
      <c r="P687" t="b">
        <v>0</v>
      </c>
      <c r="Q687" t="b">
        <v>0</v>
      </c>
      <c r="R68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idden="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1.9174666666666667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 t="shared" si="42"/>
        <v>43186.208333333328</v>
      </c>
      <c r="O688" s="14">
        <f t="shared" si="43"/>
        <v>43197.208333333328</v>
      </c>
      <c r="P688" t="b">
        <v>0</v>
      </c>
      <c r="Q688" t="b">
        <v>0</v>
      </c>
      <c r="R688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idden="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9.32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 t="shared" si="42"/>
        <v>42806.25</v>
      </c>
      <c r="O689" s="14">
        <f t="shared" si="43"/>
        <v>42809.208333333328</v>
      </c>
      <c r="P689" t="b">
        <v>0</v>
      </c>
      <c r="Q689" t="b">
        <v>0</v>
      </c>
      <c r="R689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idden="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4.2927586206896553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 t="shared" si="42"/>
        <v>43475.25</v>
      </c>
      <c r="O690" s="14">
        <f t="shared" si="43"/>
        <v>43491.25</v>
      </c>
      <c r="P690" t="b">
        <v>0</v>
      </c>
      <c r="Q690" t="b">
        <v>1</v>
      </c>
      <c r="R690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idden="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1.0065753424657535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 t="shared" si="42"/>
        <v>41576.208333333336</v>
      </c>
      <c r="O691" s="14">
        <f t="shared" si="43"/>
        <v>41588.25</v>
      </c>
      <c r="P691" t="b">
        <v>0</v>
      </c>
      <c r="Q691" t="b">
        <v>0</v>
      </c>
      <c r="R691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idden="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2.266111111111111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 t="shared" si="42"/>
        <v>40874.25</v>
      </c>
      <c r="O692" s="14">
        <f t="shared" si="43"/>
        <v>40880.25</v>
      </c>
      <c r="P692" t="b">
        <v>0</v>
      </c>
      <c r="Q692" t="b">
        <v>1</v>
      </c>
      <c r="R692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idden="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1.4238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 t="shared" si="42"/>
        <v>41185.208333333336</v>
      </c>
      <c r="O693" s="14">
        <f t="shared" si="43"/>
        <v>41202.208333333336</v>
      </c>
      <c r="P693" t="b">
        <v>1</v>
      </c>
      <c r="Q693" t="b">
        <v>1</v>
      </c>
      <c r="R693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0.90633333333333332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 t="shared" si="42"/>
        <v>43655.208333333328</v>
      </c>
      <c r="O694" s="14">
        <f t="shared" si="43"/>
        <v>43673.208333333328</v>
      </c>
      <c r="P694" t="b">
        <v>0</v>
      </c>
      <c r="Q694" t="b">
        <v>0</v>
      </c>
      <c r="R694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0.63966740576496672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 t="shared" si="42"/>
        <v>43025.208333333328</v>
      </c>
      <c r="O695" s="14">
        <f t="shared" si="43"/>
        <v>43042.208333333328</v>
      </c>
      <c r="P695" t="b">
        <v>0</v>
      </c>
      <c r="Q695" t="b">
        <v>0</v>
      </c>
      <c r="R695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0.84131868131868137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 t="shared" si="42"/>
        <v>43066.25</v>
      </c>
      <c r="O696" s="14">
        <f t="shared" si="43"/>
        <v>43103.25</v>
      </c>
      <c r="P696" t="b">
        <v>0</v>
      </c>
      <c r="Q696" t="b">
        <v>0</v>
      </c>
      <c r="R696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idden="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1.3393478260869565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 t="shared" si="42"/>
        <v>42322.25</v>
      </c>
      <c r="O697" s="14">
        <f t="shared" si="43"/>
        <v>42338.25</v>
      </c>
      <c r="P697" t="b">
        <v>1</v>
      </c>
      <c r="Q697" t="b">
        <v>0</v>
      </c>
      <c r="R69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0.59042047531992692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 t="shared" si="42"/>
        <v>42114.208333333328</v>
      </c>
      <c r="O698" s="14">
        <f t="shared" si="43"/>
        <v>42115.208333333328</v>
      </c>
      <c r="P698" t="b">
        <v>0</v>
      </c>
      <c r="Q698" t="b">
        <v>1</v>
      </c>
      <c r="R698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idden="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1.5280062063615205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 t="shared" si="42"/>
        <v>43190.208333333328</v>
      </c>
      <c r="O699" s="14">
        <f t="shared" si="43"/>
        <v>43192.208333333328</v>
      </c>
      <c r="P699" t="b">
        <v>0</v>
      </c>
      <c r="Q699" t="b">
        <v>0</v>
      </c>
      <c r="R699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idden="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4.466912114014252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 t="shared" si="42"/>
        <v>40871.25</v>
      </c>
      <c r="O700" s="14">
        <f t="shared" si="43"/>
        <v>40885.25</v>
      </c>
      <c r="P700" t="b">
        <v>0</v>
      </c>
      <c r="Q700" t="b">
        <v>0</v>
      </c>
      <c r="R700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0.8439189189189189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 t="shared" si="42"/>
        <v>43641.208333333328</v>
      </c>
      <c r="O701" s="14">
        <f t="shared" si="43"/>
        <v>43642.208333333328</v>
      </c>
      <c r="P701" t="b">
        <v>0</v>
      </c>
      <c r="Q701" t="b">
        <v>0</v>
      </c>
      <c r="R701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0.03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 t="shared" si="42"/>
        <v>40203.25</v>
      </c>
      <c r="O702" s="14">
        <f t="shared" si="43"/>
        <v>40218.25</v>
      </c>
      <c r="P702" t="b">
        <v>0</v>
      </c>
      <c r="Q702" t="b">
        <v>0</v>
      </c>
      <c r="R702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idden="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1.7502692307692307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 t="shared" si="42"/>
        <v>40629.208333333336</v>
      </c>
      <c r="O703" s="14">
        <f t="shared" si="43"/>
        <v>40636.208333333336</v>
      </c>
      <c r="P703" t="b">
        <v>1</v>
      </c>
      <c r="Q703" t="b">
        <v>0</v>
      </c>
      <c r="R703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0.54137931034482756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 t="shared" si="42"/>
        <v>41477.208333333336</v>
      </c>
      <c r="O704" s="14">
        <f t="shared" si="43"/>
        <v>41482.208333333336</v>
      </c>
      <c r="P704" t="b">
        <v>0</v>
      </c>
      <c r="Q704" t="b">
        <v>0</v>
      </c>
      <c r="R704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idden="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3.1187381703470032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 t="shared" si="42"/>
        <v>41020.208333333336</v>
      </c>
      <c r="O705" s="14">
        <f t="shared" si="43"/>
        <v>41037.208333333336</v>
      </c>
      <c r="P705" t="b">
        <v>1</v>
      </c>
      <c r="Q705" t="b">
        <v>1</v>
      </c>
      <c r="R705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idden="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40"/>
        <v>1.2278160919540231</v>
      </c>
      <c r="G706" t="s">
        <v>20</v>
      </c>
      <c r="H706">
        <v>116</v>
      </c>
      <c r="I706" s="9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 t="shared" si="42"/>
        <v>42555.208333333328</v>
      </c>
      <c r="O706" s="14">
        <f t="shared" si="43"/>
        <v>42570.208333333328</v>
      </c>
      <c r="P706" t="b">
        <v>0</v>
      </c>
      <c r="Q706" t="b">
        <v>0</v>
      </c>
      <c r="R706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44">E707/D707</f>
        <v>0.99026517383618151</v>
      </c>
      <c r="G707" t="s">
        <v>14</v>
      </c>
      <c r="H707">
        <v>2025</v>
      </c>
      <c r="I707" s="9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 t="shared" ref="N707:N770" si="46">(((L707/60)/60)/24)+DATE(1970,1,1)</f>
        <v>41619.25</v>
      </c>
      <c r="O707" s="14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idden="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1.278468634686347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 t="shared" si="46"/>
        <v>43471.25</v>
      </c>
      <c r="O708" s="14">
        <f t="shared" si="47"/>
        <v>43479.25</v>
      </c>
      <c r="P708" t="b">
        <v>0</v>
      </c>
      <c r="Q708" t="b">
        <v>1</v>
      </c>
      <c r="R708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idden="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1.5861643835616439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 t="shared" si="46"/>
        <v>43442.25</v>
      </c>
      <c r="O709" s="14">
        <f t="shared" si="47"/>
        <v>43478.25</v>
      </c>
      <c r="P709" t="b">
        <v>0</v>
      </c>
      <c r="Q709" t="b">
        <v>0</v>
      </c>
      <c r="R709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idden="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7.0705882352941174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 t="shared" si="46"/>
        <v>42877.208333333328</v>
      </c>
      <c r="O710" s="14">
        <f t="shared" si="47"/>
        <v>42887.208333333328</v>
      </c>
      <c r="P710" t="b">
        <v>0</v>
      </c>
      <c r="Q710" t="b">
        <v>0</v>
      </c>
      <c r="R710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idden="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1.4238775510204082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 t="shared" si="46"/>
        <v>41018.208333333336</v>
      </c>
      <c r="O711" s="14">
        <f t="shared" si="47"/>
        <v>41025.208333333336</v>
      </c>
      <c r="P711" t="b">
        <v>0</v>
      </c>
      <c r="Q711" t="b">
        <v>0</v>
      </c>
      <c r="R711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idden="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1.4786046511627906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 t="shared" si="46"/>
        <v>43295.208333333328</v>
      </c>
      <c r="O712" s="14">
        <f t="shared" si="47"/>
        <v>43302.208333333328</v>
      </c>
      <c r="P712" t="b">
        <v>0</v>
      </c>
      <c r="Q712" t="b">
        <v>1</v>
      </c>
      <c r="R712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0.20322580645161289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 t="shared" si="46"/>
        <v>42393.25</v>
      </c>
      <c r="O713" s="14">
        <f t="shared" si="47"/>
        <v>42395.25</v>
      </c>
      <c r="P713" t="b">
        <v>1</v>
      </c>
      <c r="Q713" t="b">
        <v>1</v>
      </c>
      <c r="R713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idden="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18.40625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 t="shared" si="46"/>
        <v>42559.208333333328</v>
      </c>
      <c r="O714" s="14">
        <f t="shared" si="47"/>
        <v>42600.208333333328</v>
      </c>
      <c r="P714" t="b">
        <v>0</v>
      </c>
      <c r="Q714" t="b">
        <v>0</v>
      </c>
      <c r="R714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idden="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1.6194202898550725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 t="shared" si="46"/>
        <v>42604.208333333328</v>
      </c>
      <c r="O715" s="14">
        <f t="shared" si="47"/>
        <v>42616.208333333328</v>
      </c>
      <c r="P715" t="b">
        <v>0</v>
      </c>
      <c r="Q715" t="b">
        <v>0</v>
      </c>
      <c r="R715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idden="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4.7282077922077921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 t="shared" si="46"/>
        <v>41870.208333333336</v>
      </c>
      <c r="O716" s="14">
        <f t="shared" si="47"/>
        <v>41871.208333333336</v>
      </c>
      <c r="P716" t="b">
        <v>0</v>
      </c>
      <c r="Q716" t="b">
        <v>0</v>
      </c>
      <c r="R716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0.24466101694915254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 t="shared" si="46"/>
        <v>40397.208333333336</v>
      </c>
      <c r="O717" s="14">
        <f t="shared" si="47"/>
        <v>40402.208333333336</v>
      </c>
      <c r="P717" t="b">
        <v>0</v>
      </c>
      <c r="Q717" t="b">
        <v>0</v>
      </c>
      <c r="R71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idden="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5.1764999999999999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 t="shared" si="46"/>
        <v>41465.208333333336</v>
      </c>
      <c r="O718" s="14">
        <f t="shared" si="47"/>
        <v>41493.208333333336</v>
      </c>
      <c r="P718" t="b">
        <v>0</v>
      </c>
      <c r="Q718" t="b">
        <v>1</v>
      </c>
      <c r="R718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idden="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2.4764285714285714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 t="shared" si="46"/>
        <v>40777.208333333336</v>
      </c>
      <c r="O719" s="14">
        <f t="shared" si="47"/>
        <v>40798.208333333336</v>
      </c>
      <c r="P719" t="b">
        <v>0</v>
      </c>
      <c r="Q719" t="b">
        <v>0</v>
      </c>
      <c r="R719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idden="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1.0020481927710843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 t="shared" si="46"/>
        <v>41442.208333333336</v>
      </c>
      <c r="O720" s="14">
        <f t="shared" si="47"/>
        <v>41468.208333333336</v>
      </c>
      <c r="P720" t="b">
        <v>0</v>
      </c>
      <c r="Q720" t="b">
        <v>0</v>
      </c>
      <c r="R720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idden="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1.53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 t="shared" si="46"/>
        <v>41058.208333333336</v>
      </c>
      <c r="O721" s="14">
        <f t="shared" si="47"/>
        <v>41069.208333333336</v>
      </c>
      <c r="P721" t="b">
        <v>0</v>
      </c>
      <c r="Q721" t="b">
        <v>0</v>
      </c>
      <c r="R721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idden="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0.37091954022988505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 t="shared" si="46"/>
        <v>43152.25</v>
      </c>
      <c r="O722" s="14">
        <f t="shared" si="47"/>
        <v>43166.25</v>
      </c>
      <c r="P722" t="b">
        <v>0</v>
      </c>
      <c r="Q722" t="b">
        <v>1</v>
      </c>
      <c r="R722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idden="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4.3923948220064728E-2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 t="shared" si="46"/>
        <v>43194.208333333328</v>
      </c>
      <c r="O723" s="14">
        <f t="shared" si="47"/>
        <v>43200.208333333328</v>
      </c>
      <c r="P723" t="b">
        <v>0</v>
      </c>
      <c r="Q723" t="b">
        <v>0</v>
      </c>
      <c r="R723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idden="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1.5650721649484536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 t="shared" si="46"/>
        <v>43045.25</v>
      </c>
      <c r="O724" s="14">
        <f t="shared" si="47"/>
        <v>43072.25</v>
      </c>
      <c r="P724" t="b">
        <v>0</v>
      </c>
      <c r="Q724" t="b">
        <v>0</v>
      </c>
      <c r="R724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idden="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2.704081632653061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 t="shared" si="46"/>
        <v>42431.25</v>
      </c>
      <c r="O725" s="14">
        <f t="shared" si="47"/>
        <v>42452.208333333328</v>
      </c>
      <c r="P725" t="b">
        <v>0</v>
      </c>
      <c r="Q725" t="b">
        <v>0</v>
      </c>
      <c r="R725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idden="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1.3405952380952382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 t="shared" si="46"/>
        <v>41934.208333333336</v>
      </c>
      <c r="O726" s="14">
        <f t="shared" si="47"/>
        <v>41936.208333333336</v>
      </c>
      <c r="P726" t="b">
        <v>0</v>
      </c>
      <c r="Q726" t="b">
        <v>1</v>
      </c>
      <c r="R726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0.50398033126293995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 t="shared" si="46"/>
        <v>41958.25</v>
      </c>
      <c r="O727" s="14">
        <f t="shared" si="47"/>
        <v>41960.25</v>
      </c>
      <c r="P727" t="b">
        <v>0</v>
      </c>
      <c r="Q727" t="b">
        <v>0</v>
      </c>
      <c r="R72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idden="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0.88815837937384901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 t="shared" si="46"/>
        <v>40476.208333333336</v>
      </c>
      <c r="O728" s="14">
        <f t="shared" si="47"/>
        <v>40482.208333333336</v>
      </c>
      <c r="P728" t="b">
        <v>0</v>
      </c>
      <c r="Q728" t="b">
        <v>1</v>
      </c>
      <c r="R728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idden="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1.65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 t="shared" si="46"/>
        <v>43485.25</v>
      </c>
      <c r="O729" s="14">
        <f t="shared" si="47"/>
        <v>43543.208333333328</v>
      </c>
      <c r="P729" t="b">
        <v>0</v>
      </c>
      <c r="Q729" t="b">
        <v>0</v>
      </c>
      <c r="R729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0.17499999999999999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 t="shared" si="46"/>
        <v>42515.208333333328</v>
      </c>
      <c r="O730" s="14">
        <f t="shared" si="47"/>
        <v>42526.208333333328</v>
      </c>
      <c r="P730" t="b">
        <v>0</v>
      </c>
      <c r="Q730" t="b">
        <v>0</v>
      </c>
      <c r="R730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idden="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1.8566071428571429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 t="shared" si="46"/>
        <v>41309.25</v>
      </c>
      <c r="O731" s="14">
        <f t="shared" si="47"/>
        <v>41311.25</v>
      </c>
      <c r="P731" t="b">
        <v>0</v>
      </c>
      <c r="Q731" t="b">
        <v>0</v>
      </c>
      <c r="R731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idden="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4.1266319444444441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 t="shared" si="46"/>
        <v>42147.208333333328</v>
      </c>
      <c r="O732" s="14">
        <f t="shared" si="47"/>
        <v>42153.208333333328</v>
      </c>
      <c r="P732" t="b">
        <v>0</v>
      </c>
      <c r="Q732" t="b">
        <v>0</v>
      </c>
      <c r="R732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idden="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0.90249999999999997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 t="shared" si="46"/>
        <v>42939.208333333328</v>
      </c>
      <c r="O733" s="14">
        <f t="shared" si="47"/>
        <v>42940.208333333328</v>
      </c>
      <c r="P733" t="b">
        <v>0</v>
      </c>
      <c r="Q733" t="b">
        <v>0</v>
      </c>
      <c r="R733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0.91984615384615387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 t="shared" si="46"/>
        <v>42816.208333333328</v>
      </c>
      <c r="O734" s="14">
        <f t="shared" si="47"/>
        <v>42839.208333333328</v>
      </c>
      <c r="P734" t="b">
        <v>0</v>
      </c>
      <c r="Q734" t="b">
        <v>1</v>
      </c>
      <c r="R734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idden="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5.2700632911392402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 t="shared" si="46"/>
        <v>41844.208333333336</v>
      </c>
      <c r="O735" s="14">
        <f t="shared" si="47"/>
        <v>41857.208333333336</v>
      </c>
      <c r="P735" t="b">
        <v>0</v>
      </c>
      <c r="Q735" t="b">
        <v>0</v>
      </c>
      <c r="R735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idden="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3.1914285714285713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 t="shared" si="46"/>
        <v>42763.25</v>
      </c>
      <c r="O736" s="14">
        <f t="shared" si="47"/>
        <v>42775.25</v>
      </c>
      <c r="P736" t="b">
        <v>0</v>
      </c>
      <c r="Q736" t="b">
        <v>1</v>
      </c>
      <c r="R736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idden="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3.5418867924528303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 t="shared" si="46"/>
        <v>42459.208333333328</v>
      </c>
      <c r="O737" s="14">
        <f t="shared" si="47"/>
        <v>42466.208333333328</v>
      </c>
      <c r="P737" t="b">
        <v>0</v>
      </c>
      <c r="Q737" t="b">
        <v>0</v>
      </c>
      <c r="R73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idden="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0.32896103896103895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 t="shared" si="46"/>
        <v>42055.25</v>
      </c>
      <c r="O738" s="14">
        <f t="shared" si="47"/>
        <v>42059.25</v>
      </c>
      <c r="P738" t="b">
        <v>0</v>
      </c>
      <c r="Q738" t="b">
        <v>0</v>
      </c>
      <c r="R738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idden="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1.358918918918919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 t="shared" si="46"/>
        <v>42685.25</v>
      </c>
      <c r="O739" s="14">
        <f t="shared" si="47"/>
        <v>42697.25</v>
      </c>
      <c r="P739" t="b">
        <v>0</v>
      </c>
      <c r="Q739" t="b">
        <v>0</v>
      </c>
      <c r="R739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2.0843373493975904E-2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 t="shared" si="46"/>
        <v>41959.25</v>
      </c>
      <c r="O740" s="14">
        <f t="shared" si="47"/>
        <v>41981.25</v>
      </c>
      <c r="P740" t="b">
        <v>0</v>
      </c>
      <c r="Q740" t="b">
        <v>1</v>
      </c>
      <c r="R740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0.61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 t="shared" si="46"/>
        <v>41089.208333333336</v>
      </c>
      <c r="O741" s="14">
        <f t="shared" si="47"/>
        <v>41090.208333333336</v>
      </c>
      <c r="P741" t="b">
        <v>0</v>
      </c>
      <c r="Q741" t="b">
        <v>0</v>
      </c>
      <c r="R741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0.30037735849056602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 t="shared" si="46"/>
        <v>42769.25</v>
      </c>
      <c r="O742" s="14">
        <f t="shared" si="47"/>
        <v>42772.25</v>
      </c>
      <c r="P742" t="b">
        <v>0</v>
      </c>
      <c r="Q742" t="b">
        <v>0</v>
      </c>
      <c r="R742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idden="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11.791666666666666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 t="shared" si="46"/>
        <v>40321.208333333336</v>
      </c>
      <c r="O743" s="14">
        <f t="shared" si="47"/>
        <v>40322.208333333336</v>
      </c>
      <c r="P743" t="b">
        <v>0</v>
      </c>
      <c r="Q743" t="b">
        <v>0</v>
      </c>
      <c r="R743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idden="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11.260833333333334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 t="shared" si="46"/>
        <v>40197.25</v>
      </c>
      <c r="O744" s="14">
        <f t="shared" si="47"/>
        <v>40239.25</v>
      </c>
      <c r="P744" t="b">
        <v>0</v>
      </c>
      <c r="Q744" t="b">
        <v>0</v>
      </c>
      <c r="R744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0.12923076923076923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 t="shared" si="46"/>
        <v>42298.208333333328</v>
      </c>
      <c r="O745" s="14">
        <f t="shared" si="47"/>
        <v>42304.208333333328</v>
      </c>
      <c r="P745" t="b">
        <v>0</v>
      </c>
      <c r="Q745" t="b">
        <v>1</v>
      </c>
      <c r="R745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idden="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7.12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 t="shared" si="46"/>
        <v>43322.208333333328</v>
      </c>
      <c r="O746" s="14">
        <f t="shared" si="47"/>
        <v>43324.208333333328</v>
      </c>
      <c r="P746" t="b">
        <v>0</v>
      </c>
      <c r="Q746" t="b">
        <v>1</v>
      </c>
      <c r="R746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0.30304347826086958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 t="shared" si="46"/>
        <v>40328.208333333336</v>
      </c>
      <c r="O747" s="14">
        <f t="shared" si="47"/>
        <v>40355.208333333336</v>
      </c>
      <c r="P747" t="b">
        <v>0</v>
      </c>
      <c r="Q747" t="b">
        <v>0</v>
      </c>
      <c r="R74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idden="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2.1250896057347672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 t="shared" si="46"/>
        <v>40825.208333333336</v>
      </c>
      <c r="O748" s="14">
        <f t="shared" si="47"/>
        <v>40830.208333333336</v>
      </c>
      <c r="P748" t="b">
        <v>0</v>
      </c>
      <c r="Q748" t="b">
        <v>0</v>
      </c>
      <c r="R748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idden="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2.2885714285714287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 t="shared" si="46"/>
        <v>40423.208333333336</v>
      </c>
      <c r="O749" s="14">
        <f t="shared" si="47"/>
        <v>40434.208333333336</v>
      </c>
      <c r="P749" t="b">
        <v>0</v>
      </c>
      <c r="Q749" t="b">
        <v>0</v>
      </c>
      <c r="R749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idden="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0.34959979476654696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 t="shared" si="46"/>
        <v>40238.25</v>
      </c>
      <c r="O750" s="14">
        <f t="shared" si="47"/>
        <v>40263.208333333336</v>
      </c>
      <c r="P750" t="b">
        <v>0</v>
      </c>
      <c r="Q750" t="b">
        <v>1</v>
      </c>
      <c r="R750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idden="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1.5729069767441861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 t="shared" si="46"/>
        <v>41920.208333333336</v>
      </c>
      <c r="O751" s="14">
        <f t="shared" si="47"/>
        <v>41932.208333333336</v>
      </c>
      <c r="P751" t="b">
        <v>0</v>
      </c>
      <c r="Q751" t="b">
        <v>1</v>
      </c>
      <c r="R751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0.01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 t="shared" si="46"/>
        <v>40360.208333333336</v>
      </c>
      <c r="O752" s="14">
        <f t="shared" si="47"/>
        <v>40385.208333333336</v>
      </c>
      <c r="P752" t="b">
        <v>0</v>
      </c>
      <c r="Q752" t="b">
        <v>0</v>
      </c>
      <c r="R752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idden="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2.3230555555555554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 t="shared" si="46"/>
        <v>42446.208333333328</v>
      </c>
      <c r="O753" s="14">
        <f t="shared" si="47"/>
        <v>42461.208333333328</v>
      </c>
      <c r="P753" t="b">
        <v>1</v>
      </c>
      <c r="Q753" t="b">
        <v>1</v>
      </c>
      <c r="R753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idden="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0.92448275862068963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 t="shared" si="46"/>
        <v>40395.208333333336</v>
      </c>
      <c r="O754" s="14">
        <f t="shared" si="47"/>
        <v>40413.208333333336</v>
      </c>
      <c r="P754" t="b">
        <v>0</v>
      </c>
      <c r="Q754" t="b">
        <v>1</v>
      </c>
      <c r="R754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idden="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2.5670212765957445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 t="shared" si="46"/>
        <v>40321.208333333336</v>
      </c>
      <c r="O755" s="14">
        <f t="shared" si="47"/>
        <v>40336.208333333336</v>
      </c>
      <c r="P755" t="b">
        <v>0</v>
      </c>
      <c r="Q755" t="b">
        <v>0</v>
      </c>
      <c r="R755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idden="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1.6847017045454546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 t="shared" si="46"/>
        <v>41210.208333333336</v>
      </c>
      <c r="O756" s="14">
        <f t="shared" si="47"/>
        <v>41263.25</v>
      </c>
      <c r="P756" t="b">
        <v>0</v>
      </c>
      <c r="Q756" t="b">
        <v>0</v>
      </c>
      <c r="R756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idden="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1.6657777777777778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 t="shared" si="46"/>
        <v>43096.25</v>
      </c>
      <c r="O757" s="14">
        <f t="shared" si="47"/>
        <v>43108.25</v>
      </c>
      <c r="P757" t="b">
        <v>0</v>
      </c>
      <c r="Q757" t="b">
        <v>1</v>
      </c>
      <c r="R75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idden="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7.7207692307692311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 t="shared" si="46"/>
        <v>42024.25</v>
      </c>
      <c r="O758" s="14">
        <f t="shared" si="47"/>
        <v>42030.25</v>
      </c>
      <c r="P758" t="b">
        <v>0</v>
      </c>
      <c r="Q758" t="b">
        <v>0</v>
      </c>
      <c r="R758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idden="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4.0685714285714285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 t="shared" si="46"/>
        <v>40675.208333333336</v>
      </c>
      <c r="O759" s="14">
        <f t="shared" si="47"/>
        <v>40679.208333333336</v>
      </c>
      <c r="P759" t="b">
        <v>0</v>
      </c>
      <c r="Q759" t="b">
        <v>0</v>
      </c>
      <c r="R759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idden="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5.6420608108108112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 t="shared" si="46"/>
        <v>41936.208333333336</v>
      </c>
      <c r="O760" s="14">
        <f t="shared" si="47"/>
        <v>41945.208333333336</v>
      </c>
      <c r="P760" t="b">
        <v>0</v>
      </c>
      <c r="Q760" t="b">
        <v>0</v>
      </c>
      <c r="R760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0.6842686567164179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 t="shared" si="46"/>
        <v>43136.25</v>
      </c>
      <c r="O761" s="14">
        <f t="shared" si="47"/>
        <v>43166.25</v>
      </c>
      <c r="P761" t="b">
        <v>0</v>
      </c>
      <c r="Q761" t="b">
        <v>0</v>
      </c>
      <c r="R761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0.34351966873706002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 t="shared" si="46"/>
        <v>43678.208333333328</v>
      </c>
      <c r="O762" s="14">
        <f t="shared" si="47"/>
        <v>43707.208333333328</v>
      </c>
      <c r="P762" t="b">
        <v>0</v>
      </c>
      <c r="Q762" t="b">
        <v>1</v>
      </c>
      <c r="R762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idden="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6.5545454545454547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 t="shared" si="46"/>
        <v>42938.208333333328</v>
      </c>
      <c r="O763" s="14">
        <f t="shared" si="47"/>
        <v>42943.208333333328</v>
      </c>
      <c r="P763" t="b">
        <v>0</v>
      </c>
      <c r="Q763" t="b">
        <v>0</v>
      </c>
      <c r="R763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idden="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1.7725714285714285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 t="shared" si="46"/>
        <v>41241.25</v>
      </c>
      <c r="O764" s="14">
        <f t="shared" si="47"/>
        <v>41252.25</v>
      </c>
      <c r="P764" t="b">
        <v>0</v>
      </c>
      <c r="Q764" t="b">
        <v>0</v>
      </c>
      <c r="R764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idden="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1.1317857142857144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 t="shared" si="46"/>
        <v>41037.208333333336</v>
      </c>
      <c r="O765" s="14">
        <f t="shared" si="47"/>
        <v>41072.208333333336</v>
      </c>
      <c r="P765" t="b">
        <v>0</v>
      </c>
      <c r="Q765" t="b">
        <v>1</v>
      </c>
      <c r="R765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idden="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7.2818181818181822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 t="shared" si="46"/>
        <v>40676.208333333336</v>
      </c>
      <c r="O766" s="14">
        <f t="shared" si="47"/>
        <v>40684.208333333336</v>
      </c>
      <c r="P766" t="b">
        <v>0</v>
      </c>
      <c r="Q766" t="b">
        <v>0</v>
      </c>
      <c r="R766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idden="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2.0833333333333335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 t="shared" si="46"/>
        <v>42840.208333333328</v>
      </c>
      <c r="O767" s="14">
        <f t="shared" si="47"/>
        <v>42865.208333333328</v>
      </c>
      <c r="P767" t="b">
        <v>1</v>
      </c>
      <c r="Q767" t="b">
        <v>1</v>
      </c>
      <c r="R76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0.31171232876712329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 t="shared" si="46"/>
        <v>43362.208333333328</v>
      </c>
      <c r="O768" s="14">
        <f t="shared" si="47"/>
        <v>43363.208333333328</v>
      </c>
      <c r="P768" t="b">
        <v>0</v>
      </c>
      <c r="Q768" t="b">
        <v>0</v>
      </c>
      <c r="R768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0.56967078189300413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 t="shared" si="46"/>
        <v>42283.208333333328</v>
      </c>
      <c r="O769" s="14">
        <f t="shared" si="47"/>
        <v>42328.25</v>
      </c>
      <c r="P769" t="b">
        <v>0</v>
      </c>
      <c r="Q769" t="b">
        <v>0</v>
      </c>
      <c r="R769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idden="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44"/>
        <v>2.31</v>
      </c>
      <c r="G770" t="s">
        <v>20</v>
      </c>
      <c r="H770">
        <v>150</v>
      </c>
      <c r="I770" s="9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 t="shared" si="46"/>
        <v>41619.25</v>
      </c>
      <c r="O770" s="14">
        <f t="shared" si="47"/>
        <v>41634.25</v>
      </c>
      <c r="P770" t="b">
        <v>0</v>
      </c>
      <c r="Q770" t="b">
        <v>0</v>
      </c>
      <c r="R770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48">E771/D771</f>
        <v>0.86867834394904464</v>
      </c>
      <c r="G771" t="s">
        <v>14</v>
      </c>
      <c r="H771">
        <v>3410</v>
      </c>
      <c r="I771" s="9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 t="shared" ref="N771:N834" si="50">(((L771/60)/60)/24)+DATE(1970,1,1)</f>
        <v>41501.208333333336</v>
      </c>
      <c r="O771" s="14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idden="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2.7074418604651163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 t="shared" si="50"/>
        <v>41743.208333333336</v>
      </c>
      <c r="O772" s="14">
        <f t="shared" si="51"/>
        <v>41750.208333333336</v>
      </c>
      <c r="P772" t="b">
        <v>0</v>
      </c>
      <c r="Q772" t="b">
        <v>1</v>
      </c>
      <c r="R772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idden="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0.49446428571428569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 t="shared" si="50"/>
        <v>43491.25</v>
      </c>
      <c r="O773" s="14">
        <f t="shared" si="51"/>
        <v>43518.25</v>
      </c>
      <c r="P773" t="b">
        <v>0</v>
      </c>
      <c r="Q773" t="b">
        <v>0</v>
      </c>
      <c r="R773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idden="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1.1335962566844919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 t="shared" si="50"/>
        <v>43505.25</v>
      </c>
      <c r="O774" s="14">
        <f t="shared" si="51"/>
        <v>43509.25</v>
      </c>
      <c r="P774" t="b">
        <v>0</v>
      </c>
      <c r="Q774" t="b">
        <v>0</v>
      </c>
      <c r="R774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idden="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1.9055555555555554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 t="shared" si="50"/>
        <v>42838.208333333328</v>
      </c>
      <c r="O775" s="14">
        <f t="shared" si="51"/>
        <v>42848.208333333328</v>
      </c>
      <c r="P775" t="b">
        <v>0</v>
      </c>
      <c r="Q775" t="b">
        <v>0</v>
      </c>
      <c r="R775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idden="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1.355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 t="shared" si="50"/>
        <v>42513.208333333328</v>
      </c>
      <c r="O776" s="14">
        <f t="shared" si="51"/>
        <v>42554.208333333328</v>
      </c>
      <c r="P776" t="b">
        <v>0</v>
      </c>
      <c r="Q776" t="b">
        <v>0</v>
      </c>
      <c r="R776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0.10297872340425532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 t="shared" si="50"/>
        <v>41949.25</v>
      </c>
      <c r="O777" s="14">
        <f t="shared" si="51"/>
        <v>41959.25</v>
      </c>
      <c r="P777" t="b">
        <v>0</v>
      </c>
      <c r="Q777" t="b">
        <v>0</v>
      </c>
      <c r="R77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0.65544223826714798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 t="shared" si="50"/>
        <v>43650.208333333328</v>
      </c>
      <c r="O778" s="14">
        <f t="shared" si="51"/>
        <v>43668.208333333328</v>
      </c>
      <c r="P778" t="b">
        <v>0</v>
      </c>
      <c r="Q778" t="b">
        <v>0</v>
      </c>
      <c r="R778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0.49026652452025588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 t="shared" si="50"/>
        <v>40809.208333333336</v>
      </c>
      <c r="O779" s="14">
        <f t="shared" si="51"/>
        <v>40838.208333333336</v>
      </c>
      <c r="P779" t="b">
        <v>0</v>
      </c>
      <c r="Q779" t="b">
        <v>0</v>
      </c>
      <c r="R779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idden="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7.8792307692307695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 t="shared" si="50"/>
        <v>40768.208333333336</v>
      </c>
      <c r="O780" s="14">
        <f t="shared" si="51"/>
        <v>40773.208333333336</v>
      </c>
      <c r="P780" t="b">
        <v>0</v>
      </c>
      <c r="Q780" t="b">
        <v>0</v>
      </c>
      <c r="R780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0.80306347746090156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 t="shared" si="50"/>
        <v>42230.208333333328</v>
      </c>
      <c r="O781" s="14">
        <f t="shared" si="51"/>
        <v>42239.208333333328</v>
      </c>
      <c r="P781" t="b">
        <v>0</v>
      </c>
      <c r="Q781" t="b">
        <v>1</v>
      </c>
      <c r="R781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idden="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1.0629411764705883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 t="shared" si="50"/>
        <v>42573.208333333328</v>
      </c>
      <c r="O782" s="14">
        <f t="shared" si="51"/>
        <v>42592.208333333328</v>
      </c>
      <c r="P782" t="b">
        <v>0</v>
      </c>
      <c r="Q782" t="b">
        <v>1</v>
      </c>
      <c r="R782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idden="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0.50735632183908042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 t="shared" si="50"/>
        <v>40482.208333333336</v>
      </c>
      <c r="O783" s="14">
        <f t="shared" si="51"/>
        <v>40533.25</v>
      </c>
      <c r="P783" t="b">
        <v>0</v>
      </c>
      <c r="Q783" t="b">
        <v>0</v>
      </c>
      <c r="R783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idden="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2.153137254901961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 t="shared" si="50"/>
        <v>40603.25</v>
      </c>
      <c r="O784" s="14">
        <f t="shared" si="51"/>
        <v>40631.208333333336</v>
      </c>
      <c r="P784" t="b">
        <v>0</v>
      </c>
      <c r="Q784" t="b">
        <v>1</v>
      </c>
      <c r="R784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idden="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1.4122972972972974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 t="shared" si="50"/>
        <v>41625.25</v>
      </c>
      <c r="O785" s="14">
        <f t="shared" si="51"/>
        <v>41632.25</v>
      </c>
      <c r="P785" t="b">
        <v>0</v>
      </c>
      <c r="Q785" t="b">
        <v>0</v>
      </c>
      <c r="R785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idden="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1.1533745781777278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 t="shared" si="50"/>
        <v>42435.25</v>
      </c>
      <c r="O786" s="14">
        <f t="shared" si="51"/>
        <v>42446.208333333328</v>
      </c>
      <c r="P786" t="b">
        <v>0</v>
      </c>
      <c r="Q786" t="b">
        <v>0</v>
      </c>
      <c r="R786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idden="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1.9311940298507462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 t="shared" si="50"/>
        <v>43582.208333333328</v>
      </c>
      <c r="O787" s="14">
        <f t="shared" si="51"/>
        <v>43616.208333333328</v>
      </c>
      <c r="P787" t="b">
        <v>0</v>
      </c>
      <c r="Q787" t="b">
        <v>1</v>
      </c>
      <c r="R78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idden="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7.2973333333333334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 t="shared" si="50"/>
        <v>43186.208333333328</v>
      </c>
      <c r="O788" s="14">
        <f t="shared" si="51"/>
        <v>43193.208333333328</v>
      </c>
      <c r="P788" t="b">
        <v>0</v>
      </c>
      <c r="Q788" t="b">
        <v>1</v>
      </c>
      <c r="R788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0.99663398692810456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 t="shared" si="50"/>
        <v>40684.208333333336</v>
      </c>
      <c r="O789" s="14">
        <f t="shared" si="51"/>
        <v>40693.208333333336</v>
      </c>
      <c r="P789" t="b">
        <v>0</v>
      </c>
      <c r="Q789" t="b">
        <v>0</v>
      </c>
      <c r="R789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idden="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0.88166666666666671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 t="shared" si="50"/>
        <v>41202.208333333336</v>
      </c>
      <c r="O790" s="14">
        <f t="shared" si="51"/>
        <v>41223.25</v>
      </c>
      <c r="P790" t="b">
        <v>0</v>
      </c>
      <c r="Q790" t="b">
        <v>0</v>
      </c>
      <c r="R790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0.37233333333333335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 t="shared" si="50"/>
        <v>41786.208333333336</v>
      </c>
      <c r="O791" s="14">
        <f t="shared" si="51"/>
        <v>41823.208333333336</v>
      </c>
      <c r="P791" t="b">
        <v>0</v>
      </c>
      <c r="Q791" t="b">
        <v>0</v>
      </c>
      <c r="R791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idden="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0.30540075309306081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 t="shared" si="50"/>
        <v>40223.25</v>
      </c>
      <c r="O792" s="14">
        <f t="shared" si="51"/>
        <v>40229.25</v>
      </c>
      <c r="P792" t="b">
        <v>0</v>
      </c>
      <c r="Q792" t="b">
        <v>0</v>
      </c>
      <c r="R792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0.25714285714285712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 t="shared" si="50"/>
        <v>42715.25</v>
      </c>
      <c r="O793" s="14">
        <f t="shared" si="51"/>
        <v>42731.25</v>
      </c>
      <c r="P793" t="b">
        <v>0</v>
      </c>
      <c r="Q793" t="b">
        <v>0</v>
      </c>
      <c r="R793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0.34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 t="shared" si="50"/>
        <v>41451.208333333336</v>
      </c>
      <c r="O794" s="14">
        <f t="shared" si="51"/>
        <v>41479.208333333336</v>
      </c>
      <c r="P794" t="b">
        <v>0</v>
      </c>
      <c r="Q794" t="b">
        <v>1</v>
      </c>
      <c r="R794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idden="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11.859090909090909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 t="shared" si="50"/>
        <v>41450.208333333336</v>
      </c>
      <c r="O795" s="14">
        <f t="shared" si="51"/>
        <v>41454.208333333336</v>
      </c>
      <c r="P795" t="b">
        <v>0</v>
      </c>
      <c r="Q795" t="b">
        <v>0</v>
      </c>
      <c r="R795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idden="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1.2539393939393939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 t="shared" si="50"/>
        <v>43091.25</v>
      </c>
      <c r="O796" s="14">
        <f t="shared" si="51"/>
        <v>43103.25</v>
      </c>
      <c r="P796" t="b">
        <v>0</v>
      </c>
      <c r="Q796" t="b">
        <v>0</v>
      </c>
      <c r="R796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0.14394366197183098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 t="shared" si="50"/>
        <v>42675.208333333328</v>
      </c>
      <c r="O797" s="14">
        <f t="shared" si="51"/>
        <v>42678.208333333328</v>
      </c>
      <c r="P797" t="b">
        <v>0</v>
      </c>
      <c r="Q797" t="b">
        <v>0</v>
      </c>
      <c r="R79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0.54807692307692313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 t="shared" si="50"/>
        <v>41859.208333333336</v>
      </c>
      <c r="O798" s="14">
        <f t="shared" si="51"/>
        <v>41866.208333333336</v>
      </c>
      <c r="P798" t="b">
        <v>0</v>
      </c>
      <c r="Q798" t="b">
        <v>1</v>
      </c>
      <c r="R798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idden="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1.0963157894736841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 t="shared" si="50"/>
        <v>43464.25</v>
      </c>
      <c r="O799" s="14">
        <f t="shared" si="51"/>
        <v>43487.25</v>
      </c>
      <c r="P799" t="b">
        <v>0</v>
      </c>
      <c r="Q799" t="b">
        <v>0</v>
      </c>
      <c r="R799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idden="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1.8847058823529412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 t="shared" si="50"/>
        <v>41060.208333333336</v>
      </c>
      <c r="O800" s="14">
        <f t="shared" si="51"/>
        <v>41088.208333333336</v>
      </c>
      <c r="P800" t="b">
        <v>0</v>
      </c>
      <c r="Q800" t="b">
        <v>1</v>
      </c>
      <c r="R800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0.87008284023668636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 t="shared" si="50"/>
        <v>42399.25</v>
      </c>
      <c r="O801" s="14">
        <f t="shared" si="51"/>
        <v>42403.25</v>
      </c>
      <c r="P801" t="b">
        <v>0</v>
      </c>
      <c r="Q801" t="b">
        <v>0</v>
      </c>
      <c r="R801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0.01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 t="shared" si="50"/>
        <v>42167.208333333328</v>
      </c>
      <c r="O802" s="14">
        <f t="shared" si="51"/>
        <v>42171.208333333328</v>
      </c>
      <c r="P802" t="b">
        <v>0</v>
      </c>
      <c r="Q802" t="b">
        <v>0</v>
      </c>
      <c r="R802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idden="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2.0291304347826089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 t="shared" si="50"/>
        <v>43830.25</v>
      </c>
      <c r="O803" s="14">
        <f t="shared" si="51"/>
        <v>43852.25</v>
      </c>
      <c r="P803" t="b">
        <v>0</v>
      </c>
      <c r="Q803" t="b">
        <v>1</v>
      </c>
      <c r="R803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idden="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1.9703225806451612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 t="shared" si="50"/>
        <v>43650.208333333328</v>
      </c>
      <c r="O804" s="14">
        <f t="shared" si="51"/>
        <v>43652.208333333328</v>
      </c>
      <c r="P804" t="b">
        <v>0</v>
      </c>
      <c r="Q804" t="b">
        <v>0</v>
      </c>
      <c r="R804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idden="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1.07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 t="shared" si="50"/>
        <v>43492.25</v>
      </c>
      <c r="O805" s="14">
        <f t="shared" si="51"/>
        <v>43526.25</v>
      </c>
      <c r="P805" t="b">
        <v>0</v>
      </c>
      <c r="Q805" t="b">
        <v>0</v>
      </c>
      <c r="R805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idden="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2.6873076923076922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 t="shared" si="50"/>
        <v>43102.25</v>
      </c>
      <c r="O806" s="14">
        <f t="shared" si="51"/>
        <v>43122.25</v>
      </c>
      <c r="P806" t="b">
        <v>0</v>
      </c>
      <c r="Q806" t="b">
        <v>0</v>
      </c>
      <c r="R806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0.50845360824742269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 t="shared" si="50"/>
        <v>41958.25</v>
      </c>
      <c r="O807" s="14">
        <f t="shared" si="51"/>
        <v>42009.25</v>
      </c>
      <c r="P807" t="b">
        <v>0</v>
      </c>
      <c r="Q807" t="b">
        <v>0</v>
      </c>
      <c r="R80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idden="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11.802857142857142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 t="shared" si="50"/>
        <v>40973.25</v>
      </c>
      <c r="O808" s="14">
        <f t="shared" si="51"/>
        <v>40997.208333333336</v>
      </c>
      <c r="P808" t="b">
        <v>0</v>
      </c>
      <c r="Q808" t="b">
        <v>1</v>
      </c>
      <c r="R808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idden="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2.64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 t="shared" si="50"/>
        <v>43753.208333333328</v>
      </c>
      <c r="O809" s="14">
        <f t="shared" si="51"/>
        <v>43797.25</v>
      </c>
      <c r="P809" t="b">
        <v>0</v>
      </c>
      <c r="Q809" t="b">
        <v>1</v>
      </c>
      <c r="R809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0.30442307692307691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 t="shared" si="50"/>
        <v>42507.208333333328</v>
      </c>
      <c r="O810" s="14">
        <f t="shared" si="51"/>
        <v>42524.208333333328</v>
      </c>
      <c r="P810" t="b">
        <v>0</v>
      </c>
      <c r="Q810" t="b">
        <v>0</v>
      </c>
      <c r="R810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0.62880681818181816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 t="shared" si="50"/>
        <v>41135.208333333336</v>
      </c>
      <c r="O811" s="14">
        <f t="shared" si="51"/>
        <v>41136.208333333336</v>
      </c>
      <c r="P811" t="b">
        <v>0</v>
      </c>
      <c r="Q811" t="b">
        <v>0</v>
      </c>
      <c r="R811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idden="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1.9312499999999999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 t="shared" si="50"/>
        <v>43067.25</v>
      </c>
      <c r="O812" s="14">
        <f t="shared" si="51"/>
        <v>43077.25</v>
      </c>
      <c r="P812" t="b">
        <v>0</v>
      </c>
      <c r="Q812" t="b">
        <v>1</v>
      </c>
      <c r="R812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0.77102702702702708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 t="shared" si="50"/>
        <v>42378.25</v>
      </c>
      <c r="O813" s="14">
        <f t="shared" si="51"/>
        <v>42380.25</v>
      </c>
      <c r="P813" t="b">
        <v>0</v>
      </c>
      <c r="Q813" t="b">
        <v>1</v>
      </c>
      <c r="R813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idden="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2.2552763819095478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 t="shared" si="50"/>
        <v>43206.208333333328</v>
      </c>
      <c r="O814" s="14">
        <f t="shared" si="51"/>
        <v>43211.208333333328</v>
      </c>
      <c r="P814" t="b">
        <v>0</v>
      </c>
      <c r="Q814" t="b">
        <v>0</v>
      </c>
      <c r="R814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idden="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2.3940625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 t="shared" si="50"/>
        <v>41148.208333333336</v>
      </c>
      <c r="O815" s="14">
        <f t="shared" si="51"/>
        <v>41158.208333333336</v>
      </c>
      <c r="P815" t="b">
        <v>0</v>
      </c>
      <c r="Q815" t="b">
        <v>0</v>
      </c>
      <c r="R815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0.921875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 t="shared" si="50"/>
        <v>42517.208333333328</v>
      </c>
      <c r="O816" s="14">
        <f t="shared" si="51"/>
        <v>42519.208333333328</v>
      </c>
      <c r="P816" t="b">
        <v>0</v>
      </c>
      <c r="Q816" t="b">
        <v>1</v>
      </c>
      <c r="R816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idden="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1.3023333333333333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 t="shared" si="50"/>
        <v>43068.25</v>
      </c>
      <c r="O817" s="14">
        <f t="shared" si="51"/>
        <v>43094.25</v>
      </c>
      <c r="P817" t="b">
        <v>0</v>
      </c>
      <c r="Q817" t="b">
        <v>0</v>
      </c>
      <c r="R81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idden="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6.1521739130434785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 t="shared" si="50"/>
        <v>41680.25</v>
      </c>
      <c r="O818" s="14">
        <f t="shared" si="51"/>
        <v>41682.25</v>
      </c>
      <c r="P818" t="b">
        <v>1</v>
      </c>
      <c r="Q818" t="b">
        <v>1</v>
      </c>
      <c r="R818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idden="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3.687953216374269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 t="shared" si="50"/>
        <v>43589.208333333328</v>
      </c>
      <c r="O819" s="14">
        <f t="shared" si="51"/>
        <v>43617.208333333328</v>
      </c>
      <c r="P819" t="b">
        <v>0</v>
      </c>
      <c r="Q819" t="b">
        <v>1</v>
      </c>
      <c r="R819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idden="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10.948571428571428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 t="shared" si="50"/>
        <v>43486.25</v>
      </c>
      <c r="O820" s="14">
        <f t="shared" si="51"/>
        <v>43499.25</v>
      </c>
      <c r="P820" t="b">
        <v>0</v>
      </c>
      <c r="Q820" t="b">
        <v>1</v>
      </c>
      <c r="R820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0.50662921348314605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 t="shared" si="50"/>
        <v>41237.25</v>
      </c>
      <c r="O821" s="14">
        <f t="shared" si="51"/>
        <v>41252.25</v>
      </c>
      <c r="P821" t="b">
        <v>1</v>
      </c>
      <c r="Q821" t="b">
        <v>0</v>
      </c>
      <c r="R821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idden="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8.0060000000000002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 t="shared" si="50"/>
        <v>43310.208333333328</v>
      </c>
      <c r="O822" s="14">
        <f t="shared" si="51"/>
        <v>43323.208333333328</v>
      </c>
      <c r="P822" t="b">
        <v>0</v>
      </c>
      <c r="Q822" t="b">
        <v>1</v>
      </c>
      <c r="R822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idden="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2.9128571428571428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 t="shared" si="50"/>
        <v>42794.25</v>
      </c>
      <c r="O823" s="14">
        <f t="shared" si="51"/>
        <v>42807.208333333328</v>
      </c>
      <c r="P823" t="b">
        <v>0</v>
      </c>
      <c r="Q823" t="b">
        <v>0</v>
      </c>
      <c r="R823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idden="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3.4996666666666667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 t="shared" si="50"/>
        <v>41698.25</v>
      </c>
      <c r="O824" s="14">
        <f t="shared" si="51"/>
        <v>41715.208333333336</v>
      </c>
      <c r="P824" t="b">
        <v>0</v>
      </c>
      <c r="Q824" t="b">
        <v>0</v>
      </c>
      <c r="R824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idden="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3.5707317073170732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 t="shared" si="50"/>
        <v>41892.208333333336</v>
      </c>
      <c r="O825" s="14">
        <f t="shared" si="51"/>
        <v>41917.208333333336</v>
      </c>
      <c r="P825" t="b">
        <v>1</v>
      </c>
      <c r="Q825" t="b">
        <v>1</v>
      </c>
      <c r="R825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idden="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1.2648941176470587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 t="shared" si="50"/>
        <v>40348.208333333336</v>
      </c>
      <c r="O826" s="14">
        <f t="shared" si="51"/>
        <v>40380.208333333336</v>
      </c>
      <c r="P826" t="b">
        <v>0</v>
      </c>
      <c r="Q826" t="b">
        <v>1</v>
      </c>
      <c r="R826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idden="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3.875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 t="shared" si="50"/>
        <v>42941.208333333328</v>
      </c>
      <c r="O827" s="14">
        <f t="shared" si="51"/>
        <v>42953.208333333328</v>
      </c>
      <c r="P827" t="b">
        <v>0</v>
      </c>
      <c r="Q827" t="b">
        <v>0</v>
      </c>
      <c r="R82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idden="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4.5703571428571426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 t="shared" si="50"/>
        <v>40525.25</v>
      </c>
      <c r="O828" s="14">
        <f t="shared" si="51"/>
        <v>40553.25</v>
      </c>
      <c r="P828" t="b">
        <v>0</v>
      </c>
      <c r="Q828" t="b">
        <v>1</v>
      </c>
      <c r="R828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idden="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2.6669565217391304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 t="shared" si="50"/>
        <v>40666.208333333336</v>
      </c>
      <c r="O829" s="14">
        <f t="shared" si="51"/>
        <v>40678.208333333336</v>
      </c>
      <c r="P829" t="b">
        <v>0</v>
      </c>
      <c r="Q829" t="b">
        <v>1</v>
      </c>
      <c r="R829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0.69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 t="shared" si="50"/>
        <v>43340.208333333328</v>
      </c>
      <c r="O830" s="14">
        <f t="shared" si="51"/>
        <v>43365.208333333328</v>
      </c>
      <c r="P830" t="b">
        <v>0</v>
      </c>
      <c r="Q830" t="b">
        <v>0</v>
      </c>
      <c r="R830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0.51343749999999999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 t="shared" si="50"/>
        <v>42164.208333333328</v>
      </c>
      <c r="O831" s="14">
        <f t="shared" si="51"/>
        <v>42179.208333333328</v>
      </c>
      <c r="P831" t="b">
        <v>0</v>
      </c>
      <c r="Q831" t="b">
        <v>0</v>
      </c>
      <c r="R831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1.1710526315789473E-2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 t="shared" si="50"/>
        <v>43103.25</v>
      </c>
      <c r="O832" s="14">
        <f t="shared" si="51"/>
        <v>43162.25</v>
      </c>
      <c r="P832" t="b">
        <v>0</v>
      </c>
      <c r="Q832" t="b">
        <v>0</v>
      </c>
      <c r="R832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idden="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1.089773429454171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 t="shared" si="50"/>
        <v>40994.208333333336</v>
      </c>
      <c r="O833" s="14">
        <f t="shared" si="51"/>
        <v>41028.208333333336</v>
      </c>
      <c r="P833" t="b">
        <v>0</v>
      </c>
      <c r="Q833" t="b">
        <v>0</v>
      </c>
      <c r="R833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idden="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48"/>
        <v>3.1517592592592591</v>
      </c>
      <c r="G834" t="s">
        <v>20</v>
      </c>
      <c r="H834">
        <v>1297</v>
      </c>
      <c r="I834" s="9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 t="shared" si="50"/>
        <v>42299.208333333328</v>
      </c>
      <c r="O834" s="14">
        <f t="shared" si="51"/>
        <v>42333.25</v>
      </c>
      <c r="P834" t="b">
        <v>1</v>
      </c>
      <c r="Q834" t="b">
        <v>0</v>
      </c>
      <c r="R834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idden="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52">E835/D835</f>
        <v>1.5769117647058823</v>
      </c>
      <c r="G835" t="s">
        <v>20</v>
      </c>
      <c r="H835">
        <v>165</v>
      </c>
      <c r="I835" s="9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 t="shared" ref="N835:N898" si="54">(((L835/60)/60)/24)+DATE(1970,1,1)</f>
        <v>40588.25</v>
      </c>
      <c r="O835" s="14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idden="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1.5380821917808218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 t="shared" si="54"/>
        <v>41448.208333333336</v>
      </c>
      <c r="O836" s="14">
        <f t="shared" si="55"/>
        <v>41454.208333333336</v>
      </c>
      <c r="P836" t="b">
        <v>0</v>
      </c>
      <c r="Q836" t="b">
        <v>0</v>
      </c>
      <c r="R836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0.89738979118329465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 t="shared" si="54"/>
        <v>42063.25</v>
      </c>
      <c r="O837" s="14">
        <f t="shared" si="55"/>
        <v>42069.25</v>
      </c>
      <c r="P837" t="b">
        <v>0</v>
      </c>
      <c r="Q837" t="b">
        <v>0</v>
      </c>
      <c r="R83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0.75135802469135804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 t="shared" si="54"/>
        <v>40214.25</v>
      </c>
      <c r="O838" s="14">
        <f t="shared" si="55"/>
        <v>40225.25</v>
      </c>
      <c r="P838" t="b">
        <v>0</v>
      </c>
      <c r="Q838" t="b">
        <v>0</v>
      </c>
      <c r="R838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idden="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8.5288135593220336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 t="shared" si="54"/>
        <v>40629.208333333336</v>
      </c>
      <c r="O839" s="14">
        <f t="shared" si="55"/>
        <v>40683.208333333336</v>
      </c>
      <c r="P839" t="b">
        <v>0</v>
      </c>
      <c r="Q839" t="b">
        <v>0</v>
      </c>
      <c r="R839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idden="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1.3890625000000001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 t="shared" si="54"/>
        <v>43370.208333333328</v>
      </c>
      <c r="O840" s="14">
        <f t="shared" si="55"/>
        <v>43379.208333333328</v>
      </c>
      <c r="P840" t="b">
        <v>0</v>
      </c>
      <c r="Q840" t="b">
        <v>0</v>
      </c>
      <c r="R840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idden="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1.9018181818181819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 t="shared" si="54"/>
        <v>41715.208333333336</v>
      </c>
      <c r="O841" s="14">
        <f t="shared" si="55"/>
        <v>41760.208333333336</v>
      </c>
      <c r="P841" t="b">
        <v>0</v>
      </c>
      <c r="Q841" t="b">
        <v>1</v>
      </c>
      <c r="R841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idden="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1.0024333619948409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 t="shared" si="54"/>
        <v>41836.208333333336</v>
      </c>
      <c r="O842" s="14">
        <f t="shared" si="55"/>
        <v>41838.208333333336</v>
      </c>
      <c r="P842" t="b">
        <v>0</v>
      </c>
      <c r="Q842" t="b">
        <v>1</v>
      </c>
      <c r="R842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idden="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1.4275824175824177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 t="shared" si="54"/>
        <v>42419.25</v>
      </c>
      <c r="O843" s="14">
        <f t="shared" si="55"/>
        <v>42435.25</v>
      </c>
      <c r="P843" t="b">
        <v>0</v>
      </c>
      <c r="Q843" t="b">
        <v>0</v>
      </c>
      <c r="R843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idden="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5.6313333333333331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 t="shared" si="54"/>
        <v>43266.208333333328</v>
      </c>
      <c r="O844" s="14">
        <f t="shared" si="55"/>
        <v>43269.208333333328</v>
      </c>
      <c r="P844" t="b">
        <v>0</v>
      </c>
      <c r="Q844" t="b">
        <v>0</v>
      </c>
      <c r="R844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0.30715909090909088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 t="shared" si="54"/>
        <v>43338.208333333328</v>
      </c>
      <c r="O845" s="14">
        <f t="shared" si="55"/>
        <v>43344.208333333328</v>
      </c>
      <c r="P845" t="b">
        <v>0</v>
      </c>
      <c r="Q845" t="b">
        <v>0</v>
      </c>
      <c r="R845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idden="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0.99397727272727276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 t="shared" si="54"/>
        <v>40930.25</v>
      </c>
      <c r="O846" s="14">
        <f t="shared" si="55"/>
        <v>40933.25</v>
      </c>
      <c r="P846" t="b">
        <v>0</v>
      </c>
      <c r="Q846" t="b">
        <v>0</v>
      </c>
      <c r="R846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idden="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1.9754935622317598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 t="shared" si="54"/>
        <v>43235.208333333328</v>
      </c>
      <c r="O847" s="14">
        <f t="shared" si="55"/>
        <v>43272.208333333328</v>
      </c>
      <c r="P847" t="b">
        <v>0</v>
      </c>
      <c r="Q847" t="b">
        <v>0</v>
      </c>
      <c r="R84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idden="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5.085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 t="shared" si="54"/>
        <v>43302.208333333328</v>
      </c>
      <c r="O848" s="14">
        <f t="shared" si="55"/>
        <v>43338.208333333328</v>
      </c>
      <c r="P848" t="b">
        <v>1</v>
      </c>
      <c r="Q848" t="b">
        <v>1</v>
      </c>
      <c r="R848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idden="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2.3774468085106384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 t="shared" si="54"/>
        <v>43107.25</v>
      </c>
      <c r="O849" s="14">
        <f t="shared" si="55"/>
        <v>43110.25</v>
      </c>
      <c r="P849" t="b">
        <v>0</v>
      </c>
      <c r="Q849" t="b">
        <v>0</v>
      </c>
      <c r="R849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idden="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3.3846875000000001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 t="shared" si="54"/>
        <v>40341.208333333336</v>
      </c>
      <c r="O850" s="14">
        <f t="shared" si="55"/>
        <v>40350.208333333336</v>
      </c>
      <c r="P850" t="b">
        <v>0</v>
      </c>
      <c r="Q850" t="b">
        <v>0</v>
      </c>
      <c r="R850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idden="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1.3308955223880596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 t="shared" si="54"/>
        <v>40948.25</v>
      </c>
      <c r="O851" s="14">
        <f t="shared" si="55"/>
        <v>40951.25</v>
      </c>
      <c r="P851" t="b">
        <v>0</v>
      </c>
      <c r="Q851" t="b">
        <v>1</v>
      </c>
      <c r="R851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0.01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 t="shared" si="54"/>
        <v>40866.25</v>
      </c>
      <c r="O852" s="14">
        <f t="shared" si="55"/>
        <v>40881.25</v>
      </c>
      <c r="P852" t="b">
        <v>1</v>
      </c>
      <c r="Q852" t="b">
        <v>0</v>
      </c>
      <c r="R852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idden="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2.0779999999999998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 t="shared" si="54"/>
        <v>41031.208333333336</v>
      </c>
      <c r="O853" s="14">
        <f t="shared" si="55"/>
        <v>41064.208333333336</v>
      </c>
      <c r="P853" t="b">
        <v>0</v>
      </c>
      <c r="Q853" t="b">
        <v>0</v>
      </c>
      <c r="R853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0.51122448979591839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 t="shared" si="54"/>
        <v>40740.208333333336</v>
      </c>
      <c r="O854" s="14">
        <f t="shared" si="55"/>
        <v>40750.208333333336</v>
      </c>
      <c r="P854" t="b">
        <v>0</v>
      </c>
      <c r="Q854" t="b">
        <v>1</v>
      </c>
      <c r="R854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idden="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6.5205847953216374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 t="shared" si="54"/>
        <v>40714.208333333336</v>
      </c>
      <c r="O855" s="14">
        <f t="shared" si="55"/>
        <v>40719.208333333336</v>
      </c>
      <c r="P855" t="b">
        <v>0</v>
      </c>
      <c r="Q855" t="b">
        <v>1</v>
      </c>
      <c r="R855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idden="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1.1363099415204678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 t="shared" si="54"/>
        <v>43787.25</v>
      </c>
      <c r="O856" s="14">
        <f t="shared" si="55"/>
        <v>43814.25</v>
      </c>
      <c r="P856" t="b">
        <v>0</v>
      </c>
      <c r="Q856" t="b">
        <v>0</v>
      </c>
      <c r="R856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idden="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1.0237606837606839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 t="shared" si="54"/>
        <v>40712.208333333336</v>
      </c>
      <c r="O857" s="14">
        <f t="shared" si="55"/>
        <v>40743.208333333336</v>
      </c>
      <c r="P857" t="b">
        <v>0</v>
      </c>
      <c r="Q857" t="b">
        <v>0</v>
      </c>
      <c r="R85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idden="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3.5658333333333334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 t="shared" si="54"/>
        <v>41023.208333333336</v>
      </c>
      <c r="O858" s="14">
        <f t="shared" si="55"/>
        <v>41040.208333333336</v>
      </c>
      <c r="P858" t="b">
        <v>0</v>
      </c>
      <c r="Q858" t="b">
        <v>0</v>
      </c>
      <c r="R858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idden="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1.3986792452830188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 t="shared" si="54"/>
        <v>40944.25</v>
      </c>
      <c r="O859" s="14">
        <f t="shared" si="55"/>
        <v>40967.25</v>
      </c>
      <c r="P859" t="b">
        <v>1</v>
      </c>
      <c r="Q859" t="b">
        <v>0</v>
      </c>
      <c r="R859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0.69450000000000001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 t="shared" si="54"/>
        <v>43211.208333333328</v>
      </c>
      <c r="O860" s="14">
        <f t="shared" si="55"/>
        <v>43218.208333333328</v>
      </c>
      <c r="P860" t="b">
        <v>1</v>
      </c>
      <c r="Q860" t="b">
        <v>0</v>
      </c>
      <c r="R860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0.35534246575342465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 t="shared" si="54"/>
        <v>41334.25</v>
      </c>
      <c r="O861" s="14">
        <f t="shared" si="55"/>
        <v>41352.208333333336</v>
      </c>
      <c r="P861" t="b">
        <v>0</v>
      </c>
      <c r="Q861" t="b">
        <v>1</v>
      </c>
      <c r="R861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idden="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2.5165000000000002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 t="shared" si="54"/>
        <v>43515.25</v>
      </c>
      <c r="O862" s="14">
        <f t="shared" si="55"/>
        <v>43525.25</v>
      </c>
      <c r="P862" t="b">
        <v>0</v>
      </c>
      <c r="Q862" t="b">
        <v>1</v>
      </c>
      <c r="R862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idden="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1.0587500000000001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 t="shared" si="54"/>
        <v>40258.208333333336</v>
      </c>
      <c r="O863" s="14">
        <f t="shared" si="55"/>
        <v>40266.208333333336</v>
      </c>
      <c r="P863" t="b">
        <v>0</v>
      </c>
      <c r="Q863" t="b">
        <v>0</v>
      </c>
      <c r="R863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idden="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1.8742857142857143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 t="shared" si="54"/>
        <v>40756.208333333336</v>
      </c>
      <c r="O864" s="14">
        <f t="shared" si="55"/>
        <v>40760.208333333336</v>
      </c>
      <c r="P864" t="b">
        <v>0</v>
      </c>
      <c r="Q864" t="b">
        <v>0</v>
      </c>
      <c r="R864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idden="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3.8678571428571429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 t="shared" si="54"/>
        <v>42172.208333333328</v>
      </c>
      <c r="O865" s="14">
        <f t="shared" si="55"/>
        <v>42195.208333333328</v>
      </c>
      <c r="P865" t="b">
        <v>0</v>
      </c>
      <c r="Q865" t="b">
        <v>1</v>
      </c>
      <c r="R865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idden="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3.4707142857142856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 t="shared" si="54"/>
        <v>42601.208333333328</v>
      </c>
      <c r="O866" s="14">
        <f t="shared" si="55"/>
        <v>42606.208333333328</v>
      </c>
      <c r="P866" t="b">
        <v>0</v>
      </c>
      <c r="Q866" t="b">
        <v>0</v>
      </c>
      <c r="R866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idden="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1.8582098765432098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 t="shared" si="54"/>
        <v>41897.208333333336</v>
      </c>
      <c r="O867" s="14">
        <f t="shared" si="55"/>
        <v>41906.208333333336</v>
      </c>
      <c r="P867" t="b">
        <v>0</v>
      </c>
      <c r="Q867" t="b">
        <v>0</v>
      </c>
      <c r="R86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idden="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0.43241247264770238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 t="shared" si="54"/>
        <v>40671.208333333336</v>
      </c>
      <c r="O868" s="14">
        <f t="shared" si="55"/>
        <v>40672.208333333336</v>
      </c>
      <c r="P868" t="b">
        <v>0</v>
      </c>
      <c r="Q868" t="b">
        <v>0</v>
      </c>
      <c r="R868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idden="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1.6243749999999999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 t="shared" si="54"/>
        <v>43382.208333333328</v>
      </c>
      <c r="O869" s="14">
        <f t="shared" si="55"/>
        <v>43388.208333333328</v>
      </c>
      <c r="P869" t="b">
        <v>0</v>
      </c>
      <c r="Q869" t="b">
        <v>0</v>
      </c>
      <c r="R869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idden="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1.8484285714285715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 t="shared" si="54"/>
        <v>41559.208333333336</v>
      </c>
      <c r="O870" s="14">
        <f t="shared" si="55"/>
        <v>41570.208333333336</v>
      </c>
      <c r="P870" t="b">
        <v>0</v>
      </c>
      <c r="Q870" t="b">
        <v>0</v>
      </c>
      <c r="R870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0.23703520691785052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 t="shared" si="54"/>
        <v>40350.208333333336</v>
      </c>
      <c r="O871" s="14">
        <f t="shared" si="55"/>
        <v>40364.208333333336</v>
      </c>
      <c r="P871" t="b">
        <v>0</v>
      </c>
      <c r="Q871" t="b">
        <v>0</v>
      </c>
      <c r="R871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0.89870129870129867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 t="shared" si="54"/>
        <v>42240.208333333328</v>
      </c>
      <c r="O872" s="14">
        <f t="shared" si="55"/>
        <v>42265.208333333328</v>
      </c>
      <c r="P872" t="b">
        <v>0</v>
      </c>
      <c r="Q872" t="b">
        <v>0</v>
      </c>
      <c r="R872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idden="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2.7260419580419581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 t="shared" si="54"/>
        <v>43040.208333333328</v>
      </c>
      <c r="O873" s="14">
        <f t="shared" si="55"/>
        <v>43058.25</v>
      </c>
      <c r="P873" t="b">
        <v>0</v>
      </c>
      <c r="Q873" t="b">
        <v>1</v>
      </c>
      <c r="R873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idden="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1.7004255319148935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 t="shared" si="54"/>
        <v>43346.208333333328</v>
      </c>
      <c r="O874" s="14">
        <f t="shared" si="55"/>
        <v>43351.208333333328</v>
      </c>
      <c r="P874" t="b">
        <v>0</v>
      </c>
      <c r="Q874" t="b">
        <v>0</v>
      </c>
      <c r="R874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idden="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1.8828503562945369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 t="shared" si="54"/>
        <v>41647.25</v>
      </c>
      <c r="O875" s="14">
        <f t="shared" si="55"/>
        <v>41652.25</v>
      </c>
      <c r="P875" t="b">
        <v>0</v>
      </c>
      <c r="Q875" t="b">
        <v>0</v>
      </c>
      <c r="R875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idden="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3.4693532338308457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 t="shared" si="54"/>
        <v>40291.208333333336</v>
      </c>
      <c r="O876" s="14">
        <f t="shared" si="55"/>
        <v>40329.208333333336</v>
      </c>
      <c r="P876" t="b">
        <v>0</v>
      </c>
      <c r="Q876" t="b">
        <v>1</v>
      </c>
      <c r="R876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0.6917721518987342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 t="shared" si="54"/>
        <v>40556.25</v>
      </c>
      <c r="O877" s="14">
        <f t="shared" si="55"/>
        <v>40557.25</v>
      </c>
      <c r="P877" t="b">
        <v>0</v>
      </c>
      <c r="Q877" t="b">
        <v>0</v>
      </c>
      <c r="R87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0.25433734939759034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 t="shared" si="54"/>
        <v>43624.208333333328</v>
      </c>
      <c r="O878" s="14">
        <f t="shared" si="55"/>
        <v>43648.208333333328</v>
      </c>
      <c r="P878" t="b">
        <v>0</v>
      </c>
      <c r="Q878" t="b">
        <v>0</v>
      </c>
      <c r="R878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0.77400977995110021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 t="shared" si="54"/>
        <v>42577.208333333328</v>
      </c>
      <c r="O879" s="14">
        <f t="shared" si="55"/>
        <v>42578.208333333328</v>
      </c>
      <c r="P879" t="b">
        <v>0</v>
      </c>
      <c r="Q879" t="b">
        <v>0</v>
      </c>
      <c r="R879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0.37481481481481482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 t="shared" si="54"/>
        <v>43845.25</v>
      </c>
      <c r="O880" s="14">
        <f t="shared" si="55"/>
        <v>43869.25</v>
      </c>
      <c r="P880" t="b">
        <v>0</v>
      </c>
      <c r="Q880" t="b">
        <v>0</v>
      </c>
      <c r="R880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idden="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5.4379999999999997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 t="shared" si="54"/>
        <v>42788.25</v>
      </c>
      <c r="O881" s="14">
        <f t="shared" si="55"/>
        <v>42797.25</v>
      </c>
      <c r="P881" t="b">
        <v>0</v>
      </c>
      <c r="Q881" t="b">
        <v>0</v>
      </c>
      <c r="R881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idden="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2.2852189349112426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 t="shared" si="54"/>
        <v>43667.208333333328</v>
      </c>
      <c r="O882" s="14">
        <f t="shared" si="55"/>
        <v>43669.208333333328</v>
      </c>
      <c r="P882" t="b">
        <v>0</v>
      </c>
      <c r="Q882" t="b">
        <v>0</v>
      </c>
      <c r="R882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0.38948339483394834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 t="shared" si="54"/>
        <v>42194.208333333328</v>
      </c>
      <c r="O883" s="14">
        <f t="shared" si="55"/>
        <v>42223.208333333328</v>
      </c>
      <c r="P883" t="b">
        <v>0</v>
      </c>
      <c r="Q883" t="b">
        <v>1</v>
      </c>
      <c r="R883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idden="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3.7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 t="shared" si="54"/>
        <v>42025.25</v>
      </c>
      <c r="O884" s="14">
        <f t="shared" si="55"/>
        <v>42029.25</v>
      </c>
      <c r="P884" t="b">
        <v>0</v>
      </c>
      <c r="Q884" t="b">
        <v>0</v>
      </c>
      <c r="R884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idden="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2.3791176470588233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 t="shared" si="54"/>
        <v>40323.208333333336</v>
      </c>
      <c r="O885" s="14">
        <f t="shared" si="55"/>
        <v>40359.208333333336</v>
      </c>
      <c r="P885" t="b">
        <v>0</v>
      </c>
      <c r="Q885" t="b">
        <v>0</v>
      </c>
      <c r="R885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0.64036299765807958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 t="shared" si="54"/>
        <v>41763.208333333336</v>
      </c>
      <c r="O886" s="14">
        <f t="shared" si="55"/>
        <v>41765.208333333336</v>
      </c>
      <c r="P886" t="b">
        <v>0</v>
      </c>
      <c r="Q886" t="b">
        <v>1</v>
      </c>
      <c r="R886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idden="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1.1827777777777777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 t="shared" si="54"/>
        <v>40335.208333333336</v>
      </c>
      <c r="O887" s="14">
        <f t="shared" si="55"/>
        <v>40373.208333333336</v>
      </c>
      <c r="P887" t="b">
        <v>0</v>
      </c>
      <c r="Q887" t="b">
        <v>0</v>
      </c>
      <c r="R88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0.84824037184594958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 t="shared" si="54"/>
        <v>40416.208333333336</v>
      </c>
      <c r="O888" s="14">
        <f t="shared" si="55"/>
        <v>40434.208333333336</v>
      </c>
      <c r="P888" t="b">
        <v>0</v>
      </c>
      <c r="Q888" t="b">
        <v>0</v>
      </c>
      <c r="R888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0.29346153846153844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 t="shared" si="54"/>
        <v>42202.208333333328</v>
      </c>
      <c r="O889" s="14">
        <f t="shared" si="55"/>
        <v>42249.208333333328</v>
      </c>
      <c r="P889" t="b">
        <v>0</v>
      </c>
      <c r="Q889" t="b">
        <v>1</v>
      </c>
      <c r="R889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idden="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2.0989655172413793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 t="shared" si="54"/>
        <v>42836.208333333328</v>
      </c>
      <c r="O890" s="14">
        <f t="shared" si="55"/>
        <v>42855.208333333328</v>
      </c>
      <c r="P890" t="b">
        <v>0</v>
      </c>
      <c r="Q890" t="b">
        <v>0</v>
      </c>
      <c r="R890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idden="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1.697857142857143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 t="shared" si="54"/>
        <v>41710.208333333336</v>
      </c>
      <c r="O891" s="14">
        <f t="shared" si="55"/>
        <v>41717.208333333336</v>
      </c>
      <c r="P891" t="b">
        <v>0</v>
      </c>
      <c r="Q891" t="b">
        <v>1</v>
      </c>
      <c r="R891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idden="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1.1595907738095239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 t="shared" si="54"/>
        <v>43640.208333333328</v>
      </c>
      <c r="O892" s="14">
        <f t="shared" si="55"/>
        <v>43641.208333333328</v>
      </c>
      <c r="P892" t="b">
        <v>0</v>
      </c>
      <c r="Q892" t="b">
        <v>0</v>
      </c>
      <c r="R892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idden="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2.5859999999999999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 t="shared" si="54"/>
        <v>40880.25</v>
      </c>
      <c r="O893" s="14">
        <f t="shared" si="55"/>
        <v>40924.25</v>
      </c>
      <c r="P893" t="b">
        <v>0</v>
      </c>
      <c r="Q893" t="b">
        <v>0</v>
      </c>
      <c r="R893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idden="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2.3058333333333332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 t="shared" si="54"/>
        <v>40319.208333333336</v>
      </c>
      <c r="O894" s="14">
        <f t="shared" si="55"/>
        <v>40360.208333333336</v>
      </c>
      <c r="P894" t="b">
        <v>0</v>
      </c>
      <c r="Q894" t="b">
        <v>0</v>
      </c>
      <c r="R894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idden="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1.2821428571428573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 t="shared" si="54"/>
        <v>42170.208333333328</v>
      </c>
      <c r="O895" s="14">
        <f t="shared" si="55"/>
        <v>42174.208333333328</v>
      </c>
      <c r="P895" t="b">
        <v>0</v>
      </c>
      <c r="Q895" t="b">
        <v>1</v>
      </c>
      <c r="R895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idden="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1.8870588235294117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 t="shared" si="54"/>
        <v>41466.208333333336</v>
      </c>
      <c r="O896" s="14">
        <f t="shared" si="55"/>
        <v>41496.208333333336</v>
      </c>
      <c r="P896" t="b">
        <v>0</v>
      </c>
      <c r="Q896" t="b">
        <v>1</v>
      </c>
      <c r="R896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6.9511889862327911E-2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 t="shared" si="54"/>
        <v>43134.25</v>
      </c>
      <c r="O897" s="14">
        <f t="shared" si="55"/>
        <v>43143.25</v>
      </c>
      <c r="P897" t="b">
        <v>0</v>
      </c>
      <c r="Q897" t="b">
        <v>0</v>
      </c>
      <c r="R89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idden="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52"/>
        <v>7.7443434343434348</v>
      </c>
      <c r="G898" t="s">
        <v>20</v>
      </c>
      <c r="H898">
        <v>1460</v>
      </c>
      <c r="I898" s="9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 t="shared" si="54"/>
        <v>40738.208333333336</v>
      </c>
      <c r="O898" s="14">
        <f t="shared" si="55"/>
        <v>40741.208333333336</v>
      </c>
      <c r="P898" t="b">
        <v>0</v>
      </c>
      <c r="Q898" t="b">
        <v>1</v>
      </c>
      <c r="R898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56">E899/D899</f>
        <v>0.27693181818181817</v>
      </c>
      <c r="G899" t="s">
        <v>14</v>
      </c>
      <c r="H899">
        <v>27</v>
      </c>
      <c r="I899" s="9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 t="shared" ref="N899:N962" si="58">(((L899/60)/60)/24)+DATE(1970,1,1)</f>
        <v>43583.208333333328</v>
      </c>
      <c r="O899" s="14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0.52479620323841425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 t="shared" si="58"/>
        <v>43815.25</v>
      </c>
      <c r="O900" s="14">
        <f t="shared" si="59"/>
        <v>43821.25</v>
      </c>
      <c r="P900" t="b">
        <v>0</v>
      </c>
      <c r="Q900" t="b">
        <v>0</v>
      </c>
      <c r="R900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idden="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4.0709677419354842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 t="shared" si="58"/>
        <v>41554.208333333336</v>
      </c>
      <c r="O901" s="14">
        <f t="shared" si="59"/>
        <v>41572.208333333336</v>
      </c>
      <c r="P901" t="b">
        <v>0</v>
      </c>
      <c r="Q901" t="b">
        <v>0</v>
      </c>
      <c r="R901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0.02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 t="shared" si="58"/>
        <v>41901.208333333336</v>
      </c>
      <c r="O902" s="14">
        <f t="shared" si="59"/>
        <v>41902.208333333336</v>
      </c>
      <c r="P902" t="b">
        <v>0</v>
      </c>
      <c r="Q902" t="b">
        <v>1</v>
      </c>
      <c r="R902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idden="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1.5617857142857143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 t="shared" si="58"/>
        <v>43298.208333333328</v>
      </c>
      <c r="O903" s="14">
        <f t="shared" si="59"/>
        <v>43331.208333333328</v>
      </c>
      <c r="P903" t="b">
        <v>0</v>
      </c>
      <c r="Q903" t="b">
        <v>1</v>
      </c>
      <c r="R903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idden="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2.5242857142857145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 t="shared" si="58"/>
        <v>42399.25</v>
      </c>
      <c r="O904" s="14">
        <f t="shared" si="59"/>
        <v>42441.25</v>
      </c>
      <c r="P904" t="b">
        <v>0</v>
      </c>
      <c r="Q904" t="b">
        <v>0</v>
      </c>
      <c r="R904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idden="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1.729268292682927E-2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 t="shared" si="58"/>
        <v>41034.208333333336</v>
      </c>
      <c r="O905" s="14">
        <f t="shared" si="59"/>
        <v>41049.208333333336</v>
      </c>
      <c r="P905" t="b">
        <v>0</v>
      </c>
      <c r="Q905" t="b">
        <v>1</v>
      </c>
      <c r="R905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0.12230769230769231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 t="shared" si="58"/>
        <v>41186.208333333336</v>
      </c>
      <c r="O906" s="14">
        <f t="shared" si="59"/>
        <v>41190.208333333336</v>
      </c>
      <c r="P906" t="b">
        <v>0</v>
      </c>
      <c r="Q906" t="b">
        <v>0</v>
      </c>
      <c r="R906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idden="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1.6398734177215191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 t="shared" si="58"/>
        <v>41536.208333333336</v>
      </c>
      <c r="O907" s="14">
        <f t="shared" si="59"/>
        <v>41539.208333333336</v>
      </c>
      <c r="P907" t="b">
        <v>0</v>
      </c>
      <c r="Q907" t="b">
        <v>0</v>
      </c>
      <c r="R90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idden="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1.6298181818181818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 t="shared" si="58"/>
        <v>42868.208333333328</v>
      </c>
      <c r="O908" s="14">
        <f t="shared" si="59"/>
        <v>42904.208333333328</v>
      </c>
      <c r="P908" t="b">
        <v>1</v>
      </c>
      <c r="Q908" t="b">
        <v>1</v>
      </c>
      <c r="R908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0.20252747252747252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 t="shared" si="58"/>
        <v>40660.208333333336</v>
      </c>
      <c r="O909" s="14">
        <f t="shared" si="59"/>
        <v>40667.208333333336</v>
      </c>
      <c r="P909" t="b">
        <v>0</v>
      </c>
      <c r="Q909" t="b">
        <v>0</v>
      </c>
      <c r="R909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idden="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3.1924083769633507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 t="shared" si="58"/>
        <v>41031.208333333336</v>
      </c>
      <c r="O910" s="14">
        <f t="shared" si="59"/>
        <v>41042.208333333336</v>
      </c>
      <c r="P910" t="b">
        <v>0</v>
      </c>
      <c r="Q910" t="b">
        <v>0</v>
      </c>
      <c r="R910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idden="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4.7894444444444444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 t="shared" si="58"/>
        <v>43255.208333333328</v>
      </c>
      <c r="O911" s="14">
        <f t="shared" si="59"/>
        <v>43282.208333333328</v>
      </c>
      <c r="P911" t="b">
        <v>0</v>
      </c>
      <c r="Q911" t="b">
        <v>1</v>
      </c>
      <c r="R911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idden="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0.19556634304207121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 t="shared" si="58"/>
        <v>42026.25</v>
      </c>
      <c r="O912" s="14">
        <f t="shared" si="59"/>
        <v>42027.25</v>
      </c>
      <c r="P912" t="b">
        <v>0</v>
      </c>
      <c r="Q912" t="b">
        <v>0</v>
      </c>
      <c r="R912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idden="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1.9894827586206896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 t="shared" si="58"/>
        <v>43717.208333333328</v>
      </c>
      <c r="O913" s="14">
        <f t="shared" si="59"/>
        <v>43719.208333333328</v>
      </c>
      <c r="P913" t="b">
        <v>1</v>
      </c>
      <c r="Q913" t="b">
        <v>0</v>
      </c>
      <c r="R913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idden="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7.95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 t="shared" si="58"/>
        <v>41157.208333333336</v>
      </c>
      <c r="O914" s="14">
        <f t="shared" si="59"/>
        <v>41170.208333333336</v>
      </c>
      <c r="P914" t="b">
        <v>1</v>
      </c>
      <c r="Q914" t="b">
        <v>0</v>
      </c>
      <c r="R914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0.50621082621082625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 t="shared" si="58"/>
        <v>43597.208333333328</v>
      </c>
      <c r="O915" s="14">
        <f t="shared" si="59"/>
        <v>43610.208333333328</v>
      </c>
      <c r="P915" t="b">
        <v>0</v>
      </c>
      <c r="Q915" t="b">
        <v>0</v>
      </c>
      <c r="R915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0.57437499999999997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 t="shared" si="58"/>
        <v>41490.208333333336</v>
      </c>
      <c r="O916" s="14">
        <f t="shared" si="59"/>
        <v>41502.208333333336</v>
      </c>
      <c r="P916" t="b">
        <v>0</v>
      </c>
      <c r="Q916" t="b">
        <v>0</v>
      </c>
      <c r="R916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idden="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1.5562827640984909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 t="shared" si="58"/>
        <v>42976.208333333328</v>
      </c>
      <c r="O917" s="14">
        <f t="shared" si="59"/>
        <v>42985.208333333328</v>
      </c>
      <c r="P917" t="b">
        <v>0</v>
      </c>
      <c r="Q917" t="b">
        <v>0</v>
      </c>
      <c r="R91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0.36297297297297298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 t="shared" si="58"/>
        <v>41991.25</v>
      </c>
      <c r="O918" s="14">
        <f t="shared" si="59"/>
        <v>42000.25</v>
      </c>
      <c r="P918" t="b">
        <v>0</v>
      </c>
      <c r="Q918" t="b">
        <v>0</v>
      </c>
      <c r="R918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idden="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0.58250000000000002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 t="shared" si="58"/>
        <v>40722.208333333336</v>
      </c>
      <c r="O919" s="14">
        <f t="shared" si="59"/>
        <v>40746.208333333336</v>
      </c>
      <c r="P919" t="b">
        <v>0</v>
      </c>
      <c r="Q919" t="b">
        <v>1</v>
      </c>
      <c r="R919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idden="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2.3739473684210526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 t="shared" si="58"/>
        <v>41117.208333333336</v>
      </c>
      <c r="O920" s="14">
        <f t="shared" si="59"/>
        <v>41128.208333333336</v>
      </c>
      <c r="P920" t="b">
        <v>0</v>
      </c>
      <c r="Q920" t="b">
        <v>0</v>
      </c>
      <c r="R920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0.58750000000000002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 t="shared" si="58"/>
        <v>43022.208333333328</v>
      </c>
      <c r="O921" s="14">
        <f t="shared" si="59"/>
        <v>43054.25</v>
      </c>
      <c r="P921" t="b">
        <v>0</v>
      </c>
      <c r="Q921" t="b">
        <v>1</v>
      </c>
      <c r="R921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idden="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1.8256603773584905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 t="shared" si="58"/>
        <v>43503.25</v>
      </c>
      <c r="O922" s="14">
        <f t="shared" si="59"/>
        <v>43523.25</v>
      </c>
      <c r="P922" t="b">
        <v>1</v>
      </c>
      <c r="Q922" t="b">
        <v>0</v>
      </c>
      <c r="R922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7.5436408977556111E-3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 t="shared" si="58"/>
        <v>40951.25</v>
      </c>
      <c r="O923" s="14">
        <f t="shared" si="59"/>
        <v>40965.25</v>
      </c>
      <c r="P923" t="b">
        <v>0</v>
      </c>
      <c r="Q923" t="b">
        <v>0</v>
      </c>
      <c r="R923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idden="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1.7595330739299611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 t="shared" si="58"/>
        <v>43443.25</v>
      </c>
      <c r="O924" s="14">
        <f t="shared" si="59"/>
        <v>43452.25</v>
      </c>
      <c r="P924" t="b">
        <v>0</v>
      </c>
      <c r="Q924" t="b">
        <v>1</v>
      </c>
      <c r="R924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idden="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2.3788235294117648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 t="shared" si="58"/>
        <v>40373.208333333336</v>
      </c>
      <c r="O925" s="14">
        <f t="shared" si="59"/>
        <v>40374.208333333336</v>
      </c>
      <c r="P925" t="b">
        <v>0</v>
      </c>
      <c r="Q925" t="b">
        <v>0</v>
      </c>
      <c r="R925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idden="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4.8805076142131982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 t="shared" si="58"/>
        <v>43769.208333333328</v>
      </c>
      <c r="O926" s="14">
        <f t="shared" si="59"/>
        <v>43780.25</v>
      </c>
      <c r="P926" t="b">
        <v>0</v>
      </c>
      <c r="Q926" t="b">
        <v>0</v>
      </c>
      <c r="R926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idden="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2.2406666666666668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 t="shared" si="58"/>
        <v>43000.208333333328</v>
      </c>
      <c r="O927" s="14">
        <f t="shared" si="59"/>
        <v>43012.208333333328</v>
      </c>
      <c r="P927" t="b">
        <v>0</v>
      </c>
      <c r="Q927" t="b">
        <v>0</v>
      </c>
      <c r="R92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0.18126436781609195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 t="shared" si="58"/>
        <v>42502.208333333328</v>
      </c>
      <c r="O928" s="14">
        <f t="shared" si="59"/>
        <v>42506.208333333328</v>
      </c>
      <c r="P928" t="b">
        <v>0</v>
      </c>
      <c r="Q928" t="b">
        <v>0</v>
      </c>
      <c r="R928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0.45847222222222223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 t="shared" si="58"/>
        <v>41102.208333333336</v>
      </c>
      <c r="O929" s="14">
        <f t="shared" si="59"/>
        <v>41131.208333333336</v>
      </c>
      <c r="P929" t="b">
        <v>0</v>
      </c>
      <c r="Q929" t="b">
        <v>0</v>
      </c>
      <c r="R929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idden="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1.1731541218637993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 t="shared" si="58"/>
        <v>41637.25</v>
      </c>
      <c r="O930" s="14">
        <f t="shared" si="59"/>
        <v>41646.25</v>
      </c>
      <c r="P930" t="b">
        <v>0</v>
      </c>
      <c r="Q930" t="b">
        <v>0</v>
      </c>
      <c r="R930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idden="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2.173090909090909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 t="shared" si="58"/>
        <v>42858.208333333328</v>
      </c>
      <c r="O931" s="14">
        <f t="shared" si="59"/>
        <v>42872.208333333328</v>
      </c>
      <c r="P931" t="b">
        <v>0</v>
      </c>
      <c r="Q931" t="b">
        <v>0</v>
      </c>
      <c r="R931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idden="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1.1228571428571428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 t="shared" si="58"/>
        <v>42060.25</v>
      </c>
      <c r="O932" s="14">
        <f t="shared" si="59"/>
        <v>42067.25</v>
      </c>
      <c r="P932" t="b">
        <v>0</v>
      </c>
      <c r="Q932" t="b">
        <v>1</v>
      </c>
      <c r="R932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0.72518987341772156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 t="shared" si="58"/>
        <v>41818.208333333336</v>
      </c>
      <c r="O933" s="14">
        <f t="shared" si="59"/>
        <v>41820.208333333336</v>
      </c>
      <c r="P933" t="b">
        <v>0</v>
      </c>
      <c r="Q933" t="b">
        <v>1</v>
      </c>
      <c r="R933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idden="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2.1230434782608696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 t="shared" si="58"/>
        <v>41709.208333333336</v>
      </c>
      <c r="O934" s="14">
        <f t="shared" si="59"/>
        <v>41712.208333333336</v>
      </c>
      <c r="P934" t="b">
        <v>0</v>
      </c>
      <c r="Q934" t="b">
        <v>0</v>
      </c>
      <c r="R934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idden="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2.3974657534246577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 t="shared" si="58"/>
        <v>41372.208333333336</v>
      </c>
      <c r="O935" s="14">
        <f t="shared" si="59"/>
        <v>41385.208333333336</v>
      </c>
      <c r="P935" t="b">
        <v>0</v>
      </c>
      <c r="Q935" t="b">
        <v>0</v>
      </c>
      <c r="R935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idden="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1.8193548387096774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 t="shared" si="58"/>
        <v>42422.25</v>
      </c>
      <c r="O936" s="14">
        <f t="shared" si="59"/>
        <v>42428.25</v>
      </c>
      <c r="P936" t="b">
        <v>0</v>
      </c>
      <c r="Q936" t="b">
        <v>0</v>
      </c>
      <c r="R936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idden="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1.6413114754098361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 t="shared" si="58"/>
        <v>42209.208333333328</v>
      </c>
      <c r="O937" s="14">
        <f t="shared" si="59"/>
        <v>42216.208333333328</v>
      </c>
      <c r="P937" t="b">
        <v>0</v>
      </c>
      <c r="Q937" t="b">
        <v>0</v>
      </c>
      <c r="R93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1.6375968992248063E-2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 t="shared" si="58"/>
        <v>43668.208333333328</v>
      </c>
      <c r="O938" s="14">
        <f t="shared" si="59"/>
        <v>43671.208333333328</v>
      </c>
      <c r="P938" t="b">
        <v>1</v>
      </c>
      <c r="Q938" t="b">
        <v>0</v>
      </c>
      <c r="R938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idden="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0.49643859649122807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 t="shared" si="58"/>
        <v>42334.25</v>
      </c>
      <c r="O939" s="14">
        <f t="shared" si="59"/>
        <v>42343.25</v>
      </c>
      <c r="P939" t="b">
        <v>0</v>
      </c>
      <c r="Q939" t="b">
        <v>0</v>
      </c>
      <c r="R939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idden="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1.0970652173913042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 t="shared" si="58"/>
        <v>43263.208333333328</v>
      </c>
      <c r="O940" s="14">
        <f t="shared" si="59"/>
        <v>43299.208333333328</v>
      </c>
      <c r="P940" t="b">
        <v>0</v>
      </c>
      <c r="Q940" t="b">
        <v>1</v>
      </c>
      <c r="R940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0.49217948717948717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 t="shared" si="58"/>
        <v>40670.208333333336</v>
      </c>
      <c r="O941" s="14">
        <f t="shared" si="59"/>
        <v>40687.208333333336</v>
      </c>
      <c r="P941" t="b">
        <v>0</v>
      </c>
      <c r="Q941" t="b">
        <v>1</v>
      </c>
      <c r="R941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idden="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0.62232323232323228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 t="shared" si="58"/>
        <v>41244.25</v>
      </c>
      <c r="O942" s="14">
        <f t="shared" si="59"/>
        <v>41266.25</v>
      </c>
      <c r="P942" t="b">
        <v>0</v>
      </c>
      <c r="Q942" t="b">
        <v>0</v>
      </c>
      <c r="R942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0.1305813953488372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 t="shared" si="58"/>
        <v>40552.25</v>
      </c>
      <c r="O943" s="14">
        <f t="shared" si="59"/>
        <v>40587.25</v>
      </c>
      <c r="P943" t="b">
        <v>1</v>
      </c>
      <c r="Q943" t="b">
        <v>0</v>
      </c>
      <c r="R943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0.64635416666666667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 t="shared" si="58"/>
        <v>40568.25</v>
      </c>
      <c r="O944" s="14">
        <f t="shared" si="59"/>
        <v>40571.25</v>
      </c>
      <c r="P944" t="b">
        <v>0</v>
      </c>
      <c r="Q944" t="b">
        <v>0</v>
      </c>
      <c r="R944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idden="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1.5958666666666668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 t="shared" si="58"/>
        <v>41906.208333333336</v>
      </c>
      <c r="O945" s="14">
        <f t="shared" si="59"/>
        <v>41941.208333333336</v>
      </c>
      <c r="P945" t="b">
        <v>0</v>
      </c>
      <c r="Q945" t="b">
        <v>0</v>
      </c>
      <c r="R945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0.81420000000000003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 t="shared" si="58"/>
        <v>42776.25</v>
      </c>
      <c r="O946" s="14">
        <f t="shared" si="59"/>
        <v>42795.25</v>
      </c>
      <c r="P946" t="b">
        <v>0</v>
      </c>
      <c r="Q946" t="b">
        <v>0</v>
      </c>
      <c r="R946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0.32444767441860467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 t="shared" si="58"/>
        <v>41004.208333333336</v>
      </c>
      <c r="O947" s="14">
        <f t="shared" si="59"/>
        <v>41019.208333333336</v>
      </c>
      <c r="P947" t="b">
        <v>1</v>
      </c>
      <c r="Q947" t="b">
        <v>0</v>
      </c>
      <c r="R94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9.9141184124918666E-2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 t="shared" si="58"/>
        <v>40710.208333333336</v>
      </c>
      <c r="O948" s="14">
        <f t="shared" si="59"/>
        <v>40712.208333333336</v>
      </c>
      <c r="P948" t="b">
        <v>0</v>
      </c>
      <c r="Q948" t="b">
        <v>0</v>
      </c>
      <c r="R948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0.26694444444444443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 t="shared" si="58"/>
        <v>41908.208333333336</v>
      </c>
      <c r="O949" s="14">
        <f t="shared" si="59"/>
        <v>41915.208333333336</v>
      </c>
      <c r="P949" t="b">
        <v>0</v>
      </c>
      <c r="Q949" t="b">
        <v>0</v>
      </c>
      <c r="R949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idden="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0.62957446808510642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 t="shared" si="58"/>
        <v>41985.25</v>
      </c>
      <c r="O950" s="14">
        <f t="shared" si="59"/>
        <v>41995.25</v>
      </c>
      <c r="P950" t="b">
        <v>1</v>
      </c>
      <c r="Q950" t="b">
        <v>1</v>
      </c>
      <c r="R950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idden="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1.6135593220338984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 t="shared" si="58"/>
        <v>42112.208333333328</v>
      </c>
      <c r="O951" s="14">
        <f t="shared" si="59"/>
        <v>42131.208333333328</v>
      </c>
      <c r="P951" t="b">
        <v>0</v>
      </c>
      <c r="Q951" t="b">
        <v>0</v>
      </c>
      <c r="R951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0.05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 t="shared" si="58"/>
        <v>43571.208333333328</v>
      </c>
      <c r="O952" s="14">
        <f t="shared" si="59"/>
        <v>43576.208333333328</v>
      </c>
      <c r="P952" t="b">
        <v>0</v>
      </c>
      <c r="Q952" t="b">
        <v>1</v>
      </c>
      <c r="R952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idden="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10.969379310344827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 t="shared" si="58"/>
        <v>42730.25</v>
      </c>
      <c r="O953" s="14">
        <f t="shared" si="59"/>
        <v>42731.25</v>
      </c>
      <c r="P953" t="b">
        <v>0</v>
      </c>
      <c r="Q953" t="b">
        <v>1</v>
      </c>
      <c r="R953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idden="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0.70094158075601376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 t="shared" si="58"/>
        <v>42591.208333333328</v>
      </c>
      <c r="O954" s="14">
        <f t="shared" si="59"/>
        <v>42605.208333333328</v>
      </c>
      <c r="P954" t="b">
        <v>0</v>
      </c>
      <c r="Q954" t="b">
        <v>0</v>
      </c>
      <c r="R954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0.6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 t="shared" si="58"/>
        <v>42358.25</v>
      </c>
      <c r="O955" s="14">
        <f t="shared" si="59"/>
        <v>42394.25</v>
      </c>
      <c r="P955" t="b">
        <v>0</v>
      </c>
      <c r="Q955" t="b">
        <v>1</v>
      </c>
      <c r="R955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idden="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3.6709859154929578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 t="shared" si="58"/>
        <v>41174.208333333336</v>
      </c>
      <c r="O956" s="14">
        <f t="shared" si="59"/>
        <v>41198.208333333336</v>
      </c>
      <c r="P956" t="b">
        <v>0</v>
      </c>
      <c r="Q956" t="b">
        <v>0</v>
      </c>
      <c r="R956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idden="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11.09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 t="shared" si="58"/>
        <v>41238.25</v>
      </c>
      <c r="O957" s="14">
        <f t="shared" si="59"/>
        <v>41240.25</v>
      </c>
      <c r="P957" t="b">
        <v>0</v>
      </c>
      <c r="Q957" t="b">
        <v>0</v>
      </c>
      <c r="R95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0.19028784648187633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 t="shared" si="58"/>
        <v>42360.25</v>
      </c>
      <c r="O958" s="14">
        <f t="shared" si="59"/>
        <v>42364.25</v>
      </c>
      <c r="P958" t="b">
        <v>0</v>
      </c>
      <c r="Q958" t="b">
        <v>0</v>
      </c>
      <c r="R958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idden="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1.2687755102040816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 t="shared" si="58"/>
        <v>40955.25</v>
      </c>
      <c r="O959" s="14">
        <f t="shared" si="59"/>
        <v>40958.25</v>
      </c>
      <c r="P959" t="b">
        <v>0</v>
      </c>
      <c r="Q959" t="b">
        <v>0</v>
      </c>
      <c r="R959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idden="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7.3463636363636367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 t="shared" si="58"/>
        <v>40350.208333333336</v>
      </c>
      <c r="O960" s="14">
        <f t="shared" si="59"/>
        <v>40372.208333333336</v>
      </c>
      <c r="P960" t="b">
        <v>0</v>
      </c>
      <c r="Q960" t="b">
        <v>0</v>
      </c>
      <c r="R960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4.5731034482758622E-2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 t="shared" si="58"/>
        <v>40357.208333333336</v>
      </c>
      <c r="O961" s="14">
        <f t="shared" si="59"/>
        <v>40385.208333333336</v>
      </c>
      <c r="P961" t="b">
        <v>0</v>
      </c>
      <c r="Q961" t="b">
        <v>0</v>
      </c>
      <c r="R961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56"/>
        <v>0.85054545454545449</v>
      </c>
      <c r="G962" t="s">
        <v>14</v>
      </c>
      <c r="H962">
        <v>55</v>
      </c>
      <c r="I962" s="9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 t="shared" si="58"/>
        <v>42408.25</v>
      </c>
      <c r="O962" s="14">
        <f t="shared" si="59"/>
        <v>42445.208333333328</v>
      </c>
      <c r="P962" t="b">
        <v>0</v>
      </c>
      <c r="Q962" t="b">
        <v>0</v>
      </c>
      <c r="R962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idden="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60">E963/D963</f>
        <v>1.1929824561403508</v>
      </c>
      <c r="G963" t="s">
        <v>20</v>
      </c>
      <c r="H963">
        <v>155</v>
      </c>
      <c r="I963" s="9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 t="shared" ref="N963:N1001" si="62">(((L963/60)/60)/24)+DATE(1970,1,1)</f>
        <v>40591.25</v>
      </c>
      <c r="O963" s="14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idden="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2.9602777777777778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 t="shared" si="62"/>
        <v>41592.25</v>
      </c>
      <c r="O964" s="14">
        <f t="shared" si="63"/>
        <v>41613.25</v>
      </c>
      <c r="P964" t="b">
        <v>0</v>
      </c>
      <c r="Q964" t="b">
        <v>0</v>
      </c>
      <c r="R964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0.84694915254237291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 t="shared" si="62"/>
        <v>40607.25</v>
      </c>
      <c r="O965" s="14">
        <f t="shared" si="63"/>
        <v>40613.25</v>
      </c>
      <c r="P965" t="b">
        <v>0</v>
      </c>
      <c r="Q965" t="b">
        <v>1</v>
      </c>
      <c r="R965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idden="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3.5578378378378379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 t="shared" si="62"/>
        <v>42135.208333333328</v>
      </c>
      <c r="O966" s="14">
        <f t="shared" si="63"/>
        <v>42140.208333333328</v>
      </c>
      <c r="P966" t="b">
        <v>0</v>
      </c>
      <c r="Q966" t="b">
        <v>0</v>
      </c>
      <c r="R966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idden="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3.8640909090909092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 t="shared" si="62"/>
        <v>40203.25</v>
      </c>
      <c r="O967" s="14">
        <f t="shared" si="63"/>
        <v>40243.25</v>
      </c>
      <c r="P967" t="b">
        <v>0</v>
      </c>
      <c r="Q967" t="b">
        <v>0</v>
      </c>
      <c r="R96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idden="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7.9223529411764702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 t="shared" si="62"/>
        <v>42901.208333333328</v>
      </c>
      <c r="O968" s="14">
        <f t="shared" si="63"/>
        <v>42903.208333333328</v>
      </c>
      <c r="P968" t="b">
        <v>0</v>
      </c>
      <c r="Q968" t="b">
        <v>0</v>
      </c>
      <c r="R968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idden="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1.3703393665158372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 t="shared" si="62"/>
        <v>41005.208333333336</v>
      </c>
      <c r="O969" s="14">
        <f t="shared" si="63"/>
        <v>41042.208333333336</v>
      </c>
      <c r="P969" t="b">
        <v>0</v>
      </c>
      <c r="Q969" t="b">
        <v>0</v>
      </c>
      <c r="R969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3.3820833333333336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 t="shared" si="62"/>
        <v>40544.25</v>
      </c>
      <c r="O970" s="14">
        <f t="shared" si="63"/>
        <v>40559.25</v>
      </c>
      <c r="P970" t="b">
        <v>0</v>
      </c>
      <c r="Q970" t="b">
        <v>0</v>
      </c>
      <c r="R970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idden="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1.0822784810126582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 t="shared" si="62"/>
        <v>43821.25</v>
      </c>
      <c r="O971" s="14">
        <f t="shared" si="63"/>
        <v>43828.25</v>
      </c>
      <c r="P971" t="b">
        <v>0</v>
      </c>
      <c r="Q971" t="b">
        <v>0</v>
      </c>
      <c r="R971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0.60757639620653314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 t="shared" si="62"/>
        <v>40672.208333333336</v>
      </c>
      <c r="O972" s="14">
        <f t="shared" si="63"/>
        <v>40673.208333333336</v>
      </c>
      <c r="P972" t="b">
        <v>0</v>
      </c>
      <c r="Q972" t="b">
        <v>0</v>
      </c>
      <c r="R972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0.27725490196078434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 t="shared" si="62"/>
        <v>41555.208333333336</v>
      </c>
      <c r="O973" s="14">
        <f t="shared" si="63"/>
        <v>41561.208333333336</v>
      </c>
      <c r="P973" t="b">
        <v>0</v>
      </c>
      <c r="Q973" t="b">
        <v>0</v>
      </c>
      <c r="R973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idden="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2.283934426229508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 t="shared" si="62"/>
        <v>41792.208333333336</v>
      </c>
      <c r="O974" s="14">
        <f t="shared" si="63"/>
        <v>41801.208333333336</v>
      </c>
      <c r="P974" t="b">
        <v>0</v>
      </c>
      <c r="Q974" t="b">
        <v>1</v>
      </c>
      <c r="R974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0.21615194054500414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 t="shared" si="62"/>
        <v>40522.25</v>
      </c>
      <c r="O975" s="14">
        <f t="shared" si="63"/>
        <v>40524.25</v>
      </c>
      <c r="P975" t="b">
        <v>0</v>
      </c>
      <c r="Q975" t="b">
        <v>1</v>
      </c>
      <c r="R975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idden="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3.73875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 t="shared" si="62"/>
        <v>41412.208333333336</v>
      </c>
      <c r="O976" s="14">
        <f t="shared" si="63"/>
        <v>41413.208333333336</v>
      </c>
      <c r="P976" t="b">
        <v>0</v>
      </c>
      <c r="Q976" t="b">
        <v>0</v>
      </c>
      <c r="R976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idden="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1.5492592592592593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 t="shared" si="62"/>
        <v>42337.25</v>
      </c>
      <c r="O977" s="14">
        <f t="shared" si="63"/>
        <v>42376.25</v>
      </c>
      <c r="P977" t="b">
        <v>0</v>
      </c>
      <c r="Q977" t="b">
        <v>1</v>
      </c>
      <c r="R97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idden="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3.2214999999999998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 t="shared" si="62"/>
        <v>40571.25</v>
      </c>
      <c r="O978" s="14">
        <f t="shared" si="63"/>
        <v>40577.25</v>
      </c>
      <c r="P978" t="b">
        <v>0</v>
      </c>
      <c r="Q978" t="b">
        <v>1</v>
      </c>
      <c r="R978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0.73957142857142855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 t="shared" si="62"/>
        <v>43138.25</v>
      </c>
      <c r="O979" s="14">
        <f t="shared" si="63"/>
        <v>43170.25</v>
      </c>
      <c r="P979" t="b">
        <v>0</v>
      </c>
      <c r="Q979" t="b">
        <v>0</v>
      </c>
      <c r="R979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idden="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8.641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 t="shared" si="62"/>
        <v>42686.25</v>
      </c>
      <c r="O980" s="14">
        <f t="shared" si="63"/>
        <v>42708.25</v>
      </c>
      <c r="P980" t="b">
        <v>0</v>
      </c>
      <c r="Q980" t="b">
        <v>0</v>
      </c>
      <c r="R980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idden="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1.432624584717608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 t="shared" si="62"/>
        <v>42078.208333333328</v>
      </c>
      <c r="O981" s="14">
        <f t="shared" si="63"/>
        <v>42084.208333333328</v>
      </c>
      <c r="P981" t="b">
        <v>0</v>
      </c>
      <c r="Q981" t="b">
        <v>0</v>
      </c>
      <c r="R981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0.40281762295081969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 t="shared" si="62"/>
        <v>42307.208333333328</v>
      </c>
      <c r="O982" s="14">
        <f t="shared" si="63"/>
        <v>42312.25</v>
      </c>
      <c r="P982" t="b">
        <v>1</v>
      </c>
      <c r="Q982" t="b">
        <v>0</v>
      </c>
      <c r="R982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idden="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1.7822388059701493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 t="shared" si="62"/>
        <v>43094.25</v>
      </c>
      <c r="O983" s="14">
        <f t="shared" si="63"/>
        <v>43127.25</v>
      </c>
      <c r="P983" t="b">
        <v>0</v>
      </c>
      <c r="Q983" t="b">
        <v>0</v>
      </c>
      <c r="R983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0.84930555555555554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 t="shared" si="62"/>
        <v>40743.208333333336</v>
      </c>
      <c r="O984" s="14">
        <f t="shared" si="63"/>
        <v>40745.208333333336</v>
      </c>
      <c r="P984" t="b">
        <v>0</v>
      </c>
      <c r="Q984" t="b">
        <v>1</v>
      </c>
      <c r="R984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idden="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1.4593648334624323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 t="shared" si="62"/>
        <v>43681.208333333328</v>
      </c>
      <c r="O985" s="14">
        <f t="shared" si="63"/>
        <v>43696.208333333328</v>
      </c>
      <c r="P985" t="b">
        <v>0</v>
      </c>
      <c r="Q985" t="b">
        <v>0</v>
      </c>
      <c r="R985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idden="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1.5246153846153847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 t="shared" si="62"/>
        <v>43716.208333333328</v>
      </c>
      <c r="O986" s="14">
        <f t="shared" si="63"/>
        <v>43742.208333333328</v>
      </c>
      <c r="P986" t="b">
        <v>0</v>
      </c>
      <c r="Q986" t="b">
        <v>0</v>
      </c>
      <c r="R986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0.67129542790152408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 t="shared" si="62"/>
        <v>41614.25</v>
      </c>
      <c r="O987" s="14">
        <f t="shared" si="63"/>
        <v>41640.25</v>
      </c>
      <c r="P987" t="b">
        <v>0</v>
      </c>
      <c r="Q987" t="b">
        <v>1</v>
      </c>
      <c r="R98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0.40307692307692305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 t="shared" si="62"/>
        <v>40638.208333333336</v>
      </c>
      <c r="O988" s="14">
        <f t="shared" si="63"/>
        <v>40652.208333333336</v>
      </c>
      <c r="P988" t="b">
        <v>0</v>
      </c>
      <c r="Q988" t="b">
        <v>0</v>
      </c>
      <c r="R988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idden="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2.1679032258064517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 t="shared" si="62"/>
        <v>42852.208333333328</v>
      </c>
      <c r="O989" s="14">
        <f t="shared" si="63"/>
        <v>42866.208333333328</v>
      </c>
      <c r="P989" t="b">
        <v>0</v>
      </c>
      <c r="Q989" t="b">
        <v>0</v>
      </c>
      <c r="R989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0.52117021276595743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 t="shared" si="62"/>
        <v>42686.25</v>
      </c>
      <c r="O990" s="14">
        <f t="shared" si="63"/>
        <v>42707.25</v>
      </c>
      <c r="P990" t="b">
        <v>0</v>
      </c>
      <c r="Q990" t="b">
        <v>0</v>
      </c>
      <c r="R990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idden="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4.9958333333333336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 t="shared" si="62"/>
        <v>43571.208333333328</v>
      </c>
      <c r="O991" s="14">
        <f t="shared" si="63"/>
        <v>43576.208333333328</v>
      </c>
      <c r="P991" t="b">
        <v>0</v>
      </c>
      <c r="Q991" t="b">
        <v>0</v>
      </c>
      <c r="R991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0.87679487179487181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 t="shared" si="62"/>
        <v>42432.25</v>
      </c>
      <c r="O992" s="14">
        <f t="shared" si="63"/>
        <v>42454.208333333328</v>
      </c>
      <c r="P992" t="b">
        <v>0</v>
      </c>
      <c r="Q992" t="b">
        <v>1</v>
      </c>
      <c r="R992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idden="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1.131734693877551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 t="shared" si="62"/>
        <v>41907.208333333336</v>
      </c>
      <c r="O993" s="14">
        <f t="shared" si="63"/>
        <v>41911.208333333336</v>
      </c>
      <c r="P993" t="b">
        <v>0</v>
      </c>
      <c r="Q993" t="b">
        <v>1</v>
      </c>
      <c r="R993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idden="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4.2654838709677421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 t="shared" si="62"/>
        <v>43227.208333333328</v>
      </c>
      <c r="O994" s="14">
        <f t="shared" si="63"/>
        <v>43241.208333333328</v>
      </c>
      <c r="P994" t="b">
        <v>0</v>
      </c>
      <c r="Q994" t="b">
        <v>1</v>
      </c>
      <c r="R994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idden="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0.77632653061224488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 t="shared" si="62"/>
        <v>42362.25</v>
      </c>
      <c r="O995" s="14">
        <f t="shared" si="63"/>
        <v>42379.25</v>
      </c>
      <c r="P995" t="b">
        <v>0</v>
      </c>
      <c r="Q995" t="b">
        <v>1</v>
      </c>
      <c r="R995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0.52496810772501767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 t="shared" si="62"/>
        <v>41929.208333333336</v>
      </c>
      <c r="O996" s="14">
        <f t="shared" si="63"/>
        <v>41935.208333333336</v>
      </c>
      <c r="P996" t="b">
        <v>0</v>
      </c>
      <c r="Q996" t="b">
        <v>1</v>
      </c>
      <c r="R996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idden="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1.5746762589928058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 t="shared" si="62"/>
        <v>43408.208333333328</v>
      </c>
      <c r="O997" s="14">
        <f t="shared" si="63"/>
        <v>43437.25</v>
      </c>
      <c r="P997" t="b">
        <v>0</v>
      </c>
      <c r="Q997" t="b">
        <v>1</v>
      </c>
      <c r="R99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0.72939393939393937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 t="shared" si="62"/>
        <v>41276.25</v>
      </c>
      <c r="O998" s="14">
        <f t="shared" si="63"/>
        <v>41306.25</v>
      </c>
      <c r="P998" t="b">
        <v>0</v>
      </c>
      <c r="Q998" t="b">
        <v>0</v>
      </c>
      <c r="R998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idden="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0.60565789473684206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 t="shared" si="62"/>
        <v>41659.25</v>
      </c>
      <c r="O999" s="14">
        <f t="shared" si="63"/>
        <v>41664.25</v>
      </c>
      <c r="P999" t="b">
        <v>0</v>
      </c>
      <c r="Q999" t="b">
        <v>0</v>
      </c>
      <c r="R999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0.5679129129129129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 t="shared" si="62"/>
        <v>40220.25</v>
      </c>
      <c r="O1000" s="14">
        <f t="shared" si="63"/>
        <v>40234.25</v>
      </c>
      <c r="P1000" t="b">
        <v>0</v>
      </c>
      <c r="Q1000" t="b">
        <v>1</v>
      </c>
      <c r="R1000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0.56542754275427543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 t="shared" si="62"/>
        <v>42550.208333333328</v>
      </c>
      <c r="O1001" s="14">
        <f t="shared" si="63"/>
        <v>42557.208333333328</v>
      </c>
      <c r="P1001" t="b">
        <v>0</v>
      </c>
      <c r="Q1001" t="b">
        <v>0</v>
      </c>
      <c r="R1001" t="s">
        <v>17</v>
      </c>
      <c r="S1001" s="7" t="str" cm="1">
        <f t="array" ref="S1001:T1001">_xlfn.TEXTSPLIT(R1001,"/")</f>
        <v>food</v>
      </c>
      <c r="T1001" s="7" t="str">
        <v>food trucks</v>
      </c>
    </row>
  </sheetData>
  <autoFilter ref="A1:R1001" xr:uid="{00000000-0001-0000-0000-000000000000}">
    <filterColumn colId="6">
      <filters>
        <filter val="failed"/>
      </filters>
    </filterColumn>
  </autoFilter>
  <conditionalFormatting sqref="F1">
    <cfRule type="containsText" dxfId="23" priority="1" operator="containsText" text="canceled">
      <formula>NOT(ISERROR(SEARCH("canceled",F1)))</formula>
    </cfRule>
    <cfRule type="containsText" dxfId="22" priority="2" operator="containsText" text="canceled">
      <formula>NOT(ISERROR(SEARCH("canceled",F1)))</formula>
    </cfRule>
    <cfRule type="containsText" dxfId="21" priority="3" operator="containsText" text="live">
      <formula>NOT(ISERROR(SEARCH("live",F1)))</formula>
    </cfRule>
    <cfRule type="containsText" dxfId="20" priority="4" operator="containsText" text="successful">
      <formula>NOT(ISERROR(SEARCH("successful",F1)))</formula>
    </cfRule>
    <cfRule type="containsText" dxfId="19" priority="5" operator="containsText" text="failed">
      <formula>NOT(ISERROR(SEARCH("failed",F1)))</formula>
    </cfRule>
  </conditionalFormatting>
  <conditionalFormatting sqref="F2:F1001">
    <cfRule type="cellIs" dxfId="18" priority="6" operator="greaterThan">
      <formula>2</formula>
    </cfRule>
    <cfRule type="cellIs" dxfId="17" priority="7" operator="between">
      <formula>0</formula>
      <formula>0.9999</formula>
    </cfRule>
    <cfRule type="cellIs" dxfId="16" priority="8" operator="between">
      <formula>1</formula>
      <formula>1.9999</formula>
    </cfRule>
    <cfRule type="cellIs" dxfId="15" priority="9" operator="between">
      <formula>0</formula>
      <formula>1</formula>
    </cfRule>
  </conditionalFormatting>
  <conditionalFormatting sqref="G1:G1048576">
    <cfRule type="containsText" dxfId="14" priority="10" operator="containsText" text="canceled">
      <formula>NOT(ISERROR(SEARCH("canceled",G1)))</formula>
    </cfRule>
    <cfRule type="containsText" dxfId="13" priority="11" operator="containsText" text="canceled">
      <formula>NOT(ISERROR(SEARCH("canceled",G1)))</formula>
    </cfRule>
    <cfRule type="containsText" dxfId="12" priority="12" operator="containsText" text="live">
      <formula>NOT(ISERROR(SEARCH("live",G1)))</formula>
    </cfRule>
    <cfRule type="containsText" dxfId="11" priority="13" operator="containsText" text="successful">
      <formula>NOT(ISERROR(SEARCH("successful",G1)))</formula>
    </cfRule>
    <cfRule type="containsText" dxfId="10" priority="1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C76C-9EAF-471B-ABE7-5A84AB3177B7}">
  <dimension ref="A1:K14"/>
  <sheetViews>
    <sheetView workbookViewId="0">
      <selection activeCell="A37" sqref="A37"/>
    </sheetView>
  </sheetViews>
  <sheetFormatPr defaultRowHeight="15.5" x14ac:dyDescent="0.35"/>
  <cols>
    <col min="1" max="1" width="22.5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10" max="10" width="9.33203125" bestFit="1" customWidth="1"/>
  </cols>
  <sheetData>
    <row r="1" spans="1:11" x14ac:dyDescent="0.35">
      <c r="A1" s="10" t="s">
        <v>6</v>
      </c>
      <c r="B1" t="s">
        <v>2033</v>
      </c>
    </row>
    <row r="3" spans="1:11" x14ac:dyDescent="0.35">
      <c r="A3" s="10" t="s">
        <v>2061</v>
      </c>
      <c r="B3" s="10" t="s">
        <v>2060</v>
      </c>
    </row>
    <row r="4" spans="1:11" x14ac:dyDescent="0.35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  <c r="G4" s="17" t="s">
        <v>2097</v>
      </c>
      <c r="H4" s="17" t="s">
        <v>2098</v>
      </c>
      <c r="I4" s="17" t="s">
        <v>2099</v>
      </c>
      <c r="J4" s="17" t="s">
        <v>2100</v>
      </c>
      <c r="K4" s="17" t="s">
        <v>2101</v>
      </c>
    </row>
    <row r="5" spans="1:11" x14ac:dyDescent="0.35">
      <c r="A5" s="11" t="s">
        <v>2062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  <c r="G5" s="6">
        <f>B5/F5</f>
        <v>6.1797752808988762E-2</v>
      </c>
      <c r="H5" s="6">
        <f>C5/F5</f>
        <v>0.33707865168539325</v>
      </c>
      <c r="I5" s="6">
        <f>D5/F5</f>
        <v>2.8089887640449437E-2</v>
      </c>
      <c r="J5" s="6">
        <f>E5/F5</f>
        <v>0.5730337078651685</v>
      </c>
      <c r="K5" s="16">
        <f>SUM(G5:J5)</f>
        <v>1</v>
      </c>
    </row>
    <row r="6" spans="1:11" x14ac:dyDescent="0.35">
      <c r="A6" s="11" t="s">
        <v>2063</v>
      </c>
      <c r="B6" s="12">
        <v>4</v>
      </c>
      <c r="C6" s="12">
        <v>20</v>
      </c>
      <c r="D6" s="12"/>
      <c r="E6" s="12">
        <v>22</v>
      </c>
      <c r="F6" s="12">
        <v>46</v>
      </c>
      <c r="G6" s="6">
        <f t="shared" ref="G6:G13" si="0">B6/F6</f>
        <v>8.6956521739130432E-2</v>
      </c>
      <c r="H6" s="6">
        <f t="shared" ref="H6:H13" si="1">C6/F6</f>
        <v>0.43478260869565216</v>
      </c>
      <c r="I6" s="6">
        <f t="shared" ref="I6:I13" si="2">D6/F6</f>
        <v>0</v>
      </c>
      <c r="J6" s="6">
        <f t="shared" ref="J6:J13" si="3">E6/F6</f>
        <v>0.47826086956521741</v>
      </c>
      <c r="K6" s="16">
        <f t="shared" ref="K6:K13" si="4">SUM(G6:J6)</f>
        <v>1</v>
      </c>
    </row>
    <row r="7" spans="1:11" x14ac:dyDescent="0.35">
      <c r="A7" s="11" t="s">
        <v>2064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  <c r="G7" s="6">
        <f t="shared" si="0"/>
        <v>2.0833333333333332E-2</v>
      </c>
      <c r="H7" s="6">
        <f t="shared" si="1"/>
        <v>0.47916666666666669</v>
      </c>
      <c r="I7" s="6">
        <f t="shared" si="2"/>
        <v>6.25E-2</v>
      </c>
      <c r="J7" s="6">
        <f t="shared" si="3"/>
        <v>0.4375</v>
      </c>
      <c r="K7" s="16">
        <f t="shared" si="4"/>
        <v>1</v>
      </c>
    </row>
    <row r="8" spans="1:11" x14ac:dyDescent="0.35">
      <c r="A8" s="11" t="s">
        <v>2065</v>
      </c>
      <c r="B8" s="12"/>
      <c r="C8" s="12"/>
      <c r="D8" s="12"/>
      <c r="E8" s="12">
        <v>4</v>
      </c>
      <c r="F8" s="12">
        <v>4</v>
      </c>
      <c r="G8" s="6">
        <f t="shared" si="0"/>
        <v>0</v>
      </c>
      <c r="H8" s="6">
        <f t="shared" si="1"/>
        <v>0</v>
      </c>
      <c r="I8" s="6">
        <f t="shared" si="2"/>
        <v>0</v>
      </c>
      <c r="J8" s="6">
        <f t="shared" si="3"/>
        <v>1</v>
      </c>
      <c r="K8" s="16">
        <f t="shared" si="4"/>
        <v>1</v>
      </c>
    </row>
    <row r="9" spans="1:11" x14ac:dyDescent="0.35">
      <c r="A9" s="11" t="s">
        <v>2066</v>
      </c>
      <c r="B9" s="12">
        <v>10</v>
      </c>
      <c r="C9" s="12">
        <v>66</v>
      </c>
      <c r="D9" s="12"/>
      <c r="E9" s="12">
        <v>99</v>
      </c>
      <c r="F9" s="12">
        <v>175</v>
      </c>
      <c r="G9" s="6">
        <f t="shared" si="0"/>
        <v>5.7142857142857141E-2</v>
      </c>
      <c r="H9" s="6">
        <f t="shared" si="1"/>
        <v>0.37714285714285717</v>
      </c>
      <c r="I9" s="6">
        <f t="shared" si="2"/>
        <v>0</v>
      </c>
      <c r="J9" s="6">
        <f t="shared" si="3"/>
        <v>0.56571428571428573</v>
      </c>
      <c r="K9" s="16">
        <f t="shared" si="4"/>
        <v>1</v>
      </c>
    </row>
    <row r="10" spans="1:11" x14ac:dyDescent="0.35">
      <c r="A10" s="11" t="s">
        <v>2067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  <c r="G10" s="6">
        <f t="shared" si="0"/>
        <v>9.5238095238095233E-2</v>
      </c>
      <c r="H10" s="6">
        <f t="shared" si="1"/>
        <v>0.26190476190476192</v>
      </c>
      <c r="I10" s="6">
        <f t="shared" si="2"/>
        <v>2.3809523809523808E-2</v>
      </c>
      <c r="J10" s="6">
        <f t="shared" si="3"/>
        <v>0.61904761904761907</v>
      </c>
      <c r="K10" s="16">
        <f t="shared" si="4"/>
        <v>1</v>
      </c>
    </row>
    <row r="11" spans="1:11" x14ac:dyDescent="0.35">
      <c r="A11" s="11" t="s">
        <v>2068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  <c r="G11" s="6">
        <f t="shared" si="0"/>
        <v>2.9850746268656716E-2</v>
      </c>
      <c r="H11" s="6">
        <f t="shared" si="1"/>
        <v>0.35820895522388058</v>
      </c>
      <c r="I11" s="6">
        <f t="shared" si="2"/>
        <v>1.4925373134328358E-2</v>
      </c>
      <c r="J11" s="6">
        <f t="shared" si="3"/>
        <v>0.59701492537313428</v>
      </c>
      <c r="K11" s="16">
        <f t="shared" si="4"/>
        <v>0.99999999999999989</v>
      </c>
    </row>
    <row r="12" spans="1:11" x14ac:dyDescent="0.35">
      <c r="A12" s="11" t="s">
        <v>2069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  <c r="G12" s="6">
        <f t="shared" si="0"/>
        <v>2.0833333333333332E-2</v>
      </c>
      <c r="H12" s="6">
        <f t="shared" si="1"/>
        <v>0.29166666666666669</v>
      </c>
      <c r="I12" s="6">
        <f t="shared" si="2"/>
        <v>2.0833333333333332E-2</v>
      </c>
      <c r="J12" s="6">
        <f t="shared" si="3"/>
        <v>0.66666666666666663</v>
      </c>
      <c r="K12" s="16">
        <f t="shared" si="4"/>
        <v>1</v>
      </c>
    </row>
    <row r="13" spans="1:11" x14ac:dyDescent="0.35">
      <c r="A13" s="11" t="s">
        <v>2070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  <c r="G13" s="6">
        <f t="shared" si="0"/>
        <v>6.6860465116279064E-2</v>
      </c>
      <c r="H13" s="6">
        <f t="shared" si="1"/>
        <v>0.38372093023255816</v>
      </c>
      <c r="I13" s="6">
        <f t="shared" si="2"/>
        <v>5.8139534883720929E-3</v>
      </c>
      <c r="J13" s="6">
        <f t="shared" si="3"/>
        <v>0.54360465116279066</v>
      </c>
      <c r="K13" s="16">
        <f t="shared" si="4"/>
        <v>1</v>
      </c>
    </row>
    <row r="14" spans="1:11" x14ac:dyDescent="0.35">
      <c r="A14" s="11" t="s">
        <v>2059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811D-2FFB-462D-B3C9-C08352A7163B}">
  <dimension ref="A2:K39"/>
  <sheetViews>
    <sheetView topLeftCell="A4" workbookViewId="0">
      <selection activeCell="J21" sqref="J21"/>
    </sheetView>
  </sheetViews>
  <sheetFormatPr defaultRowHeight="15.5" x14ac:dyDescent="0.35"/>
  <cols>
    <col min="1" max="1" width="22.5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8.33203125" bestFit="1" customWidth="1"/>
    <col min="8" max="8" width="6" bestFit="1" customWidth="1"/>
    <col min="9" max="9" width="4.08203125" bestFit="1" customWidth="1"/>
    <col min="10" max="10" width="9.33203125" bestFit="1" customWidth="1"/>
    <col min="11" max="11" width="5.25" bestFit="1" customWidth="1"/>
  </cols>
  <sheetData>
    <row r="2" spans="1:11" x14ac:dyDescent="0.35">
      <c r="A2" s="10" t="s">
        <v>6</v>
      </c>
      <c r="B2" t="s">
        <v>2033</v>
      </c>
    </row>
    <row r="4" spans="1:11" x14ac:dyDescent="0.35">
      <c r="A4" s="10" t="s">
        <v>2061</v>
      </c>
      <c r="B4" s="10" t="s">
        <v>2060</v>
      </c>
    </row>
    <row r="5" spans="1:11" x14ac:dyDescent="0.35">
      <c r="A5" s="10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  <c r="G5" s="17" t="s">
        <v>2097</v>
      </c>
      <c r="H5" s="17" t="s">
        <v>2098</v>
      </c>
      <c r="I5" s="17" t="s">
        <v>2099</v>
      </c>
      <c r="J5" s="17" t="s">
        <v>2100</v>
      </c>
      <c r="K5" s="17" t="s">
        <v>2101</v>
      </c>
    </row>
    <row r="6" spans="1:11" x14ac:dyDescent="0.35">
      <c r="A6" s="11" t="s">
        <v>2062</v>
      </c>
      <c r="B6" s="12">
        <v>11</v>
      </c>
      <c r="C6" s="12">
        <v>60</v>
      </c>
      <c r="D6" s="12">
        <v>5</v>
      </c>
      <c r="E6" s="12">
        <v>102</v>
      </c>
      <c r="F6" s="12">
        <v>178</v>
      </c>
      <c r="G6" s="6">
        <f>B6/F6</f>
        <v>6.1797752808988762E-2</v>
      </c>
      <c r="H6" s="6">
        <f>C6/F6</f>
        <v>0.33707865168539325</v>
      </c>
      <c r="I6" s="6">
        <f>D6/F6</f>
        <v>2.8089887640449437E-2</v>
      </c>
      <c r="J6" s="6">
        <f>E6/F6</f>
        <v>0.5730337078651685</v>
      </c>
      <c r="K6" s="16">
        <f>SUM(G6:J6)</f>
        <v>1</v>
      </c>
    </row>
    <row r="7" spans="1:11" x14ac:dyDescent="0.35">
      <c r="A7" s="13" t="s">
        <v>2035</v>
      </c>
      <c r="B7" s="12">
        <v>1</v>
      </c>
      <c r="C7" s="12">
        <v>10</v>
      </c>
      <c r="D7" s="12">
        <v>2</v>
      </c>
      <c r="E7" s="12">
        <v>21</v>
      </c>
      <c r="F7" s="12">
        <v>34</v>
      </c>
      <c r="G7" s="6">
        <f t="shared" ref="G7:G39" si="0">B7/F7</f>
        <v>2.9411764705882353E-2</v>
      </c>
      <c r="H7" s="6">
        <f t="shared" ref="H7:H39" si="1">C7/F7</f>
        <v>0.29411764705882354</v>
      </c>
      <c r="I7" s="6">
        <f t="shared" ref="I7:I39" si="2">D7/F7</f>
        <v>5.8823529411764705E-2</v>
      </c>
      <c r="J7" s="6">
        <f t="shared" ref="J7:J39" si="3">E7/F7</f>
        <v>0.61764705882352944</v>
      </c>
      <c r="K7" s="16">
        <f t="shared" ref="K7:K39" si="4">SUM(G7:J7)</f>
        <v>1</v>
      </c>
    </row>
    <row r="8" spans="1:11" x14ac:dyDescent="0.35">
      <c r="A8" s="13" t="s">
        <v>2037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  <c r="G8" s="6">
        <f t="shared" si="0"/>
        <v>6.6666666666666666E-2</v>
      </c>
      <c r="H8" s="6">
        <f t="shared" si="1"/>
        <v>0.35</v>
      </c>
      <c r="I8" s="6">
        <f t="shared" si="2"/>
        <v>1.6666666666666666E-2</v>
      </c>
      <c r="J8" s="6">
        <f t="shared" si="3"/>
        <v>0.56666666666666665</v>
      </c>
      <c r="K8" s="16">
        <f t="shared" si="4"/>
        <v>1</v>
      </c>
    </row>
    <row r="9" spans="1:11" x14ac:dyDescent="0.35">
      <c r="A9" s="13" t="s">
        <v>2038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  <c r="G9" s="6">
        <f t="shared" si="0"/>
        <v>5.4054054054054057E-2</v>
      </c>
      <c r="H9" s="6">
        <f t="shared" si="1"/>
        <v>0.32432432432432434</v>
      </c>
      <c r="I9" s="6">
        <f t="shared" si="2"/>
        <v>2.7027027027027029E-2</v>
      </c>
      <c r="J9" s="6">
        <f t="shared" si="3"/>
        <v>0.59459459459459463</v>
      </c>
      <c r="K9" s="16">
        <f t="shared" si="4"/>
        <v>1</v>
      </c>
    </row>
    <row r="10" spans="1:11" x14ac:dyDescent="0.35">
      <c r="A10" s="13" t="s">
        <v>2051</v>
      </c>
      <c r="B10" s="12"/>
      <c r="C10" s="12">
        <v>9</v>
      </c>
      <c r="D10" s="12"/>
      <c r="E10" s="12">
        <v>5</v>
      </c>
      <c r="F10" s="12">
        <v>14</v>
      </c>
      <c r="G10" s="6">
        <f t="shared" si="0"/>
        <v>0</v>
      </c>
      <c r="H10" s="6">
        <f t="shared" si="1"/>
        <v>0.6428571428571429</v>
      </c>
      <c r="I10" s="6">
        <f t="shared" si="2"/>
        <v>0</v>
      </c>
      <c r="J10" s="6">
        <f t="shared" si="3"/>
        <v>0.35714285714285715</v>
      </c>
      <c r="K10" s="16">
        <f t="shared" si="4"/>
        <v>1</v>
      </c>
    </row>
    <row r="11" spans="1:11" x14ac:dyDescent="0.35">
      <c r="A11" s="13" t="s">
        <v>2052</v>
      </c>
      <c r="B11" s="12">
        <v>1</v>
      </c>
      <c r="C11" s="12">
        <v>5</v>
      </c>
      <c r="D11" s="12">
        <v>1</v>
      </c>
      <c r="E11" s="12">
        <v>9</v>
      </c>
      <c r="F11" s="12">
        <v>16</v>
      </c>
      <c r="G11" s="6">
        <f t="shared" si="0"/>
        <v>6.25E-2</v>
      </c>
      <c r="H11" s="6">
        <f t="shared" si="1"/>
        <v>0.3125</v>
      </c>
      <c r="I11" s="6">
        <f t="shared" si="2"/>
        <v>6.25E-2</v>
      </c>
      <c r="J11" s="6">
        <f t="shared" si="3"/>
        <v>0.5625</v>
      </c>
      <c r="K11" s="16">
        <f t="shared" si="4"/>
        <v>1</v>
      </c>
    </row>
    <row r="12" spans="1:11" x14ac:dyDescent="0.35">
      <c r="A12" s="13" t="s">
        <v>2053</v>
      </c>
      <c r="B12" s="12">
        <v>3</v>
      </c>
      <c r="C12" s="12">
        <v>3</v>
      </c>
      <c r="D12" s="12"/>
      <c r="E12" s="12">
        <v>11</v>
      </c>
      <c r="F12" s="12">
        <v>17</v>
      </c>
      <c r="G12" s="6">
        <f t="shared" si="0"/>
        <v>0.17647058823529413</v>
      </c>
      <c r="H12" s="6">
        <f t="shared" si="1"/>
        <v>0.17647058823529413</v>
      </c>
      <c r="I12" s="6">
        <f t="shared" si="2"/>
        <v>0</v>
      </c>
      <c r="J12" s="6">
        <f t="shared" si="3"/>
        <v>0.6470588235294118</v>
      </c>
      <c r="K12" s="16">
        <f t="shared" si="4"/>
        <v>1</v>
      </c>
    </row>
    <row r="13" spans="1:11" x14ac:dyDescent="0.35">
      <c r="A13" s="11" t="s">
        <v>2063</v>
      </c>
      <c r="B13" s="12">
        <v>4</v>
      </c>
      <c r="C13" s="12">
        <v>20</v>
      </c>
      <c r="D13" s="12"/>
      <c r="E13" s="12">
        <v>22</v>
      </c>
      <c r="F13" s="12">
        <v>46</v>
      </c>
      <c r="G13" s="6">
        <f t="shared" si="0"/>
        <v>8.6956521739130432E-2</v>
      </c>
      <c r="H13" s="6">
        <f t="shared" si="1"/>
        <v>0.43478260869565216</v>
      </c>
      <c r="I13" s="6">
        <f t="shared" si="2"/>
        <v>0</v>
      </c>
      <c r="J13" s="6">
        <f t="shared" si="3"/>
        <v>0.47826086956521741</v>
      </c>
      <c r="K13" s="16">
        <f t="shared" si="4"/>
        <v>1</v>
      </c>
    </row>
    <row r="14" spans="1:11" x14ac:dyDescent="0.35">
      <c r="A14" s="13" t="s">
        <v>2041</v>
      </c>
      <c r="B14" s="12">
        <v>4</v>
      </c>
      <c r="C14" s="12">
        <v>20</v>
      </c>
      <c r="D14" s="12"/>
      <c r="E14" s="12">
        <v>22</v>
      </c>
      <c r="F14" s="12">
        <v>46</v>
      </c>
      <c r="G14" s="6">
        <f t="shared" si="0"/>
        <v>8.6956521739130432E-2</v>
      </c>
      <c r="H14" s="6">
        <f t="shared" si="1"/>
        <v>0.43478260869565216</v>
      </c>
      <c r="I14" s="6">
        <f t="shared" si="2"/>
        <v>0</v>
      </c>
      <c r="J14" s="6">
        <f t="shared" si="3"/>
        <v>0.47826086956521741</v>
      </c>
      <c r="K14" s="16">
        <f t="shared" si="4"/>
        <v>1</v>
      </c>
    </row>
    <row r="15" spans="1:11" x14ac:dyDescent="0.35">
      <c r="A15" s="11" t="s">
        <v>2064</v>
      </c>
      <c r="B15" s="12">
        <v>1</v>
      </c>
      <c r="C15" s="12">
        <v>23</v>
      </c>
      <c r="D15" s="12">
        <v>3</v>
      </c>
      <c r="E15" s="12">
        <v>21</v>
      </c>
      <c r="F15" s="12">
        <v>48</v>
      </c>
      <c r="G15" s="6">
        <f t="shared" si="0"/>
        <v>2.0833333333333332E-2</v>
      </c>
      <c r="H15" s="6">
        <f t="shared" si="1"/>
        <v>0.47916666666666669</v>
      </c>
      <c r="I15" s="6">
        <f t="shared" si="2"/>
        <v>6.25E-2</v>
      </c>
      <c r="J15" s="6">
        <f>E15/F15</f>
        <v>0.4375</v>
      </c>
      <c r="K15" s="16">
        <f t="shared" si="4"/>
        <v>1</v>
      </c>
    </row>
    <row r="16" spans="1:11" x14ac:dyDescent="0.35">
      <c r="A16" s="13" t="s">
        <v>2045</v>
      </c>
      <c r="B16" s="12"/>
      <c r="C16" s="12">
        <v>8</v>
      </c>
      <c r="D16" s="12">
        <v>1</v>
      </c>
      <c r="E16" s="12">
        <v>4</v>
      </c>
      <c r="F16" s="12">
        <v>13</v>
      </c>
      <c r="G16" s="6">
        <f t="shared" si="0"/>
        <v>0</v>
      </c>
      <c r="H16" s="6">
        <f t="shared" si="1"/>
        <v>0.61538461538461542</v>
      </c>
      <c r="I16" s="6">
        <f t="shared" si="2"/>
        <v>7.6923076923076927E-2</v>
      </c>
      <c r="J16" s="6">
        <f t="shared" si="3"/>
        <v>0.30769230769230771</v>
      </c>
      <c r="K16" s="16">
        <f t="shared" si="4"/>
        <v>1</v>
      </c>
    </row>
    <row r="17" spans="1:11" x14ac:dyDescent="0.35">
      <c r="A17" s="13" t="s">
        <v>2055</v>
      </c>
      <c r="B17" s="12">
        <v>1</v>
      </c>
      <c r="C17" s="12">
        <v>15</v>
      </c>
      <c r="D17" s="12">
        <v>2</v>
      </c>
      <c r="E17" s="12">
        <v>17</v>
      </c>
      <c r="F17" s="12">
        <v>35</v>
      </c>
      <c r="G17" s="6">
        <f t="shared" si="0"/>
        <v>2.8571428571428571E-2</v>
      </c>
      <c r="H17" s="6">
        <f t="shared" si="1"/>
        <v>0.42857142857142855</v>
      </c>
      <c r="I17" s="6">
        <f t="shared" si="2"/>
        <v>5.7142857142857141E-2</v>
      </c>
      <c r="J17" s="6">
        <f t="shared" si="3"/>
        <v>0.48571428571428571</v>
      </c>
      <c r="K17" s="16">
        <f t="shared" si="4"/>
        <v>1</v>
      </c>
    </row>
    <row r="18" spans="1:11" x14ac:dyDescent="0.35">
      <c r="A18" s="11" t="s">
        <v>2065</v>
      </c>
      <c r="B18" s="12"/>
      <c r="C18" s="12"/>
      <c r="D18" s="12"/>
      <c r="E18" s="12">
        <v>4</v>
      </c>
      <c r="F18" s="12">
        <v>4</v>
      </c>
      <c r="G18" s="6">
        <f t="shared" si="0"/>
        <v>0</v>
      </c>
      <c r="H18" s="6">
        <f t="shared" si="1"/>
        <v>0</v>
      </c>
      <c r="I18" s="6">
        <f t="shared" si="2"/>
        <v>0</v>
      </c>
      <c r="J18" s="6">
        <f t="shared" si="3"/>
        <v>1</v>
      </c>
      <c r="K18" s="16">
        <f t="shared" si="4"/>
        <v>1</v>
      </c>
    </row>
    <row r="19" spans="1:11" x14ac:dyDescent="0.35">
      <c r="A19" s="13" t="s">
        <v>2036</v>
      </c>
      <c r="B19" s="12"/>
      <c r="C19" s="12"/>
      <c r="D19" s="12"/>
      <c r="E19" s="12">
        <v>4</v>
      </c>
      <c r="F19" s="12">
        <v>4</v>
      </c>
      <c r="G19" s="6">
        <f t="shared" si="0"/>
        <v>0</v>
      </c>
      <c r="H19" s="6">
        <f t="shared" si="1"/>
        <v>0</v>
      </c>
      <c r="I19" s="6">
        <f t="shared" si="2"/>
        <v>0</v>
      </c>
      <c r="J19" s="6">
        <f t="shared" si="3"/>
        <v>1</v>
      </c>
      <c r="K19" s="16">
        <f t="shared" si="4"/>
        <v>1</v>
      </c>
    </row>
    <row r="20" spans="1:11" x14ac:dyDescent="0.35">
      <c r="A20" s="11" t="s">
        <v>2066</v>
      </c>
      <c r="B20" s="12">
        <v>10</v>
      </c>
      <c r="C20" s="12">
        <v>66</v>
      </c>
      <c r="D20" s="12"/>
      <c r="E20" s="12">
        <v>99</v>
      </c>
      <c r="F20" s="12">
        <v>175</v>
      </c>
      <c r="G20" s="6">
        <f t="shared" si="0"/>
        <v>5.7142857142857141E-2</v>
      </c>
      <c r="H20" s="6">
        <f t="shared" si="1"/>
        <v>0.37714285714285717</v>
      </c>
      <c r="I20" s="6">
        <f t="shared" si="2"/>
        <v>0</v>
      </c>
      <c r="J20" s="6">
        <f t="shared" si="3"/>
        <v>0.56571428571428573</v>
      </c>
      <c r="K20" s="16">
        <f t="shared" si="4"/>
        <v>1</v>
      </c>
    </row>
    <row r="21" spans="1:11" x14ac:dyDescent="0.35">
      <c r="A21" s="13" t="s">
        <v>2039</v>
      </c>
      <c r="B21" s="12"/>
      <c r="C21" s="12">
        <v>8</v>
      </c>
      <c r="D21" s="12"/>
      <c r="E21" s="12">
        <v>10</v>
      </c>
      <c r="F21" s="12">
        <v>18</v>
      </c>
      <c r="G21" s="6">
        <f t="shared" si="0"/>
        <v>0</v>
      </c>
      <c r="H21" s="6">
        <f t="shared" si="1"/>
        <v>0.44444444444444442</v>
      </c>
      <c r="I21" s="6">
        <f t="shared" si="2"/>
        <v>0</v>
      </c>
      <c r="J21" s="6">
        <f t="shared" si="3"/>
        <v>0.55555555555555558</v>
      </c>
      <c r="K21" s="16">
        <f t="shared" si="4"/>
        <v>1</v>
      </c>
    </row>
    <row r="22" spans="1:11" x14ac:dyDescent="0.35">
      <c r="A22" s="13" t="s">
        <v>2042</v>
      </c>
      <c r="B22" s="12">
        <v>3</v>
      </c>
      <c r="C22" s="12">
        <v>19</v>
      </c>
      <c r="D22" s="12"/>
      <c r="E22" s="12">
        <v>23</v>
      </c>
      <c r="F22" s="12">
        <v>45</v>
      </c>
      <c r="G22" s="6">
        <f t="shared" si="0"/>
        <v>6.6666666666666666E-2</v>
      </c>
      <c r="H22" s="6">
        <f t="shared" si="1"/>
        <v>0.42222222222222222</v>
      </c>
      <c r="I22" s="6">
        <f t="shared" si="2"/>
        <v>0</v>
      </c>
      <c r="J22" s="6">
        <f t="shared" si="3"/>
        <v>0.51111111111111107</v>
      </c>
      <c r="K22" s="16">
        <f t="shared" si="4"/>
        <v>1</v>
      </c>
    </row>
    <row r="23" spans="1:11" x14ac:dyDescent="0.35">
      <c r="A23" s="13" t="s">
        <v>2043</v>
      </c>
      <c r="B23" s="12">
        <v>1</v>
      </c>
      <c r="C23" s="12">
        <v>6</v>
      </c>
      <c r="D23" s="12"/>
      <c r="E23" s="12">
        <v>10</v>
      </c>
      <c r="F23" s="12">
        <v>17</v>
      </c>
      <c r="G23" s="6">
        <f t="shared" si="0"/>
        <v>5.8823529411764705E-2</v>
      </c>
      <c r="H23" s="6">
        <f t="shared" si="1"/>
        <v>0.35294117647058826</v>
      </c>
      <c r="I23" s="6">
        <f t="shared" si="2"/>
        <v>0</v>
      </c>
      <c r="J23" s="6">
        <f t="shared" si="3"/>
        <v>0.58823529411764708</v>
      </c>
      <c r="K23" s="16">
        <f t="shared" si="4"/>
        <v>1</v>
      </c>
    </row>
    <row r="24" spans="1:11" x14ac:dyDescent="0.35">
      <c r="A24" s="13" t="s">
        <v>2044</v>
      </c>
      <c r="B24" s="12"/>
      <c r="C24" s="12">
        <v>3</v>
      </c>
      <c r="D24" s="12"/>
      <c r="E24" s="12">
        <v>4</v>
      </c>
      <c r="F24" s="12">
        <v>7</v>
      </c>
      <c r="G24" s="6">
        <f t="shared" si="0"/>
        <v>0</v>
      </c>
      <c r="H24" s="6">
        <f t="shared" si="1"/>
        <v>0.42857142857142855</v>
      </c>
      <c r="I24" s="6">
        <f t="shared" si="2"/>
        <v>0</v>
      </c>
      <c r="J24" s="6">
        <f t="shared" si="3"/>
        <v>0.5714285714285714</v>
      </c>
      <c r="K24" s="16">
        <f t="shared" si="4"/>
        <v>1</v>
      </c>
    </row>
    <row r="25" spans="1:11" x14ac:dyDescent="0.35">
      <c r="A25" s="13" t="s">
        <v>2050</v>
      </c>
      <c r="B25" s="12">
        <v>6</v>
      </c>
      <c r="C25" s="12">
        <v>30</v>
      </c>
      <c r="D25" s="12"/>
      <c r="E25" s="12">
        <v>49</v>
      </c>
      <c r="F25" s="12">
        <v>85</v>
      </c>
      <c r="G25" s="6">
        <f t="shared" si="0"/>
        <v>7.0588235294117646E-2</v>
      </c>
      <c r="H25" s="6">
        <f t="shared" si="1"/>
        <v>0.35294117647058826</v>
      </c>
      <c r="I25" s="6">
        <f t="shared" si="2"/>
        <v>0</v>
      </c>
      <c r="J25" s="6">
        <f t="shared" si="3"/>
        <v>0.57647058823529407</v>
      </c>
      <c r="K25" s="16">
        <f t="shared" si="4"/>
        <v>1</v>
      </c>
    </row>
    <row r="26" spans="1:11" x14ac:dyDescent="0.35">
      <c r="A26" s="13" t="s">
        <v>2058</v>
      </c>
      <c r="B26" s="12"/>
      <c r="C26" s="12"/>
      <c r="D26" s="12"/>
      <c r="E26" s="12">
        <v>3</v>
      </c>
      <c r="F26" s="12">
        <v>3</v>
      </c>
      <c r="G26" s="6">
        <f t="shared" si="0"/>
        <v>0</v>
      </c>
      <c r="H26" s="6">
        <f t="shared" si="1"/>
        <v>0</v>
      </c>
      <c r="I26" s="6">
        <f t="shared" si="2"/>
        <v>0</v>
      </c>
      <c r="J26" s="6">
        <f t="shared" si="3"/>
        <v>1</v>
      </c>
      <c r="K26" s="16">
        <f t="shared" si="4"/>
        <v>1</v>
      </c>
    </row>
    <row r="27" spans="1:11" x14ac:dyDescent="0.35">
      <c r="A27" s="11" t="s">
        <v>2067</v>
      </c>
      <c r="B27" s="12">
        <v>4</v>
      </c>
      <c r="C27" s="12">
        <v>11</v>
      </c>
      <c r="D27" s="12">
        <v>1</v>
      </c>
      <c r="E27" s="12">
        <v>26</v>
      </c>
      <c r="F27" s="12">
        <v>42</v>
      </c>
      <c r="G27" s="6">
        <f t="shared" si="0"/>
        <v>9.5238095238095233E-2</v>
      </c>
      <c r="H27" s="6">
        <f t="shared" si="1"/>
        <v>0.26190476190476192</v>
      </c>
      <c r="I27" s="6">
        <f t="shared" si="2"/>
        <v>2.3809523809523808E-2</v>
      </c>
      <c r="J27" s="6">
        <f t="shared" si="3"/>
        <v>0.61904761904761907</v>
      </c>
      <c r="K27" s="16">
        <f t="shared" si="4"/>
        <v>1</v>
      </c>
    </row>
    <row r="28" spans="1:11" x14ac:dyDescent="0.35">
      <c r="A28" s="13" t="s">
        <v>2047</v>
      </c>
      <c r="B28" s="12">
        <v>4</v>
      </c>
      <c r="C28" s="12">
        <v>11</v>
      </c>
      <c r="D28" s="12">
        <v>1</v>
      </c>
      <c r="E28" s="12">
        <v>26</v>
      </c>
      <c r="F28" s="12">
        <v>42</v>
      </c>
      <c r="G28" s="6">
        <f t="shared" si="0"/>
        <v>9.5238095238095233E-2</v>
      </c>
      <c r="H28" s="6">
        <f t="shared" si="1"/>
        <v>0.26190476190476192</v>
      </c>
      <c r="I28" s="6">
        <f t="shared" si="2"/>
        <v>2.3809523809523808E-2</v>
      </c>
      <c r="J28" s="6">
        <f t="shared" si="3"/>
        <v>0.61904761904761907</v>
      </c>
      <c r="K28" s="16">
        <f t="shared" si="4"/>
        <v>1</v>
      </c>
    </row>
    <row r="29" spans="1:11" x14ac:dyDescent="0.35">
      <c r="A29" s="11" t="s">
        <v>2068</v>
      </c>
      <c r="B29" s="12">
        <v>2</v>
      </c>
      <c r="C29" s="12">
        <v>24</v>
      </c>
      <c r="D29" s="12">
        <v>1</v>
      </c>
      <c r="E29" s="12">
        <v>40</v>
      </c>
      <c r="F29" s="12">
        <v>67</v>
      </c>
      <c r="G29" s="6">
        <f t="shared" si="0"/>
        <v>2.9850746268656716E-2</v>
      </c>
      <c r="H29" s="6">
        <f t="shared" si="1"/>
        <v>0.35820895522388058</v>
      </c>
      <c r="I29" s="6">
        <f t="shared" si="2"/>
        <v>1.4925373134328358E-2</v>
      </c>
      <c r="J29" s="6">
        <f t="shared" si="3"/>
        <v>0.59701492537313428</v>
      </c>
      <c r="K29" s="16">
        <f t="shared" si="4"/>
        <v>0.99999999999999989</v>
      </c>
    </row>
    <row r="30" spans="1:11" x14ac:dyDescent="0.35">
      <c r="A30" s="13" t="s">
        <v>2040</v>
      </c>
      <c r="B30" s="12">
        <v>1</v>
      </c>
      <c r="C30" s="12">
        <v>7</v>
      </c>
      <c r="D30" s="12"/>
      <c r="E30" s="12">
        <v>9</v>
      </c>
      <c r="F30" s="12">
        <v>17</v>
      </c>
      <c r="G30" s="6">
        <f t="shared" si="0"/>
        <v>5.8823529411764705E-2</v>
      </c>
      <c r="H30" s="6">
        <f t="shared" si="1"/>
        <v>0.41176470588235292</v>
      </c>
      <c r="I30" s="6">
        <f t="shared" si="2"/>
        <v>0</v>
      </c>
      <c r="J30" s="6">
        <f t="shared" si="3"/>
        <v>0.52941176470588236</v>
      </c>
      <c r="K30" s="16">
        <f t="shared" si="4"/>
        <v>1</v>
      </c>
    </row>
    <row r="31" spans="1:11" x14ac:dyDescent="0.35">
      <c r="A31" s="13" t="s">
        <v>2046</v>
      </c>
      <c r="B31" s="12">
        <v>1</v>
      </c>
      <c r="C31" s="12">
        <v>6</v>
      </c>
      <c r="D31" s="12">
        <v>1</v>
      </c>
      <c r="E31" s="12">
        <v>13</v>
      </c>
      <c r="F31" s="12">
        <v>21</v>
      </c>
      <c r="G31" s="6">
        <f t="shared" si="0"/>
        <v>4.7619047619047616E-2</v>
      </c>
      <c r="H31" s="6">
        <f t="shared" si="1"/>
        <v>0.2857142857142857</v>
      </c>
      <c r="I31" s="6">
        <f t="shared" si="2"/>
        <v>4.7619047619047616E-2</v>
      </c>
      <c r="J31" s="6">
        <f t="shared" si="3"/>
        <v>0.61904761904761907</v>
      </c>
      <c r="K31" s="16">
        <f t="shared" si="4"/>
        <v>1</v>
      </c>
    </row>
    <row r="32" spans="1:11" x14ac:dyDescent="0.35">
      <c r="A32" s="13" t="s">
        <v>2049</v>
      </c>
      <c r="B32" s="12"/>
      <c r="C32" s="12">
        <v>4</v>
      </c>
      <c r="D32" s="12"/>
      <c r="E32" s="12">
        <v>4</v>
      </c>
      <c r="F32" s="12">
        <v>8</v>
      </c>
      <c r="G32" s="6">
        <f t="shared" si="0"/>
        <v>0</v>
      </c>
      <c r="H32" s="6">
        <f t="shared" si="1"/>
        <v>0.5</v>
      </c>
      <c r="I32" s="6">
        <f t="shared" si="2"/>
        <v>0</v>
      </c>
      <c r="J32" s="6">
        <f t="shared" si="3"/>
        <v>0.5</v>
      </c>
      <c r="K32" s="16">
        <f t="shared" si="4"/>
        <v>1</v>
      </c>
    </row>
    <row r="33" spans="1:11" x14ac:dyDescent="0.35">
      <c r="A33" s="13" t="s">
        <v>2054</v>
      </c>
      <c r="B33" s="12"/>
      <c r="C33" s="12">
        <v>7</v>
      </c>
      <c r="D33" s="12"/>
      <c r="E33" s="12">
        <v>14</v>
      </c>
      <c r="F33" s="12">
        <v>21</v>
      </c>
      <c r="G33" s="6">
        <f t="shared" si="0"/>
        <v>0</v>
      </c>
      <c r="H33" s="6">
        <f t="shared" si="1"/>
        <v>0.33333333333333331</v>
      </c>
      <c r="I33" s="6">
        <f t="shared" si="2"/>
        <v>0</v>
      </c>
      <c r="J33" s="6">
        <f t="shared" si="3"/>
        <v>0.66666666666666663</v>
      </c>
      <c r="K33" s="16">
        <f t="shared" si="4"/>
        <v>1</v>
      </c>
    </row>
    <row r="34" spans="1:11" x14ac:dyDescent="0.35">
      <c r="A34" s="11" t="s">
        <v>2069</v>
      </c>
      <c r="B34" s="12">
        <v>2</v>
      </c>
      <c r="C34" s="12">
        <v>28</v>
      </c>
      <c r="D34" s="12">
        <v>2</v>
      </c>
      <c r="E34" s="12">
        <v>64</v>
      </c>
      <c r="F34" s="12">
        <v>96</v>
      </c>
      <c r="G34" s="6">
        <f t="shared" si="0"/>
        <v>2.0833333333333332E-2</v>
      </c>
      <c r="H34" s="6">
        <f t="shared" si="1"/>
        <v>0.29166666666666669</v>
      </c>
      <c r="I34" s="6">
        <f t="shared" si="2"/>
        <v>2.0833333333333332E-2</v>
      </c>
      <c r="J34" s="6">
        <f t="shared" si="3"/>
        <v>0.66666666666666663</v>
      </c>
      <c r="K34" s="16">
        <f t="shared" si="4"/>
        <v>1</v>
      </c>
    </row>
    <row r="35" spans="1:11" x14ac:dyDescent="0.35">
      <c r="A35" s="13" t="s">
        <v>2056</v>
      </c>
      <c r="B35" s="12"/>
      <c r="C35" s="12">
        <v>16</v>
      </c>
      <c r="D35" s="12">
        <v>1</v>
      </c>
      <c r="E35" s="12">
        <v>28</v>
      </c>
      <c r="F35" s="12">
        <v>45</v>
      </c>
      <c r="G35" s="6">
        <f t="shared" si="0"/>
        <v>0</v>
      </c>
      <c r="H35" s="6">
        <f t="shared" si="1"/>
        <v>0.35555555555555557</v>
      </c>
      <c r="I35" s="6">
        <f t="shared" si="2"/>
        <v>2.2222222222222223E-2</v>
      </c>
      <c r="J35" s="6">
        <f t="shared" si="3"/>
        <v>0.62222222222222223</v>
      </c>
      <c r="K35" s="16">
        <f t="shared" si="4"/>
        <v>1</v>
      </c>
    </row>
    <row r="36" spans="1:11" x14ac:dyDescent="0.35">
      <c r="A36" s="13" t="s">
        <v>2057</v>
      </c>
      <c r="B36" s="12">
        <v>2</v>
      </c>
      <c r="C36" s="12">
        <v>12</v>
      </c>
      <c r="D36" s="12">
        <v>1</v>
      </c>
      <c r="E36" s="12">
        <v>36</v>
      </c>
      <c r="F36" s="12">
        <v>51</v>
      </c>
      <c r="G36" s="6">
        <f t="shared" si="0"/>
        <v>3.9215686274509803E-2</v>
      </c>
      <c r="H36" s="6">
        <f t="shared" si="1"/>
        <v>0.23529411764705882</v>
      </c>
      <c r="I36" s="6">
        <f t="shared" si="2"/>
        <v>1.9607843137254902E-2</v>
      </c>
      <c r="J36" s="6">
        <f t="shared" si="3"/>
        <v>0.70588235294117652</v>
      </c>
      <c r="K36" s="16">
        <f t="shared" si="4"/>
        <v>1</v>
      </c>
    </row>
    <row r="37" spans="1:11" x14ac:dyDescent="0.35">
      <c r="A37" s="11" t="s">
        <v>2070</v>
      </c>
      <c r="B37" s="12">
        <v>23</v>
      </c>
      <c r="C37" s="12">
        <v>132</v>
      </c>
      <c r="D37" s="12">
        <v>2</v>
      </c>
      <c r="E37" s="12">
        <v>187</v>
      </c>
      <c r="F37" s="12">
        <v>344</v>
      </c>
      <c r="G37" s="6">
        <f t="shared" si="0"/>
        <v>6.6860465116279064E-2</v>
      </c>
      <c r="H37" s="6">
        <f t="shared" si="1"/>
        <v>0.38372093023255816</v>
      </c>
      <c r="I37" s="6">
        <f t="shared" si="2"/>
        <v>5.8139534883720929E-3</v>
      </c>
      <c r="J37" s="6">
        <f t="shared" si="3"/>
        <v>0.54360465116279066</v>
      </c>
      <c r="K37" s="16">
        <f t="shared" si="4"/>
        <v>1</v>
      </c>
    </row>
    <row r="38" spans="1:11" x14ac:dyDescent="0.35">
      <c r="A38" s="13" t="s">
        <v>2048</v>
      </c>
      <c r="B38" s="12">
        <v>23</v>
      </c>
      <c r="C38" s="12">
        <v>132</v>
      </c>
      <c r="D38" s="12">
        <v>2</v>
      </c>
      <c r="E38" s="12">
        <v>187</v>
      </c>
      <c r="F38" s="12">
        <v>344</v>
      </c>
      <c r="G38" s="6">
        <f t="shared" si="0"/>
        <v>6.6860465116279064E-2</v>
      </c>
      <c r="H38" s="6">
        <f t="shared" si="1"/>
        <v>0.38372093023255816</v>
      </c>
      <c r="I38" s="6">
        <f t="shared" si="2"/>
        <v>5.8139534883720929E-3</v>
      </c>
      <c r="J38" s="6">
        <f t="shared" si="3"/>
        <v>0.54360465116279066</v>
      </c>
      <c r="K38" s="16">
        <f t="shared" si="4"/>
        <v>1</v>
      </c>
    </row>
    <row r="39" spans="1:11" x14ac:dyDescent="0.35">
      <c r="A39" s="11" t="s">
        <v>2059</v>
      </c>
      <c r="B39" s="12">
        <v>57</v>
      </c>
      <c r="C39" s="12">
        <v>364</v>
      </c>
      <c r="D39" s="12">
        <v>14</v>
      </c>
      <c r="E39" s="12">
        <v>565</v>
      </c>
      <c r="F39" s="12">
        <v>1000</v>
      </c>
      <c r="G39" s="6">
        <f t="shared" si="0"/>
        <v>5.7000000000000002E-2</v>
      </c>
      <c r="H39" s="6">
        <f t="shared" si="1"/>
        <v>0.36399999999999999</v>
      </c>
      <c r="I39" s="6">
        <f t="shared" si="2"/>
        <v>1.4E-2</v>
      </c>
      <c r="J39" s="6">
        <f t="shared" si="3"/>
        <v>0.56499999999999995</v>
      </c>
      <c r="K39" s="16">
        <f t="shared" si="4"/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781B-D150-46D6-B0DC-B9E612AEF6ED}">
  <dimension ref="A1:E18"/>
  <sheetViews>
    <sheetView zoomScale="130" zoomScaleNormal="130" workbookViewId="0">
      <selection activeCell="F27" sqref="F27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10" t="s">
        <v>2031</v>
      </c>
      <c r="B1" t="s">
        <v>2033</v>
      </c>
    </row>
    <row r="2" spans="1:5" x14ac:dyDescent="0.35">
      <c r="A2" s="10" t="s">
        <v>2096</v>
      </c>
      <c r="B2" t="s">
        <v>2033</v>
      </c>
    </row>
    <row r="4" spans="1:5" x14ac:dyDescent="0.35">
      <c r="A4" s="10" t="s">
        <v>2061</v>
      </c>
      <c r="B4" s="10" t="s">
        <v>2060</v>
      </c>
    </row>
    <row r="5" spans="1:5" x14ac:dyDescent="0.35">
      <c r="A5" s="10" t="s">
        <v>2034</v>
      </c>
      <c r="B5" t="s">
        <v>74</v>
      </c>
      <c r="C5" t="s">
        <v>14</v>
      </c>
      <c r="D5" t="s">
        <v>20</v>
      </c>
      <c r="E5" t="s">
        <v>2059</v>
      </c>
    </row>
    <row r="6" spans="1:5" x14ac:dyDescent="0.35">
      <c r="A6" s="11" t="s">
        <v>2074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35">
      <c r="A7" s="11" t="s">
        <v>2075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35">
      <c r="A8" s="11" t="s">
        <v>2076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35">
      <c r="A9" s="11" t="s">
        <v>2077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35">
      <c r="A10" s="11" t="s">
        <v>2078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35">
      <c r="A11" s="11" t="s">
        <v>2079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35">
      <c r="A12" s="11" t="s">
        <v>2080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35">
      <c r="A13" s="11" t="s">
        <v>2081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35">
      <c r="A14" s="11" t="s">
        <v>2082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35">
      <c r="A15" s="11" t="s">
        <v>2083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35">
      <c r="A16" s="11" t="s">
        <v>2084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35">
      <c r="A17" s="11" t="s">
        <v>2085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35">
      <c r="A18" s="11" t="s">
        <v>2059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E7A2-771D-47BF-8F5D-D0B6463DC335}">
  <dimension ref="A1:B12"/>
  <sheetViews>
    <sheetView zoomScale="130" zoomScaleNormal="130" workbookViewId="0">
      <selection activeCell="D11" sqref="D11"/>
    </sheetView>
  </sheetViews>
  <sheetFormatPr defaultRowHeight="15.5" x14ac:dyDescent="0.35"/>
  <cols>
    <col min="1" max="1" width="27.58203125" bestFit="1" customWidth="1"/>
    <col min="2" max="2" width="21.83203125" bestFit="1" customWidth="1"/>
    <col min="3" max="3" width="5.58203125" bestFit="1" customWidth="1"/>
    <col min="4" max="4" width="9.25" bestFit="1" customWidth="1"/>
    <col min="5" max="5" width="10.58203125" bestFit="1" customWidth="1"/>
    <col min="6" max="6" width="11" bestFit="1" customWidth="1"/>
  </cols>
  <sheetData>
    <row r="1" spans="1:2" x14ac:dyDescent="0.35">
      <c r="A1" s="10" t="s">
        <v>2096</v>
      </c>
      <c r="B1" t="s">
        <v>2033</v>
      </c>
    </row>
    <row r="2" spans="1:2" x14ac:dyDescent="0.35">
      <c r="A2" s="10" t="s">
        <v>4</v>
      </c>
      <c r="B2" t="s">
        <v>2033</v>
      </c>
    </row>
    <row r="4" spans="1:2" x14ac:dyDescent="0.35">
      <c r="A4" s="10" t="s">
        <v>2034</v>
      </c>
      <c r="B4" t="s">
        <v>2061</v>
      </c>
    </row>
    <row r="5" spans="1:2" x14ac:dyDescent="0.35">
      <c r="A5" s="11" t="s">
        <v>26</v>
      </c>
      <c r="B5" s="12">
        <v>43</v>
      </c>
    </row>
    <row r="6" spans="1:2" x14ac:dyDescent="0.35">
      <c r="A6" s="11" t="s">
        <v>15</v>
      </c>
      <c r="B6" s="12">
        <v>44</v>
      </c>
    </row>
    <row r="7" spans="1:2" x14ac:dyDescent="0.35">
      <c r="A7" s="11" t="s">
        <v>98</v>
      </c>
      <c r="B7" s="12">
        <v>23</v>
      </c>
    </row>
    <row r="8" spans="1:2" x14ac:dyDescent="0.35">
      <c r="A8" s="11" t="s">
        <v>36</v>
      </c>
      <c r="B8" s="12">
        <v>31</v>
      </c>
    </row>
    <row r="9" spans="1:2" x14ac:dyDescent="0.35">
      <c r="A9" s="11" t="s">
        <v>40</v>
      </c>
      <c r="B9" s="12">
        <v>48</v>
      </c>
    </row>
    <row r="10" spans="1:2" x14ac:dyDescent="0.35">
      <c r="A10" s="11" t="s">
        <v>107</v>
      </c>
      <c r="B10" s="12">
        <v>48</v>
      </c>
    </row>
    <row r="11" spans="1:2" x14ac:dyDescent="0.35">
      <c r="A11" s="11" t="s">
        <v>21</v>
      </c>
      <c r="B11" s="12">
        <v>763</v>
      </c>
    </row>
    <row r="12" spans="1:2" x14ac:dyDescent="0.35">
      <c r="A12" s="11" t="s">
        <v>2059</v>
      </c>
      <c r="B12" s="1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88A-842F-46EC-8EE4-BF43F90DA222}">
  <dimension ref="A2:B16"/>
  <sheetViews>
    <sheetView zoomScale="130" zoomScaleNormal="130" workbookViewId="0">
      <selection activeCell="K19" sqref="K19"/>
    </sheetView>
  </sheetViews>
  <sheetFormatPr defaultRowHeight="15.5" x14ac:dyDescent="0.35"/>
  <cols>
    <col min="1" max="1" width="12.25" bestFit="1" customWidth="1"/>
    <col min="2" max="2" width="21.83203125" bestFit="1" customWidth="1"/>
    <col min="3" max="3" width="5.58203125" bestFit="1" customWidth="1"/>
    <col min="4" max="4" width="9.25" bestFit="1" customWidth="1"/>
    <col min="5" max="5" width="10.58203125" bestFit="1" customWidth="1"/>
    <col min="6" max="6" width="11" bestFit="1" customWidth="1"/>
  </cols>
  <sheetData>
    <row r="2" spans="1:2" x14ac:dyDescent="0.35">
      <c r="A2" s="10" t="s">
        <v>4</v>
      </c>
      <c r="B2" t="s">
        <v>2033</v>
      </c>
    </row>
    <row r="4" spans="1:2" x14ac:dyDescent="0.35">
      <c r="A4" s="10" t="s">
        <v>2034</v>
      </c>
      <c r="B4" t="s">
        <v>2061</v>
      </c>
    </row>
    <row r="5" spans="1:2" x14ac:dyDescent="0.35">
      <c r="A5" s="11" t="s">
        <v>2073</v>
      </c>
      <c r="B5" s="12">
        <v>108</v>
      </c>
    </row>
    <row r="6" spans="1:2" x14ac:dyDescent="0.35">
      <c r="A6" s="11" t="s">
        <v>2086</v>
      </c>
      <c r="B6" s="12">
        <v>103</v>
      </c>
    </row>
    <row r="7" spans="1:2" x14ac:dyDescent="0.35">
      <c r="A7" s="11" t="s">
        <v>2087</v>
      </c>
      <c r="B7" s="12">
        <v>84</v>
      </c>
    </row>
    <row r="8" spans="1:2" x14ac:dyDescent="0.35">
      <c r="A8" s="11" t="s">
        <v>2088</v>
      </c>
      <c r="B8" s="12">
        <v>88</v>
      </c>
    </row>
    <row r="9" spans="1:2" x14ac:dyDescent="0.35">
      <c r="A9" s="11" t="s">
        <v>2089</v>
      </c>
      <c r="B9" s="12">
        <v>102</v>
      </c>
    </row>
    <row r="10" spans="1:2" x14ac:dyDescent="0.35">
      <c r="A10" s="11" t="s">
        <v>2090</v>
      </c>
      <c r="B10" s="12">
        <v>105</v>
      </c>
    </row>
    <row r="11" spans="1:2" x14ac:dyDescent="0.35">
      <c r="A11" s="11" t="s">
        <v>2091</v>
      </c>
      <c r="B11" s="12">
        <v>98</v>
      </c>
    </row>
    <row r="12" spans="1:2" x14ac:dyDescent="0.35">
      <c r="A12" s="11" t="s">
        <v>2092</v>
      </c>
      <c r="B12" s="12">
        <v>101</v>
      </c>
    </row>
    <row r="13" spans="1:2" x14ac:dyDescent="0.35">
      <c r="A13" s="11" t="s">
        <v>2093</v>
      </c>
      <c r="B13" s="12">
        <v>102</v>
      </c>
    </row>
    <row r="14" spans="1:2" x14ac:dyDescent="0.35">
      <c r="A14" s="11" t="s">
        <v>2094</v>
      </c>
      <c r="B14" s="12">
        <v>107</v>
      </c>
    </row>
    <row r="15" spans="1:2" x14ac:dyDescent="0.35">
      <c r="A15" s="11" t="s">
        <v>2095</v>
      </c>
      <c r="B15" s="12">
        <v>2</v>
      </c>
    </row>
    <row r="16" spans="1:2" x14ac:dyDescent="0.35">
      <c r="A16" s="11" t="s">
        <v>2059</v>
      </c>
      <c r="B16" s="12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CE2B-57F0-448D-A775-A7FB7426DDA5}">
  <dimension ref="B1:K16"/>
  <sheetViews>
    <sheetView workbookViewId="0">
      <selection activeCell="O28" sqref="O28"/>
    </sheetView>
  </sheetViews>
  <sheetFormatPr defaultRowHeight="15.5" outlineLevelCol="1" x14ac:dyDescent="0.35"/>
  <cols>
    <col min="2" max="2" width="26.4140625" bestFit="1" customWidth="1"/>
    <col min="3" max="3" width="26.4140625" hidden="1" customWidth="1" outlineLevel="1"/>
    <col min="4" max="4" width="16.33203125" bestFit="1" customWidth="1" collapsed="1"/>
    <col min="5" max="5" width="13" bestFit="1" customWidth="1"/>
    <col min="6" max="6" width="16.08203125" bestFit="1" customWidth="1"/>
    <col min="7" max="7" width="12" bestFit="1" customWidth="1"/>
    <col min="8" max="8" width="19.25" bestFit="1" customWidth="1"/>
    <col min="9" max="9" width="15.5" bestFit="1" customWidth="1"/>
    <col min="10" max="10" width="18.75" bestFit="1" customWidth="1"/>
  </cols>
  <sheetData>
    <row r="1" spans="2:11" x14ac:dyDescent="0.35">
      <c r="B1" t="s">
        <v>2123</v>
      </c>
      <c r="D1" t="s">
        <v>20</v>
      </c>
      <c r="E1" t="s">
        <v>14</v>
      </c>
      <c r="F1" t="s">
        <v>74</v>
      </c>
    </row>
    <row r="4" spans="2:11" x14ac:dyDescent="0.35">
      <c r="B4" t="s">
        <v>2102</v>
      </c>
      <c r="C4" t="s">
        <v>2121</v>
      </c>
      <c r="D4" t="s">
        <v>2103</v>
      </c>
      <c r="E4" t="s">
        <v>2104</v>
      </c>
      <c r="F4" t="s">
        <v>2105</v>
      </c>
      <c r="G4" t="s">
        <v>2106</v>
      </c>
      <c r="H4" t="s">
        <v>2107</v>
      </c>
      <c r="I4" t="s">
        <v>2108</v>
      </c>
      <c r="J4" t="s">
        <v>2109</v>
      </c>
      <c r="K4" t="s">
        <v>2124</v>
      </c>
    </row>
    <row r="5" spans="2:11" x14ac:dyDescent="0.35">
      <c r="B5" t="s">
        <v>2110</v>
      </c>
      <c r="C5">
        <v>1000</v>
      </c>
      <c r="D5">
        <f>COUNTIFS(Crowdfunding!$G:$G,$D$1,Crowdfunding!$D:$D,"&lt;"&amp;C5)</f>
        <v>30</v>
      </c>
      <c r="E5">
        <f>COUNTIFS(Crowdfunding!$G:$G,$E$1,Crowdfunding!$D:$D,"&lt;"&amp;C5)</f>
        <v>20</v>
      </c>
      <c r="F5">
        <f>COUNTIFS(Crowdfunding!$G:$G,$F$1,Crowdfunding!$D:$D,"&lt;"&amp;C5)</f>
        <v>1</v>
      </c>
      <c r="G5">
        <f>SUM(D5:F5)</f>
        <v>51</v>
      </c>
      <c r="H5" s="4">
        <f>D5/G5</f>
        <v>0.58823529411764708</v>
      </c>
      <c r="I5" s="4">
        <f>E5/G5</f>
        <v>0.39215686274509803</v>
      </c>
      <c r="J5" s="4">
        <f>F5/G5</f>
        <v>1.9607843137254902E-2</v>
      </c>
      <c r="K5" s="15">
        <f>SUM(H5:J5)</f>
        <v>1</v>
      </c>
    </row>
    <row r="6" spans="2:11" x14ac:dyDescent="0.35">
      <c r="B6" t="s">
        <v>2111</v>
      </c>
      <c r="C6">
        <v>5000</v>
      </c>
      <c r="D6">
        <f>COUNTIFS(Crowdfunding!$G:$G,$D$1,Crowdfunding!$D:$D,"&lt;"&amp;C6)-COUNTIFS(Crowdfunding!$G:$G,$D$1,Crowdfunding!$D:$D,"&lt;"&amp;C5)</f>
        <v>191</v>
      </c>
      <c r="E6">
        <f>COUNTIFS(Crowdfunding!$G:$G,$E$1,Crowdfunding!$D:$D,"&lt;"&amp;C6)-COUNTIFS(Crowdfunding!$G:$G,$E$1,Crowdfunding!$D:$D,"&lt;"&amp;C5)</f>
        <v>38</v>
      </c>
      <c r="F6">
        <f>COUNTIFS(Crowdfunding!$G:$G,$F$1,Crowdfunding!$D:$D,"&lt;"&amp;C6)-COUNTIFS(Crowdfunding!$G:$G,$F$1,Crowdfunding!$D:$D,"&lt;"&amp;C5)</f>
        <v>2</v>
      </c>
      <c r="G6">
        <f t="shared" ref="G6:G15" si="0">SUM(D6:F6)</f>
        <v>231</v>
      </c>
      <c r="H6" s="4">
        <f t="shared" ref="H6:H16" si="1">D6/G6</f>
        <v>0.82683982683982682</v>
      </c>
      <c r="I6" s="4">
        <f t="shared" ref="I6:I16" si="2">E6/G6</f>
        <v>0.16450216450216451</v>
      </c>
      <c r="J6" s="4">
        <f t="shared" ref="J6:J16" si="3">F6/G6</f>
        <v>8.658008658008658E-3</v>
      </c>
      <c r="K6" s="15">
        <f t="shared" ref="K6:K16" si="4">SUM(H6:J6)</f>
        <v>1</v>
      </c>
    </row>
    <row r="7" spans="2:11" x14ac:dyDescent="0.35">
      <c r="B7" t="s">
        <v>2122</v>
      </c>
      <c r="C7">
        <v>10000</v>
      </c>
      <c r="D7">
        <f>COUNTIFS(Crowdfunding!$G:$G,$D$1,Crowdfunding!$D:$D,"&lt;"&amp;C7)-COUNTIFS(Crowdfunding!$G:$G,$D$1,Crowdfunding!$D:$D,"&lt;"&amp;C6)</f>
        <v>164</v>
      </c>
      <c r="E7">
        <f>COUNTIFS(Crowdfunding!$G:$G,$E$1,Crowdfunding!$D:$D,"&lt;"&amp;C7)-COUNTIFS(Crowdfunding!$G:$G,$E$1,Crowdfunding!$D:$D,"&lt;"&amp;C6)</f>
        <v>126</v>
      </c>
      <c r="F7">
        <f>COUNTIFS(Crowdfunding!$G:$G,$F$1,Crowdfunding!$D:$D,"&lt;"&amp;C7)-COUNTIFS(Crowdfunding!$G:$G,$F$1,Crowdfunding!$D:$D,"&lt;"&amp;C6)</f>
        <v>25</v>
      </c>
      <c r="G7">
        <f t="shared" si="0"/>
        <v>315</v>
      </c>
      <c r="H7" s="4">
        <f t="shared" si="1"/>
        <v>0.52063492063492067</v>
      </c>
      <c r="I7" s="4">
        <f t="shared" si="2"/>
        <v>0.4</v>
      </c>
      <c r="J7" s="4">
        <f t="shared" si="3"/>
        <v>7.9365079365079361E-2</v>
      </c>
      <c r="K7" s="15">
        <f t="shared" si="4"/>
        <v>1</v>
      </c>
    </row>
    <row r="8" spans="2:11" x14ac:dyDescent="0.35">
      <c r="B8" t="s">
        <v>2112</v>
      </c>
      <c r="C8">
        <f>C7+5000</f>
        <v>15000</v>
      </c>
      <c r="D8">
        <f>COUNTIFS(Crowdfunding!$G:$G,$D$1,Crowdfunding!$D:$D,"&lt;"&amp;C8)-COUNTIFS(Crowdfunding!$G:$G,$D$1,Crowdfunding!$D:$D,"&lt;"&amp;C7)</f>
        <v>4</v>
      </c>
      <c r="E8">
        <f>COUNTIFS(Crowdfunding!$G:$G,$E$1,Crowdfunding!$D:$D,"&lt;"&amp;C8)-COUNTIFS(Crowdfunding!$G:$G,$E$1,Crowdfunding!$D:$D,"&lt;"&amp;C7)</f>
        <v>5</v>
      </c>
      <c r="F8">
        <f>COUNTIFS(Crowdfunding!$G:$G,$F$1,Crowdfunding!$D:$D,"&lt;"&amp;C8)-COUNTIFS(Crowdfunding!$G:$G,$F$1,Crowdfunding!$D:$D,"&lt;"&amp;C7)</f>
        <v>0</v>
      </c>
      <c r="G8">
        <f t="shared" si="0"/>
        <v>9</v>
      </c>
      <c r="H8" s="4">
        <f t="shared" si="1"/>
        <v>0.44444444444444442</v>
      </c>
      <c r="I8" s="4">
        <f t="shared" si="2"/>
        <v>0.55555555555555558</v>
      </c>
      <c r="J8" s="4">
        <f t="shared" si="3"/>
        <v>0</v>
      </c>
      <c r="K8" s="15">
        <f t="shared" si="4"/>
        <v>1</v>
      </c>
    </row>
    <row r="9" spans="2:11" x14ac:dyDescent="0.35">
      <c r="B9" t="s">
        <v>2113</v>
      </c>
      <c r="C9">
        <f t="shared" ref="C9:C15" si="5">C8+5000</f>
        <v>20000</v>
      </c>
      <c r="D9">
        <f>COUNTIFS(Crowdfunding!$G:$G,$D$1,Crowdfunding!$D:$D,"&lt;"&amp;C9)-COUNTIFS(Crowdfunding!$G:$G,$D$1,Crowdfunding!$D:$D,"&lt;"&amp;C8)</f>
        <v>10</v>
      </c>
      <c r="E9">
        <f>COUNTIFS(Crowdfunding!$G:$G,$E$1,Crowdfunding!$D:$D,"&lt;"&amp;C9)-COUNTIFS(Crowdfunding!$G:$G,$E$1,Crowdfunding!$D:$D,"&lt;"&amp;C8)</f>
        <v>0</v>
      </c>
      <c r="F9">
        <f>COUNTIFS(Crowdfunding!$G:$G,$F$1,Crowdfunding!$D:$D,"&lt;"&amp;C9)-COUNTIFS(Crowdfunding!$G:$G,$F$1,Crowdfunding!$D:$D,"&lt;"&amp;C8)</f>
        <v>0</v>
      </c>
      <c r="G9">
        <f t="shared" si="0"/>
        <v>10</v>
      </c>
      <c r="H9" s="4">
        <f t="shared" si="1"/>
        <v>1</v>
      </c>
      <c r="I9" s="4">
        <f t="shared" si="2"/>
        <v>0</v>
      </c>
      <c r="J9" s="4">
        <f t="shared" si="3"/>
        <v>0</v>
      </c>
      <c r="K9" s="15">
        <f t="shared" si="4"/>
        <v>1</v>
      </c>
    </row>
    <row r="10" spans="2:11" x14ac:dyDescent="0.35">
      <c r="B10" t="s">
        <v>2114</v>
      </c>
      <c r="C10">
        <f t="shared" si="5"/>
        <v>25000</v>
      </c>
      <c r="D10">
        <f>COUNTIFS(Crowdfunding!$G:$G,$D$1,Crowdfunding!$D:$D,"&lt;"&amp;C10)-COUNTIFS(Crowdfunding!$G:$G,$D$1,Crowdfunding!$D:$D,"&lt;"&amp;C9)</f>
        <v>7</v>
      </c>
      <c r="E10">
        <f>COUNTIFS(Crowdfunding!$G:$G,$E$1,Crowdfunding!$D:$D,"&lt;"&amp;C10)-COUNTIFS(Crowdfunding!$G:$G,$E$1,Crowdfunding!$D:$D,"&lt;"&amp;C9)</f>
        <v>0</v>
      </c>
      <c r="F10">
        <f>COUNTIFS(Crowdfunding!$G:$G,$F$1,Crowdfunding!$D:$D,"&lt;"&amp;C10)-COUNTIFS(Crowdfunding!$G:$G,$F$1,Crowdfunding!$D:$D,"&lt;"&amp;C9)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  <c r="K10" s="15">
        <f t="shared" si="4"/>
        <v>1</v>
      </c>
    </row>
    <row r="11" spans="2:11" x14ac:dyDescent="0.35">
      <c r="B11" t="s">
        <v>2115</v>
      </c>
      <c r="C11">
        <f t="shared" si="5"/>
        <v>30000</v>
      </c>
      <c r="D11">
        <f>COUNTIFS(Crowdfunding!$G:$G,$D$1,Crowdfunding!$D:$D,"&lt;"&amp;C11)-COUNTIFS(Crowdfunding!$G:$G,$D$1,Crowdfunding!$D:$D,"&lt;"&amp;C10)</f>
        <v>11</v>
      </c>
      <c r="E11">
        <f>COUNTIFS(Crowdfunding!$G:$G,$E$1,Crowdfunding!$D:$D,"&lt;"&amp;C11)-COUNTIFS(Crowdfunding!$G:$G,$E$1,Crowdfunding!$D:$D,"&lt;"&amp;C10)</f>
        <v>3</v>
      </c>
      <c r="F11">
        <f>COUNTIFS(Crowdfunding!$G:$G,$F$1,Crowdfunding!$D:$D,"&lt;"&amp;C11)-COUNTIFS(Crowdfunding!$G:$G,$F$1,Crowdfunding!$D:$D,"&lt;"&amp;C10)</f>
        <v>0</v>
      </c>
      <c r="G11">
        <f t="shared" si="0"/>
        <v>14</v>
      </c>
      <c r="H11" s="4">
        <f t="shared" si="1"/>
        <v>0.7857142857142857</v>
      </c>
      <c r="I11" s="4">
        <f t="shared" si="2"/>
        <v>0.21428571428571427</v>
      </c>
      <c r="J11" s="4">
        <f t="shared" si="3"/>
        <v>0</v>
      </c>
      <c r="K11" s="15">
        <f t="shared" si="4"/>
        <v>1</v>
      </c>
    </row>
    <row r="12" spans="2:11" x14ac:dyDescent="0.35">
      <c r="B12" t="s">
        <v>2116</v>
      </c>
      <c r="C12">
        <f t="shared" si="5"/>
        <v>35000</v>
      </c>
      <c r="D12">
        <f>COUNTIFS(Crowdfunding!$G:$G,$D$1,Crowdfunding!$D:$D,"&lt;"&amp;C12)-COUNTIFS(Crowdfunding!$G:$G,$D$1,Crowdfunding!$D:$D,"&lt;"&amp;C11)</f>
        <v>7</v>
      </c>
      <c r="E12">
        <f>COUNTIFS(Crowdfunding!$G:$G,$E$1,Crowdfunding!$D:$D,"&lt;"&amp;C12)-COUNTIFS(Crowdfunding!$G:$G,$E$1,Crowdfunding!$D:$D,"&lt;"&amp;C11)</f>
        <v>0</v>
      </c>
      <c r="F12">
        <f>COUNTIFS(Crowdfunding!$G:$G,$F$1,Crowdfunding!$D:$D,"&lt;"&amp;C12)-COUNTIFS(Crowdfunding!$G:$G,$F$1,Crowdfunding!$D:$D,"&lt;"&amp;C11)</f>
        <v>0</v>
      </c>
      <c r="G12">
        <f t="shared" si="0"/>
        <v>7</v>
      </c>
      <c r="H12" s="4">
        <f t="shared" si="1"/>
        <v>1</v>
      </c>
      <c r="I12" s="4">
        <f t="shared" si="2"/>
        <v>0</v>
      </c>
      <c r="J12" s="4">
        <f t="shared" si="3"/>
        <v>0</v>
      </c>
      <c r="K12" s="15">
        <f t="shared" si="4"/>
        <v>1</v>
      </c>
    </row>
    <row r="13" spans="2:11" x14ac:dyDescent="0.35">
      <c r="B13" t="s">
        <v>2117</v>
      </c>
      <c r="C13">
        <f t="shared" si="5"/>
        <v>40000</v>
      </c>
      <c r="D13">
        <f>COUNTIFS(Crowdfunding!$G:$G,$D$1,Crowdfunding!$D:$D,"&lt;"&amp;C13)-COUNTIFS(Crowdfunding!$G:$G,$D$1,Crowdfunding!$D:$D,"&lt;"&amp;C12)</f>
        <v>8</v>
      </c>
      <c r="E13">
        <f>COUNTIFS(Crowdfunding!$G:$G,$E$1,Crowdfunding!$D:$D,"&lt;"&amp;C13)-COUNTIFS(Crowdfunding!$G:$G,$E$1,Crowdfunding!$D:$D,"&lt;"&amp;C12)</f>
        <v>3</v>
      </c>
      <c r="F13">
        <f>COUNTIFS(Crowdfunding!$G:$G,$F$1,Crowdfunding!$D:$D,"&lt;"&amp;C13)-COUNTIFS(Crowdfunding!$G:$G,$F$1,Crowdfunding!$D:$D,"&lt;"&amp;C12)</f>
        <v>1</v>
      </c>
      <c r="G13">
        <f t="shared" si="0"/>
        <v>12</v>
      </c>
      <c r="H13" s="4">
        <f t="shared" si="1"/>
        <v>0.66666666666666663</v>
      </c>
      <c r="I13" s="4">
        <f t="shared" si="2"/>
        <v>0.25</v>
      </c>
      <c r="J13" s="4">
        <f t="shared" si="3"/>
        <v>8.3333333333333329E-2</v>
      </c>
      <c r="K13" s="15">
        <f t="shared" si="4"/>
        <v>1</v>
      </c>
    </row>
    <row r="14" spans="2:11" x14ac:dyDescent="0.35">
      <c r="B14" t="s">
        <v>2118</v>
      </c>
      <c r="C14">
        <f t="shared" si="5"/>
        <v>45000</v>
      </c>
      <c r="D14">
        <f>COUNTIFS(Crowdfunding!$G:$G,$D$1,Crowdfunding!$D:$D,"&lt;"&amp;C14)-COUNTIFS(Crowdfunding!$G:$G,$D$1,Crowdfunding!$D:$D,"&lt;"&amp;C13)</f>
        <v>11</v>
      </c>
      <c r="E14">
        <f>COUNTIFS(Crowdfunding!$G:$G,$E$1,Crowdfunding!$D:$D,"&lt;"&amp;C14)-COUNTIFS(Crowdfunding!$G:$G,$E$1,Crowdfunding!$D:$D,"&lt;"&amp;C13)</f>
        <v>3</v>
      </c>
      <c r="F14">
        <f>COUNTIFS(Crowdfunding!$G:$G,$F$1,Crowdfunding!$D:$D,"&lt;"&amp;C14)-COUNTIFS(Crowdfunding!$G:$G,$F$1,Crowdfunding!$D:$D,"&lt;"&amp;C13)</f>
        <v>0</v>
      </c>
      <c r="G14">
        <f t="shared" si="0"/>
        <v>14</v>
      </c>
      <c r="H14" s="4">
        <f t="shared" si="1"/>
        <v>0.7857142857142857</v>
      </c>
      <c r="I14" s="4">
        <f t="shared" si="2"/>
        <v>0.21428571428571427</v>
      </c>
      <c r="J14" s="4">
        <f t="shared" si="3"/>
        <v>0</v>
      </c>
      <c r="K14" s="15">
        <f t="shared" si="4"/>
        <v>1</v>
      </c>
    </row>
    <row r="15" spans="2:11" x14ac:dyDescent="0.35">
      <c r="B15" t="s">
        <v>2119</v>
      </c>
      <c r="C15">
        <f t="shared" si="5"/>
        <v>50000</v>
      </c>
      <c r="D15">
        <f>COUNTIFS(Crowdfunding!$G:$G,$D$1,Crowdfunding!$D:$D,"&lt;"&amp;C15)-COUNTIFS(Crowdfunding!$G:$G,$D$1,Crowdfunding!$D:$D,"&lt;"&amp;C14)</f>
        <v>8</v>
      </c>
      <c r="E15">
        <f>COUNTIFS(Crowdfunding!$G:$G,$E$1,Crowdfunding!$D:$D,"&lt;"&amp;C15)-COUNTIFS(Crowdfunding!$G:$G,$E$1,Crowdfunding!$D:$D,"&lt;"&amp;C14)</f>
        <v>3</v>
      </c>
      <c r="F15">
        <f>COUNTIFS(Crowdfunding!$G:$G,$F$1,Crowdfunding!$D:$D,"&lt;"&amp;C15)-COUNTIFS(Crowdfunding!$G:$G,$F$1,Crowdfunding!$D:$D,"&lt;"&amp;C14)</f>
        <v>0</v>
      </c>
      <c r="G15">
        <f t="shared" si="0"/>
        <v>11</v>
      </c>
      <c r="H15" s="4">
        <f t="shared" si="1"/>
        <v>0.72727272727272729</v>
      </c>
      <c r="I15" s="4">
        <f t="shared" si="2"/>
        <v>0.27272727272727271</v>
      </c>
      <c r="J15" s="4">
        <f t="shared" si="3"/>
        <v>0</v>
      </c>
      <c r="K15" s="15">
        <f t="shared" si="4"/>
        <v>1</v>
      </c>
    </row>
    <row r="16" spans="2:11" x14ac:dyDescent="0.35">
      <c r="B16" t="s">
        <v>2120</v>
      </c>
      <c r="C16">
        <v>50000</v>
      </c>
      <c r="D16">
        <f>COUNTIFS(Crowdfunding!$G:$G,$D$1,Crowdfunding!$D:$D,"&gt;"&amp;C16)</f>
        <v>114</v>
      </c>
      <c r="E16">
        <f>COUNTIFS(Crowdfunding!$G:$G,$E$1,Crowdfunding!$D:$D,"&gt;"&amp;C16)</f>
        <v>163</v>
      </c>
      <c r="F16">
        <f>COUNTIFS(Crowdfunding!$G:$G,$F$1,Crowdfunding!$D:$D,"&gt;"&amp;C16)</f>
        <v>28</v>
      </c>
      <c r="G16">
        <f>SUM(D16:F16)</f>
        <v>305</v>
      </c>
      <c r="H16" s="4">
        <f t="shared" si="1"/>
        <v>0.3737704918032787</v>
      </c>
      <c r="I16" s="4">
        <f t="shared" si="2"/>
        <v>0.53442622950819674</v>
      </c>
      <c r="J16" s="4">
        <f t="shared" si="3"/>
        <v>9.1803278688524587E-2</v>
      </c>
      <c r="K16" s="15">
        <f t="shared" si="4"/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ADD-632B-493E-9FD7-84D3D8803969}">
  <dimension ref="A1:O1047941"/>
  <sheetViews>
    <sheetView workbookViewId="0">
      <selection activeCell="H9" sqref="H9"/>
    </sheetView>
  </sheetViews>
  <sheetFormatPr defaultRowHeight="15.5" x14ac:dyDescent="0.35"/>
  <cols>
    <col min="8" max="8" width="16.75" bestFit="1" customWidth="1"/>
    <col min="9" max="9" width="12.58203125" bestFit="1" customWidth="1"/>
    <col min="10" max="10" width="11.08203125" bestFit="1" customWidth="1"/>
  </cols>
  <sheetData>
    <row r="1" spans="1:15" x14ac:dyDescent="0.35">
      <c r="A1" s="5" t="s">
        <v>4</v>
      </c>
      <c r="B1" t="s">
        <v>5</v>
      </c>
      <c r="D1" s="5" t="s">
        <v>4</v>
      </c>
      <c r="E1" t="s">
        <v>5</v>
      </c>
      <c r="H1" s="17" t="s">
        <v>2125</v>
      </c>
      <c r="I1" s="17" t="s">
        <v>2100</v>
      </c>
      <c r="J1" s="17" t="s">
        <v>2132</v>
      </c>
    </row>
    <row r="2" spans="1:15" x14ac:dyDescent="0.35">
      <c r="A2" t="s">
        <v>20</v>
      </c>
      <c r="B2">
        <v>158</v>
      </c>
      <c r="D2" t="s">
        <v>14</v>
      </c>
      <c r="E2">
        <v>0</v>
      </c>
      <c r="H2" s="7" t="s">
        <v>2126</v>
      </c>
      <c r="I2" s="18">
        <f>AVERAGE(B2:B566)</f>
        <v>851.14690265486729</v>
      </c>
      <c r="J2" s="18">
        <f>AVERAGE(E2:E365)</f>
        <v>585.61538461538464</v>
      </c>
    </row>
    <row r="3" spans="1:15" x14ac:dyDescent="0.35">
      <c r="A3" t="s">
        <v>20</v>
      </c>
      <c r="B3">
        <v>1425</v>
      </c>
      <c r="D3" t="s">
        <v>14</v>
      </c>
      <c r="E3">
        <v>24</v>
      </c>
      <c r="H3" s="7" t="s">
        <v>2127</v>
      </c>
      <c r="I3" s="18">
        <f>MEDIAN(B2:B566)</f>
        <v>201</v>
      </c>
      <c r="J3" s="18">
        <f>MEDIAN(E2:E365)</f>
        <v>114.5</v>
      </c>
    </row>
    <row r="4" spans="1:15" x14ac:dyDescent="0.35">
      <c r="A4" t="s">
        <v>20</v>
      </c>
      <c r="B4">
        <v>174</v>
      </c>
      <c r="D4" t="s">
        <v>14</v>
      </c>
      <c r="E4">
        <v>53</v>
      </c>
      <c r="H4" s="7" t="s">
        <v>2128</v>
      </c>
      <c r="I4" s="18">
        <f>MIN(B2:B566)</f>
        <v>16</v>
      </c>
      <c r="J4" s="18">
        <f>MIN(E2:E365)</f>
        <v>0</v>
      </c>
    </row>
    <row r="5" spans="1:15" x14ac:dyDescent="0.35">
      <c r="A5" t="s">
        <v>20</v>
      </c>
      <c r="B5">
        <v>227</v>
      </c>
      <c r="D5" t="s">
        <v>14</v>
      </c>
      <c r="E5">
        <v>18</v>
      </c>
      <c r="H5" s="7" t="s">
        <v>2129</v>
      </c>
      <c r="I5" s="18">
        <f>MAX(B2:B566)</f>
        <v>7295</v>
      </c>
      <c r="J5" s="18">
        <f>MAX(E2:E365)</f>
        <v>6080</v>
      </c>
    </row>
    <row r="6" spans="1:15" x14ac:dyDescent="0.35">
      <c r="A6" t="s">
        <v>20</v>
      </c>
      <c r="B6">
        <v>220</v>
      </c>
      <c r="D6" t="s">
        <v>14</v>
      </c>
      <c r="E6">
        <v>44</v>
      </c>
      <c r="H6" s="7" t="s">
        <v>2130</v>
      </c>
      <c r="I6" s="18">
        <f>_xlfn.VAR.P(B2:B566)</f>
        <v>1603373.7324019109</v>
      </c>
      <c r="J6" s="18">
        <f>_xlfn.VAR.P(E2:E365)</f>
        <v>921574.68174133555</v>
      </c>
    </row>
    <row r="7" spans="1:15" x14ac:dyDescent="0.35">
      <c r="A7" t="s">
        <v>20</v>
      </c>
      <c r="B7">
        <v>98</v>
      </c>
      <c r="D7" t="s">
        <v>14</v>
      </c>
      <c r="E7">
        <v>27</v>
      </c>
      <c r="H7" s="7" t="s">
        <v>2131</v>
      </c>
      <c r="I7" s="18">
        <f>_xlfn.STDEV.P(B2:B566)</f>
        <v>1266.2439466397898</v>
      </c>
      <c r="J7" s="18">
        <f>_xlfn.STDEV.P(E2:E365)</f>
        <v>959.98681331637863</v>
      </c>
    </row>
    <row r="8" spans="1:15" x14ac:dyDescent="0.35">
      <c r="A8" t="s">
        <v>20</v>
      </c>
      <c r="B8">
        <v>100</v>
      </c>
      <c r="D8" t="s">
        <v>14</v>
      </c>
      <c r="E8">
        <v>55</v>
      </c>
    </row>
    <row r="9" spans="1:15" x14ac:dyDescent="0.35">
      <c r="A9" t="s">
        <v>20</v>
      </c>
      <c r="B9">
        <v>1249</v>
      </c>
      <c r="D9" t="s">
        <v>14</v>
      </c>
      <c r="E9">
        <v>200</v>
      </c>
      <c r="H9" s="17" t="s">
        <v>2133</v>
      </c>
      <c r="I9" s="7"/>
      <c r="J9" s="7"/>
      <c r="K9" s="7"/>
      <c r="L9" s="7"/>
      <c r="M9" s="7"/>
      <c r="N9" s="7"/>
      <c r="O9" s="7"/>
    </row>
    <row r="10" spans="1:15" x14ac:dyDescent="0.35">
      <c r="A10" t="s">
        <v>20</v>
      </c>
      <c r="B10">
        <v>1396</v>
      </c>
      <c r="D10" t="s">
        <v>14</v>
      </c>
      <c r="E10">
        <v>452</v>
      </c>
      <c r="H10" s="19" t="s">
        <v>2134</v>
      </c>
      <c r="I10" s="19"/>
      <c r="J10" s="19"/>
      <c r="K10" s="19"/>
      <c r="L10" s="19"/>
      <c r="M10" s="19"/>
      <c r="N10" s="19"/>
      <c r="O10" s="19"/>
    </row>
    <row r="11" spans="1:15" x14ac:dyDescent="0.35">
      <c r="A11" t="s">
        <v>20</v>
      </c>
      <c r="B11">
        <v>890</v>
      </c>
      <c r="D11" t="s">
        <v>14</v>
      </c>
      <c r="E11">
        <v>674</v>
      </c>
      <c r="H11" s="19"/>
      <c r="I11" s="19"/>
      <c r="J11" s="19"/>
      <c r="K11" s="19"/>
      <c r="L11" s="19"/>
      <c r="M11" s="19"/>
      <c r="N11" s="19"/>
      <c r="O11" s="19"/>
    </row>
    <row r="12" spans="1:15" x14ac:dyDescent="0.35">
      <c r="A12" t="s">
        <v>20</v>
      </c>
      <c r="B12">
        <v>142</v>
      </c>
      <c r="D12" t="s">
        <v>14</v>
      </c>
      <c r="E12">
        <v>558</v>
      </c>
      <c r="H12" s="19"/>
      <c r="I12" s="19"/>
      <c r="J12" s="19"/>
      <c r="K12" s="19"/>
      <c r="L12" s="19"/>
      <c r="M12" s="19"/>
      <c r="N12" s="19"/>
      <c r="O12" s="19"/>
    </row>
    <row r="13" spans="1:15" x14ac:dyDescent="0.35">
      <c r="A13" t="s">
        <v>20</v>
      </c>
      <c r="B13">
        <v>2673</v>
      </c>
      <c r="D13" t="s">
        <v>14</v>
      </c>
      <c r="E13">
        <v>15</v>
      </c>
    </row>
    <row r="14" spans="1:15" x14ac:dyDescent="0.35">
      <c r="A14" t="s">
        <v>20</v>
      </c>
      <c r="B14">
        <v>163</v>
      </c>
      <c r="D14" t="s">
        <v>14</v>
      </c>
      <c r="E14">
        <v>2307</v>
      </c>
    </row>
    <row r="15" spans="1:15" x14ac:dyDescent="0.35">
      <c r="A15" t="s">
        <v>20</v>
      </c>
      <c r="B15">
        <v>2220</v>
      </c>
      <c r="D15" t="s">
        <v>14</v>
      </c>
      <c r="E15">
        <v>88</v>
      </c>
    </row>
    <row r="16" spans="1:15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  <row r="1047941" spans="1:4" x14ac:dyDescent="0.35">
      <c r="A1047941" s="5"/>
      <c r="D1047941" s="5"/>
    </row>
  </sheetData>
  <mergeCells count="1">
    <mergeCell ref="H10:O12"/>
  </mergeCells>
  <conditionalFormatting sqref="A1:A1048305">
    <cfRule type="containsText" dxfId="9" priority="6" operator="containsText" text="canceled">
      <formula>NOT(ISERROR(SEARCH("canceled",A1)))</formula>
    </cfRule>
    <cfRule type="containsText" dxfId="8" priority="7" operator="containsText" text="canceled">
      <formula>NOT(ISERROR(SEARCH("canceled",A1)))</formula>
    </cfRule>
    <cfRule type="containsText" dxfId="7" priority="8" operator="containsText" text="live">
      <formula>NOT(ISERROR(SEARCH("live",A1)))</formula>
    </cfRule>
    <cfRule type="containsText" dxfId="6" priority="9" operator="containsText" text="successful">
      <formula>NOT(ISERROR(SEARCH("successful",A1)))</formula>
    </cfRule>
    <cfRule type="containsText" dxfId="5" priority="10" operator="containsText" text="failed">
      <formula>NOT(ISERROR(SEARCH("failed",A1)))</formula>
    </cfRule>
  </conditionalFormatting>
  <conditionalFormatting sqref="D1:D1048305">
    <cfRule type="containsText" dxfId="4" priority="1" operator="containsText" text="canceled">
      <formula>NOT(ISERROR(SEARCH("canceled",D1)))</formula>
    </cfRule>
    <cfRule type="containsText" dxfId="3" priority="2" operator="containsText" text="canceled">
      <formula>NOT(ISERROR(SEARCH("canceled",D1)))</formula>
    </cfRule>
    <cfRule type="containsText" dxfId="2" priority="3" operator="containsText" text="live">
      <formula>NOT(ISERROR(SEARCH("live",D1)))</formula>
    </cfRule>
    <cfRule type="containsText" dxfId="1" priority="4" operator="containsText" text="successful">
      <formula>NOT(ISERROR(SEARCH("successful",D1)))</formula>
    </cfRule>
    <cfRule type="containsText" dxfId="0" priority="5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Crowdfunding_pivot_parent</vt:lpstr>
      <vt:lpstr>Crowdfunding_pivot_sub-category</vt:lpstr>
      <vt:lpstr>Crowdfunding_pivot_date</vt:lpstr>
      <vt:lpstr>Crowdfunding_pie chart</vt:lpstr>
      <vt:lpstr>Crowdfunding_time horizon</vt:lpstr>
      <vt:lpstr>Bonus</vt:lpstr>
      <vt:lpstr>Bonus Satistical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Jim Trenerry</cp:lastModifiedBy>
  <cp:lastPrinted>2023-12-17T00:43:24Z</cp:lastPrinted>
  <dcterms:created xsi:type="dcterms:W3CDTF">2021-09-29T18:52:28Z</dcterms:created>
  <dcterms:modified xsi:type="dcterms:W3CDTF">2023-12-17T09:32:10Z</dcterms:modified>
</cp:coreProperties>
</file>