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ch\Desktop\LEVEL 9\Networking 2025\Networking\Layer 1\"/>
    </mc:Choice>
  </mc:AlternateContent>
  <xr:revisionPtr revIDLastSave="0" documentId="13_ncr:1_{393408B4-8E83-4373-8FDC-A5C188581AC7}" xr6:coauthVersionLast="47" xr6:coauthVersionMax="47" xr10:uidLastSave="{00000000-0000-0000-0000-000000000000}"/>
  <bookViews>
    <workbookView xWindow="-120" yWindow="-120" windowWidth="29040" windowHeight="15840" activeTab="3" xr2:uid="{4F2EE7D8-C812-4914-AF43-1087EA2FD149}"/>
  </bookViews>
  <sheets>
    <sheet name="Summary" sheetId="1" r:id="rId1"/>
    <sheet name="FD1A" sheetId="2" r:id="rId2"/>
    <sheet name="FD1B" sheetId="3" r:id="rId3"/>
    <sheet name="BD1" sheetId="4" r:id="rId4"/>
    <sheet name="CD" sheetId="5" r:id="rId5"/>
  </sheets>
  <definedNames>
    <definedName name="Total_100mbs">FD1A!$J$2</definedName>
    <definedName name="Total_10mbs">FD1A!$I$2</definedName>
    <definedName name="Total_1gbs">FD1A!$K$2</definedName>
    <definedName name="Total_CAT6_Lenght">FD1A!$G$2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1" i="5"/>
  <c r="F1" i="5"/>
  <c r="E1" i="5"/>
  <c r="J6" i="5"/>
  <c r="J7" i="5"/>
  <c r="J8" i="5"/>
  <c r="J5" i="5"/>
  <c r="J4" i="5"/>
  <c r="J3" i="5"/>
  <c r="H4" i="4"/>
  <c r="H5" i="4"/>
  <c r="H3" i="4"/>
  <c r="B5" i="1"/>
  <c r="Q4" i="2"/>
  <c r="Q6" i="2" s="1"/>
  <c r="Q8" i="2" s="1"/>
  <c r="G2" i="2"/>
  <c r="Q27" i="2"/>
  <c r="Q20" i="2"/>
  <c r="Q15" i="2"/>
  <c r="Q17" i="2" s="1"/>
  <c r="Q29" i="2" l="1"/>
  <c r="Q30" i="2" s="1"/>
  <c r="Q18" i="2"/>
  <c r="B6" i="1" s="1"/>
  <c r="Q10" i="2"/>
  <c r="Q11" i="2" s="1"/>
</calcChain>
</file>

<file path=xl/sharedStrings.xml><?xml version="1.0" encoding="utf-8"?>
<sst xmlns="http://schemas.openxmlformats.org/spreadsheetml/2006/main" count="437" uniqueCount="120">
  <si>
    <t>Site</t>
  </si>
  <si>
    <t>Buildings</t>
  </si>
  <si>
    <t>Floors</t>
  </si>
  <si>
    <t>Forecount</t>
  </si>
  <si>
    <t>Supermarket</t>
  </si>
  <si>
    <t>T&amp;S</t>
  </si>
  <si>
    <t>Slow Charge</t>
  </si>
  <si>
    <t>Bat1</t>
  </si>
  <si>
    <t>Bat2</t>
  </si>
  <si>
    <t>Sub1</t>
  </si>
  <si>
    <t>Sub2</t>
  </si>
  <si>
    <t>Car wash</t>
  </si>
  <si>
    <t>Fast charge</t>
  </si>
  <si>
    <t>Building</t>
  </si>
  <si>
    <t>Floor</t>
  </si>
  <si>
    <t>Index</t>
  </si>
  <si>
    <t>A</t>
  </si>
  <si>
    <t>001</t>
  </si>
  <si>
    <t>CAT6</t>
  </si>
  <si>
    <t>Type</t>
  </si>
  <si>
    <t>Counter</t>
  </si>
  <si>
    <t>002</t>
  </si>
  <si>
    <t>003</t>
  </si>
  <si>
    <t>004</t>
  </si>
  <si>
    <t>005</t>
  </si>
  <si>
    <t>006</t>
  </si>
  <si>
    <t>007</t>
  </si>
  <si>
    <t>Location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</si>
  <si>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</si>
  <si>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</si>
  <si>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</si>
  <si>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</si>
  <si>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</si>
  <si>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</si>
  <si>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</si>
  <si>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</si>
  <si>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</si>
  <si>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</si>
  <si>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</si>
  <si>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</si>
  <si>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</si>
  <si>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</si>
  <si>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</si>
  <si>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</si>
  <si>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</si>
  <si>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</si>
  <si>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</si>
  <si>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</si>
  <si>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Office</t>
  </si>
  <si>
    <t>Symbol</t>
  </si>
  <si>
    <t>B</t>
  </si>
  <si>
    <t>C</t>
  </si>
  <si>
    <t>028</t>
  </si>
  <si>
    <t>029</t>
  </si>
  <si>
    <t>Security Camera</t>
  </si>
  <si>
    <t>D</t>
  </si>
  <si>
    <t>WiFi</t>
  </si>
  <si>
    <t>Length</t>
  </si>
  <si>
    <t>Total CAT6</t>
  </si>
  <si>
    <t>Box</t>
  </si>
  <si>
    <t>Number of Boxes</t>
  </si>
  <si>
    <t>Vat</t>
  </si>
  <si>
    <t>Vat amount</t>
  </si>
  <si>
    <t>Net per box</t>
  </si>
  <si>
    <t>Net total</t>
  </si>
  <si>
    <t>Gross</t>
  </si>
  <si>
    <t>Total outlets</t>
  </si>
  <si>
    <t>Net per TO</t>
  </si>
  <si>
    <t>Function</t>
  </si>
  <si>
    <t>POS</t>
  </si>
  <si>
    <t>Credit Card</t>
  </si>
  <si>
    <t>3</t>
  </si>
  <si>
    <t>10mbs</t>
  </si>
  <si>
    <t>100mbs</t>
  </si>
  <si>
    <t>1000mbs</t>
  </si>
  <si>
    <t>Switch Ports</t>
  </si>
  <si>
    <t>Sum</t>
  </si>
  <si>
    <t>Average</t>
  </si>
  <si>
    <t>Running Total</t>
  </si>
  <si>
    <t>Count</t>
  </si>
  <si>
    <t>Total</t>
  </si>
  <si>
    <t>Number of switches</t>
  </si>
  <si>
    <t>Telephone</t>
  </si>
  <si>
    <t>PC</t>
  </si>
  <si>
    <t>Fax</t>
  </si>
  <si>
    <t>Printer</t>
  </si>
  <si>
    <t>Switch</t>
  </si>
  <si>
    <t>PBX</t>
  </si>
  <si>
    <t>Digital</t>
  </si>
  <si>
    <t>Analouge</t>
  </si>
  <si>
    <t>POTS</t>
  </si>
  <si>
    <t>9</t>
  </si>
  <si>
    <t>8</t>
  </si>
  <si>
    <t>030</t>
  </si>
  <si>
    <t>031</t>
  </si>
  <si>
    <t>Fire Alarm</t>
  </si>
  <si>
    <t>Burgler Alarm</t>
  </si>
  <si>
    <t>Path Panel Capacity</t>
  </si>
  <si>
    <t>Required</t>
  </si>
  <si>
    <t>Cale Cost</t>
  </si>
  <si>
    <t>TO Cost</t>
  </si>
  <si>
    <t>From</t>
  </si>
  <si>
    <t>To</t>
  </si>
  <si>
    <t>10m</t>
  </si>
  <si>
    <t>Core</t>
  </si>
  <si>
    <t>Pairs</t>
  </si>
  <si>
    <t>Multicore</t>
  </si>
  <si>
    <t>30m</t>
  </si>
  <si>
    <t>MMF</t>
  </si>
  <si>
    <t>1A</t>
  </si>
  <si>
    <t>1B</t>
  </si>
  <si>
    <t>Cable Num</t>
  </si>
  <si>
    <t>Cable Number</t>
  </si>
  <si>
    <t>Coax</t>
  </si>
  <si>
    <t>SMF</t>
  </si>
  <si>
    <t>Cores</t>
  </si>
  <si>
    <t>032</t>
  </si>
  <si>
    <t>033</t>
  </si>
  <si>
    <t>034</t>
  </si>
  <si>
    <t>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</si>
</sst>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&quot;€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7" fontId="0" fillId="0" borderId="4" xfId="0" applyNumberFormat="1" applyBorder="1"/>
    <xf numFmtId="164" fontId="0" fillId="0" borderId="4" xfId="0" applyNumberFormat="1" applyBorder="1"/>
    <xf numFmtId="0" fontId="0" fillId="0" borderId="5" xfId="0" applyBorder="1"/>
    <xf numFmtId="167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0D55-E97D-4FE8-B784-FDA66EEF3A92}">
  <dimension ref="A1:K6"/>
  <sheetViews>
    <sheetView workbookViewId="0">
      <selection activeCell="B5" sqref="B5:B6"/>
    </sheetView>
  </sheetViews>
  <sheetFormatPr defaultRowHeight="15" x14ac:dyDescent="0.25"/>
  <cols>
    <col min="2" max="11" width="11.7109375" customWidth="1"/>
  </cols>
  <sheetData>
    <row r="1" spans="1:11" x14ac:dyDescent="0.25">
      <c r="A1" t="s">
        <v>0</v>
      </c>
    </row>
    <row r="2" spans="1:11" ht="66" x14ac:dyDescent="0.25">
      <c r="A2" s="2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1:11" x14ac:dyDescent="0.25">
      <c r="A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x14ac:dyDescent="0.25">
      <c r="A4" t="s">
        <v>2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  <c r="H4" s="1" t="s">
        <v>16</v>
      </c>
      <c r="I4" s="1" t="s">
        <v>16</v>
      </c>
      <c r="J4" s="1" t="s">
        <v>16</v>
      </c>
      <c r="K4" s="1" t="s">
        <v>16</v>
      </c>
    </row>
    <row r="5" spans="1:11" x14ac:dyDescent="0.25">
      <c r="A5" t="s">
        <v>99</v>
      </c>
      <c r="B5" s="7">
        <f>FD1A!$Q$11</f>
        <v>381.36</v>
      </c>
    </row>
    <row r="6" spans="1:11" x14ac:dyDescent="0.25">
      <c r="A6" t="s">
        <v>100</v>
      </c>
      <c r="B6" s="7">
        <f>FD1A!$Q$18</f>
        <v>397.25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FB70-FE4B-4B64-B249-18ADA072350F}">
  <dimension ref="A1:U34"/>
  <sheetViews>
    <sheetView workbookViewId="0">
      <selection activeCell="D4" sqref="D4:D34"/>
    </sheetView>
  </sheetViews>
  <sheetFormatPr defaultRowHeight="15" x14ac:dyDescent="0.25"/>
  <cols>
    <col min="5" max="5" width="36.5703125" customWidth="1"/>
    <col min="8" max="8" width="18.42578125" customWidth="1"/>
    <col min="16" max="16" width="18.42578125" customWidth="1"/>
    <col min="17" max="17" width="10.140625" bestFit="1" customWidth="1"/>
  </cols>
  <sheetData>
    <row r="1" spans="1:21" x14ac:dyDescent="0.25">
      <c r="I1" s="18" t="s">
        <v>86</v>
      </c>
      <c r="J1" s="18"/>
      <c r="K1" s="18"/>
      <c r="L1" s="18" t="s">
        <v>87</v>
      </c>
      <c r="M1" s="18"/>
      <c r="N1" s="18"/>
    </row>
    <row r="2" spans="1:21" x14ac:dyDescent="0.25">
      <c r="G2">
        <f>SUM(G4:G34)</f>
        <v>1910</v>
      </c>
      <c r="I2" s="19" t="s">
        <v>71</v>
      </c>
      <c r="J2" s="19" t="s">
        <v>71</v>
      </c>
      <c r="K2" s="19" t="s">
        <v>91</v>
      </c>
      <c r="L2" s="19" t="s">
        <v>92</v>
      </c>
      <c r="M2" s="1">
        <v>0</v>
      </c>
      <c r="N2" s="1">
        <v>1</v>
      </c>
    </row>
    <row r="3" spans="1:21" x14ac:dyDescent="0.25">
      <c r="A3" s="5" t="s">
        <v>13</v>
      </c>
      <c r="B3" s="5" t="s">
        <v>14</v>
      </c>
      <c r="C3" s="5" t="s">
        <v>15</v>
      </c>
      <c r="D3" s="5" t="s">
        <v>19</v>
      </c>
      <c r="E3" s="6" t="s">
        <v>27</v>
      </c>
      <c r="F3" s="6" t="s">
        <v>49</v>
      </c>
      <c r="G3" s="6" t="s">
        <v>57</v>
      </c>
      <c r="H3" s="6" t="s">
        <v>68</v>
      </c>
      <c r="I3" s="6">
        <v>10</v>
      </c>
      <c r="J3" s="6">
        <v>100</v>
      </c>
      <c r="K3" s="6">
        <v>1000</v>
      </c>
      <c r="L3" s="6" t="s">
        <v>88</v>
      </c>
      <c r="M3" s="6" t="s">
        <v>89</v>
      </c>
      <c r="N3" s="6" t="s">
        <v>90</v>
      </c>
    </row>
    <row r="4" spans="1:21" x14ac:dyDescent="0.25">
      <c r="A4" s="1">
        <v>1</v>
      </c>
      <c r="B4" s="1" t="s">
        <v>16</v>
      </c>
      <c r="C4" s="4" t="s">
        <v>17</v>
      </c>
      <c r="D4" t="s">
        <v>18</v>
      </c>
      <c r="E4" s="1" t="s">
        <v>20</v>
      </c>
      <c r="F4" s="1" t="s">
        <v>50</v>
      </c>
      <c r="G4">
        <v>75</v>
      </c>
      <c r="H4" s="1" t="s">
        <v>69</v>
      </c>
      <c r="I4" s="1"/>
      <c r="J4" s="1">
        <v>1</v>
      </c>
      <c r="P4" s="8" t="s">
        <v>58</v>
      </c>
      <c r="Q4" s="9">
        <f>$G$2</f>
        <v>1910</v>
      </c>
    </row>
    <row r="5" spans="1:21" x14ac:dyDescent="0.25">
      <c r="A5" s="1">
        <v>1</v>
      </c>
      <c r="B5" s="1" t="s">
        <v>16</v>
      </c>
      <c r="C5" s="4" t="s">
        <v>21</v>
      </c>
      <c r="D5" t="s">
        <v>18</v>
      </c>
      <c r="E5" s="1" t="s">
        <v>20</v>
      </c>
      <c r="F5" s="1" t="s">
        <v>50</v>
      </c>
      <c r="G5">
        <v>75</v>
      </c>
      <c r="H5" s="1" t="s">
        <v>70</v>
      </c>
      <c r="I5" s="1">
        <v>1</v>
      </c>
      <c r="J5" s="1"/>
      <c r="P5" s="10" t="s">
        <v>59</v>
      </c>
      <c r="Q5" s="11">
        <v>300</v>
      </c>
    </row>
    <row r="6" spans="1:21" x14ac:dyDescent="0.25">
      <c r="A6" s="1">
        <v>1</v>
      </c>
      <c r="B6" s="1" t="s">
        <v>16</v>
      </c>
      <c r="C6" s="4" t="s">
        <v>22</v>
      </c>
      <c r="D6" t="s">
        <v>18</v>
      </c>
      <c r="E6" s="1" t="s">
        <v>20</v>
      </c>
      <c r="F6" s="1" t="s">
        <v>50</v>
      </c>
      <c r="G6">
        <v>75</v>
      </c>
      <c r="H6" s="1" t="s">
        <v>69</v>
      </c>
      <c r="I6" s="1"/>
      <c r="J6" s="1">
        <v>1</v>
      </c>
      <c r="P6" s="10" t="s">
        <v>60</v>
      </c>
      <c r="Q6" s="11">
        <f>ROUNDUP(Q4/Q5, 0)</f>
        <v>7</v>
      </c>
    </row>
    <row r="7" spans="1:21" x14ac:dyDescent="0.25">
      <c r="A7" s="1">
        <v>1</v>
      </c>
      <c r="B7" s="1" t="s">
        <v>16</v>
      </c>
      <c r="C7" s="4" t="s">
        <v>23</v>
      </c>
      <c r="D7" t="s">
        <v>18</v>
      </c>
      <c r="E7" s="1" t="s">
        <v>20</v>
      </c>
      <c r="F7" s="1" t="s">
        <v>50</v>
      </c>
      <c r="G7">
        <v>75</v>
      </c>
      <c r="H7" s="1" t="s">
        <v>70</v>
      </c>
      <c r="I7" s="1">
        <v>1</v>
      </c>
      <c r="J7" s="1"/>
      <c r="P7" s="10" t="s">
        <v>63</v>
      </c>
      <c r="Q7" s="12">
        <v>48</v>
      </c>
    </row>
    <row r="8" spans="1:21" x14ac:dyDescent="0.25">
      <c r="A8" s="1">
        <v>1</v>
      </c>
      <c r="B8" s="1" t="s">
        <v>16</v>
      </c>
      <c r="C8" s="4" t="s">
        <v>24</v>
      </c>
      <c r="D8" t="s">
        <v>18</v>
      </c>
      <c r="E8" s="1" t="s">
        <v>20</v>
      </c>
      <c r="F8" s="1" t="s">
        <v>50</v>
      </c>
      <c r="G8">
        <v>75</v>
      </c>
      <c r="H8" s="1" t="s">
        <v>69</v>
      </c>
      <c r="I8" s="1"/>
      <c r="J8" s="1">
        <v>1</v>
      </c>
      <c r="P8" s="10" t="s">
        <v>64</v>
      </c>
      <c r="Q8" s="12">
        <f>Q7*Q6</f>
        <v>336</v>
      </c>
    </row>
    <row r="9" spans="1:21" x14ac:dyDescent="0.25">
      <c r="A9" s="1">
        <v>1</v>
      </c>
      <c r="B9" s="1" t="s">
        <v>16</v>
      </c>
      <c r="C9" s="4" t="s">
        <v>25</v>
      </c>
      <c r="D9" t="s">
        <v>18</v>
      </c>
      <c r="E9" s="1" t="s">
        <v>20</v>
      </c>
      <c r="F9" s="1" t="s">
        <v>50</v>
      </c>
      <c r="G9">
        <v>75</v>
      </c>
      <c r="H9" s="1" t="s">
        <v>70</v>
      </c>
      <c r="I9" s="1">
        <v>1</v>
      </c>
      <c r="J9" s="1"/>
      <c r="P9" s="10" t="s">
        <v>61</v>
      </c>
      <c r="Q9" s="13">
        <v>0.13500000000000001</v>
      </c>
    </row>
    <row r="10" spans="1:21" x14ac:dyDescent="0.25">
      <c r="A10" s="1">
        <v>1</v>
      </c>
      <c r="B10" s="1" t="s">
        <v>16</v>
      </c>
      <c r="C10" s="4" t="s">
        <v>26</v>
      </c>
      <c r="D10" t="s">
        <v>18</v>
      </c>
      <c r="E10" s="1" t="s">
        <v>56</v>
      </c>
      <c r="F10" s="1" t="s">
        <v>51</v>
      </c>
      <c r="G10">
        <v>40</v>
      </c>
      <c r="P10" s="10" t="s">
        <v>62</v>
      </c>
      <c r="Q10" s="12">
        <f>Q8*Q9</f>
        <v>45.36</v>
      </c>
    </row>
    <row r="11" spans="1:21" x14ac:dyDescent="0.25">
      <c r="A11" s="1">
        <v>1</v>
      </c>
      <c r="B11" s="1" t="s">
        <v>16</v>
      </c>
      <c r="C11" s="4" t="s">
        <v>28</v>
      </c>
      <c r="D11" t="s">
        <v>18</v>
      </c>
      <c r="E11" s="1" t="s">
        <v>48</v>
      </c>
      <c r="F11" s="1" t="s">
        <v>16</v>
      </c>
      <c r="G11">
        <v>55</v>
      </c>
      <c r="H11" s="1" t="s">
        <v>82</v>
      </c>
      <c r="K11" s="1"/>
      <c r="L11" s="1">
        <v>1</v>
      </c>
      <c r="M11" s="1"/>
      <c r="N11" s="1"/>
      <c r="P11" s="14" t="s">
        <v>65</v>
      </c>
      <c r="Q11" s="15">
        <f>Q8+Q10</f>
        <v>381.36</v>
      </c>
    </row>
    <row r="12" spans="1:21" x14ac:dyDescent="0.25">
      <c r="A12" s="1">
        <v>1</v>
      </c>
      <c r="B12" s="1" t="s">
        <v>16</v>
      </c>
      <c r="C12" s="4" t="s">
        <v>29</v>
      </c>
      <c r="D12" t="s">
        <v>18</v>
      </c>
      <c r="E12" s="1" t="s">
        <v>48</v>
      </c>
      <c r="F12" s="1" t="s">
        <v>16</v>
      </c>
      <c r="G12">
        <v>55</v>
      </c>
      <c r="H12" s="1" t="s">
        <v>83</v>
      </c>
      <c r="K12" s="1">
        <v>1</v>
      </c>
      <c r="L12" s="1"/>
      <c r="M12" s="1"/>
      <c r="N12" s="1"/>
    </row>
    <row r="13" spans="1:21" x14ac:dyDescent="0.25">
      <c r="A13" s="1">
        <v>1</v>
      </c>
      <c r="B13" s="1" t="s">
        <v>16</v>
      </c>
      <c r="C13" s="4" t="s">
        <v>30</v>
      </c>
      <c r="D13" t="s">
        <v>18</v>
      </c>
      <c r="E13" s="1" t="s">
        <v>48</v>
      </c>
      <c r="F13" s="1" t="s">
        <v>16</v>
      </c>
      <c r="G13">
        <v>55</v>
      </c>
      <c r="H13" s="1" t="s">
        <v>82</v>
      </c>
      <c r="K13" s="1"/>
      <c r="L13" s="1">
        <v>1</v>
      </c>
      <c r="M13" s="1"/>
      <c r="N13" s="1"/>
      <c r="P13" s="8" t="s">
        <v>66</v>
      </c>
      <c r="Q13" s="9">
        <v>35</v>
      </c>
      <c r="S13" t="s">
        <v>97</v>
      </c>
      <c r="U13">
        <v>24</v>
      </c>
    </row>
    <row r="14" spans="1:21" x14ac:dyDescent="0.25">
      <c r="A14" s="1">
        <v>1</v>
      </c>
      <c r="B14" s="1" t="s">
        <v>16</v>
      </c>
      <c r="C14" s="4" t="s">
        <v>31</v>
      </c>
      <c r="D14" t="s">
        <v>18</v>
      </c>
      <c r="E14" s="1" t="s">
        <v>48</v>
      </c>
      <c r="F14" s="1" t="s">
        <v>16</v>
      </c>
      <c r="G14">
        <v>55</v>
      </c>
      <c r="H14" s="1" t="s">
        <v>83</v>
      </c>
      <c r="K14" s="1">
        <v>1</v>
      </c>
      <c r="L14" s="1"/>
      <c r="M14" s="1"/>
      <c r="N14" s="1"/>
      <c r="P14" s="10" t="s">
        <v>67</v>
      </c>
      <c r="Q14" s="12">
        <v>10</v>
      </c>
      <c r="S14" t="s">
        <v>98</v>
      </c>
      <c r="U14">
        <v>2</v>
      </c>
    </row>
    <row r="15" spans="1:21" x14ac:dyDescent="0.25">
      <c r="A15" s="1">
        <v>1</v>
      </c>
      <c r="B15" s="1" t="s">
        <v>16</v>
      </c>
      <c r="C15" s="4" t="s">
        <v>32</v>
      </c>
      <c r="D15" t="s">
        <v>18</v>
      </c>
      <c r="E15" s="1" t="s">
        <v>48</v>
      </c>
      <c r="F15" s="1" t="s">
        <v>16</v>
      </c>
      <c r="G15">
        <v>55</v>
      </c>
      <c r="H15" s="1" t="s">
        <v>82</v>
      </c>
      <c r="K15" s="1"/>
      <c r="L15" s="1">
        <v>1</v>
      </c>
      <c r="M15" s="1"/>
      <c r="N15" s="1"/>
      <c r="P15" s="10" t="s">
        <v>64</v>
      </c>
      <c r="Q15" s="12">
        <f>Q14*Q13</f>
        <v>350</v>
      </c>
    </row>
    <row r="16" spans="1:21" x14ac:dyDescent="0.25">
      <c r="A16" s="1">
        <v>1</v>
      </c>
      <c r="B16" s="1" t="s">
        <v>16</v>
      </c>
      <c r="C16" s="4" t="s">
        <v>33</v>
      </c>
      <c r="D16" t="s">
        <v>18</v>
      </c>
      <c r="E16" s="1" t="s">
        <v>48</v>
      </c>
      <c r="F16" s="1" t="s">
        <v>16</v>
      </c>
      <c r="G16">
        <v>55</v>
      </c>
      <c r="H16" s="1" t="s">
        <v>83</v>
      </c>
      <c r="K16" s="1">
        <v>1</v>
      </c>
      <c r="L16" s="1"/>
      <c r="M16" s="1"/>
      <c r="N16" s="1"/>
      <c r="P16" s="10" t="s">
        <v>61</v>
      </c>
      <c r="Q16" s="13">
        <v>0.13500000000000001</v>
      </c>
    </row>
    <row r="17" spans="1:17" x14ac:dyDescent="0.25">
      <c r="A17" s="1">
        <v>1</v>
      </c>
      <c r="B17" s="1" t="s">
        <v>16</v>
      </c>
      <c r="C17" s="4" t="s">
        <v>34</v>
      </c>
      <c r="D17" t="s">
        <v>18</v>
      </c>
      <c r="E17" s="1" t="s">
        <v>48</v>
      </c>
      <c r="F17" s="1" t="s">
        <v>16</v>
      </c>
      <c r="G17">
        <v>55</v>
      </c>
      <c r="H17" s="1" t="s">
        <v>82</v>
      </c>
      <c r="K17" s="1"/>
      <c r="L17" s="1">
        <v>1</v>
      </c>
      <c r="M17" s="1"/>
      <c r="N17" s="1"/>
      <c r="P17" s="10" t="s">
        <v>62</v>
      </c>
      <c r="Q17" s="12">
        <f>Q15*Q16</f>
        <v>47.25</v>
      </c>
    </row>
    <row r="18" spans="1:17" x14ac:dyDescent="0.25">
      <c r="A18" s="1">
        <v>1</v>
      </c>
      <c r="B18" s="1" t="s">
        <v>16</v>
      </c>
      <c r="C18" s="4" t="s">
        <v>35</v>
      </c>
      <c r="D18" t="s">
        <v>18</v>
      </c>
      <c r="E18" s="1" t="s">
        <v>48</v>
      </c>
      <c r="F18" s="1" t="s">
        <v>16</v>
      </c>
      <c r="G18">
        <v>55</v>
      </c>
      <c r="H18" s="1" t="s">
        <v>83</v>
      </c>
      <c r="K18" s="1">
        <v>1</v>
      </c>
      <c r="L18" s="1"/>
      <c r="M18" s="1"/>
      <c r="N18" s="1"/>
      <c r="P18" s="14" t="s">
        <v>65</v>
      </c>
      <c r="Q18" s="15">
        <f>Q15+Q17</f>
        <v>397.25</v>
      </c>
    </row>
    <row r="19" spans="1:17" x14ac:dyDescent="0.25">
      <c r="A19" s="1">
        <v>1</v>
      </c>
      <c r="B19" s="1" t="s">
        <v>16</v>
      </c>
      <c r="C19" s="4" t="s">
        <v>36</v>
      </c>
      <c r="D19" t="s">
        <v>18</v>
      </c>
      <c r="E19" s="1" t="s">
        <v>48</v>
      </c>
      <c r="F19" s="1" t="s">
        <v>16</v>
      </c>
      <c r="G19">
        <v>55</v>
      </c>
      <c r="H19" s="1" t="s">
        <v>82</v>
      </c>
      <c r="K19" s="1"/>
      <c r="L19" s="1">
        <v>1</v>
      </c>
      <c r="M19" s="1"/>
      <c r="N19" s="1"/>
    </row>
    <row r="20" spans="1:17" x14ac:dyDescent="0.25">
      <c r="A20" s="1">
        <v>1</v>
      </c>
      <c r="B20" s="1" t="s">
        <v>16</v>
      </c>
      <c r="C20" s="4" t="s">
        <v>37</v>
      </c>
      <c r="D20" t="s">
        <v>18</v>
      </c>
      <c r="E20" s="1" t="s">
        <v>48</v>
      </c>
      <c r="F20" s="1" t="s">
        <v>16</v>
      </c>
      <c r="G20">
        <v>55</v>
      </c>
      <c r="H20" s="1" t="s">
        <v>83</v>
      </c>
      <c r="K20" s="1">
        <v>1</v>
      </c>
      <c r="L20" s="1"/>
      <c r="M20" s="1"/>
      <c r="N20" s="1"/>
      <c r="P20" s="8" t="s">
        <v>72</v>
      </c>
      <c r="Q20" s="16" t="str">
        <f>$I$2</f>
        <v>3</v>
      </c>
    </row>
    <row r="21" spans="1:17" x14ac:dyDescent="0.25">
      <c r="A21" s="1">
        <v>1</v>
      </c>
      <c r="B21" s="1" t="s">
        <v>16</v>
      </c>
      <c r="C21" s="4" t="s">
        <v>38</v>
      </c>
      <c r="D21" t="s">
        <v>18</v>
      </c>
      <c r="E21" s="1" t="s">
        <v>48</v>
      </c>
      <c r="F21" s="1" t="s">
        <v>16</v>
      </c>
      <c r="G21">
        <v>55</v>
      </c>
      <c r="H21" s="1" t="s">
        <v>82</v>
      </c>
      <c r="K21" s="1"/>
      <c r="L21" s="1">
        <v>1</v>
      </c>
      <c r="M21" s="1"/>
      <c r="N21" s="1"/>
      <c r="P21" s="10" t="s">
        <v>73</v>
      </c>
      <c r="Q21" s="17">
        <v>3</v>
      </c>
    </row>
    <row r="22" spans="1:17" x14ac:dyDescent="0.25">
      <c r="A22" s="1">
        <v>1</v>
      </c>
      <c r="B22" s="1" t="s">
        <v>16</v>
      </c>
      <c r="C22" s="4" t="s">
        <v>39</v>
      </c>
      <c r="D22" t="s">
        <v>18</v>
      </c>
      <c r="E22" s="1" t="s">
        <v>48</v>
      </c>
      <c r="F22" s="1" t="s">
        <v>16</v>
      </c>
      <c r="G22">
        <v>55</v>
      </c>
      <c r="H22" s="1" t="s">
        <v>83</v>
      </c>
      <c r="K22" s="1">
        <v>1</v>
      </c>
      <c r="L22" s="1"/>
      <c r="M22" s="1"/>
      <c r="N22" s="1"/>
      <c r="P22" s="10" t="s">
        <v>74</v>
      </c>
      <c r="Q22" s="17">
        <v>9</v>
      </c>
    </row>
    <row r="23" spans="1:17" x14ac:dyDescent="0.25">
      <c r="A23" s="1">
        <v>1</v>
      </c>
      <c r="B23" s="1" t="s">
        <v>16</v>
      </c>
      <c r="C23" s="4" t="s">
        <v>40</v>
      </c>
      <c r="D23" t="s">
        <v>18</v>
      </c>
      <c r="E23" s="1" t="s">
        <v>48</v>
      </c>
      <c r="F23" s="1" t="s">
        <v>16</v>
      </c>
      <c r="G23">
        <v>55</v>
      </c>
      <c r="H23" s="1" t="s">
        <v>82</v>
      </c>
      <c r="K23" s="1"/>
      <c r="L23" s="1">
        <v>1</v>
      </c>
      <c r="M23" s="1"/>
      <c r="N23" s="1"/>
      <c r="P23" s="10" t="s">
        <v>80</v>
      </c>
      <c r="Q23" s="17">
        <v>15</v>
      </c>
    </row>
    <row r="24" spans="1:17" x14ac:dyDescent="0.25">
      <c r="A24" s="1">
        <v>1</v>
      </c>
      <c r="B24" s="1" t="s">
        <v>16</v>
      </c>
      <c r="C24" s="4" t="s">
        <v>41</v>
      </c>
      <c r="D24" t="s">
        <v>18</v>
      </c>
      <c r="E24" s="1" t="s">
        <v>48</v>
      </c>
      <c r="F24" s="1" t="s">
        <v>16</v>
      </c>
      <c r="G24">
        <v>55</v>
      </c>
      <c r="H24" s="1" t="s">
        <v>83</v>
      </c>
      <c r="K24" s="1">
        <v>1</v>
      </c>
      <c r="L24" s="1"/>
      <c r="M24" s="1"/>
      <c r="N24" s="1"/>
      <c r="P24" s="10" t="s">
        <v>75</v>
      </c>
      <c r="Q24" s="17">
        <v>24</v>
      </c>
    </row>
    <row r="25" spans="1:17" x14ac:dyDescent="0.25">
      <c r="A25" s="1">
        <v>1</v>
      </c>
      <c r="B25" s="1" t="s">
        <v>16</v>
      </c>
      <c r="C25" s="4" t="s">
        <v>42</v>
      </c>
      <c r="D25" t="s">
        <v>18</v>
      </c>
      <c r="E25" s="1" t="s">
        <v>48</v>
      </c>
      <c r="F25" s="1" t="s">
        <v>16</v>
      </c>
      <c r="G25">
        <v>55</v>
      </c>
      <c r="H25" s="1" t="s">
        <v>82</v>
      </c>
      <c r="K25" s="1"/>
      <c r="L25" s="1">
        <v>1</v>
      </c>
      <c r="M25" s="1"/>
      <c r="N25" s="1"/>
      <c r="P25" s="10" t="s">
        <v>81</v>
      </c>
      <c r="Q25" s="17">
        <v>1</v>
      </c>
    </row>
    <row r="26" spans="1:17" x14ac:dyDescent="0.25">
      <c r="A26" s="1">
        <v>1</v>
      </c>
      <c r="B26" s="1" t="s">
        <v>16</v>
      </c>
      <c r="C26" s="4" t="s">
        <v>43</v>
      </c>
      <c r="D26" t="s">
        <v>18</v>
      </c>
      <c r="E26" s="1" t="s">
        <v>48</v>
      </c>
      <c r="F26" s="1" t="s">
        <v>16</v>
      </c>
      <c r="G26">
        <v>55</v>
      </c>
      <c r="H26" s="1" t="s">
        <v>83</v>
      </c>
      <c r="K26" s="1">
        <v>1</v>
      </c>
      <c r="L26" s="1"/>
      <c r="M26" s="1"/>
      <c r="N26" s="1"/>
      <c r="P26" s="10" t="s">
        <v>67</v>
      </c>
      <c r="Q26" s="12">
        <v>2000</v>
      </c>
    </row>
    <row r="27" spans="1:17" x14ac:dyDescent="0.25">
      <c r="A27" s="1">
        <v>1</v>
      </c>
      <c r="B27" s="1" t="s">
        <v>16</v>
      </c>
      <c r="C27" s="4" t="s">
        <v>44</v>
      </c>
      <c r="D27" t="s">
        <v>18</v>
      </c>
      <c r="E27" s="1" t="s">
        <v>48</v>
      </c>
      <c r="F27" s="1" t="s">
        <v>16</v>
      </c>
      <c r="G27">
        <v>55</v>
      </c>
      <c r="H27" s="1" t="s">
        <v>84</v>
      </c>
      <c r="K27" s="1"/>
      <c r="L27" s="1"/>
      <c r="M27" s="1"/>
      <c r="N27" s="1">
        <v>1</v>
      </c>
      <c r="P27" s="10" t="s">
        <v>64</v>
      </c>
      <c r="Q27" s="12">
        <f>Q26*Q25</f>
        <v>2000</v>
      </c>
    </row>
    <row r="28" spans="1:17" x14ac:dyDescent="0.25">
      <c r="A28" s="1">
        <v>1</v>
      </c>
      <c r="B28" s="1" t="s">
        <v>16</v>
      </c>
      <c r="C28" s="4" t="s">
        <v>45</v>
      </c>
      <c r="D28" t="s">
        <v>18</v>
      </c>
      <c r="E28" s="1" t="s">
        <v>48</v>
      </c>
      <c r="F28" s="1" t="s">
        <v>16</v>
      </c>
      <c r="G28">
        <v>55</v>
      </c>
      <c r="H28" s="1" t="s">
        <v>85</v>
      </c>
      <c r="K28" s="1">
        <v>1</v>
      </c>
      <c r="L28" s="1"/>
      <c r="M28" s="1"/>
      <c r="N28" s="1"/>
      <c r="P28" s="10" t="s">
        <v>61</v>
      </c>
      <c r="Q28" s="13">
        <v>0.13500000000000001</v>
      </c>
    </row>
    <row r="29" spans="1:17" x14ac:dyDescent="0.25">
      <c r="A29" s="1">
        <v>1</v>
      </c>
      <c r="B29" s="1" t="s">
        <v>16</v>
      </c>
      <c r="C29" s="4" t="s">
        <v>46</v>
      </c>
      <c r="D29" t="s">
        <v>18</v>
      </c>
      <c r="E29" s="1" t="s">
        <v>48</v>
      </c>
      <c r="F29" s="1" t="s">
        <v>16</v>
      </c>
      <c r="G29">
        <v>55</v>
      </c>
      <c r="P29" s="10" t="s">
        <v>62</v>
      </c>
      <c r="Q29" s="12">
        <f>Q27*Q28</f>
        <v>270</v>
      </c>
    </row>
    <row r="30" spans="1:17" x14ac:dyDescent="0.25">
      <c r="A30" s="1">
        <v>1</v>
      </c>
      <c r="B30" s="1" t="s">
        <v>16</v>
      </c>
      <c r="C30" s="4" t="s">
        <v>47</v>
      </c>
      <c r="D30" t="s">
        <v>18</v>
      </c>
      <c r="E30" s="1" t="s">
        <v>48</v>
      </c>
      <c r="F30" s="1" t="s">
        <v>16</v>
      </c>
      <c r="G30">
        <v>55</v>
      </c>
      <c r="P30" s="14" t="s">
        <v>65</v>
      </c>
      <c r="Q30" s="15">
        <f>Q27+Q29</f>
        <v>2270</v>
      </c>
    </row>
    <row r="31" spans="1:17" x14ac:dyDescent="0.25">
      <c r="A31" s="1">
        <v>1</v>
      </c>
      <c r="B31" s="1" t="s">
        <v>16</v>
      </c>
      <c r="C31" s="4" t="s">
        <v>52</v>
      </c>
      <c r="D31" t="s">
        <v>18</v>
      </c>
      <c r="E31" s="1" t="s">
        <v>54</v>
      </c>
      <c r="F31" s="1" t="s">
        <v>55</v>
      </c>
      <c r="G31">
        <v>60</v>
      </c>
    </row>
    <row r="32" spans="1:17" x14ac:dyDescent="0.25">
      <c r="A32" s="1">
        <v>1</v>
      </c>
      <c r="B32" s="1" t="s">
        <v>16</v>
      </c>
      <c r="C32" s="4" t="s">
        <v>53</v>
      </c>
      <c r="D32" t="s">
        <v>18</v>
      </c>
      <c r="E32" s="1" t="s">
        <v>54</v>
      </c>
      <c r="F32" s="1" t="s">
        <v>55</v>
      </c>
      <c r="G32">
        <v>80</v>
      </c>
    </row>
    <row r="33" spans="1:14" x14ac:dyDescent="0.25">
      <c r="A33" s="1">
        <v>1</v>
      </c>
      <c r="B33" s="1" t="s">
        <v>16</v>
      </c>
      <c r="C33" s="4" t="s">
        <v>93</v>
      </c>
      <c r="D33" t="s">
        <v>18</v>
      </c>
      <c r="E33" s="1" t="s">
        <v>95</v>
      </c>
      <c r="G33">
        <v>90</v>
      </c>
      <c r="H33" s="1" t="s">
        <v>95</v>
      </c>
      <c r="N33" s="1">
        <v>1</v>
      </c>
    </row>
    <row r="34" spans="1:14" x14ac:dyDescent="0.25">
      <c r="A34" s="1">
        <v>1</v>
      </c>
      <c r="B34" s="1" t="s">
        <v>16</v>
      </c>
      <c r="C34" s="4" t="s">
        <v>94</v>
      </c>
      <c r="D34" t="s">
        <v>18</v>
      </c>
      <c r="E34" s="1" t="s">
        <v>96</v>
      </c>
      <c r="G34">
        <v>90</v>
      </c>
      <c r="H34" s="1" t="s">
        <v>96</v>
      </c>
      <c r="N34" s="1">
        <v>1</v>
      </c>
    </row>
  </sheetData>
  <mergeCells count="2">
    <mergeCell ref="I1:K1"/>
    <mergeCell ref="L1:N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209C-E3B2-425F-8F00-6325E409A73B}">
  <dimension ref="A1:N65"/>
  <sheetViews>
    <sheetView workbookViewId="0">
      <selection activeCell="F20" sqref="F20"/>
    </sheetView>
  </sheetViews>
  <sheetFormatPr defaultRowHeight="15" x14ac:dyDescent="0.25"/>
  <sheetData>
    <row r="1" spans="1:14" x14ac:dyDescent="0.25">
      <c r="I1" s="18" t="s">
        <v>86</v>
      </c>
      <c r="J1" s="18"/>
      <c r="K1" s="18"/>
      <c r="L1" s="18" t="s">
        <v>87</v>
      </c>
      <c r="M1" s="18"/>
      <c r="N1" s="18"/>
    </row>
    <row r="2" spans="1:14" x14ac:dyDescent="0.25">
      <c r="G2">
        <f>SUM(G4:G34)</f>
        <v>0</v>
      </c>
      <c r="I2" s="19" t="s">
        <v>71</v>
      </c>
      <c r="J2" s="19" t="s">
        <v>71</v>
      </c>
      <c r="K2" s="19" t="s">
        <v>91</v>
      </c>
      <c r="L2" s="19" t="s">
        <v>92</v>
      </c>
      <c r="M2" s="1">
        <v>0</v>
      </c>
      <c r="N2" s="1">
        <v>1</v>
      </c>
    </row>
    <row r="3" spans="1:14" x14ac:dyDescent="0.25">
      <c r="A3" s="5" t="s">
        <v>13</v>
      </c>
      <c r="B3" s="5" t="s">
        <v>14</v>
      </c>
      <c r="C3" s="5" t="s">
        <v>15</v>
      </c>
      <c r="D3" s="5" t="s">
        <v>19</v>
      </c>
      <c r="E3" s="6" t="s">
        <v>27</v>
      </c>
      <c r="F3" s="6" t="s">
        <v>49</v>
      </c>
      <c r="G3" s="6" t="s">
        <v>57</v>
      </c>
      <c r="H3" s="6" t="s">
        <v>68</v>
      </c>
      <c r="I3" s="6">
        <v>10</v>
      </c>
      <c r="J3" s="6">
        <v>100</v>
      </c>
      <c r="K3" s="6">
        <v>1000</v>
      </c>
      <c r="L3" s="6" t="s">
        <v>88</v>
      </c>
      <c r="M3" s="6" t="s">
        <v>89</v>
      </c>
      <c r="N3" s="6" t="s">
        <v>90</v>
      </c>
    </row>
    <row r="4" spans="1:14" x14ac:dyDescent="0.25">
      <c r="A4">
        <v>2</v>
      </c>
      <c r="B4" t="s">
        <v>50</v>
      </c>
      <c r="C4" s="4" t="s">
        <v>17</v>
      </c>
      <c r="D4" t="s">
        <v>18</v>
      </c>
    </row>
    <row r="5" spans="1:14" x14ac:dyDescent="0.25">
      <c r="A5">
        <v>2</v>
      </c>
      <c r="B5" t="s">
        <v>50</v>
      </c>
      <c r="C5" s="4" t="s">
        <v>21</v>
      </c>
      <c r="D5" t="s">
        <v>18</v>
      </c>
    </row>
    <row r="6" spans="1:14" x14ac:dyDescent="0.25">
      <c r="A6">
        <v>2</v>
      </c>
      <c r="B6" t="s">
        <v>50</v>
      </c>
      <c r="C6" s="4" t="s">
        <v>22</v>
      </c>
      <c r="D6" t="s">
        <v>18</v>
      </c>
    </row>
    <row r="7" spans="1:14" x14ac:dyDescent="0.25">
      <c r="A7">
        <v>2</v>
      </c>
      <c r="B7" t="s">
        <v>50</v>
      </c>
      <c r="C7" s="4" t="s">
        <v>23</v>
      </c>
      <c r="D7" t="s">
        <v>18</v>
      </c>
    </row>
    <row r="8" spans="1:14" x14ac:dyDescent="0.25">
      <c r="A8">
        <v>2</v>
      </c>
      <c r="B8" t="s">
        <v>50</v>
      </c>
      <c r="C8" s="4" t="s">
        <v>24</v>
      </c>
      <c r="D8" t="s">
        <v>18</v>
      </c>
    </row>
    <row r="9" spans="1:14" x14ac:dyDescent="0.25">
      <c r="A9">
        <v>2</v>
      </c>
      <c r="B9" t="s">
        <v>50</v>
      </c>
      <c r="C9" s="4" t="s">
        <v>25</v>
      </c>
      <c r="D9" t="s">
        <v>18</v>
      </c>
    </row>
    <row r="10" spans="1:14" x14ac:dyDescent="0.25">
      <c r="A10">
        <v>2</v>
      </c>
      <c r="B10" t="s">
        <v>50</v>
      </c>
      <c r="C10" s="4" t="s">
        <v>26</v>
      </c>
      <c r="D10" t="s">
        <v>18</v>
      </c>
    </row>
    <row r="11" spans="1:14" x14ac:dyDescent="0.25">
      <c r="A11">
        <v>2</v>
      </c>
      <c r="B11" t="s">
        <v>50</v>
      </c>
      <c r="C11" s="4" t="s">
        <v>28</v>
      </c>
      <c r="D11" t="s">
        <v>18</v>
      </c>
    </row>
    <row r="12" spans="1:14" x14ac:dyDescent="0.25">
      <c r="A12">
        <v>2</v>
      </c>
      <c r="B12" t="s">
        <v>50</v>
      </c>
      <c r="C12" s="4" t="s">
        <v>29</v>
      </c>
      <c r="D12" t="s">
        <v>18</v>
      </c>
    </row>
    <row r="13" spans="1:14" x14ac:dyDescent="0.25">
      <c r="A13">
        <v>2</v>
      </c>
      <c r="B13" t="s">
        <v>50</v>
      </c>
      <c r="C13" s="4" t="s">
        <v>30</v>
      </c>
      <c r="D13" t="s">
        <v>18</v>
      </c>
    </row>
    <row r="14" spans="1:14" x14ac:dyDescent="0.25">
      <c r="A14">
        <v>2</v>
      </c>
      <c r="B14" t="s">
        <v>50</v>
      </c>
      <c r="C14" s="4" t="s">
        <v>31</v>
      </c>
      <c r="D14" t="s">
        <v>18</v>
      </c>
    </row>
    <row r="15" spans="1:14" x14ac:dyDescent="0.25">
      <c r="A15">
        <v>2</v>
      </c>
      <c r="B15" t="s">
        <v>50</v>
      </c>
      <c r="C15" s="4" t="s">
        <v>32</v>
      </c>
      <c r="D15" t="s">
        <v>18</v>
      </c>
    </row>
    <row r="16" spans="1:14" x14ac:dyDescent="0.25">
      <c r="A16">
        <v>2</v>
      </c>
      <c r="B16" t="s">
        <v>50</v>
      </c>
      <c r="C16" s="4" t="s">
        <v>33</v>
      </c>
      <c r="D16" t="s">
        <v>18</v>
      </c>
    </row>
    <row r="17" spans="1:4" x14ac:dyDescent="0.25">
      <c r="A17">
        <v>2</v>
      </c>
      <c r="B17" t="s">
        <v>50</v>
      </c>
      <c r="C17" s="4" t="s">
        <v>34</v>
      </c>
      <c r="D17" t="s">
        <v>18</v>
      </c>
    </row>
    <row r="18" spans="1:4" x14ac:dyDescent="0.25">
      <c r="A18">
        <v>2</v>
      </c>
      <c r="B18" t="s">
        <v>50</v>
      </c>
      <c r="C18" s="4" t="s">
        <v>35</v>
      </c>
      <c r="D18" t="s">
        <v>18</v>
      </c>
    </row>
    <row r="19" spans="1:4" x14ac:dyDescent="0.25">
      <c r="A19">
        <v>2</v>
      </c>
      <c r="B19" t="s">
        <v>50</v>
      </c>
      <c r="C19" s="4" t="s">
        <v>36</v>
      </c>
      <c r="D19" t="s">
        <v>18</v>
      </c>
    </row>
    <row r="20" spans="1:4" x14ac:dyDescent="0.25">
      <c r="A20">
        <v>2</v>
      </c>
      <c r="B20" t="s">
        <v>50</v>
      </c>
      <c r="C20" s="4" t="s">
        <v>37</v>
      </c>
      <c r="D20" t="s">
        <v>18</v>
      </c>
    </row>
    <row r="21" spans="1:4" x14ac:dyDescent="0.25">
      <c r="A21">
        <v>2</v>
      </c>
      <c r="B21" t="s">
        <v>50</v>
      </c>
      <c r="C21" s="4" t="s">
        <v>38</v>
      </c>
      <c r="D21" t="s">
        <v>18</v>
      </c>
    </row>
    <row r="22" spans="1:4" x14ac:dyDescent="0.25">
      <c r="A22">
        <v>2</v>
      </c>
      <c r="B22" t="s">
        <v>50</v>
      </c>
      <c r="C22" s="4" t="s">
        <v>39</v>
      </c>
      <c r="D22" t="s">
        <v>18</v>
      </c>
    </row>
    <row r="23" spans="1:4" x14ac:dyDescent="0.25">
      <c r="A23">
        <v>2</v>
      </c>
      <c r="B23" t="s">
        <v>50</v>
      </c>
      <c r="C23" s="4" t="s">
        <v>40</v>
      </c>
      <c r="D23" t="s">
        <v>18</v>
      </c>
    </row>
    <row r="24" spans="1:4" x14ac:dyDescent="0.25">
      <c r="A24">
        <v>2</v>
      </c>
      <c r="B24" t="s">
        <v>50</v>
      </c>
      <c r="C24" s="4" t="s">
        <v>41</v>
      </c>
      <c r="D24" t="s">
        <v>18</v>
      </c>
    </row>
    <row r="25" spans="1:4" x14ac:dyDescent="0.25">
      <c r="A25">
        <v>2</v>
      </c>
      <c r="B25" t="s">
        <v>50</v>
      </c>
      <c r="C25" s="4" t="s">
        <v>42</v>
      </c>
      <c r="D25" t="s">
        <v>18</v>
      </c>
    </row>
    <row r="26" spans="1:4" x14ac:dyDescent="0.25">
      <c r="A26">
        <v>2</v>
      </c>
      <c r="B26" t="s">
        <v>50</v>
      </c>
      <c r="C26" s="4" t="s">
        <v>43</v>
      </c>
      <c r="D26" t="s">
        <v>18</v>
      </c>
    </row>
    <row r="27" spans="1:4" x14ac:dyDescent="0.25">
      <c r="A27">
        <v>2</v>
      </c>
      <c r="B27" t="s">
        <v>50</v>
      </c>
      <c r="C27" s="4" t="s">
        <v>44</v>
      </c>
      <c r="D27" t="s">
        <v>18</v>
      </c>
    </row>
    <row r="28" spans="1:4" x14ac:dyDescent="0.25">
      <c r="A28">
        <v>2</v>
      </c>
      <c r="B28" t="s">
        <v>50</v>
      </c>
      <c r="C28" s="4" t="s">
        <v>45</v>
      </c>
      <c r="D28" t="s">
        <v>18</v>
      </c>
    </row>
    <row r="29" spans="1:4" x14ac:dyDescent="0.25">
      <c r="A29">
        <v>2</v>
      </c>
      <c r="B29" t="s">
        <v>50</v>
      </c>
      <c r="C29" s="4" t="s">
        <v>46</v>
      </c>
      <c r="D29" t="s">
        <v>18</v>
      </c>
    </row>
    <row r="30" spans="1:4" x14ac:dyDescent="0.25">
      <c r="A30">
        <v>2</v>
      </c>
      <c r="B30" t="s">
        <v>50</v>
      </c>
      <c r="C30" s="4" t="s">
        <v>47</v>
      </c>
      <c r="D30" t="s">
        <v>18</v>
      </c>
    </row>
    <row r="31" spans="1:4" x14ac:dyDescent="0.25">
      <c r="A31">
        <v>2</v>
      </c>
      <c r="B31" t="s">
        <v>50</v>
      </c>
      <c r="C31" s="4" t="s">
        <v>52</v>
      </c>
      <c r="D31" t="s">
        <v>18</v>
      </c>
    </row>
    <row r="32" spans="1:4" x14ac:dyDescent="0.25">
      <c r="A32">
        <v>2</v>
      </c>
      <c r="B32" t="s">
        <v>50</v>
      </c>
      <c r="C32" s="4" t="s">
        <v>53</v>
      </c>
      <c r="D32" t="s">
        <v>18</v>
      </c>
    </row>
    <row r="33" spans="1:4" x14ac:dyDescent="0.25">
      <c r="A33">
        <v>2</v>
      </c>
      <c r="B33" t="s">
        <v>50</v>
      </c>
      <c r="C33" s="4" t="s">
        <v>93</v>
      </c>
      <c r="D33" t="s">
        <v>18</v>
      </c>
    </row>
    <row r="34" spans="1:4" x14ac:dyDescent="0.25">
      <c r="A34">
        <v>2</v>
      </c>
      <c r="B34" t="s">
        <v>50</v>
      </c>
      <c r="C34" s="4" t="s">
        <v>94</v>
      </c>
      <c r="D34" t="s">
        <v>18</v>
      </c>
    </row>
    <row r="35" spans="1:4" x14ac:dyDescent="0.25">
      <c r="A35">
        <v>2</v>
      </c>
      <c r="B35" t="s">
        <v>50</v>
      </c>
      <c r="C35" s="4" t="s">
        <v>116</v>
      </c>
      <c r="D35" t="s">
        <v>18</v>
      </c>
    </row>
    <row r="36" spans="1:4" x14ac:dyDescent="0.25">
      <c r="A36">
        <v>2</v>
      </c>
      <c r="B36" t="s">
        <v>50</v>
      </c>
      <c r="C36" s="4" t="s">
        <v>117</v>
      </c>
      <c r="D36" t="s">
        <v>18</v>
      </c>
    </row>
    <row r="37" spans="1:4" x14ac:dyDescent="0.25">
      <c r="A37">
        <v>2</v>
      </c>
      <c r="B37" t="s">
        <v>50</v>
      </c>
      <c r="C37" s="4" t="s">
        <v>118</v>
      </c>
      <c r="D37" t="s">
        <v>18</v>
      </c>
    </row>
    <row r="38" spans="1:4" x14ac:dyDescent="0.25">
      <c r="A38">
        <v>2</v>
      </c>
      <c r="B38" t="s">
        <v>50</v>
      </c>
      <c r="C38" s="4" t="s">
        <v>119</v>
      </c>
      <c r="D38" t="s">
        <v>18</v>
      </c>
    </row>
    <row r="39" spans="1:4" x14ac:dyDescent="0.25">
      <c r="D39" t="s">
        <v>18</v>
      </c>
    </row>
    <row r="40" spans="1:4" x14ac:dyDescent="0.25">
      <c r="D40" t="s">
        <v>18</v>
      </c>
    </row>
    <row r="41" spans="1:4" x14ac:dyDescent="0.25">
      <c r="D41" t="s">
        <v>18</v>
      </c>
    </row>
    <row r="42" spans="1:4" x14ac:dyDescent="0.25">
      <c r="D42" t="s">
        <v>18</v>
      </c>
    </row>
    <row r="43" spans="1:4" x14ac:dyDescent="0.25">
      <c r="D43" t="s">
        <v>18</v>
      </c>
    </row>
    <row r="44" spans="1:4" x14ac:dyDescent="0.25">
      <c r="D44" t="s">
        <v>18</v>
      </c>
    </row>
    <row r="45" spans="1:4" x14ac:dyDescent="0.25">
      <c r="D45" t="s">
        <v>18</v>
      </c>
    </row>
    <row r="46" spans="1:4" x14ac:dyDescent="0.25">
      <c r="D46" t="s">
        <v>18</v>
      </c>
    </row>
    <row r="47" spans="1:4" x14ac:dyDescent="0.25">
      <c r="D47" t="s">
        <v>18</v>
      </c>
    </row>
    <row r="48" spans="1:4" x14ac:dyDescent="0.25">
      <c r="D48" t="s">
        <v>18</v>
      </c>
    </row>
    <row r="49" spans="4:4" x14ac:dyDescent="0.25">
      <c r="D49" t="s">
        <v>18</v>
      </c>
    </row>
    <row r="50" spans="4:4" x14ac:dyDescent="0.25">
      <c r="D50" t="s">
        <v>18</v>
      </c>
    </row>
    <row r="51" spans="4:4" x14ac:dyDescent="0.25">
      <c r="D51" t="s">
        <v>18</v>
      </c>
    </row>
    <row r="52" spans="4:4" x14ac:dyDescent="0.25">
      <c r="D52" t="s">
        <v>18</v>
      </c>
    </row>
    <row r="53" spans="4:4" x14ac:dyDescent="0.25">
      <c r="D53" t="s">
        <v>18</v>
      </c>
    </row>
    <row r="54" spans="4:4" x14ac:dyDescent="0.25">
      <c r="D54" t="s">
        <v>18</v>
      </c>
    </row>
    <row r="55" spans="4:4" x14ac:dyDescent="0.25">
      <c r="D55" t="s">
        <v>18</v>
      </c>
    </row>
    <row r="56" spans="4:4" x14ac:dyDescent="0.25">
      <c r="D56" t="s">
        <v>18</v>
      </c>
    </row>
    <row r="57" spans="4:4" x14ac:dyDescent="0.25">
      <c r="D57" t="s">
        <v>18</v>
      </c>
    </row>
    <row r="58" spans="4:4" x14ac:dyDescent="0.25">
      <c r="D58" t="s">
        <v>18</v>
      </c>
    </row>
    <row r="59" spans="4:4" x14ac:dyDescent="0.25">
      <c r="D59" t="s">
        <v>18</v>
      </c>
    </row>
    <row r="60" spans="4:4" x14ac:dyDescent="0.25">
      <c r="D60" t="s">
        <v>18</v>
      </c>
    </row>
    <row r="61" spans="4:4" x14ac:dyDescent="0.25">
      <c r="D61" t="s">
        <v>18</v>
      </c>
    </row>
    <row r="62" spans="4:4" x14ac:dyDescent="0.25">
      <c r="D62" t="s">
        <v>18</v>
      </c>
    </row>
    <row r="63" spans="4:4" x14ac:dyDescent="0.25">
      <c r="D63" t="s">
        <v>18</v>
      </c>
    </row>
    <row r="64" spans="4:4" x14ac:dyDescent="0.25">
      <c r="D64" t="s">
        <v>18</v>
      </c>
    </row>
    <row r="65" spans="4:4" x14ac:dyDescent="0.25">
      <c r="D65" t="s">
        <v>18</v>
      </c>
    </row>
  </sheetData>
  <mergeCells count="2">
    <mergeCell ref="I1:K1"/>
    <mergeCell ref="L1:N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4429-5A64-4235-A3D8-131B4F8FFBFA}">
  <dimension ref="A1:H5"/>
  <sheetViews>
    <sheetView tabSelected="1" workbookViewId="0">
      <selection activeCell="H3" sqref="H3:H5"/>
    </sheetView>
  </sheetViews>
  <sheetFormatPr defaultRowHeight="15" x14ac:dyDescent="0.25"/>
  <cols>
    <col min="3" max="3" width="11.28515625" customWidth="1"/>
    <col min="4" max="4" width="36.7109375" customWidth="1"/>
    <col min="8" max="8" width="21" customWidth="1"/>
  </cols>
  <sheetData>
    <row r="1" spans="1:8" x14ac:dyDescent="0.25">
      <c r="A1" s="6"/>
      <c r="B1" s="6"/>
      <c r="C1" s="6"/>
      <c r="D1" s="6"/>
      <c r="E1" s="6"/>
      <c r="F1" s="6">
        <v>8</v>
      </c>
      <c r="G1" s="6">
        <v>25</v>
      </c>
      <c r="H1" s="6"/>
    </row>
    <row r="2" spans="1:8" x14ac:dyDescent="0.25">
      <c r="A2" s="6" t="s">
        <v>101</v>
      </c>
      <c r="B2" s="6" t="s">
        <v>102</v>
      </c>
      <c r="C2" s="6" t="s">
        <v>111</v>
      </c>
      <c r="D2" s="6" t="s">
        <v>19</v>
      </c>
      <c r="E2" s="6" t="s">
        <v>57</v>
      </c>
      <c r="F2" s="6" t="s">
        <v>104</v>
      </c>
      <c r="G2" s="6" t="s">
        <v>105</v>
      </c>
      <c r="H2" s="6" t="s">
        <v>112</v>
      </c>
    </row>
    <row r="3" spans="1:8" x14ac:dyDescent="0.25">
      <c r="A3" s="1" t="s">
        <v>109</v>
      </c>
      <c r="B3" s="1" t="s">
        <v>110</v>
      </c>
      <c r="C3" s="1">
        <v>1</v>
      </c>
      <c r="D3" s="1" t="s">
        <v>108</v>
      </c>
      <c r="E3" s="1" t="s">
        <v>103</v>
      </c>
      <c r="F3" s="1">
        <v>8</v>
      </c>
      <c r="G3" s="1"/>
      <c r="H3" s="1" t="str">
        <f>"BD:" &amp; A3 &amp; "-" &amp;B3 &amp; " " &amp;D3 &amp; C3</f>
        <v>BD:1A-1B MMF1</v>
      </c>
    </row>
    <row r="4" spans="1:8" x14ac:dyDescent="0.25">
      <c r="A4" s="1" t="s">
        <v>109</v>
      </c>
      <c r="B4" s="1" t="s">
        <v>110</v>
      </c>
      <c r="C4" s="1">
        <v>1</v>
      </c>
      <c r="D4" s="1" t="s">
        <v>106</v>
      </c>
      <c r="E4" s="1" t="s">
        <v>103</v>
      </c>
      <c r="F4" s="1"/>
      <c r="G4" s="1">
        <v>25</v>
      </c>
      <c r="H4" s="1" t="str">
        <f t="shared" ref="H4:H5" si="0">"BD:" &amp; A4 &amp; "-" &amp;B4 &amp; " " &amp;D4 &amp; C4</f>
        <v>BD:1A-1B Multicore1</v>
      </c>
    </row>
    <row r="5" spans="1:8" x14ac:dyDescent="0.25">
      <c r="A5" s="1" t="s">
        <v>109</v>
      </c>
      <c r="B5" s="1" t="s">
        <v>110</v>
      </c>
      <c r="C5" s="1">
        <v>1</v>
      </c>
      <c r="D5" s="1" t="s">
        <v>113</v>
      </c>
      <c r="E5" s="1" t="s">
        <v>107</v>
      </c>
      <c r="F5" s="1"/>
      <c r="G5" s="1"/>
      <c r="H5" s="1" t="str">
        <f t="shared" si="0"/>
        <v>BD:1A-1B Coax1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EAD2-4DB0-4D3C-8955-DE92D2559B53}">
  <dimension ref="A1:L9"/>
  <sheetViews>
    <sheetView workbookViewId="0">
      <selection activeCell="G1" sqref="G1"/>
    </sheetView>
  </sheetViews>
  <sheetFormatPr defaultRowHeight="15" x14ac:dyDescent="0.25"/>
  <cols>
    <col min="2" max="2" width="18.28515625" customWidth="1"/>
    <col min="3" max="3" width="12.85546875" customWidth="1"/>
    <col min="7" max="7" width="13.42578125" customWidth="1"/>
    <col min="8" max="8" width="12.7109375" customWidth="1"/>
    <col min="10" max="10" width="18.42578125" customWidth="1"/>
    <col min="11" max="11" width="9.140625" customWidth="1"/>
    <col min="12" max="12" width="18.5703125" customWidth="1"/>
  </cols>
  <sheetData>
    <row r="1" spans="1:12" x14ac:dyDescent="0.25">
      <c r="C1" s="6"/>
      <c r="D1" s="6"/>
      <c r="E1" s="6">
        <f>SUM(E3:E8)</f>
        <v>200</v>
      </c>
      <c r="F1" s="6">
        <f>SUM(F3:F8)</f>
        <v>200</v>
      </c>
      <c r="G1" s="6">
        <f>SUM(G3:G8)</f>
        <v>200</v>
      </c>
      <c r="H1" s="6"/>
    </row>
    <row r="2" spans="1:12" x14ac:dyDescent="0.25">
      <c r="A2" t="s">
        <v>101</v>
      </c>
      <c r="B2" t="s">
        <v>102</v>
      </c>
      <c r="C2" s="6" t="s">
        <v>111</v>
      </c>
      <c r="D2" s="6" t="s">
        <v>19</v>
      </c>
      <c r="E2" s="6" t="s">
        <v>108</v>
      </c>
      <c r="F2" s="6" t="s">
        <v>114</v>
      </c>
      <c r="G2" s="6" t="s">
        <v>106</v>
      </c>
      <c r="H2" s="6" t="s">
        <v>115</v>
      </c>
      <c r="I2" s="6" t="s">
        <v>105</v>
      </c>
      <c r="J2" s="6" t="s">
        <v>112</v>
      </c>
    </row>
    <row r="3" spans="1:12" x14ac:dyDescent="0.25">
      <c r="A3">
        <v>1</v>
      </c>
      <c r="B3">
        <v>2</v>
      </c>
      <c r="C3" s="1">
        <v>1</v>
      </c>
      <c r="D3" s="1" t="s">
        <v>108</v>
      </c>
      <c r="E3" s="1">
        <v>100</v>
      </c>
      <c r="F3" s="1"/>
      <c r="G3" s="1"/>
      <c r="H3" s="1">
        <v>8</v>
      </c>
      <c r="J3" s="1" t="str">
        <f>"CD:" &amp; A3 &amp; "-" &amp;B3 &amp; " " &amp;D3&amp;C3</f>
        <v>CD:1-2 MMF1</v>
      </c>
    </row>
    <row r="4" spans="1:12" x14ac:dyDescent="0.25">
      <c r="A4">
        <v>1</v>
      </c>
      <c r="B4">
        <v>2</v>
      </c>
      <c r="C4" s="1">
        <v>1</v>
      </c>
      <c r="D4" s="1" t="s">
        <v>114</v>
      </c>
      <c r="E4" s="1"/>
      <c r="F4" s="1">
        <v>100</v>
      </c>
      <c r="G4" s="1">
        <v>100</v>
      </c>
      <c r="H4" s="1">
        <v>8</v>
      </c>
      <c r="J4" s="1" t="str">
        <f>"CD:" &amp; A4 &amp; "-" &amp;B4 &amp; " " &amp;D4&amp;C4</f>
        <v>CD:1-2 SMF1</v>
      </c>
    </row>
    <row r="5" spans="1:12" x14ac:dyDescent="0.25">
      <c r="A5">
        <v>1</v>
      </c>
      <c r="B5">
        <v>2</v>
      </c>
      <c r="C5" s="1">
        <v>1</v>
      </c>
      <c r="D5" s="1" t="s">
        <v>106</v>
      </c>
      <c r="E5" s="1"/>
      <c r="F5" s="1"/>
      <c r="G5" s="1"/>
      <c r="I5">
        <v>25</v>
      </c>
      <c r="J5" s="1" t="str">
        <f>"CD:" &amp; A5 &amp; "-" &amp;B5 &amp; " " &amp;D5&amp;C5</f>
        <v>CD:1-2 Multicore1</v>
      </c>
    </row>
    <row r="6" spans="1:12" x14ac:dyDescent="0.25">
      <c r="A6">
        <v>2</v>
      </c>
      <c r="B6">
        <v>3</v>
      </c>
      <c r="C6" s="1">
        <v>1</v>
      </c>
      <c r="D6" s="1" t="s">
        <v>108</v>
      </c>
      <c r="E6" s="1">
        <v>100</v>
      </c>
      <c r="F6" s="1"/>
      <c r="G6" s="1"/>
      <c r="H6" s="1">
        <v>8</v>
      </c>
      <c r="J6" s="1" t="str">
        <f>"CD:" &amp; A6 &amp; "-" &amp;B6 &amp; " " &amp;D6&amp;C6</f>
        <v>CD:2-3 MMF1</v>
      </c>
    </row>
    <row r="7" spans="1:12" x14ac:dyDescent="0.25">
      <c r="A7">
        <v>2</v>
      </c>
      <c r="B7">
        <v>3</v>
      </c>
      <c r="C7" s="1">
        <v>1</v>
      </c>
      <c r="D7" s="1" t="s">
        <v>114</v>
      </c>
      <c r="E7" s="1"/>
      <c r="F7" s="1">
        <v>100</v>
      </c>
      <c r="G7" s="1">
        <v>100</v>
      </c>
      <c r="H7" s="1">
        <v>8</v>
      </c>
      <c r="J7" s="1" t="str">
        <f>"CD:" &amp; A7 &amp; "-" &amp;B7 &amp; " " &amp;D7&amp;C7</f>
        <v>CD:2-3 SMF1</v>
      </c>
    </row>
    <row r="8" spans="1:12" x14ac:dyDescent="0.25">
      <c r="A8">
        <v>2</v>
      </c>
      <c r="B8">
        <v>3</v>
      </c>
      <c r="C8" s="1">
        <v>1</v>
      </c>
      <c r="D8" s="1" t="s">
        <v>106</v>
      </c>
      <c r="E8" s="1"/>
      <c r="F8" s="1"/>
      <c r="G8" s="1"/>
      <c r="I8">
        <v>25</v>
      </c>
      <c r="J8" s="1" t="str">
        <f>"CD:" &amp; A8 &amp; "-" &amp;B8 &amp; " " &amp;D8&amp;C8</f>
        <v>CD:2-3 Multicore1</v>
      </c>
    </row>
    <row r="9" spans="1:12" x14ac:dyDescent="0.25">
      <c r="C9" s="1"/>
      <c r="D9" s="1"/>
      <c r="E9" s="1"/>
      <c r="F9" s="1"/>
      <c r="G9" s="1"/>
      <c r="L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FD1A</vt:lpstr>
      <vt:lpstr>FD1B</vt:lpstr>
      <vt:lpstr>BD1</vt:lpstr>
      <vt:lpstr>CD</vt:lpstr>
      <vt:lpstr>Total_100mbs</vt:lpstr>
      <vt:lpstr>Total_10mbs</vt:lpstr>
      <vt:lpstr>Total_1gbs</vt:lpstr>
      <vt:lpstr>Total_CAT6_Lenght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 Lomidze</dc:creator>
  <cp:lastModifiedBy>Ika Lomidze</cp:lastModifiedBy>
  <dcterms:created xsi:type="dcterms:W3CDTF">2025-02-02T23:51:50Z</dcterms:created>
  <dcterms:modified xsi:type="dcterms:W3CDTF">2025-02-03T14:55:43Z</dcterms:modified>
</cp:coreProperties>
</file>