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enzo/Documents/GitHub/weave-public/stats/"/>
    </mc:Choice>
  </mc:AlternateContent>
  <xr:revisionPtr revIDLastSave="0" documentId="13_ncr:1_{3C4A14EA-C740-094E-978F-915DF351D14F}" xr6:coauthVersionLast="47" xr6:coauthVersionMax="47" xr10:uidLastSave="{00000000-0000-0000-0000-000000000000}"/>
  <bookViews>
    <workbookView xWindow="3420" yWindow="500" windowWidth="25380" windowHeight="15860" activeTab="1" xr2:uid="{13149FBC-6828-7E44-B1C2-B04217CC23FE}"/>
  </bookViews>
  <sheets>
    <sheet name="Scenario info" sheetId="3" r:id="rId1"/>
    <sheet name="Weather forecast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3" i="3" s="1"/>
  <c r="L6" i="4"/>
  <c r="M6" i="4" s="1"/>
  <c r="M7" i="4"/>
  <c r="M5" i="4"/>
  <c r="B15" i="3"/>
  <c r="B13" i="3"/>
  <c r="B16" i="3"/>
  <c r="C11" i="3"/>
  <c r="C9" i="3"/>
  <c r="C10" i="3"/>
</calcChain>
</file>

<file path=xl/sharedStrings.xml><?xml version="1.0" encoding="utf-8"?>
<sst xmlns="http://schemas.openxmlformats.org/spreadsheetml/2006/main" count="32" uniqueCount="31">
  <si>
    <t>Scenario</t>
  </si>
  <si>
    <t>93x93</t>
  </si>
  <si>
    <t>186x186</t>
  </si>
  <si>
    <t>No-fly zone (cells)</t>
  </si>
  <si>
    <t>ROI dimension (cells)</t>
  </si>
  <si>
    <t>Roads (cells)</t>
  </si>
  <si>
    <t>Optimal</t>
  </si>
  <si>
    <t>Micro-grid resolution (cells)</t>
  </si>
  <si>
    <t>Micro-grid dimension (cells)</t>
  </si>
  <si>
    <t>Macro-grid resolution (cells)</t>
  </si>
  <si>
    <t>ROI dimension (m²)</t>
  </si>
  <si>
    <t>Number of UAV nodes</t>
  </si>
  <si>
    <t>Number of UAV edges</t>
  </si>
  <si>
    <t>Number of BSS nodes</t>
  </si>
  <si>
    <t>Number of BSS edges</t>
  </si>
  <si>
    <t>of the scenario</t>
  </si>
  <si>
    <t>of the ROI</t>
  </si>
  <si>
    <t>Timestamp</t>
  </si>
  <si>
    <t>Cold</t>
  </si>
  <si>
    <t>Warm</t>
  </si>
  <si>
    <t>Starting temperature</t>
  </si>
  <si>
    <t>Max cell</t>
  </si>
  <si>
    <t>Limit 80%</t>
  </si>
  <si>
    <t>Optimal Stationary</t>
  </si>
  <si>
    <t>Cold Low Variance</t>
  </si>
  <si>
    <t>Cold High Variance</t>
  </si>
  <si>
    <t>Warm Low Variance</t>
  </si>
  <si>
    <t>Warm High Variance</t>
  </si>
  <si>
    <t>Macro-cell dimension (m²)</t>
  </si>
  <si>
    <t>Micro-cell dimension (m²)</t>
  </si>
  <si>
    <t>D93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</si>
</sst>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164" fontId="0" fillId="0" borderId="0" xfId="1" applyNumberFormat="1" applyFont="1"/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1" fontId="0" fillId="0" borderId="0" xfId="0" applyNumberFormat="1"/>
    <xf numFmtId="0" fontId="2" fillId="0" borderId="0" xfId="0" applyFont="1"/>
    <xf numFmtId="9" fontId="0" fillId="0" borderId="0" xfId="0" applyNumberFormat="1"/>
    <xf numFmtId="0" fontId="3" fillId="0" borderId="0" xfId="0" applyFont="1" applyAlignment="1">
      <alignment horizontal="left"/>
    </xf>
    <xf numFmtId="3" fontId="0" fillId="0" borderId="0" xfId="0" applyNumberFormat="1"/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'Weather forecasts'!$B$1</c:f>
              <c:strCache>
                <c:ptCount val="1"/>
                <c:pt idx="0">
                  <c:v>Optimal Stationary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'Weather forecasts'!$A$2:$A$9</c:f>
              <c:numCache>
                <c:formatCode>General</c:formatCode>
                <c:ptCount val="8"/>
                <c:pt idx="0">
                  <c:v>0</c:v>
                </c:pt>
                <c:pt idx="1">
                  <c:v>900</c:v>
                </c:pt>
                <c:pt idx="2">
                  <c:v>1800</c:v>
                </c:pt>
                <c:pt idx="3">
                  <c:v>2700</c:v>
                </c:pt>
                <c:pt idx="4">
                  <c:v>3600</c:v>
                </c:pt>
                <c:pt idx="5">
                  <c:v>4500</c:v>
                </c:pt>
                <c:pt idx="6">
                  <c:v>5400</c:v>
                </c:pt>
                <c:pt idx="7">
                  <c:v>6300</c:v>
                </c:pt>
              </c:numCache>
            </c:numRef>
          </c:cat>
          <c:val>
            <c:numRef>
              <c:f>'Weather forecasts'!$B$2:$B$9</c:f>
              <c:numCache>
                <c:formatCode>General</c:formatCode>
                <c:ptCount val="8"/>
                <c:pt idx="0">
                  <c:v>1143</c:v>
                </c:pt>
                <c:pt idx="1">
                  <c:v>1143</c:v>
                </c:pt>
                <c:pt idx="2">
                  <c:v>1143</c:v>
                </c:pt>
                <c:pt idx="3">
                  <c:v>1143</c:v>
                </c:pt>
                <c:pt idx="4">
                  <c:v>1143</c:v>
                </c:pt>
                <c:pt idx="5">
                  <c:v>1143</c:v>
                </c:pt>
                <c:pt idx="6">
                  <c:v>1143</c:v>
                </c:pt>
                <c:pt idx="7">
                  <c:v>1143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70-B94C-AC8D-7E5469B09D01}"/>
            </c:ext>
          </c:extLst>
        </c:ser>
        <c:ser>
          <c:idx val="1"/>
          <c:order val="1"/>
          <c:tx>
            <c:strRef>
              <c:f>'Weather forecasts'!$C$1</c:f>
              <c:strCache>
                <c:ptCount val="1"/>
                <c:pt idx="0">
                  <c:v>Cold Low Variance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'Weather forecasts'!$A$2:$A$9</c:f>
              <c:numCache>
                <c:formatCode>General</c:formatCode>
                <c:ptCount val="8"/>
                <c:pt idx="0">
                  <c:v>0</c:v>
                </c:pt>
                <c:pt idx="1">
                  <c:v>900</c:v>
                </c:pt>
                <c:pt idx="2">
                  <c:v>1800</c:v>
                </c:pt>
                <c:pt idx="3">
                  <c:v>2700</c:v>
                </c:pt>
                <c:pt idx="4">
                  <c:v>3600</c:v>
                </c:pt>
                <c:pt idx="5">
                  <c:v>4500</c:v>
                </c:pt>
                <c:pt idx="6">
                  <c:v>5400</c:v>
                </c:pt>
                <c:pt idx="7">
                  <c:v>6300</c:v>
                </c:pt>
              </c:numCache>
            </c:numRef>
          </c:cat>
          <c:val>
            <c:numRef>
              <c:f>'Weather forecasts'!$C$2:$C$9</c:f>
              <c:numCache>
                <c:formatCode>General</c:formatCode>
                <c:ptCount val="8"/>
                <c:pt idx="0" formatCode="0">
                  <c:v>1042</c:v>
                </c:pt>
                <c:pt idx="1">
                  <c:v>1052</c:v>
                </c:pt>
                <c:pt idx="2">
                  <c:v>1041</c:v>
                </c:pt>
                <c:pt idx="3">
                  <c:v>1052</c:v>
                </c:pt>
                <c:pt idx="4">
                  <c:v>1052</c:v>
                </c:pt>
                <c:pt idx="5">
                  <c:v>1064</c:v>
                </c:pt>
                <c:pt idx="6">
                  <c:v>1052</c:v>
                </c:pt>
                <c:pt idx="7">
                  <c:v>1029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B70-B94C-AC8D-7E5469B09D01}"/>
            </c:ext>
          </c:extLst>
        </c:ser>
        <c:ser>
          <c:idx val="2"/>
          <c:order val="2"/>
          <c:tx>
            <c:strRef>
              <c:f>'Weather forecasts'!$D$1</c:f>
              <c:strCache>
                <c:ptCount val="1"/>
                <c:pt idx="0">
                  <c:v>Cold High Variance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'Weather forecasts'!$A$2:$A$9</c:f>
              <c:numCache>
                <c:formatCode>General</c:formatCode>
                <c:ptCount val="8"/>
                <c:pt idx="0">
                  <c:v>0</c:v>
                </c:pt>
                <c:pt idx="1">
                  <c:v>900</c:v>
                </c:pt>
                <c:pt idx="2">
                  <c:v>1800</c:v>
                </c:pt>
                <c:pt idx="3">
                  <c:v>2700</c:v>
                </c:pt>
                <c:pt idx="4">
                  <c:v>3600</c:v>
                </c:pt>
                <c:pt idx="5">
                  <c:v>4500</c:v>
                </c:pt>
                <c:pt idx="6">
                  <c:v>5400</c:v>
                </c:pt>
                <c:pt idx="7">
                  <c:v>6300</c:v>
                </c:pt>
              </c:numCache>
            </c:numRef>
          </c:cat>
          <c:val>
            <c:numRef>
              <c:f>'Weather forecasts'!$D$2:$D$9</c:f>
              <c:numCache>
                <c:formatCode>General</c:formatCode>
                <c:ptCount val="8"/>
                <c:pt idx="0" formatCode="0">
                  <c:v>1042</c:v>
                </c:pt>
                <c:pt idx="1">
                  <c:v>1052</c:v>
                </c:pt>
                <c:pt idx="2">
                  <c:v>1120</c:v>
                </c:pt>
                <c:pt idx="3">
                  <c:v>1064</c:v>
                </c:pt>
                <c:pt idx="4">
                  <c:v>1052</c:v>
                </c:pt>
                <c:pt idx="5">
                  <c:v>1029</c:v>
                </c:pt>
                <c:pt idx="6">
                  <c:v>1108</c:v>
                </c:pt>
                <c:pt idx="7">
                  <c:v>1100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B70-B94C-AC8D-7E5469B09D01}"/>
            </c:ext>
          </c:extLst>
        </c:ser>
        <c:ser>
          <c:idx val="3"/>
          <c:order val="3"/>
          <c:tx>
            <c:strRef>
              <c:f>'Weather forecasts'!$E$1</c:f>
              <c:strCache>
                <c:ptCount val="1"/>
                <c:pt idx="0">
                  <c:v>Warm Low Variance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'Weather forecasts'!$A$2:$A$9</c:f>
              <c:numCache>
                <c:formatCode>General</c:formatCode>
                <c:ptCount val="8"/>
                <c:pt idx="0">
                  <c:v>0</c:v>
                </c:pt>
                <c:pt idx="1">
                  <c:v>900</c:v>
                </c:pt>
                <c:pt idx="2">
                  <c:v>1800</c:v>
                </c:pt>
                <c:pt idx="3">
                  <c:v>2700</c:v>
                </c:pt>
                <c:pt idx="4">
                  <c:v>3600</c:v>
                </c:pt>
                <c:pt idx="5">
                  <c:v>4500</c:v>
                </c:pt>
                <c:pt idx="6">
                  <c:v>5400</c:v>
                </c:pt>
                <c:pt idx="7">
                  <c:v>6300</c:v>
                </c:pt>
              </c:numCache>
            </c:numRef>
          </c:cat>
          <c:val>
            <c:numRef>
              <c:f>'Weather forecasts'!$E$2:$E$9</c:f>
              <c:numCache>
                <c:formatCode>General</c:formatCode>
                <c:ptCount val="8"/>
                <c:pt idx="0" formatCode="0">
                  <c:v>870</c:v>
                </c:pt>
                <c:pt idx="1">
                  <c:v>829</c:v>
                </c:pt>
                <c:pt idx="2">
                  <c:v>870</c:v>
                </c:pt>
                <c:pt idx="3">
                  <c:v>870</c:v>
                </c:pt>
                <c:pt idx="4">
                  <c:v>850</c:v>
                </c:pt>
                <c:pt idx="5">
                  <c:v>870</c:v>
                </c:pt>
                <c:pt idx="6">
                  <c:v>829</c:v>
                </c:pt>
                <c:pt idx="7">
                  <c:v>870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B70-B94C-AC8D-7E5469B09D01}"/>
            </c:ext>
          </c:extLst>
        </c:ser>
        <c:ser>
          <c:idx val="4"/>
          <c:order val="4"/>
          <c:tx>
            <c:strRef>
              <c:f>'Weather forecasts'!$F$1</c:f>
              <c:strCache>
                <c:ptCount val="1"/>
                <c:pt idx="0">
                  <c:v>Warm High Variance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'Weather forecasts'!$A$2:$A$9</c:f>
              <c:numCache>
                <c:formatCode>General</c:formatCode>
                <c:ptCount val="8"/>
                <c:pt idx="0">
                  <c:v>0</c:v>
                </c:pt>
                <c:pt idx="1">
                  <c:v>900</c:v>
                </c:pt>
                <c:pt idx="2">
                  <c:v>1800</c:v>
                </c:pt>
                <c:pt idx="3">
                  <c:v>2700</c:v>
                </c:pt>
                <c:pt idx="4">
                  <c:v>3600</c:v>
                </c:pt>
                <c:pt idx="5">
                  <c:v>4500</c:v>
                </c:pt>
                <c:pt idx="6">
                  <c:v>5400</c:v>
                </c:pt>
                <c:pt idx="7">
                  <c:v>6300</c:v>
                </c:pt>
              </c:numCache>
            </c:numRef>
          </c:cat>
          <c:val>
            <c:numRef>
              <c:f>'Weather forecasts'!$F$2:$F$9</c:f>
              <c:numCache>
                <c:formatCode>General</c:formatCode>
                <c:ptCount val="8"/>
                <c:pt idx="0" formatCode="0">
                  <c:v>870</c:v>
                </c:pt>
                <c:pt idx="1">
                  <c:v>870</c:v>
                </c:pt>
                <c:pt idx="2">
                  <c:v>1017</c:v>
                </c:pt>
                <c:pt idx="3">
                  <c:v>925</c:v>
                </c:pt>
                <c:pt idx="4">
                  <c:v>908</c:v>
                </c:pt>
                <c:pt idx="5">
                  <c:v>787</c:v>
                </c:pt>
                <c:pt idx="6">
                  <c:v>1084</c:v>
                </c:pt>
                <c:pt idx="7">
                  <c:v>1075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B70-B94C-AC8D-7E5469B09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592015"/>
        <c:axId val="1530326143"/>
      </c:lineChart>
      <c:catAx>
        <c:axId val="1644592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1530326143"/>
        <c:crosses val="autoZero"/>
        <c:auto val="1"/>
        <c:lblAlgn val="ctr"/>
        <c:lblOffset val="100"/>
        <c:noMultiLvlLbl val="0"/>
      </c:catAx>
      <c:valAx>
        <c:axId val="1530326143"/>
        <c:scaling>
          <c:orientation val="minMax"/>
          <c:min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UAVs battery autonomy (cells)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1644592015"/>
        <c:crosses val="autoZero"/>
        <c:crossBetween val="between"/>
        <c:majorUnit val="50"/>
        <c:min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14</xdr:col>
      <xdr:colOff>342901</xdr:colOff>
      <xdr:row>33</xdr:row>
      <xdr:rowOff>112787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E6C4BC0-9C25-FB49-8784-0DB6CAEF8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2845" y="0"/>
          <a:ext cx="7732987" cy="69773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908050</xdr:colOff>
      <xdr:row>13</xdr:row>
      <xdr:rowOff>76200</xdr:rowOff>
    </xdr:from>
    <xdr:to>
      <xdr:col>9</xdr:col>
      <xdr:colOff>209550</xdr:colOff>
      <xdr:row>26</xdr:row>
      <xdr:rowOff>177800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C0CFB56-4F07-7F5B-3179-48B70807A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6808-A770-9C40-8492-2F6DC09B1B77}">
  <dimension ref="A1:H41"/>
  <sheetViews>
    <sheetView zoomScale="75" zoomScaleNormal="140" workbookViewId="0">
      <selection activeCell="E39" sqref="E39"/>
    </sheetView>
  </sheetViews>
  <sheetFormatPr baseColWidth="10" defaultRowHeight="16" x14ac:dyDescent="0.2"/>
  <cols>
    <col min="1" max="1" width="25.33203125" bestFit="1" customWidth="1"/>
    <col min="2" max="2" width="12.6640625" customWidth="1"/>
    <col min="3" max="3" width="7.83203125" customWidth="1"/>
    <col min="4" max="4" width="12.5" bestFit="1" customWidth="1"/>
  </cols>
  <sheetData>
    <row r="1" spans="1:4" x14ac:dyDescent="0.2">
      <c r="A1" s="2" t="s">
        <v>0</v>
      </c>
      <c r="B1" s="1" t="s">
        <v>30</v>
      </c>
    </row>
    <row r="2" spans="1:4" x14ac:dyDescent="0.2">
      <c r="A2" s="2"/>
      <c r="B2" s="9"/>
    </row>
    <row r="3" spans="1:4" x14ac:dyDescent="0.2">
      <c r="A3" s="2" t="s">
        <v>10</v>
      </c>
      <c r="B3" s="11">
        <f>B8*B5</f>
        <v>518940</v>
      </c>
    </row>
    <row r="4" spans="1:4" x14ac:dyDescent="0.2">
      <c r="A4" s="2" t="s">
        <v>28</v>
      </c>
      <c r="B4" s="11">
        <v>30</v>
      </c>
    </row>
    <row r="5" spans="1:4" x14ac:dyDescent="0.2">
      <c r="A5" s="2" t="s">
        <v>29</v>
      </c>
      <c r="B5" s="11">
        <f>B4/2</f>
        <v>15</v>
      </c>
    </row>
    <row r="6" spans="1:4" x14ac:dyDescent="0.2">
      <c r="A6" s="2" t="s">
        <v>9</v>
      </c>
      <c r="B6" s="11" t="s">
        <v>1</v>
      </c>
    </row>
    <row r="7" spans="1:4" x14ac:dyDescent="0.2">
      <c r="A7" s="2" t="s">
        <v>7</v>
      </c>
      <c r="B7" s="11" t="s">
        <v>2</v>
      </c>
    </row>
    <row r="8" spans="1:4" x14ac:dyDescent="0.2">
      <c r="A8" s="2" t="s">
        <v>8</v>
      </c>
      <c r="B8" s="11">
        <v>34596</v>
      </c>
    </row>
    <row r="9" spans="1:4" x14ac:dyDescent="0.2">
      <c r="A9" s="2" t="s">
        <v>3</v>
      </c>
      <c r="B9" s="11">
        <v>15004</v>
      </c>
      <c r="C9" s="3">
        <f>B9/$B$8</f>
        <v>0.43369175627240142</v>
      </c>
      <c r="D9" t="s">
        <v>15</v>
      </c>
    </row>
    <row r="10" spans="1:4" x14ac:dyDescent="0.2">
      <c r="A10" s="2" t="s">
        <v>4</v>
      </c>
      <c r="B10" s="11">
        <v>19592</v>
      </c>
      <c r="C10" s="3">
        <f>B10/$B$8</f>
        <v>0.56630824372759858</v>
      </c>
      <c r="D10" t="s">
        <v>15</v>
      </c>
    </row>
    <row r="11" spans="1:4" x14ac:dyDescent="0.2">
      <c r="A11" s="2" t="s">
        <v>5</v>
      </c>
      <c r="B11" s="11">
        <v>4616</v>
      </c>
      <c r="C11" s="3">
        <f>B11/$B$10</f>
        <v>0.23560636994691711</v>
      </c>
      <c r="D11" t="s">
        <v>16</v>
      </c>
    </row>
    <row r="12" spans="1:4" x14ac:dyDescent="0.2">
      <c r="A12" s="2"/>
      <c r="B12" s="12"/>
      <c r="C12" s="3"/>
    </row>
    <row r="13" spans="1:4" x14ac:dyDescent="0.2">
      <c r="A13" s="2" t="s">
        <v>11</v>
      </c>
      <c r="B13" s="11">
        <f>B8</f>
        <v>34596</v>
      </c>
      <c r="C13" s="3"/>
    </row>
    <row r="14" spans="1:4" x14ac:dyDescent="0.2">
      <c r="A14" s="2" t="s">
        <v>12</v>
      </c>
      <c r="B14" s="11">
        <v>138218</v>
      </c>
      <c r="C14" s="3"/>
    </row>
    <row r="15" spans="1:4" x14ac:dyDescent="0.2">
      <c r="A15" s="2" t="s">
        <v>13</v>
      </c>
      <c r="B15" s="11">
        <f>B11</f>
        <v>4616</v>
      </c>
      <c r="C15" s="3"/>
    </row>
    <row r="16" spans="1:4" x14ac:dyDescent="0.2">
      <c r="A16" s="2" t="s">
        <v>14</v>
      </c>
      <c r="B16" s="11">
        <f>B11*(B11-1)</f>
        <v>21302840</v>
      </c>
      <c r="C16" s="3"/>
    </row>
    <row r="17" spans="1:4" x14ac:dyDescent="0.2">
      <c r="A17" s="2"/>
      <c r="B17" s="4"/>
      <c r="C17" s="3"/>
    </row>
    <row r="18" spans="1:4" x14ac:dyDescent="0.2">
      <c r="A18" s="2"/>
      <c r="B18" s="1"/>
      <c r="C18" s="3"/>
    </row>
    <row r="19" spans="1:4" x14ac:dyDescent="0.2">
      <c r="A19" s="2"/>
      <c r="B19" s="1"/>
    </row>
    <row r="20" spans="1:4" x14ac:dyDescent="0.2">
      <c r="A20" s="2"/>
      <c r="B20" s="1"/>
    </row>
    <row r="21" spans="1:4" x14ac:dyDescent="0.2">
      <c r="A21" s="2"/>
      <c r="B21" s="1"/>
    </row>
    <row r="26" spans="1:4" x14ac:dyDescent="0.2">
      <c r="B26" s="5"/>
    </row>
    <row r="27" spans="1:4" x14ac:dyDescent="0.2">
      <c r="B27" s="5"/>
    </row>
    <row r="28" spans="1:4" x14ac:dyDescent="0.2">
      <c r="B28" s="5"/>
    </row>
    <row r="30" spans="1:4" x14ac:dyDescent="0.2">
      <c r="D30" s="4"/>
    </row>
    <row r="31" spans="1:4" x14ac:dyDescent="0.2">
      <c r="D31" s="4"/>
    </row>
    <row r="40" spans="6:8" x14ac:dyDescent="0.2">
      <c r="F40" s="10"/>
    </row>
    <row r="41" spans="6:8" x14ac:dyDescent="0.2">
      <c r="F41" s="7"/>
      <c r="H41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EB27-E63D-5C4D-A923-DC829F6F6540}">
  <dimension ref="A1:M9"/>
  <sheetViews>
    <sheetView tabSelected="1" zoomScale="64" workbookViewId="0">
      <selection activeCell="B12" sqref="B12"/>
    </sheetView>
  </sheetViews>
  <sheetFormatPr baseColWidth="10" defaultRowHeight="16" x14ac:dyDescent="0.2"/>
  <cols>
    <col min="2" max="2" width="16.83203125" bestFit="1" customWidth="1"/>
    <col min="3" max="3" width="15.83203125" bestFit="1" customWidth="1"/>
    <col min="4" max="4" width="16.33203125" bestFit="1" customWidth="1"/>
    <col min="5" max="5" width="17.6640625" bestFit="1" customWidth="1"/>
    <col min="6" max="6" width="18" bestFit="1" customWidth="1"/>
    <col min="11" max="11" width="18.6640625" bestFit="1" customWidth="1"/>
    <col min="12" max="12" width="11.83203125" bestFit="1" customWidth="1"/>
  </cols>
  <sheetData>
    <row r="1" spans="1:13" x14ac:dyDescent="0.2">
      <c r="A1" s="7" t="s">
        <v>17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</row>
    <row r="2" spans="1:13" x14ac:dyDescent="0.2">
      <c r="A2" s="7">
        <v>0</v>
      </c>
      <c r="B2">
        <v>1143</v>
      </c>
      <c r="C2" s="6">
        <v>1042</v>
      </c>
      <c r="D2" s="6">
        <v>1042</v>
      </c>
      <c r="E2" s="6">
        <v>870</v>
      </c>
      <c r="F2" s="6">
        <v>870</v>
      </c>
    </row>
    <row r="3" spans="1:13" x14ac:dyDescent="0.2">
      <c r="A3" s="7">
        <v>900</v>
      </c>
      <c r="B3">
        <v>1143</v>
      </c>
      <c r="C3">
        <v>1052</v>
      </c>
      <c r="D3">
        <v>1052</v>
      </c>
      <c r="E3">
        <v>829</v>
      </c>
      <c r="F3">
        <v>870</v>
      </c>
    </row>
    <row r="4" spans="1:13" x14ac:dyDescent="0.2">
      <c r="A4" s="7">
        <v>1800</v>
      </c>
      <c r="B4">
        <v>1143</v>
      </c>
      <c r="C4">
        <v>1041</v>
      </c>
      <c r="D4">
        <v>1120</v>
      </c>
      <c r="E4">
        <v>870</v>
      </c>
      <c r="F4">
        <v>1017</v>
      </c>
      <c r="K4" t="s">
        <v>20</v>
      </c>
      <c r="L4" t="s">
        <v>21</v>
      </c>
      <c r="M4" s="8" t="s">
        <v>22</v>
      </c>
    </row>
    <row r="5" spans="1:13" x14ac:dyDescent="0.2">
      <c r="A5" s="7">
        <v>2700</v>
      </c>
      <c r="B5">
        <v>1143</v>
      </c>
      <c r="C5">
        <v>1052</v>
      </c>
      <c r="D5">
        <v>1064</v>
      </c>
      <c r="E5">
        <v>870</v>
      </c>
      <c r="F5">
        <v>925</v>
      </c>
      <c r="J5" t="s">
        <v>6</v>
      </c>
      <c r="K5">
        <v>17</v>
      </c>
      <c r="L5">
        <v>1429</v>
      </c>
      <c r="M5" s="6">
        <f>L5*80%</f>
        <v>1143.2</v>
      </c>
    </row>
    <row r="6" spans="1:13" x14ac:dyDescent="0.2">
      <c r="A6" s="7">
        <v>3600</v>
      </c>
      <c r="B6">
        <v>1143</v>
      </c>
      <c r="C6">
        <v>1052</v>
      </c>
      <c r="D6">
        <v>1052</v>
      </c>
      <c r="E6">
        <v>850</v>
      </c>
      <c r="F6">
        <v>908</v>
      </c>
      <c r="J6" t="s">
        <v>18</v>
      </c>
      <c r="K6">
        <v>0</v>
      </c>
      <c r="L6" s="6">
        <f>1302</f>
        <v>1302</v>
      </c>
      <c r="M6" s="6">
        <f t="shared" ref="M6:M7" si="0">L6*80%</f>
        <v>1041.6000000000001</v>
      </c>
    </row>
    <row r="7" spans="1:13" x14ac:dyDescent="0.2">
      <c r="A7" s="7">
        <v>4500</v>
      </c>
      <c r="B7">
        <v>1143</v>
      </c>
      <c r="C7">
        <v>1064</v>
      </c>
      <c r="D7">
        <v>1029</v>
      </c>
      <c r="E7">
        <v>870</v>
      </c>
      <c r="F7">
        <v>787</v>
      </c>
      <c r="J7" t="s">
        <v>19</v>
      </c>
      <c r="K7">
        <v>45</v>
      </c>
      <c r="L7" s="6">
        <v>1088</v>
      </c>
      <c r="M7" s="6">
        <f t="shared" si="0"/>
        <v>870.40000000000009</v>
      </c>
    </row>
    <row r="8" spans="1:13" x14ac:dyDescent="0.2">
      <c r="A8" s="7">
        <v>5400</v>
      </c>
      <c r="B8">
        <v>1143</v>
      </c>
      <c r="C8">
        <v>1052</v>
      </c>
      <c r="D8">
        <v>1108</v>
      </c>
      <c r="E8">
        <v>829</v>
      </c>
      <c r="F8">
        <v>1084</v>
      </c>
    </row>
    <row r="9" spans="1:13" x14ac:dyDescent="0.2">
      <c r="A9" s="7">
        <v>6300</v>
      </c>
      <c r="B9">
        <v>1143</v>
      </c>
      <c r="C9">
        <v>1029</v>
      </c>
      <c r="D9">
        <v>1100</v>
      </c>
      <c r="E9">
        <v>870</v>
      </c>
      <c r="F9">
        <v>1075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Scenario info</vt:lpstr>
      <vt:lpstr>Weather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2023-02-21T16:24:21Z</dcterms:created>
  <dcterms:modified xsi:type="dcterms:W3CDTF">2023-07-10T10:09:00Z</dcterms:modified>
</cp:coreProperties>
</file>