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28275" windowHeight="1255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F5" i="1" l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4" i="1"/>
  <c r="BH4" i="1" s="1"/>
  <c r="BG4" i="1"/>
  <c r="BI112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L5" i="1" l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4" i="1"/>
  <c r="BL3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3" i="1"/>
  <c r="BD33" i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D65" i="1" s="1"/>
  <c r="BD66" i="1" s="1"/>
  <c r="BD67" i="1" s="1"/>
  <c r="BD68" i="1" s="1"/>
  <c r="BD69" i="1" s="1"/>
  <c r="BD70" i="1" s="1"/>
  <c r="BD71" i="1" s="1"/>
  <c r="BD72" i="1" s="1"/>
  <c r="BD73" i="1" s="1"/>
  <c r="BD74" i="1" s="1"/>
  <c r="BD75" i="1" s="1"/>
  <c r="BD76" i="1" s="1"/>
  <c r="BD77" i="1" s="1"/>
  <c r="BD78" i="1" s="1"/>
  <c r="BD79" i="1" s="1"/>
  <c r="BD80" i="1" s="1"/>
  <c r="BD81" i="1" s="1"/>
  <c r="BD82" i="1" s="1"/>
  <c r="BD83" i="1" s="1"/>
  <c r="BD84" i="1" s="1"/>
  <c r="BD85" i="1" s="1"/>
  <c r="BD86" i="1" s="1"/>
  <c r="BD87" i="1" s="1"/>
  <c r="BD88" i="1" s="1"/>
  <c r="BD89" i="1" s="1"/>
  <c r="BD90" i="1" s="1"/>
  <c r="BD91" i="1" s="1"/>
  <c r="BD92" i="1" s="1"/>
  <c r="BD93" i="1" s="1"/>
  <c r="BD94" i="1" s="1"/>
  <c r="BD95" i="1" s="1"/>
  <c r="BD96" i="1" s="1"/>
  <c r="BD97" i="1" s="1"/>
  <c r="BD98" i="1" s="1"/>
  <c r="BD99" i="1" s="1"/>
  <c r="BD100" i="1" s="1"/>
  <c r="BD101" i="1" s="1"/>
  <c r="BD102" i="1" s="1"/>
  <c r="BD103" i="1" s="1"/>
  <c r="BD104" i="1" s="1"/>
  <c r="BD105" i="1" s="1"/>
  <c r="BD106" i="1" s="1"/>
  <c r="BD107" i="1" s="1"/>
  <c r="BD108" i="1" s="1"/>
  <c r="BD109" i="1" s="1"/>
  <c r="BD110" i="1" s="1"/>
  <c r="BD111" i="1" s="1"/>
  <c r="BD112" i="1" s="1"/>
  <c r="BC33" i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77" i="1" s="1"/>
  <c r="BC78" i="1" s="1"/>
  <c r="BC79" i="1" s="1"/>
  <c r="BC80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C91" i="1" s="1"/>
  <c r="BC92" i="1" s="1"/>
  <c r="BC93" i="1" s="1"/>
  <c r="BC94" i="1" s="1"/>
  <c r="BC95" i="1" s="1"/>
  <c r="BC96" i="1" s="1"/>
  <c r="BC97" i="1" s="1"/>
  <c r="BC98" i="1" s="1"/>
  <c r="BC99" i="1" s="1"/>
  <c r="BC100" i="1" s="1"/>
  <c r="BC101" i="1" s="1"/>
  <c r="BC102" i="1" s="1"/>
  <c r="BC103" i="1" s="1"/>
  <c r="BC104" i="1" s="1"/>
  <c r="BC105" i="1" s="1"/>
  <c r="BC106" i="1" s="1"/>
  <c r="BC107" i="1" s="1"/>
  <c r="BC108" i="1" s="1"/>
  <c r="BC109" i="1" s="1"/>
  <c r="BC110" i="1" s="1"/>
  <c r="BC111" i="1" s="1"/>
  <c r="BC112" i="1" s="1"/>
  <c r="BB28" i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B72" i="1" s="1"/>
  <c r="BB73" i="1" s="1"/>
  <c r="BB74" i="1" s="1"/>
  <c r="BB75" i="1" s="1"/>
  <c r="BB76" i="1" s="1"/>
  <c r="BB77" i="1" s="1"/>
  <c r="BB78" i="1" s="1"/>
  <c r="BB79" i="1" s="1"/>
  <c r="BB80" i="1" s="1"/>
  <c r="BB81" i="1" s="1"/>
  <c r="BB82" i="1" s="1"/>
  <c r="BB83" i="1" s="1"/>
  <c r="BB84" i="1" s="1"/>
  <c r="BB85" i="1" s="1"/>
  <c r="BB86" i="1" s="1"/>
  <c r="BB87" i="1" s="1"/>
  <c r="BB88" i="1" s="1"/>
  <c r="BB89" i="1" s="1"/>
  <c r="BB90" i="1" s="1"/>
  <c r="BB91" i="1" s="1"/>
  <c r="BB92" i="1" s="1"/>
  <c r="BB93" i="1" s="1"/>
  <c r="BB94" i="1" s="1"/>
  <c r="BB95" i="1" s="1"/>
  <c r="BB96" i="1" s="1"/>
  <c r="BB97" i="1" s="1"/>
  <c r="BB98" i="1" s="1"/>
  <c r="BB99" i="1" s="1"/>
  <c r="BB100" i="1" s="1"/>
  <c r="BB101" i="1" s="1"/>
  <c r="BB102" i="1" s="1"/>
  <c r="BB103" i="1" s="1"/>
  <c r="BB104" i="1" s="1"/>
  <c r="BB105" i="1" s="1"/>
  <c r="BB106" i="1" s="1"/>
  <c r="BB107" i="1" s="1"/>
  <c r="BB108" i="1" s="1"/>
  <c r="BB109" i="1" s="1"/>
  <c r="BB110" i="1" s="1"/>
  <c r="BB111" i="1" s="1"/>
  <c r="BB112" i="1" s="1"/>
  <c r="BA28" i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AZ22" i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AY22" i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 s="1"/>
  <c r="AY107" i="1" s="1"/>
  <c r="AY108" i="1" s="1"/>
  <c r="AY109" i="1" s="1"/>
  <c r="AY110" i="1" s="1"/>
  <c r="AY111" i="1" s="1"/>
  <c r="AY112" i="1" s="1"/>
  <c r="AX18" i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W18" i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AW107" i="1" s="1"/>
  <c r="AW108" i="1" s="1"/>
  <c r="AW109" i="1" s="1"/>
  <c r="AW110" i="1" s="1"/>
  <c r="AW111" i="1" s="1"/>
  <c r="AW112" i="1" s="1"/>
  <c r="AV13" i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V101" i="1" s="1"/>
  <c r="AV102" i="1" s="1"/>
  <c r="AV103" i="1" s="1"/>
  <c r="AV104" i="1" s="1"/>
  <c r="AV105" i="1" s="1"/>
  <c r="AV106" i="1" s="1"/>
  <c r="AV107" i="1" s="1"/>
  <c r="AV108" i="1" s="1"/>
  <c r="AV109" i="1" s="1"/>
  <c r="AV110" i="1" s="1"/>
  <c r="AV111" i="1" s="1"/>
  <c r="AV112" i="1" s="1"/>
  <c r="AU13" i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S9" i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T8" i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S8" i="1"/>
  <c r="AR3" i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P4" i="1" l="1"/>
  <c r="AP5" i="1" l="1"/>
  <c r="BI4" i="1"/>
  <c r="AP6" i="1" l="1"/>
  <c r="BG5" i="1"/>
  <c r="BI5" i="1" s="1"/>
  <c r="AP7" i="1" l="1"/>
  <c r="BG6" i="1"/>
  <c r="BI6" i="1" s="1"/>
  <c r="AP8" i="1" l="1"/>
  <c r="BG7" i="1"/>
  <c r="BI7" i="1" s="1"/>
  <c r="AP9" i="1" l="1"/>
  <c r="BG8" i="1"/>
  <c r="BI8" i="1" s="1"/>
  <c r="AP10" i="1" l="1"/>
  <c r="BG9" i="1"/>
  <c r="BI9" i="1" s="1"/>
  <c r="AP11" i="1" l="1"/>
  <c r="BG10" i="1"/>
  <c r="BI10" i="1" s="1"/>
  <c r="AP12" i="1" l="1"/>
  <c r="BG11" i="1"/>
  <c r="BI11" i="1" s="1"/>
  <c r="AP13" i="1" l="1"/>
  <c r="BG12" i="1"/>
  <c r="BI12" i="1" s="1"/>
  <c r="AP14" i="1" l="1"/>
  <c r="BG13" i="1"/>
  <c r="BI13" i="1" s="1"/>
  <c r="AP15" i="1" l="1"/>
  <c r="BG14" i="1"/>
  <c r="BI14" i="1" s="1"/>
  <c r="AP16" i="1" l="1"/>
  <c r="BG15" i="1"/>
  <c r="BI15" i="1" s="1"/>
  <c r="AP17" i="1" l="1"/>
  <c r="BG16" i="1"/>
  <c r="BI16" i="1" s="1"/>
  <c r="AP18" i="1" l="1"/>
  <c r="BG17" i="1"/>
  <c r="BI17" i="1" s="1"/>
  <c r="AP19" i="1" l="1"/>
  <c r="BG18" i="1"/>
  <c r="BI18" i="1" s="1"/>
  <c r="AP20" i="1" l="1"/>
  <c r="BG19" i="1"/>
  <c r="BI19" i="1" s="1"/>
  <c r="AP21" i="1" l="1"/>
  <c r="BG20" i="1"/>
  <c r="BI20" i="1" s="1"/>
  <c r="AP22" i="1" l="1"/>
  <c r="BG21" i="1"/>
  <c r="BI21" i="1" s="1"/>
  <c r="AP23" i="1" l="1"/>
  <c r="BG22" i="1"/>
  <c r="BI22" i="1" s="1"/>
  <c r="AP24" i="1" l="1"/>
  <c r="BG23" i="1"/>
  <c r="BI23" i="1" s="1"/>
  <c r="AP25" i="1" l="1"/>
  <c r="BG24" i="1"/>
  <c r="BI24" i="1" s="1"/>
  <c r="AP26" i="1" l="1"/>
  <c r="BG25" i="1"/>
  <c r="BI25" i="1" s="1"/>
  <c r="AP27" i="1" l="1"/>
  <c r="BG26" i="1"/>
  <c r="BI26" i="1" s="1"/>
  <c r="AP28" i="1" l="1"/>
  <c r="BG27" i="1"/>
  <c r="BI27" i="1" s="1"/>
  <c r="AP29" i="1" l="1"/>
  <c r="BG28" i="1"/>
  <c r="BI28" i="1" s="1"/>
  <c r="AP30" i="1" l="1"/>
  <c r="BG29" i="1"/>
  <c r="BI29" i="1" s="1"/>
  <c r="AP31" i="1" l="1"/>
  <c r="BG30" i="1"/>
  <c r="BI30" i="1" s="1"/>
  <c r="AP32" i="1" l="1"/>
  <c r="BG31" i="1"/>
  <c r="BI31" i="1" s="1"/>
  <c r="AP33" i="1" l="1"/>
  <c r="BG32" i="1"/>
  <c r="BI32" i="1" s="1"/>
  <c r="AP34" i="1" l="1"/>
  <c r="BG33" i="1"/>
  <c r="BI33" i="1" s="1"/>
  <c r="AP35" i="1" l="1"/>
  <c r="BG34" i="1"/>
  <c r="BI34" i="1" s="1"/>
  <c r="AP36" i="1" l="1"/>
  <c r="BG35" i="1"/>
  <c r="BI35" i="1" s="1"/>
  <c r="AP37" i="1" l="1"/>
  <c r="BG36" i="1"/>
  <c r="BI36" i="1" s="1"/>
  <c r="AP38" i="1" l="1"/>
  <c r="BG37" i="1"/>
  <c r="BI37" i="1" s="1"/>
  <c r="AP39" i="1" l="1"/>
  <c r="BG38" i="1"/>
  <c r="BI38" i="1" s="1"/>
  <c r="AP40" i="1" l="1"/>
  <c r="BG39" i="1"/>
  <c r="BI39" i="1" s="1"/>
  <c r="AP41" i="1" l="1"/>
  <c r="BG40" i="1"/>
  <c r="BI40" i="1" s="1"/>
  <c r="AP42" i="1" l="1"/>
  <c r="BG41" i="1"/>
  <c r="BI41" i="1" s="1"/>
  <c r="AP43" i="1" l="1"/>
  <c r="BG42" i="1"/>
  <c r="BI42" i="1" s="1"/>
  <c r="AP44" i="1" l="1"/>
  <c r="BG43" i="1"/>
  <c r="BI43" i="1" s="1"/>
  <c r="AP45" i="1" l="1"/>
  <c r="BG44" i="1"/>
  <c r="BI44" i="1" s="1"/>
  <c r="AP46" i="1" l="1"/>
  <c r="BG45" i="1"/>
  <c r="BI45" i="1" s="1"/>
  <c r="AP47" i="1" l="1"/>
  <c r="BG46" i="1"/>
  <c r="BI46" i="1" s="1"/>
  <c r="AP48" i="1" l="1"/>
  <c r="BG47" i="1"/>
  <c r="BI47" i="1" s="1"/>
  <c r="AP49" i="1" l="1"/>
  <c r="BG48" i="1"/>
  <c r="BI48" i="1" s="1"/>
  <c r="AP50" i="1" l="1"/>
  <c r="BG49" i="1"/>
  <c r="BI49" i="1" s="1"/>
  <c r="AP51" i="1" l="1"/>
  <c r="BG50" i="1"/>
  <c r="BI50" i="1" s="1"/>
  <c r="AP52" i="1" l="1"/>
  <c r="BG51" i="1"/>
  <c r="BI51" i="1" s="1"/>
  <c r="AP53" i="1" l="1"/>
  <c r="BG52" i="1"/>
  <c r="BI52" i="1" s="1"/>
  <c r="AP54" i="1" l="1"/>
  <c r="BG53" i="1"/>
  <c r="BI53" i="1" s="1"/>
  <c r="AP55" i="1" l="1"/>
  <c r="BG54" i="1"/>
  <c r="BI54" i="1" s="1"/>
  <c r="AP56" i="1" l="1"/>
  <c r="BG55" i="1"/>
  <c r="BI55" i="1" s="1"/>
  <c r="AP57" i="1" l="1"/>
  <c r="BG56" i="1"/>
  <c r="BI56" i="1" s="1"/>
  <c r="AP58" i="1" l="1"/>
  <c r="BG57" i="1"/>
  <c r="BI57" i="1" s="1"/>
  <c r="AP59" i="1" l="1"/>
  <c r="BG58" i="1"/>
  <c r="BI58" i="1" s="1"/>
  <c r="AP60" i="1" l="1"/>
  <c r="BG59" i="1"/>
  <c r="BI59" i="1" s="1"/>
  <c r="AP61" i="1" l="1"/>
  <c r="BG60" i="1"/>
  <c r="BI60" i="1" s="1"/>
  <c r="AP62" i="1" l="1"/>
  <c r="BG61" i="1"/>
  <c r="BI61" i="1" s="1"/>
  <c r="AP63" i="1" l="1"/>
  <c r="BG62" i="1"/>
  <c r="BI62" i="1" s="1"/>
  <c r="AP64" i="1" l="1"/>
  <c r="BG63" i="1"/>
  <c r="BI63" i="1" s="1"/>
  <c r="AP65" i="1" l="1"/>
  <c r="BG64" i="1"/>
  <c r="BI64" i="1" s="1"/>
  <c r="AP66" i="1" l="1"/>
  <c r="BG65" i="1"/>
  <c r="BI65" i="1" s="1"/>
  <c r="AP67" i="1" l="1"/>
  <c r="BG66" i="1"/>
  <c r="BI66" i="1" s="1"/>
  <c r="AP68" i="1" l="1"/>
  <c r="BG67" i="1"/>
  <c r="BI67" i="1" s="1"/>
  <c r="AP69" i="1" l="1"/>
  <c r="BG68" i="1"/>
  <c r="BI68" i="1" s="1"/>
  <c r="AP70" i="1" l="1"/>
  <c r="BG69" i="1"/>
  <c r="BI69" i="1" s="1"/>
  <c r="AP71" i="1" l="1"/>
  <c r="BG70" i="1"/>
  <c r="BI70" i="1" s="1"/>
  <c r="AP72" i="1" l="1"/>
  <c r="BG71" i="1"/>
  <c r="BI71" i="1" s="1"/>
  <c r="AP73" i="1" l="1"/>
  <c r="BG72" i="1"/>
  <c r="BI72" i="1" s="1"/>
  <c r="AP74" i="1" l="1"/>
  <c r="BG73" i="1"/>
  <c r="BI73" i="1" s="1"/>
  <c r="AP75" i="1" l="1"/>
  <c r="BG74" i="1"/>
  <c r="BI74" i="1" s="1"/>
  <c r="AP76" i="1" l="1"/>
  <c r="BG75" i="1"/>
  <c r="BI75" i="1" s="1"/>
  <c r="AP77" i="1" l="1"/>
  <c r="BG76" i="1"/>
  <c r="BI76" i="1" s="1"/>
  <c r="AP78" i="1" l="1"/>
  <c r="BG77" i="1"/>
  <c r="BI77" i="1" s="1"/>
  <c r="AP79" i="1" l="1"/>
  <c r="BG78" i="1"/>
  <c r="BI78" i="1" s="1"/>
  <c r="AP80" i="1" l="1"/>
  <c r="BG79" i="1"/>
  <c r="BI79" i="1" s="1"/>
  <c r="AP81" i="1" l="1"/>
  <c r="BG80" i="1"/>
  <c r="BI80" i="1" s="1"/>
  <c r="AP82" i="1" l="1"/>
  <c r="BG81" i="1"/>
  <c r="BI81" i="1" s="1"/>
  <c r="AP83" i="1" l="1"/>
  <c r="BG82" i="1"/>
  <c r="BI82" i="1" s="1"/>
  <c r="AP84" i="1" l="1"/>
  <c r="BG83" i="1"/>
  <c r="BI83" i="1" s="1"/>
  <c r="AP85" i="1" l="1"/>
  <c r="BG84" i="1"/>
  <c r="BI84" i="1" s="1"/>
  <c r="AP86" i="1" l="1"/>
  <c r="BG85" i="1"/>
  <c r="BI85" i="1" s="1"/>
  <c r="AP87" i="1" l="1"/>
  <c r="BG86" i="1"/>
  <c r="BI86" i="1" s="1"/>
  <c r="AP88" i="1" l="1"/>
  <c r="BG87" i="1"/>
  <c r="BI87" i="1" s="1"/>
  <c r="AP89" i="1" l="1"/>
  <c r="BG88" i="1"/>
  <c r="BI88" i="1" s="1"/>
  <c r="AP90" i="1" l="1"/>
  <c r="BG89" i="1"/>
  <c r="BI89" i="1" s="1"/>
  <c r="AP91" i="1" l="1"/>
  <c r="BG90" i="1"/>
  <c r="BI90" i="1" s="1"/>
  <c r="AP92" i="1" l="1"/>
  <c r="BG91" i="1"/>
  <c r="BI91" i="1" s="1"/>
  <c r="AP93" i="1" l="1"/>
  <c r="BG92" i="1"/>
  <c r="BI92" i="1" s="1"/>
  <c r="AP94" i="1" l="1"/>
  <c r="BG93" i="1"/>
  <c r="BI93" i="1" s="1"/>
  <c r="AP95" i="1" l="1"/>
  <c r="BG94" i="1"/>
  <c r="BI94" i="1" s="1"/>
  <c r="AP96" i="1" l="1"/>
  <c r="BG95" i="1"/>
  <c r="BI95" i="1" s="1"/>
  <c r="AP97" i="1" l="1"/>
  <c r="BG96" i="1"/>
  <c r="BI96" i="1" s="1"/>
  <c r="AP98" i="1" l="1"/>
  <c r="BG97" i="1"/>
  <c r="BI97" i="1" s="1"/>
  <c r="AP99" i="1" l="1"/>
  <c r="BG98" i="1"/>
  <c r="BI98" i="1" s="1"/>
  <c r="AP100" i="1" l="1"/>
  <c r="BG99" i="1"/>
  <c r="BI99" i="1" s="1"/>
  <c r="AP101" i="1" l="1"/>
  <c r="BG100" i="1"/>
  <c r="BI100" i="1" s="1"/>
  <c r="AP102" i="1" l="1"/>
  <c r="BG101" i="1"/>
  <c r="BI101" i="1" s="1"/>
  <c r="AP103" i="1" l="1"/>
  <c r="BG102" i="1"/>
  <c r="BI102" i="1" s="1"/>
  <c r="AP104" i="1" l="1"/>
  <c r="BG103" i="1"/>
  <c r="BI103" i="1" s="1"/>
  <c r="AP105" i="1" l="1"/>
  <c r="BG104" i="1"/>
  <c r="BI104" i="1" s="1"/>
  <c r="AP106" i="1" l="1"/>
  <c r="BG105" i="1"/>
  <c r="BI105" i="1" s="1"/>
  <c r="AP107" i="1" l="1"/>
  <c r="BG106" i="1"/>
  <c r="BI106" i="1" s="1"/>
  <c r="AP108" i="1" l="1"/>
  <c r="BG107" i="1"/>
  <c r="BI107" i="1" s="1"/>
  <c r="AP109" i="1" l="1"/>
  <c r="BG108" i="1"/>
  <c r="BI108" i="1" s="1"/>
  <c r="AP110" i="1" l="1"/>
  <c r="BG109" i="1"/>
  <c r="BI109" i="1" s="1"/>
  <c r="AP111" i="1" l="1"/>
  <c r="BG110" i="1"/>
  <c r="BI110" i="1" s="1"/>
  <c r="AP112" i="1" l="1"/>
  <c r="BG111" i="1"/>
  <c r="BI111" i="1" s="1"/>
  <c r="BG112" i="1" l="1"/>
</calcChain>
</file>

<file path=xl/sharedStrings.xml><?xml version="1.0" encoding="utf-8"?>
<sst xmlns="http://schemas.openxmlformats.org/spreadsheetml/2006/main" count="2689" uniqueCount="260">
  <si>
    <t>{ type = "armor", name = "</t>
  </si>
  <si>
    <t>cursed-armor-1</t>
  </si>
  <si>
    <t xml:space="preserve">, percent = </t>
  </si>
  <si>
    <t xml:space="preserve"> },{ type = "impact", decrese = </t>
  </si>
  <si>
    <t>phisical</t>
  </si>
  <si>
    <t>decrese</t>
  </si>
  <si>
    <t>percent</t>
  </si>
  <si>
    <t>impact</t>
  </si>
  <si>
    <t xml:space="preserve"> },{ type = "poison", decrese = </t>
  </si>
  <si>
    <t>poison</t>
  </si>
  <si>
    <t>explosion</t>
  </si>
  <si>
    <t xml:space="preserve"> },{ type = "explosion", decrese = </t>
  </si>
  <si>
    <t>fire</t>
  </si>
  <si>
    <t xml:space="preserve"> },{ type = "fire", decrese = </t>
  </si>
  <si>
    <t xml:space="preserve"> },{ type = "laser", decrese = </t>
  </si>
  <si>
    <t>acid</t>
  </si>
  <si>
    <t xml:space="preserve"> },{ type = "acid", decrese = </t>
  </si>
  <si>
    <t xml:space="preserve">, height = </t>
  </si>
  <si>
    <t>}},</t>
  </si>
  <si>
    <t>grid</t>
  </si>
  <si>
    <t>width</t>
  </si>
  <si>
    <t>height</t>
  </si>
  <si>
    <t xml:space="preserve"> </t>
  </si>
  <si>
    <t>cursed-armor-2</t>
  </si>
  <si>
    <t>cursed-armor-3</t>
  </si>
  <si>
    <t>cursed-armor-4</t>
  </si>
  <si>
    <t>cursed-armor-5</t>
  </si>
  <si>
    <t>cursed-armor-6</t>
  </si>
  <si>
    <t>cursed-armor-7</t>
  </si>
  <si>
    <t>cursed-armor-8</t>
  </si>
  <si>
    <t>cursed-armor-9</t>
  </si>
  <si>
    <t>laser</t>
  </si>
  <si>
    <t xml:space="preserve">.jpg", flags = {"goes-to-main-inventory"}, resistences = { { type = "physical", decrese = </t>
  </si>
  <si>
    <t>physical decrese</t>
  </si>
  <si>
    <t>% physical</t>
  </si>
  <si>
    <t>level</t>
  </si>
  <si>
    <t>acid decrese</t>
  </si>
  <si>
    <t>% acid</t>
  </si>
  <si>
    <t>laser decrese</t>
  </si>
  <si>
    <t>% laser</t>
  </si>
  <si>
    <t>posion</t>
  </si>
  <si>
    <t>cursed-armor-10</t>
  </si>
  <si>
    <t>cursed-armor-11</t>
  </si>
  <si>
    <t>cursed-armor-12</t>
  </si>
  <si>
    <t>cursed-armor-13</t>
  </si>
  <si>
    <t>cursed-armor-14</t>
  </si>
  <si>
    <t>cursed-armor-15</t>
  </si>
  <si>
    <t>cursed-armor-16</t>
  </si>
  <si>
    <t>cursed-armor-17</t>
  </si>
  <si>
    <t>cursed-armor-18</t>
  </si>
  <si>
    <t>cursed-armor-19</t>
  </si>
  <si>
    <t>cursed-armor-20</t>
  </si>
  <si>
    <t>cursed-armor-21</t>
  </si>
  <si>
    <t>cursed-armor-22</t>
  </si>
  <si>
    <t>cursed-armor-23</t>
  </si>
  <si>
    <t>cursed-armor-24</t>
  </si>
  <si>
    <t>cursed-armor-25</t>
  </si>
  <si>
    <t>cursed-armor-26</t>
  </si>
  <si>
    <t>cursed-armor-27</t>
  </si>
  <si>
    <t>cursed-armor-28</t>
  </si>
  <si>
    <t>cursed-armor-29</t>
  </si>
  <si>
    <t>cursed-armor-30</t>
  </si>
  <si>
    <t>cursed-armor-31</t>
  </si>
  <si>
    <t>cursed-armor-32</t>
  </si>
  <si>
    <t>cursed-armor-33</t>
  </si>
  <si>
    <t>cursed-armor-34</t>
  </si>
  <si>
    <t>cursed-armor-35</t>
  </si>
  <si>
    <t>cursed-armor-36</t>
  </si>
  <si>
    <t>cursed-armor-37</t>
  </si>
  <si>
    <t>cursed-armor-38</t>
  </si>
  <si>
    <t>cursed-armor-39</t>
  </si>
  <si>
    <t>cursed-armor-40</t>
  </si>
  <si>
    <t>cursed-armor-41</t>
  </si>
  <si>
    <t>cursed-armor-42</t>
  </si>
  <si>
    <t>cursed-armor-43</t>
  </si>
  <si>
    <t>cursed-armor-44</t>
  </si>
  <si>
    <t>cursed-armor-45</t>
  </si>
  <si>
    <t>cursed-armor-46</t>
  </si>
  <si>
    <t>cursed-armor-47</t>
  </si>
  <si>
    <t>cursed-armor-48</t>
  </si>
  <si>
    <t>cursed-armor-49</t>
  </si>
  <si>
    <t>cursed-armor-50</t>
  </si>
  <si>
    <t>cursed-armor-51</t>
  </si>
  <si>
    <t>cursed-armor-52</t>
  </si>
  <si>
    <t>cursed-armor-53</t>
  </si>
  <si>
    <t>cursed-armor-54</t>
  </si>
  <si>
    <t>cursed-armor-55</t>
  </si>
  <si>
    <t>cursed-armor-56</t>
  </si>
  <si>
    <t>cursed-armor-57</t>
  </si>
  <si>
    <t>cursed-armor-58</t>
  </si>
  <si>
    <t>cursed-armor-59</t>
  </si>
  <si>
    <t>cursed-armor-60</t>
  </si>
  <si>
    <t>cursed-armor-61</t>
  </si>
  <si>
    <t>cursed-armor-62</t>
  </si>
  <si>
    <t>cursed-armor-63</t>
  </si>
  <si>
    <t>cursed-armor-64</t>
  </si>
  <si>
    <t>cursed-armor-65</t>
  </si>
  <si>
    <t>cursed-armor-66</t>
  </si>
  <si>
    <t>cursed-armor-67</t>
  </si>
  <si>
    <t>cursed-armor-68</t>
  </si>
  <si>
    <t>cursed-armor-69</t>
  </si>
  <si>
    <t>cursed-armor-70</t>
  </si>
  <si>
    <t>cursed-armor-71</t>
  </si>
  <si>
    <t>cursed-armor-72</t>
  </si>
  <si>
    <t>cursed-armor-73</t>
  </si>
  <si>
    <t>cursed-armor-74</t>
  </si>
  <si>
    <t>cursed-armor-75</t>
  </si>
  <si>
    <t>cursed-armor-76</t>
  </si>
  <si>
    <t>cursed-armor-77</t>
  </si>
  <si>
    <t>cursed-armor-78</t>
  </si>
  <si>
    <t>cursed-armor-79</t>
  </si>
  <si>
    <t>cursed-armor-80</t>
  </si>
  <si>
    <t>cursed-armor-81</t>
  </si>
  <si>
    <t>cursed-armor-82</t>
  </si>
  <si>
    <t>cursed-armor-83</t>
  </si>
  <si>
    <t>cursed-armor-84</t>
  </si>
  <si>
    <t>cursed-armor-85</t>
  </si>
  <si>
    <t>cursed-armor-86</t>
  </si>
  <si>
    <t>cursed-armor-87</t>
  </si>
  <si>
    <t>cursed-armor-88</t>
  </si>
  <si>
    <t>cursed-armor-89</t>
  </si>
  <si>
    <t>cursed-armor-90</t>
  </si>
  <si>
    <t>cursed-armor-91</t>
  </si>
  <si>
    <t>cursed-armor-92</t>
  </si>
  <si>
    <t>cursed-armor-93</t>
  </si>
  <si>
    <t>cursed-armor-94</t>
  </si>
  <si>
    <t>cursed-armor-95</t>
  </si>
  <si>
    <t>cursed-armor-96</t>
  </si>
  <si>
    <t>cursed-armor-97</t>
  </si>
  <si>
    <t>cursed-armor-98</t>
  </si>
  <si>
    <t>cursed-armor-99</t>
  </si>
  <si>
    <t>cursed-armor-100</t>
  </si>
  <si>
    <t>cursed-armor-101</t>
  </si>
  <si>
    <t>cursed-armor-102</t>
  </si>
  <si>
    <t>cursed-armor-103</t>
  </si>
  <si>
    <t>cursed-armor-104</t>
  </si>
  <si>
    <t>cursed-armor-105</t>
  </si>
  <si>
    <t>cursed-armor-106</t>
  </si>
  <si>
    <t>cursed-armor-107</t>
  </si>
  <si>
    <t>cursed-armor-108</t>
  </si>
  <si>
    <t>cursed-armor-109</t>
  </si>
  <si>
    <t>cursed-armor-110</t>
  </si>
  <si>
    <t>% explosion</t>
  </si>
  <si>
    <t>% impact</t>
  </si>
  <si>
    <t>% poison</t>
  </si>
  <si>
    <t>% fire</t>
  </si>
  <si>
    <t>grid width</t>
  </si>
  <si>
    <t>grid height</t>
  </si>
  <si>
    <t>", icon = "__Cursed-Exp__/graphics/icons/armor/cursed-armor-</t>
  </si>
  <si>
    <t>Cursed armor - Level 1</t>
  </si>
  <si>
    <t>Cursed armor - Level 2</t>
  </si>
  <si>
    <t>Cursed armor - Level 3</t>
  </si>
  <si>
    <t>Cursed armor - Level 4</t>
  </si>
  <si>
    <t>Cursed armor - Level 5</t>
  </si>
  <si>
    <t>Cursed armor - Level 6</t>
  </si>
  <si>
    <t>Cursed armor - Level 7</t>
  </si>
  <si>
    <t>Cursed armor - Level 8</t>
  </si>
  <si>
    <t>Cursed armor - Level 9</t>
  </si>
  <si>
    <t>Cursed armor - Level 10</t>
  </si>
  <si>
    <t>Cursed armor - Level 11</t>
  </si>
  <si>
    <t>Cursed armor - Level 12</t>
  </si>
  <si>
    <t>Cursed armor - Level 13</t>
  </si>
  <si>
    <t>Cursed armor - Level 14</t>
  </si>
  <si>
    <t>Cursed armor - Level 15</t>
  </si>
  <si>
    <t>Cursed armor - Level 16</t>
  </si>
  <si>
    <t>Cursed armor - Level 17</t>
  </si>
  <si>
    <t>Cursed armor - Level 18</t>
  </si>
  <si>
    <t>Cursed armor - Level 19</t>
  </si>
  <si>
    <t>Cursed armor - Level 20</t>
  </si>
  <si>
    <t>Cursed armor - Level 21</t>
  </si>
  <si>
    <t>Cursed armor - Level 22</t>
  </si>
  <si>
    <t>Cursed armor - Level 23</t>
  </si>
  <si>
    <t>Cursed armor - Level 24</t>
  </si>
  <si>
    <t>Cursed armor - Level 25</t>
  </si>
  <si>
    <t>Cursed armor - Level 26</t>
  </si>
  <si>
    <t>Cursed armor - Level 27</t>
  </si>
  <si>
    <t>Cursed armor - Level 28</t>
  </si>
  <si>
    <t>Cursed armor - Level 29</t>
  </si>
  <si>
    <t>Cursed armor - Level 30</t>
  </si>
  <si>
    <t>Cursed armor - Level 31</t>
  </si>
  <si>
    <t>Cursed armor - Level 32</t>
  </si>
  <si>
    <t>Cursed armor - Level 33</t>
  </si>
  <si>
    <t>Cursed armor - Level 34</t>
  </si>
  <si>
    <t>Cursed armor - Level 35</t>
  </si>
  <si>
    <t>Cursed armor - Level 36</t>
  </si>
  <si>
    <t>Cursed armor - Level 37</t>
  </si>
  <si>
    <t>Cursed armor - Level 38</t>
  </si>
  <si>
    <t>Cursed armor - Level 39</t>
  </si>
  <si>
    <t>Cursed armor - Level 40</t>
  </si>
  <si>
    <t>Cursed armor - Level 41</t>
  </si>
  <si>
    <t>Cursed armor - Level 42</t>
  </si>
  <si>
    <t>Cursed armor - Level 43</t>
  </si>
  <si>
    <t>Cursed armor - Level 44</t>
  </si>
  <si>
    <t>Cursed armor - Level 45</t>
  </si>
  <si>
    <t>Cursed armor - Level 46</t>
  </si>
  <si>
    <t>Cursed armor - Level 47</t>
  </si>
  <si>
    <t>Cursed armor - Level 48</t>
  </si>
  <si>
    <t>Cursed armor - Level 49</t>
  </si>
  <si>
    <t>Cursed armor - Level 50</t>
  </si>
  <si>
    <t>Cursed armor - Level 51</t>
  </si>
  <si>
    <t>Cursed armor - Level 52</t>
  </si>
  <si>
    <t>Cursed armor - Level 53</t>
  </si>
  <si>
    <t>Cursed armor - Level 54</t>
  </si>
  <si>
    <t>Cursed armor - Level 55</t>
  </si>
  <si>
    <t>Cursed armor - Level 56</t>
  </si>
  <si>
    <t>Cursed armor - Level 57</t>
  </si>
  <si>
    <t>Cursed armor - Level 58</t>
  </si>
  <si>
    <t>Cursed armor - Level 59</t>
  </si>
  <si>
    <t>Cursed armor - Level 60</t>
  </si>
  <si>
    <t>Cursed armor - Level 61</t>
  </si>
  <si>
    <t>Cursed armor - Level 62</t>
  </si>
  <si>
    <t>Cursed armor - Level 63</t>
  </si>
  <si>
    <t>Cursed armor - Level 64</t>
  </si>
  <si>
    <t>Cursed armor - Level 65</t>
  </si>
  <si>
    <t>Cursed armor - Level 66</t>
  </si>
  <si>
    <t>Cursed armor - Level 67</t>
  </si>
  <si>
    <t>Cursed armor - Level 68</t>
  </si>
  <si>
    <t>Cursed armor - Level 69</t>
  </si>
  <si>
    <t>Cursed armor - Level 70</t>
  </si>
  <si>
    <t>Cursed armor - Level 71</t>
  </si>
  <si>
    <t>Cursed armor - Level 72</t>
  </si>
  <si>
    <t>Cursed armor - Level 73</t>
  </si>
  <si>
    <t>Cursed armor - Level 74</t>
  </si>
  <si>
    <t>Cursed armor - Level 75</t>
  </si>
  <si>
    <t>Cursed armor - Level 76</t>
  </si>
  <si>
    <t>Cursed armor - Level 77</t>
  </si>
  <si>
    <t>Cursed armor - Level 78</t>
  </si>
  <si>
    <t>Cursed armor - Level 79</t>
  </si>
  <si>
    <t>Cursed armor - Level 80</t>
  </si>
  <si>
    <t>Cursed armor - Level 81</t>
  </si>
  <si>
    <t>Cursed armor - Level 82</t>
  </si>
  <si>
    <t>Cursed armor - Level 83</t>
  </si>
  <si>
    <t>Cursed armor - Level 84</t>
  </si>
  <si>
    <t>Cursed armor - Level 85</t>
  </si>
  <si>
    <t>Cursed armor - Level 86</t>
  </si>
  <si>
    <t>Cursed armor - Level 87</t>
  </si>
  <si>
    <t>Cursed armor - Level 88</t>
  </si>
  <si>
    <t>Cursed armor - Level 89</t>
  </si>
  <si>
    <t>Cursed armor - Level 90</t>
  </si>
  <si>
    <t>Cursed armor - Level 91</t>
  </si>
  <si>
    <t>Cursed armor - Level 92</t>
  </si>
  <si>
    <t>Cursed armor - Level 93</t>
  </si>
  <si>
    <t>Cursed armor - Level 94</t>
  </si>
  <si>
    <t>Cursed armor - Level 95</t>
  </si>
  <si>
    <t>Cursed armor - Level 96</t>
  </si>
  <si>
    <t>Cursed armor - Level 97</t>
  </si>
  <si>
    <t>Cursed armor - Level 98</t>
  </si>
  <si>
    <t>Cursed armor - Level 99</t>
  </si>
  <si>
    <t>Cursed armor - Level 100</t>
  </si>
  <si>
    <t>Cursed armor - Level 101</t>
  </si>
  <si>
    <t>Cursed armor - Level 102</t>
  </si>
  <si>
    <t>Cursed armor - Level 103</t>
  </si>
  <si>
    <t>Cursed armor - Level 104</t>
  </si>
  <si>
    <t>Cursed armor - Level 105</t>
  </si>
  <si>
    <t>Cursed armor - Level 106</t>
  </si>
  <si>
    <t>Cursed armor - Level 107</t>
  </si>
  <si>
    <t>Cursed armor - Level 108</t>
  </si>
  <si>
    <t>Cursed armor - Level 109</t>
  </si>
  <si>
    <t>Cursed armor - Level 110</t>
  </si>
  <si>
    <t xml:space="preserve">} }, durability = 50000,  subgroup = "cursed-armor", order = "c[cursed]-b[armor]", stack_size = 1, equipment_grid = {width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</si>
</sst>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" fontId="0" fillId="0" borderId="0" xfId="0" applyNumberFormat="1"/>
    <xf numFmtId="0" fontId="0" fillId="0" borderId="0" xfId="0" applyNumberFormat="1"/>
    <xf numFmtId="2" fontId="0" fillId="2" borderId="0" xfId="0" applyNumberFormat="1" applyFill="1"/>
    <xf numFmtId="2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40"/>
  <sheetViews>
    <sheetView tabSelected="1" zoomScaleNormal="100" workbookViewId="0">
      <selection activeCell="A112" sqref="A3:A112"/>
    </sheetView>
  </sheetViews>
  <sheetFormatPr baseColWidth="10" defaultRowHeight="15" x14ac:dyDescent="0.25"/>
  <cols>
    <col min="1" max="1" width="11.85546875" customWidth="1"/>
    <col min="2" max="2" width="1.42578125" customWidth="1"/>
    <col min="3" max="3" width="25.28515625" customWidth="1"/>
    <col min="4" max="4" width="14.5703125" bestFit="1" customWidth="1"/>
    <col min="5" max="5" width="53.85546875" bestFit="1" customWidth="1"/>
    <col min="6" max="6" width="4" bestFit="1" customWidth="1"/>
    <col min="7" max="7" width="78.5703125" bestFit="1" customWidth="1"/>
    <col min="8" max="8" width="12" style="5" bestFit="1" customWidth="1"/>
    <col min="9" max="9" width="10.7109375" bestFit="1" customWidth="1"/>
    <col min="10" max="10" width="7.85546875" bestFit="1" customWidth="1"/>
    <col min="11" max="11" width="27.7109375" bestFit="1" customWidth="1"/>
    <col min="12" max="12" width="8" bestFit="1" customWidth="1"/>
    <col min="13" max="13" width="10.7109375" bestFit="1" customWidth="1"/>
    <col min="14" max="14" width="7.85546875" bestFit="1" customWidth="1"/>
    <col min="15" max="15" width="27.7109375" bestFit="1" customWidth="1"/>
    <col min="16" max="16" width="8" bestFit="1" customWidth="1"/>
    <col min="17" max="17" width="10.7109375" bestFit="1" customWidth="1"/>
    <col min="18" max="18" width="7.85546875" bestFit="1" customWidth="1"/>
    <col min="19" max="19" width="30.42578125" bestFit="1" customWidth="1"/>
    <col min="20" max="20" width="8" bestFit="1" customWidth="1"/>
    <col min="21" max="21" width="10.7109375" bestFit="1" customWidth="1"/>
    <col min="22" max="22" width="7.85546875" bestFit="1" customWidth="1"/>
    <col min="23" max="23" width="24.7109375" bestFit="1" customWidth="1"/>
    <col min="24" max="24" width="8" bestFit="1" customWidth="1"/>
    <col min="25" max="25" width="10.7109375" bestFit="1" customWidth="1"/>
    <col min="26" max="26" width="7.85546875" bestFit="1" customWidth="1"/>
    <col min="27" max="27" width="25.85546875" bestFit="1" customWidth="1"/>
    <col min="28" max="28" width="8" bestFit="1" customWidth="1"/>
    <col min="29" max="29" width="10.7109375" bestFit="1" customWidth="1"/>
    <col min="30" max="30" width="7.85546875" bestFit="1" customWidth="1"/>
    <col min="31" max="31" width="25.140625" bestFit="1" customWidth="1"/>
    <col min="32" max="32" width="8" bestFit="1" customWidth="1"/>
    <col min="33" max="33" width="10.7109375" bestFit="1" customWidth="1"/>
    <col min="34" max="34" width="7.85546875" bestFit="1" customWidth="1"/>
    <col min="35" max="35" width="4.140625" customWidth="1"/>
    <col min="36" max="36" width="6.140625" bestFit="1" customWidth="1"/>
    <col min="37" max="37" width="9.5703125" bestFit="1" customWidth="1"/>
    <col min="38" max="38" width="6.7109375" bestFit="1" customWidth="1"/>
    <col min="39" max="39" width="3" bestFit="1" customWidth="1"/>
    <col min="43" max="44" width="15.140625" style="3" bestFit="1" customWidth="1"/>
    <col min="58" max="59" width="11.42578125" style="2"/>
  </cols>
  <sheetData>
    <row r="1" spans="1:64" x14ac:dyDescent="0.25">
      <c r="H1" s="6" t="s">
        <v>4</v>
      </c>
      <c r="I1" s="6"/>
      <c r="J1" s="6"/>
      <c r="L1" s="6" t="s">
        <v>7</v>
      </c>
      <c r="M1" s="6"/>
      <c r="N1" s="6"/>
      <c r="P1" s="6" t="s">
        <v>9</v>
      </c>
      <c r="Q1" s="6"/>
      <c r="R1" s="6"/>
      <c r="T1" s="6" t="s">
        <v>10</v>
      </c>
      <c r="U1" s="6"/>
      <c r="V1" s="6"/>
      <c r="X1" s="6" t="s">
        <v>12</v>
      </c>
      <c r="Y1" s="6"/>
      <c r="Z1" s="6"/>
      <c r="AB1" s="6" t="s">
        <v>31</v>
      </c>
      <c r="AC1" s="6"/>
      <c r="AD1" s="6"/>
      <c r="AF1" s="6" t="s">
        <v>15</v>
      </c>
      <c r="AG1" s="6"/>
      <c r="AH1" s="6"/>
      <c r="AJ1" s="6" t="s">
        <v>19</v>
      </c>
      <c r="AK1" s="6"/>
      <c r="AL1" s="6"/>
    </row>
    <row r="2" spans="1:64" x14ac:dyDescent="0.25">
      <c r="H2" s="4" t="s">
        <v>5</v>
      </c>
      <c r="J2" s="1" t="s">
        <v>6</v>
      </c>
      <c r="L2" s="1" t="s">
        <v>5</v>
      </c>
      <c r="N2" s="1" t="s">
        <v>6</v>
      </c>
      <c r="P2" s="1" t="s">
        <v>5</v>
      </c>
      <c r="R2" s="1" t="s">
        <v>6</v>
      </c>
      <c r="T2" s="1" t="s">
        <v>5</v>
      </c>
      <c r="V2" s="1" t="s">
        <v>6</v>
      </c>
      <c r="X2" s="1" t="s">
        <v>5</v>
      </c>
      <c r="Z2" s="1" t="s">
        <v>6</v>
      </c>
      <c r="AB2" s="1" t="s">
        <v>5</v>
      </c>
      <c r="AD2" s="1" t="s">
        <v>6</v>
      </c>
      <c r="AF2" s="1" t="s">
        <v>5</v>
      </c>
      <c r="AH2" s="1" t="s">
        <v>6</v>
      </c>
      <c r="AJ2" s="1" t="s">
        <v>20</v>
      </c>
      <c r="AL2" s="1" t="s">
        <v>21</v>
      </c>
      <c r="AP2" t="s">
        <v>35</v>
      </c>
      <c r="AQ2" s="3" t="s">
        <v>33</v>
      </c>
      <c r="AR2" s="3" t="s">
        <v>34</v>
      </c>
      <c r="AS2" t="s">
        <v>36</v>
      </c>
      <c r="AT2" t="s">
        <v>37</v>
      </c>
      <c r="AU2" t="s">
        <v>38</v>
      </c>
      <c r="AV2" t="s">
        <v>39</v>
      </c>
      <c r="AW2" t="s">
        <v>10</v>
      </c>
      <c r="AX2" t="s">
        <v>142</v>
      </c>
      <c r="AY2" t="s">
        <v>7</v>
      </c>
      <c r="AZ2" t="s">
        <v>143</v>
      </c>
      <c r="BA2" t="s">
        <v>40</v>
      </c>
      <c r="BB2" t="s">
        <v>144</v>
      </c>
      <c r="BC2" t="s">
        <v>12</v>
      </c>
      <c r="BD2" t="s">
        <v>145</v>
      </c>
      <c r="BH2" t="s">
        <v>146</v>
      </c>
      <c r="BI2" t="s">
        <v>147</v>
      </c>
    </row>
    <row r="3" spans="1:64" x14ac:dyDescent="0.25">
      <c r="A3" t="str">
        <f>CONCATENATE(C3,D3,E3,F3,G3,H3,I3,J3,K3,L3,M3,N3,O3,P3,Q3,R3,S3,T3,U3,V3,W3,X3,Y3,Z3,AA3,AB3,AC3,AD3,AE3,AF3,AG3,AH3,AI3,AJ3,AK3,AL3,AM3)</f>
        <v>{ type = "armor", name = "cursed-armor-1", icon = "__Cursed-Exp__/graphics/icons/armor/cursed-armor-1.jpg", flags = {"goes-to-main-inventory"}, resistences = { { type = "physical", decrese = 0.13, percent = 0.77 },{ type = "impact", decrese = 0, percent = 0 },{ type = "poison", decrese = 0, percent = 0 },{ type = "explosion", decrese = 0, percent = 0 },{ type = "fire", decrese = 0, percent = 0 },{ type = "laser", decrese = 0, percent = 0 },{ type = "acid", decrese = 0, percent = 0} }, durability = 50000,  subgroup = "cursed-armor", order = "c[cursed]-b[armor]", stack_size = 1, equipment_grid = {width = 2, height = 2}},</v>
      </c>
      <c r="B3" t="s">
        <v>22</v>
      </c>
      <c r="C3" t="s">
        <v>0</v>
      </c>
      <c r="D3" t="s">
        <v>1</v>
      </c>
      <c r="E3" t="s">
        <v>148</v>
      </c>
      <c r="F3">
        <v>1</v>
      </c>
      <c r="G3" t="s">
        <v>32</v>
      </c>
      <c r="H3" s="5">
        <v>0.13</v>
      </c>
      <c r="I3" t="s">
        <v>2</v>
      </c>
      <c r="J3" s="3">
        <v>0.77</v>
      </c>
      <c r="K3" t="s">
        <v>3</v>
      </c>
      <c r="L3" s="2">
        <v>0</v>
      </c>
      <c r="M3" t="s">
        <v>2</v>
      </c>
      <c r="N3" s="2">
        <v>0</v>
      </c>
      <c r="O3" t="s">
        <v>8</v>
      </c>
      <c r="P3" s="2">
        <v>0</v>
      </c>
      <c r="Q3" t="s">
        <v>2</v>
      </c>
      <c r="R3" s="2">
        <v>0</v>
      </c>
      <c r="S3" t="s">
        <v>11</v>
      </c>
      <c r="T3" s="2">
        <v>0</v>
      </c>
      <c r="U3" t="s">
        <v>2</v>
      </c>
      <c r="V3" s="2">
        <v>0</v>
      </c>
      <c r="W3" t="s">
        <v>13</v>
      </c>
      <c r="X3" s="2">
        <v>0</v>
      </c>
      <c r="Y3" t="s">
        <v>2</v>
      </c>
      <c r="Z3" s="2">
        <v>0</v>
      </c>
      <c r="AA3" t="s">
        <v>14</v>
      </c>
      <c r="AB3" s="2">
        <v>0</v>
      </c>
      <c r="AC3" t="s">
        <v>2</v>
      </c>
      <c r="AD3" s="2">
        <v>0</v>
      </c>
      <c r="AE3" t="s">
        <v>16</v>
      </c>
      <c r="AF3" s="2">
        <v>0</v>
      </c>
      <c r="AG3" t="s">
        <v>2</v>
      </c>
      <c r="AH3" s="2">
        <v>0</v>
      </c>
      <c r="AI3" t="s">
        <v>259</v>
      </c>
      <c r="AJ3" s="2">
        <v>2</v>
      </c>
      <c r="AK3" t="s">
        <v>17</v>
      </c>
      <c r="AL3" s="2">
        <v>2</v>
      </c>
      <c r="AM3" t="s">
        <v>18</v>
      </c>
      <c r="AP3">
        <v>1</v>
      </c>
      <c r="AQ3" s="3">
        <f>ROUNDDOWN((1*15/110),2)</f>
        <v>0.13</v>
      </c>
      <c r="AR3" s="3">
        <f>ROUNDDOWN((1*85/110),2)</f>
        <v>0.77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H3" s="2">
        <v>2</v>
      </c>
      <c r="BI3" s="2">
        <v>2</v>
      </c>
      <c r="BK3" t="s">
        <v>149</v>
      </c>
      <c r="BL3" t="str">
        <f>CONCATENATE(D3," = ",BK3)</f>
        <v>cursed-armor-1 = Cursed armor - Level 1</v>
      </c>
    </row>
    <row r="4" spans="1:64" x14ac:dyDescent="0.25">
      <c r="A4" t="str">
        <f t="shared" ref="A4:A67" si="0">CONCATENATE(C4,D4,E4,F4,G4,H4,I4,J4,K4,L4,M4,N4,O4,P4,Q4,R4,S4,T4,U4,V4,W4,X4,Y4,Z4,AA4,AB4,AC4,AD4,AE4,AF4,AG4,AH4,AI4,AJ4,AK4,AL4,AM4)</f>
        <v>{ type = "armor", name = "cursed-armor-2", icon = "__Cursed-Exp__/graphics/icons/armor/cursed-armor-2.jpg", flags = {"goes-to-main-inventory"}, resistences = { { type = "physical", decrese = 0.26, percent = 1.54 },{ type = "impact", decrese = 0, percent = 0 },{ type = "poison", decrese = 0, percent = 0 },{ type = "explosion", decrese = 0, percent = 0 },{ type = "fire", decrese = 0, percent = 0 },{ type = "laser", decrese = 0, percent = 0 },{ type = "acid", decrese = 0, percent = 0} }, durability = 50000,  subgroup = "cursed-armor", order = "c[cursed]-b[armor]", stack_size = 1, equipment_grid = {width = 2, height = 2}},</v>
      </c>
      <c r="B4" t="s">
        <v>22</v>
      </c>
      <c r="C4" t="s">
        <v>0</v>
      </c>
      <c r="D4" t="s">
        <v>23</v>
      </c>
      <c r="E4" t="s">
        <v>148</v>
      </c>
      <c r="F4">
        <v>2</v>
      </c>
      <c r="G4" t="s">
        <v>32</v>
      </c>
      <c r="H4" s="5">
        <v>0.26</v>
      </c>
      <c r="I4" t="s">
        <v>2</v>
      </c>
      <c r="J4" s="3">
        <v>1.54</v>
      </c>
      <c r="K4" t="s">
        <v>3</v>
      </c>
      <c r="L4" s="2">
        <v>0</v>
      </c>
      <c r="M4" t="s">
        <v>2</v>
      </c>
      <c r="N4" s="2">
        <v>0</v>
      </c>
      <c r="O4" t="s">
        <v>8</v>
      </c>
      <c r="P4" s="2">
        <v>0</v>
      </c>
      <c r="Q4" t="s">
        <v>2</v>
      </c>
      <c r="R4" s="2">
        <v>0</v>
      </c>
      <c r="S4" t="s">
        <v>11</v>
      </c>
      <c r="T4" s="2">
        <v>0</v>
      </c>
      <c r="U4" t="s">
        <v>2</v>
      </c>
      <c r="V4" s="2">
        <v>0</v>
      </c>
      <c r="W4" t="s">
        <v>13</v>
      </c>
      <c r="X4" s="2">
        <v>0</v>
      </c>
      <c r="Y4" t="s">
        <v>2</v>
      </c>
      <c r="Z4" s="2">
        <v>0</v>
      </c>
      <c r="AA4" t="s">
        <v>14</v>
      </c>
      <c r="AB4" s="2">
        <v>0</v>
      </c>
      <c r="AC4" t="s">
        <v>2</v>
      </c>
      <c r="AD4" s="2">
        <v>0</v>
      </c>
      <c r="AE4" t="s">
        <v>16</v>
      </c>
      <c r="AF4" s="2">
        <v>0</v>
      </c>
      <c r="AG4" t="s">
        <v>2</v>
      </c>
      <c r="AH4" s="2">
        <v>0</v>
      </c>
      <c r="AI4" t="s">
        <v>259</v>
      </c>
      <c r="AJ4" s="2">
        <v>2</v>
      </c>
      <c r="AK4" t="s">
        <v>17</v>
      </c>
      <c r="AL4" s="2">
        <v>2</v>
      </c>
      <c r="AM4" t="s">
        <v>18</v>
      </c>
      <c r="AP4">
        <f>AP3+1</f>
        <v>2</v>
      </c>
      <c r="AQ4" s="3">
        <f>ROUNDDOWN((1*15/110)+AQ3,2)</f>
        <v>0.26</v>
      </c>
      <c r="AR4" s="3">
        <f>ROUNDDOWN((1*85/110)+AR3,2)</f>
        <v>1.54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F4" s="2">
        <f>ROUNDDOWN(AP4*20/110,0)</f>
        <v>0</v>
      </c>
      <c r="BG4" s="2">
        <f>ROUNDDOWN(AP4*20/110,0)</f>
        <v>0</v>
      </c>
      <c r="BH4" s="2">
        <f>BF4+2</f>
        <v>2</v>
      </c>
      <c r="BI4" s="2">
        <f>BG4+2</f>
        <v>2</v>
      </c>
      <c r="BK4" t="s">
        <v>150</v>
      </c>
      <c r="BL4" t="str">
        <f t="shared" ref="BL4:BL5" si="1">CONCATENATE(D4," = ",BK4)</f>
        <v>cursed-armor-2 = Cursed armor - Level 2</v>
      </c>
    </row>
    <row r="5" spans="1:64" x14ac:dyDescent="0.25">
      <c r="A5" t="str">
        <f t="shared" si="0"/>
        <v>{ type = "armor", name = "cursed-armor-3", icon = "__Cursed-Exp__/graphics/icons/armor/cursed-armor-3.jpg", flags = {"goes-to-main-inventory"}, resistences = { { type = "physical", decrese = 0.39, percent = 2.31 },{ type = "impact", decrese = 0, percent = 0 },{ type = "poison", decrese = 0, percent = 0 },{ type = "explosion", decrese = 0, percent = 0 },{ type = "fire", decrese = 0, percent = 0 },{ type = "laser", decrese = 0, percent = 0 },{ type = "acid", decrese = 0, percent = 0} }, durability = 50000,  subgroup = "cursed-armor", order = "c[cursed]-b[armor]", stack_size = 1, equipment_grid = {width = 2, height = 2}},</v>
      </c>
      <c r="B5" t="s">
        <v>22</v>
      </c>
      <c r="C5" t="s">
        <v>0</v>
      </c>
      <c r="D5" t="s">
        <v>24</v>
      </c>
      <c r="E5" t="s">
        <v>148</v>
      </c>
      <c r="F5">
        <v>3</v>
      </c>
      <c r="G5" t="s">
        <v>32</v>
      </c>
      <c r="H5" s="5">
        <v>0.39</v>
      </c>
      <c r="I5" t="s">
        <v>2</v>
      </c>
      <c r="J5" s="3">
        <v>2.31</v>
      </c>
      <c r="K5" t="s">
        <v>3</v>
      </c>
      <c r="L5" s="2">
        <v>0</v>
      </c>
      <c r="M5" t="s">
        <v>2</v>
      </c>
      <c r="N5" s="2">
        <v>0</v>
      </c>
      <c r="O5" t="s">
        <v>8</v>
      </c>
      <c r="P5" s="2">
        <v>0</v>
      </c>
      <c r="Q5" t="s">
        <v>2</v>
      </c>
      <c r="R5" s="2">
        <v>0</v>
      </c>
      <c r="S5" t="s">
        <v>11</v>
      </c>
      <c r="T5" s="2">
        <v>0</v>
      </c>
      <c r="U5" t="s">
        <v>2</v>
      </c>
      <c r="V5" s="2">
        <v>0</v>
      </c>
      <c r="W5" t="s">
        <v>13</v>
      </c>
      <c r="X5" s="2">
        <v>0</v>
      </c>
      <c r="Y5" t="s">
        <v>2</v>
      </c>
      <c r="Z5" s="2">
        <v>0</v>
      </c>
      <c r="AA5" t="s">
        <v>14</v>
      </c>
      <c r="AB5" s="2">
        <v>0</v>
      </c>
      <c r="AC5" t="s">
        <v>2</v>
      </c>
      <c r="AD5" s="2">
        <v>0</v>
      </c>
      <c r="AE5" t="s">
        <v>16</v>
      </c>
      <c r="AF5" s="2">
        <v>0</v>
      </c>
      <c r="AG5" t="s">
        <v>2</v>
      </c>
      <c r="AH5" s="2">
        <v>0</v>
      </c>
      <c r="AI5" t="s">
        <v>259</v>
      </c>
      <c r="AJ5" s="2">
        <v>2</v>
      </c>
      <c r="AK5" t="s">
        <v>17</v>
      </c>
      <c r="AL5" s="2">
        <v>2</v>
      </c>
      <c r="AM5" t="s">
        <v>18</v>
      </c>
      <c r="AP5">
        <f t="shared" ref="AP5:AP68" si="2">AP4+1</f>
        <v>3</v>
      </c>
      <c r="AQ5" s="3">
        <f t="shared" ref="AQ5:AQ68" si="3">ROUNDDOWN((1*15/110)+AQ4,2)</f>
        <v>0.39</v>
      </c>
      <c r="AR5" s="3">
        <f t="shared" ref="AR5:AR68" si="4">ROUNDDOWN((1*85/110)+AR4,2)</f>
        <v>2.31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F5" s="2">
        <f t="shared" ref="BF5:BF68" si="5">ROUNDDOWN(AP5*20/110,0)</f>
        <v>0</v>
      </c>
      <c r="BG5" s="2">
        <f t="shared" ref="BG5:BG68" si="6">ROUNDDOWN(AP5*20/110,0)</f>
        <v>0</v>
      </c>
      <c r="BH5" s="2">
        <f t="shared" ref="BH5:BI68" si="7">BF5+2</f>
        <v>2</v>
      </c>
      <c r="BI5" s="2">
        <f t="shared" si="7"/>
        <v>2</v>
      </c>
      <c r="BK5" t="s">
        <v>151</v>
      </c>
      <c r="BL5" t="str">
        <f t="shared" si="1"/>
        <v>cursed-armor-3 = Cursed armor - Level 3</v>
      </c>
    </row>
    <row r="6" spans="1:64" x14ac:dyDescent="0.25">
      <c r="A6" t="str">
        <f t="shared" si="0"/>
        <v>{ type = "armor", name = "cursed-armor-4", icon = "__Cursed-Exp__/graphics/icons/armor/cursed-armor-4.jpg", flags = {"goes-to-main-inventory"}, resistences = { { type = "physical", decrese = 0.52, percent = 3.08 },{ type = "impact", decrese = 0, percent = 0 },{ type = "poison", decrese = 0, percent = 0 },{ type = "explosion", decrese = 0, percent = 0 },{ type = "fire", decrese = 0, percent = 0 },{ type = "laser", decrese = 0, percent = 0 },{ type = "acid", decrese = 0, percent = 0} }, durability = 50000,  subgroup = "cursed-armor", order = "c[cursed]-b[armor]", stack_size = 1, equipment_grid = {width = 2, height = 2}},</v>
      </c>
      <c r="B6" t="s">
        <v>22</v>
      </c>
      <c r="C6" t="s">
        <v>0</v>
      </c>
      <c r="D6" t="s">
        <v>25</v>
      </c>
      <c r="E6" t="s">
        <v>148</v>
      </c>
      <c r="F6">
        <v>4</v>
      </c>
      <c r="G6" t="s">
        <v>32</v>
      </c>
      <c r="H6" s="5">
        <v>0.52</v>
      </c>
      <c r="I6" t="s">
        <v>2</v>
      </c>
      <c r="J6" s="3">
        <v>3.08</v>
      </c>
      <c r="K6" t="s">
        <v>3</v>
      </c>
      <c r="L6" s="2">
        <v>0</v>
      </c>
      <c r="M6" t="s">
        <v>2</v>
      </c>
      <c r="N6" s="2">
        <v>0</v>
      </c>
      <c r="O6" t="s">
        <v>8</v>
      </c>
      <c r="P6" s="2">
        <v>0</v>
      </c>
      <c r="Q6" t="s">
        <v>2</v>
      </c>
      <c r="R6" s="2">
        <v>0</v>
      </c>
      <c r="S6" t="s">
        <v>11</v>
      </c>
      <c r="T6" s="2">
        <v>0</v>
      </c>
      <c r="U6" t="s">
        <v>2</v>
      </c>
      <c r="V6" s="2">
        <v>0</v>
      </c>
      <c r="W6" t="s">
        <v>13</v>
      </c>
      <c r="X6" s="2">
        <v>0</v>
      </c>
      <c r="Y6" t="s">
        <v>2</v>
      </c>
      <c r="Z6" s="2">
        <v>0</v>
      </c>
      <c r="AA6" t="s">
        <v>14</v>
      </c>
      <c r="AB6" s="2">
        <v>0</v>
      </c>
      <c r="AC6" t="s">
        <v>2</v>
      </c>
      <c r="AD6" s="2">
        <v>0</v>
      </c>
      <c r="AE6" t="s">
        <v>16</v>
      </c>
      <c r="AF6" s="2">
        <v>0</v>
      </c>
      <c r="AG6" t="s">
        <v>2</v>
      </c>
      <c r="AH6" s="2">
        <v>0</v>
      </c>
      <c r="AI6" t="s">
        <v>259</v>
      </c>
      <c r="AJ6" s="2">
        <v>2</v>
      </c>
      <c r="AK6" t="s">
        <v>17</v>
      </c>
      <c r="AL6" s="2">
        <v>2</v>
      </c>
      <c r="AM6" t="s">
        <v>18</v>
      </c>
      <c r="AP6">
        <f t="shared" si="2"/>
        <v>4</v>
      </c>
      <c r="AQ6" s="3">
        <f t="shared" si="3"/>
        <v>0.52</v>
      </c>
      <c r="AR6" s="3">
        <f t="shared" si="4"/>
        <v>3.08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F6" s="2">
        <f t="shared" si="5"/>
        <v>0</v>
      </c>
      <c r="BG6" s="2">
        <f t="shared" si="6"/>
        <v>0</v>
      </c>
      <c r="BH6" s="2">
        <f t="shared" si="7"/>
        <v>2</v>
      </c>
      <c r="BI6" s="2">
        <f t="shared" si="7"/>
        <v>2</v>
      </c>
      <c r="BK6" t="s">
        <v>152</v>
      </c>
      <c r="BL6" t="str">
        <f t="shared" ref="BL6:BL69" si="8">CONCATENATE(D6," = ",BK6)</f>
        <v>cursed-armor-4 = Cursed armor - Level 4</v>
      </c>
    </row>
    <row r="7" spans="1:64" x14ac:dyDescent="0.25">
      <c r="A7" t="str">
        <f t="shared" si="0"/>
        <v>{ type = "armor", name = "cursed-armor-5", icon = "__Cursed-Exp__/graphics/icons/armor/cursed-armor-5.jpg", flags = {"goes-to-main-inventory"}, resistences = { { type = "physical", decrese = 0.65, percent = 3.85 },{ type = "impact", decrese = 0, percent = 0 },{ type = "poison", decrese = 0, percent = 0 },{ type = "explosion", decrese = 0, percent = 0 },{ type = "fire", decrese = 0, percent = 0 },{ type = "laser", decrese = 0, percent = 0 },{ type = "acid", decrese = 0, percent = 0} }, durability = 50000,  subgroup = "cursed-armor", order = "c[cursed]-b[armor]", stack_size = 1, equipment_grid = {width = 2, height = 2}},</v>
      </c>
      <c r="B7" t="s">
        <v>22</v>
      </c>
      <c r="C7" t="s">
        <v>0</v>
      </c>
      <c r="D7" t="s">
        <v>26</v>
      </c>
      <c r="E7" t="s">
        <v>148</v>
      </c>
      <c r="F7">
        <v>5</v>
      </c>
      <c r="G7" t="s">
        <v>32</v>
      </c>
      <c r="H7" s="5">
        <v>0.65</v>
      </c>
      <c r="I7" t="s">
        <v>2</v>
      </c>
      <c r="J7" s="3">
        <v>3.85</v>
      </c>
      <c r="K7" t="s">
        <v>3</v>
      </c>
      <c r="L7" s="2">
        <v>0</v>
      </c>
      <c r="M7" t="s">
        <v>2</v>
      </c>
      <c r="N7" s="2">
        <v>0</v>
      </c>
      <c r="O7" t="s">
        <v>8</v>
      </c>
      <c r="P7" s="2">
        <v>0</v>
      </c>
      <c r="Q7" t="s">
        <v>2</v>
      </c>
      <c r="R7" s="2">
        <v>0</v>
      </c>
      <c r="S7" t="s">
        <v>11</v>
      </c>
      <c r="T7" s="2">
        <v>0</v>
      </c>
      <c r="U7" t="s">
        <v>2</v>
      </c>
      <c r="V7" s="2">
        <v>0</v>
      </c>
      <c r="W7" t="s">
        <v>13</v>
      </c>
      <c r="X7" s="2">
        <v>0</v>
      </c>
      <c r="Y7" t="s">
        <v>2</v>
      </c>
      <c r="Z7" s="2">
        <v>0</v>
      </c>
      <c r="AA7" t="s">
        <v>14</v>
      </c>
      <c r="AB7" s="2">
        <v>0</v>
      </c>
      <c r="AC7" t="s">
        <v>2</v>
      </c>
      <c r="AD7" s="2">
        <v>0</v>
      </c>
      <c r="AE7" t="s">
        <v>16</v>
      </c>
      <c r="AF7" s="2">
        <v>0</v>
      </c>
      <c r="AG7" t="s">
        <v>2</v>
      </c>
      <c r="AH7" s="2">
        <v>0</v>
      </c>
      <c r="AI7" t="s">
        <v>259</v>
      </c>
      <c r="AJ7" s="2">
        <v>2</v>
      </c>
      <c r="AK7" t="s">
        <v>17</v>
      </c>
      <c r="AL7" s="2">
        <v>2</v>
      </c>
      <c r="AM7" t="s">
        <v>18</v>
      </c>
      <c r="AP7">
        <f t="shared" si="2"/>
        <v>5</v>
      </c>
      <c r="AQ7" s="3">
        <f t="shared" si="3"/>
        <v>0.65</v>
      </c>
      <c r="AR7" s="3">
        <f t="shared" si="4"/>
        <v>3.85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F7" s="2">
        <f t="shared" si="5"/>
        <v>0</v>
      </c>
      <c r="BG7" s="2">
        <f t="shared" si="6"/>
        <v>0</v>
      </c>
      <c r="BH7" s="2">
        <f t="shared" si="7"/>
        <v>2</v>
      </c>
      <c r="BI7" s="2">
        <f t="shared" si="7"/>
        <v>2</v>
      </c>
      <c r="BK7" t="s">
        <v>153</v>
      </c>
      <c r="BL7" t="str">
        <f t="shared" si="8"/>
        <v>cursed-armor-5 = Cursed armor - Level 5</v>
      </c>
    </row>
    <row r="8" spans="1:64" x14ac:dyDescent="0.25">
      <c r="A8" t="str">
        <f t="shared" si="0"/>
        <v>{ type = "armor", name = "cursed-armor-6", icon = "__Cursed-Exp__/graphics/icons/armor/cursed-armor-6.jpg", flags = {"goes-to-main-inventory"}, resistences = { { type = "physical", decrese = 0.78, percent = 4.62 },{ type = "impact", decrese = 0, percent = 0 },{ type = "poison", decrese = 0, percent = 0 },{ type = "explosion", decrese = 0, percent = 0 },{ type = "fire", decrese = 0, percent = 0 },{ type = "laser", decrese = 0, percent = 0 },{ type = "acid", decrese = 0.14, percent = 0.8} }, durability = 50000,  subgroup = "cursed-armor", order = "c[cursed]-b[armor]", stack_size = 1, equipment_grid = {width = 3, height = 3}},</v>
      </c>
      <c r="B8" t="s">
        <v>22</v>
      </c>
      <c r="C8" t="s">
        <v>0</v>
      </c>
      <c r="D8" t="s">
        <v>27</v>
      </c>
      <c r="E8" t="s">
        <v>148</v>
      </c>
      <c r="F8">
        <v>6</v>
      </c>
      <c r="G8" t="s">
        <v>32</v>
      </c>
      <c r="H8" s="5">
        <v>0.78</v>
      </c>
      <c r="I8" t="s">
        <v>2</v>
      </c>
      <c r="J8" s="3">
        <v>4.62</v>
      </c>
      <c r="K8" t="s">
        <v>3</v>
      </c>
      <c r="L8" s="2">
        <v>0</v>
      </c>
      <c r="M8" t="s">
        <v>2</v>
      </c>
      <c r="N8" s="2">
        <v>0</v>
      </c>
      <c r="O8" t="s">
        <v>8</v>
      </c>
      <c r="P8" s="2">
        <v>0</v>
      </c>
      <c r="Q8" t="s">
        <v>2</v>
      </c>
      <c r="R8" s="2">
        <v>0</v>
      </c>
      <c r="S8" t="s">
        <v>11</v>
      </c>
      <c r="T8" s="2">
        <v>0</v>
      </c>
      <c r="U8" t="s">
        <v>2</v>
      </c>
      <c r="V8" s="2">
        <v>0</v>
      </c>
      <c r="W8" t="s">
        <v>13</v>
      </c>
      <c r="X8" s="2">
        <v>0</v>
      </c>
      <c r="Y8" t="s">
        <v>2</v>
      </c>
      <c r="Z8" s="2">
        <v>0</v>
      </c>
      <c r="AA8" t="s">
        <v>14</v>
      </c>
      <c r="AB8" s="2">
        <v>0</v>
      </c>
      <c r="AC8" t="s">
        <v>2</v>
      </c>
      <c r="AD8" s="2">
        <v>0</v>
      </c>
      <c r="AE8" t="s">
        <v>16</v>
      </c>
      <c r="AF8" s="3">
        <v>0.14000000000000001</v>
      </c>
      <c r="AG8" t="s">
        <v>2</v>
      </c>
      <c r="AH8" s="3">
        <v>0.8</v>
      </c>
      <c r="AI8" t="s">
        <v>259</v>
      </c>
      <c r="AJ8" s="2">
        <v>3</v>
      </c>
      <c r="AK8" t="s">
        <v>17</v>
      </c>
      <c r="AL8" s="2">
        <v>3</v>
      </c>
      <c r="AM8" t="s">
        <v>18</v>
      </c>
      <c r="AP8">
        <f t="shared" si="2"/>
        <v>6</v>
      </c>
      <c r="AQ8" s="3">
        <f t="shared" si="3"/>
        <v>0.78</v>
      </c>
      <c r="AR8" s="3">
        <f t="shared" si="4"/>
        <v>4.62</v>
      </c>
      <c r="AS8" s="3">
        <f>ROUNDDOWN((1*15/105)+AS7,2)</f>
        <v>0.14000000000000001</v>
      </c>
      <c r="AT8" s="3">
        <f>ROUNDDOWN((1*85/105)+AT7,2)</f>
        <v>0.8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F8" s="2">
        <f t="shared" si="5"/>
        <v>1</v>
      </c>
      <c r="BG8" s="2">
        <f t="shared" si="6"/>
        <v>1</v>
      </c>
      <c r="BH8" s="2">
        <f t="shared" si="7"/>
        <v>3</v>
      </c>
      <c r="BI8" s="2">
        <f t="shared" si="7"/>
        <v>3</v>
      </c>
      <c r="BK8" t="s">
        <v>154</v>
      </c>
      <c r="BL8" t="str">
        <f t="shared" si="8"/>
        <v>cursed-armor-6 = Cursed armor - Level 6</v>
      </c>
    </row>
    <row r="9" spans="1:64" x14ac:dyDescent="0.25">
      <c r="A9" t="str">
        <f t="shared" si="0"/>
        <v>{ type = "armor", name = "cursed-armor-7", icon = "__Cursed-Exp__/graphics/icons/armor/cursed-armor-7.jpg", flags = {"goes-to-main-inventory"}, resistences = { { type = "physical", decrese = 0.91, percent = 5.39 },{ type = "impact", decrese = 0, percent = 0 },{ type = "poison", decrese = 0, percent = 0 },{ type = "explosion", decrese = 0, percent = 0 },{ type = "fire", decrese = 0, percent = 0 },{ type = "laser", decrese = 0, percent = 0 },{ type = "acid", decrese = 0.28, percent = 1.6} }, durability = 50000,  subgroup = "cursed-armor", order = "c[cursed]-b[armor]", stack_size = 1, equipment_grid = {width = 3, height = 3}},</v>
      </c>
      <c r="B9" t="s">
        <v>22</v>
      </c>
      <c r="C9" t="s">
        <v>0</v>
      </c>
      <c r="D9" t="s">
        <v>28</v>
      </c>
      <c r="E9" t="s">
        <v>148</v>
      </c>
      <c r="F9">
        <v>7</v>
      </c>
      <c r="G9" t="s">
        <v>32</v>
      </c>
      <c r="H9" s="5">
        <v>0.91</v>
      </c>
      <c r="I9" t="s">
        <v>2</v>
      </c>
      <c r="J9" s="3">
        <v>5.39</v>
      </c>
      <c r="K9" t="s">
        <v>3</v>
      </c>
      <c r="L9" s="2">
        <v>0</v>
      </c>
      <c r="M9" t="s">
        <v>2</v>
      </c>
      <c r="N9" s="2">
        <v>0</v>
      </c>
      <c r="O9" t="s">
        <v>8</v>
      </c>
      <c r="P9" s="2">
        <v>0</v>
      </c>
      <c r="Q9" t="s">
        <v>2</v>
      </c>
      <c r="R9" s="2">
        <v>0</v>
      </c>
      <c r="S9" t="s">
        <v>11</v>
      </c>
      <c r="T9" s="2">
        <v>0</v>
      </c>
      <c r="U9" t="s">
        <v>2</v>
      </c>
      <c r="V9" s="2">
        <v>0</v>
      </c>
      <c r="W9" t="s">
        <v>13</v>
      </c>
      <c r="X9" s="2">
        <v>0</v>
      </c>
      <c r="Y9" t="s">
        <v>2</v>
      </c>
      <c r="Z9" s="2">
        <v>0</v>
      </c>
      <c r="AA9" t="s">
        <v>14</v>
      </c>
      <c r="AB9" s="2">
        <v>0</v>
      </c>
      <c r="AC9" t="s">
        <v>2</v>
      </c>
      <c r="AD9" s="2">
        <v>0</v>
      </c>
      <c r="AE9" t="s">
        <v>16</v>
      </c>
      <c r="AF9" s="3">
        <v>0.28000000000000003</v>
      </c>
      <c r="AG9" t="s">
        <v>2</v>
      </c>
      <c r="AH9" s="3">
        <v>1.6</v>
      </c>
      <c r="AI9" t="s">
        <v>259</v>
      </c>
      <c r="AJ9" s="2">
        <v>3</v>
      </c>
      <c r="AK9" t="s">
        <v>17</v>
      </c>
      <c r="AL9" s="2">
        <v>3</v>
      </c>
      <c r="AM9" t="s">
        <v>18</v>
      </c>
      <c r="AP9">
        <f t="shared" si="2"/>
        <v>7</v>
      </c>
      <c r="AQ9" s="3">
        <f t="shared" si="3"/>
        <v>0.91</v>
      </c>
      <c r="AR9" s="3">
        <f t="shared" si="4"/>
        <v>5.39</v>
      </c>
      <c r="AS9" s="3">
        <f t="shared" ref="AS9:AS72" si="9">ROUNDDOWN((1*15/105)+AS8,2)</f>
        <v>0.28000000000000003</v>
      </c>
      <c r="AT9" s="3">
        <f t="shared" ref="AT9:AT72" si="10">ROUNDDOWN((1*85/105)+AT8,2)</f>
        <v>1.6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F9" s="2">
        <f t="shared" si="5"/>
        <v>1</v>
      </c>
      <c r="BG9" s="2">
        <f t="shared" si="6"/>
        <v>1</v>
      </c>
      <c r="BH9" s="2">
        <f t="shared" si="7"/>
        <v>3</v>
      </c>
      <c r="BI9" s="2">
        <f t="shared" si="7"/>
        <v>3</v>
      </c>
      <c r="BK9" t="s">
        <v>155</v>
      </c>
      <c r="BL9" t="str">
        <f t="shared" si="8"/>
        <v>cursed-armor-7 = Cursed armor - Level 7</v>
      </c>
    </row>
    <row r="10" spans="1:64" x14ac:dyDescent="0.25">
      <c r="A10" t="str">
        <f t="shared" si="0"/>
        <v>{ type = "armor", name = "cursed-armor-8", icon = "__Cursed-Exp__/graphics/icons/armor/cursed-armor-8.jpg", flags = {"goes-to-main-inventory"}, resistences = { { type = "physical", decrese = 1.04, percent = 6.16 },{ type = "impact", decrese = 0, percent = 0 },{ type = "poison", decrese = 0, percent = 0 },{ type = "explosion", decrese = 0, percent = 0 },{ type = "fire", decrese = 0, percent = 0 },{ type = "laser", decrese = 0, percent = 0 },{ type = "acid", decrese = 0.42, percent = 2.4} }, durability = 50000,  subgroup = "cursed-armor", order = "c[cursed]-b[armor]", stack_size = 1, equipment_grid = {width = 3, height = 3}},</v>
      </c>
      <c r="B10" t="s">
        <v>22</v>
      </c>
      <c r="C10" t="s">
        <v>0</v>
      </c>
      <c r="D10" t="s">
        <v>29</v>
      </c>
      <c r="E10" t="s">
        <v>148</v>
      </c>
      <c r="F10">
        <v>8</v>
      </c>
      <c r="G10" t="s">
        <v>32</v>
      </c>
      <c r="H10" s="5">
        <v>1.04</v>
      </c>
      <c r="I10" t="s">
        <v>2</v>
      </c>
      <c r="J10" s="3">
        <v>6.16</v>
      </c>
      <c r="K10" t="s">
        <v>3</v>
      </c>
      <c r="L10" s="2">
        <v>0</v>
      </c>
      <c r="M10" t="s">
        <v>2</v>
      </c>
      <c r="N10" s="2">
        <v>0</v>
      </c>
      <c r="O10" t="s">
        <v>8</v>
      </c>
      <c r="P10" s="2">
        <v>0</v>
      </c>
      <c r="Q10" t="s">
        <v>2</v>
      </c>
      <c r="R10" s="2">
        <v>0</v>
      </c>
      <c r="S10" t="s">
        <v>11</v>
      </c>
      <c r="T10" s="2">
        <v>0</v>
      </c>
      <c r="U10" t="s">
        <v>2</v>
      </c>
      <c r="V10" s="2">
        <v>0</v>
      </c>
      <c r="W10" t="s">
        <v>13</v>
      </c>
      <c r="X10" s="2">
        <v>0</v>
      </c>
      <c r="Y10" t="s">
        <v>2</v>
      </c>
      <c r="Z10" s="2">
        <v>0</v>
      </c>
      <c r="AA10" t="s">
        <v>14</v>
      </c>
      <c r="AB10" s="2">
        <v>0</v>
      </c>
      <c r="AC10" t="s">
        <v>2</v>
      </c>
      <c r="AD10" s="2">
        <v>0</v>
      </c>
      <c r="AE10" t="s">
        <v>16</v>
      </c>
      <c r="AF10" s="3">
        <v>0.42</v>
      </c>
      <c r="AG10" t="s">
        <v>2</v>
      </c>
      <c r="AH10" s="3">
        <v>2.4</v>
      </c>
      <c r="AI10" t="s">
        <v>259</v>
      </c>
      <c r="AJ10" s="2">
        <v>3</v>
      </c>
      <c r="AK10" t="s">
        <v>17</v>
      </c>
      <c r="AL10" s="2">
        <v>3</v>
      </c>
      <c r="AM10" t="s">
        <v>18</v>
      </c>
      <c r="AP10">
        <f t="shared" si="2"/>
        <v>8</v>
      </c>
      <c r="AQ10" s="3">
        <f t="shared" si="3"/>
        <v>1.04</v>
      </c>
      <c r="AR10" s="3">
        <f t="shared" si="4"/>
        <v>6.16</v>
      </c>
      <c r="AS10" s="3">
        <f t="shared" si="9"/>
        <v>0.42</v>
      </c>
      <c r="AT10" s="3">
        <f t="shared" si="10"/>
        <v>2.4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F10" s="2">
        <f t="shared" si="5"/>
        <v>1</v>
      </c>
      <c r="BG10" s="2">
        <f t="shared" si="6"/>
        <v>1</v>
      </c>
      <c r="BH10" s="2">
        <f t="shared" si="7"/>
        <v>3</v>
      </c>
      <c r="BI10" s="2">
        <f t="shared" si="7"/>
        <v>3</v>
      </c>
      <c r="BK10" t="s">
        <v>156</v>
      </c>
      <c r="BL10" t="str">
        <f t="shared" si="8"/>
        <v>cursed-armor-8 = Cursed armor - Level 8</v>
      </c>
    </row>
    <row r="11" spans="1:64" x14ac:dyDescent="0.25">
      <c r="A11" t="str">
        <f t="shared" si="0"/>
        <v>{ type = "armor", name = "cursed-armor-9", icon = "__Cursed-Exp__/graphics/icons/armor/cursed-armor-9.jpg", flags = {"goes-to-main-inventory"}, resistences = { { type = "physical", decrese = 1.17, percent = 6.93 },{ type = "impact", decrese = 0, percent = 0 },{ type = "poison", decrese = 0, percent = 0 },{ type = "explosion", decrese = 0, percent = 0 },{ type = "fire", decrese = 0, percent = 0 },{ type = "laser", decrese = 0, percent = 0 },{ type = "acid", decrese = 0.56, percent = 3.2} }, durability = 50000,  subgroup = "cursed-armor", order = "c[cursed]-b[armor]", stack_size = 1, equipment_grid = {width = 3, height = 3}},</v>
      </c>
      <c r="B11" t="s">
        <v>22</v>
      </c>
      <c r="C11" t="s">
        <v>0</v>
      </c>
      <c r="D11" t="s">
        <v>30</v>
      </c>
      <c r="E11" t="s">
        <v>148</v>
      </c>
      <c r="F11">
        <v>9</v>
      </c>
      <c r="G11" t="s">
        <v>32</v>
      </c>
      <c r="H11" s="5">
        <v>1.17</v>
      </c>
      <c r="I11" t="s">
        <v>2</v>
      </c>
      <c r="J11" s="3">
        <v>6.93</v>
      </c>
      <c r="K11" t="s">
        <v>3</v>
      </c>
      <c r="L11" s="2">
        <v>0</v>
      </c>
      <c r="M11" t="s">
        <v>2</v>
      </c>
      <c r="N11" s="2">
        <v>0</v>
      </c>
      <c r="O11" t="s">
        <v>8</v>
      </c>
      <c r="P11" s="2">
        <v>0</v>
      </c>
      <c r="Q11" t="s">
        <v>2</v>
      </c>
      <c r="R11" s="2">
        <v>0</v>
      </c>
      <c r="S11" t="s">
        <v>11</v>
      </c>
      <c r="T11" s="2">
        <v>0</v>
      </c>
      <c r="U11" t="s">
        <v>2</v>
      </c>
      <c r="V11" s="2">
        <v>0</v>
      </c>
      <c r="W11" t="s">
        <v>13</v>
      </c>
      <c r="X11" s="2">
        <v>0</v>
      </c>
      <c r="Y11" t="s">
        <v>2</v>
      </c>
      <c r="Z11" s="2">
        <v>0</v>
      </c>
      <c r="AA11" t="s">
        <v>14</v>
      </c>
      <c r="AB11" s="2">
        <v>0</v>
      </c>
      <c r="AC11" t="s">
        <v>2</v>
      </c>
      <c r="AD11" s="2">
        <v>0</v>
      </c>
      <c r="AE11" t="s">
        <v>16</v>
      </c>
      <c r="AF11" s="3">
        <v>0.56000000000000005</v>
      </c>
      <c r="AG11" t="s">
        <v>2</v>
      </c>
      <c r="AH11" s="3">
        <v>3.2</v>
      </c>
      <c r="AI11" t="s">
        <v>259</v>
      </c>
      <c r="AJ11" s="2">
        <v>3</v>
      </c>
      <c r="AK11" t="s">
        <v>17</v>
      </c>
      <c r="AL11" s="2">
        <v>3</v>
      </c>
      <c r="AM11" t="s">
        <v>18</v>
      </c>
      <c r="AP11">
        <f t="shared" si="2"/>
        <v>9</v>
      </c>
      <c r="AQ11" s="3">
        <f t="shared" si="3"/>
        <v>1.17</v>
      </c>
      <c r="AR11" s="3">
        <f t="shared" si="4"/>
        <v>6.93</v>
      </c>
      <c r="AS11" s="3">
        <f t="shared" si="9"/>
        <v>0.56000000000000005</v>
      </c>
      <c r="AT11" s="3">
        <f t="shared" si="10"/>
        <v>3.2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F11" s="2">
        <f t="shared" si="5"/>
        <v>1</v>
      </c>
      <c r="BG11" s="2">
        <f t="shared" si="6"/>
        <v>1</v>
      </c>
      <c r="BH11" s="2">
        <f t="shared" si="7"/>
        <v>3</v>
      </c>
      <c r="BI11" s="2">
        <f t="shared" si="7"/>
        <v>3</v>
      </c>
      <c r="BK11" t="s">
        <v>157</v>
      </c>
      <c r="BL11" t="str">
        <f t="shared" si="8"/>
        <v>cursed-armor-9 = Cursed armor - Level 9</v>
      </c>
    </row>
    <row r="12" spans="1:64" x14ac:dyDescent="0.25">
      <c r="A12" t="str">
        <f t="shared" si="0"/>
        <v>{ type = "armor", name = "cursed-armor-10", icon = "__Cursed-Exp__/graphics/icons/armor/cursed-armor-10.jpg", flags = {"goes-to-main-inventory"}, resistences = { { type = "physical", decrese = 1.3, percent = 7.7 },{ type = "impact", decrese = 0, percent = 0 },{ type = "poison", decrese = 0, percent = 0 },{ type = "explosion", decrese = 0, percent = 0 },{ type = "fire", decrese = 0, percent = 0 },{ type = "laser", decrese = 0, percent = 0 },{ type = "acid", decrese = 0.7, percent = 4} }, durability = 50000,  subgroup = "cursed-armor", order = "c[cursed]-b[armor]", stack_size = 1, equipment_grid = {width = 3, height = 3}},</v>
      </c>
      <c r="B12" t="s">
        <v>22</v>
      </c>
      <c r="C12" t="s">
        <v>0</v>
      </c>
      <c r="D12" t="s">
        <v>41</v>
      </c>
      <c r="E12" t="s">
        <v>148</v>
      </c>
      <c r="F12">
        <v>10</v>
      </c>
      <c r="G12" t="s">
        <v>32</v>
      </c>
      <c r="H12" s="5">
        <v>1.3</v>
      </c>
      <c r="I12" t="s">
        <v>2</v>
      </c>
      <c r="J12" s="3">
        <v>7.7</v>
      </c>
      <c r="K12" t="s">
        <v>3</v>
      </c>
      <c r="L12" s="2">
        <v>0</v>
      </c>
      <c r="M12" t="s">
        <v>2</v>
      </c>
      <c r="N12" s="2">
        <v>0</v>
      </c>
      <c r="O12" t="s">
        <v>8</v>
      </c>
      <c r="P12" s="2">
        <v>0</v>
      </c>
      <c r="Q12" t="s">
        <v>2</v>
      </c>
      <c r="R12" s="2">
        <v>0</v>
      </c>
      <c r="S12" t="s">
        <v>11</v>
      </c>
      <c r="T12" s="2">
        <v>0</v>
      </c>
      <c r="U12" t="s">
        <v>2</v>
      </c>
      <c r="V12" s="2">
        <v>0</v>
      </c>
      <c r="W12" t="s">
        <v>13</v>
      </c>
      <c r="X12" s="2">
        <v>0</v>
      </c>
      <c r="Y12" t="s">
        <v>2</v>
      </c>
      <c r="Z12" s="2">
        <v>0</v>
      </c>
      <c r="AA12" t="s">
        <v>14</v>
      </c>
      <c r="AB12" s="2">
        <v>0</v>
      </c>
      <c r="AC12" t="s">
        <v>2</v>
      </c>
      <c r="AD12" s="2">
        <v>0</v>
      </c>
      <c r="AE12" t="s">
        <v>16</v>
      </c>
      <c r="AF12" s="3">
        <v>0.7</v>
      </c>
      <c r="AG12" t="s">
        <v>2</v>
      </c>
      <c r="AH12" s="3">
        <v>4</v>
      </c>
      <c r="AI12" t="s">
        <v>259</v>
      </c>
      <c r="AJ12" s="2">
        <v>3</v>
      </c>
      <c r="AK12" t="s">
        <v>17</v>
      </c>
      <c r="AL12" s="2">
        <v>3</v>
      </c>
      <c r="AM12" t="s">
        <v>18</v>
      </c>
      <c r="AP12">
        <f t="shared" si="2"/>
        <v>10</v>
      </c>
      <c r="AQ12" s="3">
        <f t="shared" si="3"/>
        <v>1.3</v>
      </c>
      <c r="AR12" s="3">
        <f t="shared" si="4"/>
        <v>7.7</v>
      </c>
      <c r="AS12" s="3">
        <f t="shared" si="9"/>
        <v>0.7</v>
      </c>
      <c r="AT12" s="3">
        <f t="shared" si="10"/>
        <v>4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F12" s="2">
        <f t="shared" si="5"/>
        <v>1</v>
      </c>
      <c r="BG12" s="2">
        <f t="shared" si="6"/>
        <v>1</v>
      </c>
      <c r="BH12" s="2">
        <f t="shared" si="7"/>
        <v>3</v>
      </c>
      <c r="BI12" s="2">
        <f t="shared" si="7"/>
        <v>3</v>
      </c>
      <c r="BK12" t="s">
        <v>158</v>
      </c>
      <c r="BL12" t="str">
        <f t="shared" si="8"/>
        <v>cursed-armor-10 = Cursed armor - Level 10</v>
      </c>
    </row>
    <row r="13" spans="1:64" x14ac:dyDescent="0.25">
      <c r="A13" t="str">
        <f t="shared" si="0"/>
        <v>{ type = "armor", name = "cursed-armor-11", icon = "__Cursed-Exp__/graphics/icons/armor/cursed-armor-11.jpg", flags = {"goes-to-main-inventory"}, resistences = { { type = "physical", decrese = 1.43, percent = 8.47 },{ type = "impact", decrese = 0, percent = 0 },{ type = "poison", decrese = 0, percent = 0 },{ type = "explosion", decrese = 0, percent = 0 },{ type = "fire", decrese = 0, percent = 0 },{ type = "laser", decrese = 0.15, percent = 0.85 },{ type = "acid", decrese = 0.84, percent = 4.8} }, durability = 50000,  subgroup = "cursed-armor", order = "c[cursed]-b[armor]", stack_size = 1, equipment_grid = {width = 4, height = 4}},</v>
      </c>
      <c r="B13" t="s">
        <v>22</v>
      </c>
      <c r="C13" t="s">
        <v>0</v>
      </c>
      <c r="D13" t="s">
        <v>42</v>
      </c>
      <c r="E13" t="s">
        <v>148</v>
      </c>
      <c r="F13">
        <v>11</v>
      </c>
      <c r="G13" t="s">
        <v>32</v>
      </c>
      <c r="H13" s="5">
        <v>1.43</v>
      </c>
      <c r="I13" t="s">
        <v>2</v>
      </c>
      <c r="J13" s="3">
        <v>8.4700000000000006</v>
      </c>
      <c r="K13" t="s">
        <v>3</v>
      </c>
      <c r="L13" s="2">
        <v>0</v>
      </c>
      <c r="M13" t="s">
        <v>2</v>
      </c>
      <c r="N13" s="2">
        <v>0</v>
      </c>
      <c r="O13" t="s">
        <v>8</v>
      </c>
      <c r="P13" s="2">
        <v>0</v>
      </c>
      <c r="Q13" t="s">
        <v>2</v>
      </c>
      <c r="R13" s="2">
        <v>0</v>
      </c>
      <c r="S13" t="s">
        <v>11</v>
      </c>
      <c r="T13" s="2">
        <v>0</v>
      </c>
      <c r="U13" t="s">
        <v>2</v>
      </c>
      <c r="V13" s="2">
        <v>0</v>
      </c>
      <c r="W13" t="s">
        <v>13</v>
      </c>
      <c r="X13" s="2">
        <v>0</v>
      </c>
      <c r="Y13" t="s">
        <v>2</v>
      </c>
      <c r="Z13" s="2">
        <v>0</v>
      </c>
      <c r="AA13" t="s">
        <v>14</v>
      </c>
      <c r="AB13" s="3">
        <v>0.15</v>
      </c>
      <c r="AC13" t="s">
        <v>2</v>
      </c>
      <c r="AD13" s="3">
        <v>0.85</v>
      </c>
      <c r="AE13" t="s">
        <v>16</v>
      </c>
      <c r="AF13" s="3">
        <v>0.84</v>
      </c>
      <c r="AG13" t="s">
        <v>2</v>
      </c>
      <c r="AH13" s="3">
        <v>4.8</v>
      </c>
      <c r="AI13" t="s">
        <v>259</v>
      </c>
      <c r="AJ13" s="2">
        <v>4</v>
      </c>
      <c r="AK13" t="s">
        <v>17</v>
      </c>
      <c r="AL13" s="2">
        <v>4</v>
      </c>
      <c r="AM13" t="s">
        <v>18</v>
      </c>
      <c r="AP13">
        <f t="shared" si="2"/>
        <v>11</v>
      </c>
      <c r="AQ13" s="3">
        <f t="shared" si="3"/>
        <v>1.43</v>
      </c>
      <c r="AR13" s="3">
        <f t="shared" si="4"/>
        <v>8.4700000000000006</v>
      </c>
      <c r="AS13" s="3">
        <f t="shared" si="9"/>
        <v>0.84</v>
      </c>
      <c r="AT13" s="3">
        <f t="shared" si="10"/>
        <v>4.8</v>
      </c>
      <c r="AU13" s="3">
        <f>ROUNDDOWN((1*15/100)+AU12,2)</f>
        <v>0.15</v>
      </c>
      <c r="AV13" s="3">
        <f>ROUNDDOWN((1*85/100)+AV12,2)</f>
        <v>0.85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F13" s="2">
        <f t="shared" si="5"/>
        <v>2</v>
      </c>
      <c r="BG13" s="2">
        <f t="shared" si="6"/>
        <v>2</v>
      </c>
      <c r="BH13" s="2">
        <f t="shared" si="7"/>
        <v>4</v>
      </c>
      <c r="BI13" s="2">
        <f t="shared" si="7"/>
        <v>4</v>
      </c>
      <c r="BK13" t="s">
        <v>159</v>
      </c>
      <c r="BL13" t="str">
        <f t="shared" si="8"/>
        <v>cursed-armor-11 = Cursed armor - Level 11</v>
      </c>
    </row>
    <row r="14" spans="1:64" x14ac:dyDescent="0.25">
      <c r="A14" t="str">
        <f t="shared" si="0"/>
        <v>{ type = "armor", name = "cursed-armor-12", icon = "__Cursed-Exp__/graphics/icons/armor/cursed-armor-12.jpg", flags = {"goes-to-main-inventory"}, resistences = { { type = "physical", decrese = 1.56, percent = 9.24 },{ type = "impact", decrese = 0, percent = 0 },{ type = "poison", decrese = 0, percent = 0 },{ type = "explosion", decrese = 0, percent = 0 },{ type = "fire", decrese = 0, percent = 0 },{ type = "laser", decrese = 0.3, percent = 1.7 },{ type = "acid", decrese = 0.98, percent = 5.6} }, durability = 50000,  subgroup = "cursed-armor", order = "c[cursed]-b[armor]", stack_size = 1, equipment_grid = {width = 4, height = 4}},</v>
      </c>
      <c r="B14" t="s">
        <v>22</v>
      </c>
      <c r="C14" t="s">
        <v>0</v>
      </c>
      <c r="D14" t="s">
        <v>43</v>
      </c>
      <c r="E14" t="s">
        <v>148</v>
      </c>
      <c r="F14">
        <v>12</v>
      </c>
      <c r="G14" t="s">
        <v>32</v>
      </c>
      <c r="H14" s="5">
        <v>1.56</v>
      </c>
      <c r="I14" t="s">
        <v>2</v>
      </c>
      <c r="J14" s="3">
        <v>9.24</v>
      </c>
      <c r="K14" t="s">
        <v>3</v>
      </c>
      <c r="L14" s="2">
        <v>0</v>
      </c>
      <c r="M14" t="s">
        <v>2</v>
      </c>
      <c r="N14" s="2">
        <v>0</v>
      </c>
      <c r="O14" t="s">
        <v>8</v>
      </c>
      <c r="P14" s="2">
        <v>0</v>
      </c>
      <c r="Q14" t="s">
        <v>2</v>
      </c>
      <c r="R14" s="2">
        <v>0</v>
      </c>
      <c r="S14" t="s">
        <v>11</v>
      </c>
      <c r="T14" s="2">
        <v>0</v>
      </c>
      <c r="U14" t="s">
        <v>2</v>
      </c>
      <c r="V14" s="2">
        <v>0</v>
      </c>
      <c r="W14" t="s">
        <v>13</v>
      </c>
      <c r="X14" s="2">
        <v>0</v>
      </c>
      <c r="Y14" t="s">
        <v>2</v>
      </c>
      <c r="Z14" s="2">
        <v>0</v>
      </c>
      <c r="AA14" t="s">
        <v>14</v>
      </c>
      <c r="AB14" s="3">
        <v>0.3</v>
      </c>
      <c r="AC14" t="s">
        <v>2</v>
      </c>
      <c r="AD14" s="3">
        <v>1.7</v>
      </c>
      <c r="AE14" t="s">
        <v>16</v>
      </c>
      <c r="AF14" s="3">
        <v>0.98</v>
      </c>
      <c r="AG14" t="s">
        <v>2</v>
      </c>
      <c r="AH14" s="3">
        <v>5.6</v>
      </c>
      <c r="AI14" t="s">
        <v>259</v>
      </c>
      <c r="AJ14" s="2">
        <v>4</v>
      </c>
      <c r="AK14" t="s">
        <v>17</v>
      </c>
      <c r="AL14" s="2">
        <v>4</v>
      </c>
      <c r="AM14" t="s">
        <v>18</v>
      </c>
      <c r="AP14">
        <f t="shared" si="2"/>
        <v>12</v>
      </c>
      <c r="AQ14" s="3">
        <f t="shared" si="3"/>
        <v>1.56</v>
      </c>
      <c r="AR14" s="3">
        <f t="shared" si="4"/>
        <v>9.24</v>
      </c>
      <c r="AS14" s="3">
        <f t="shared" si="9"/>
        <v>0.98</v>
      </c>
      <c r="AT14" s="3">
        <f t="shared" si="10"/>
        <v>5.6</v>
      </c>
      <c r="AU14" s="3">
        <f t="shared" ref="AU14:AU77" si="11">ROUNDDOWN((1*15/100)+AU13,2)</f>
        <v>0.3</v>
      </c>
      <c r="AV14" s="3">
        <f t="shared" ref="AV14:AV77" si="12">ROUNDDOWN((1*85/100)+AV13,2)</f>
        <v>1.7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F14" s="2">
        <f t="shared" si="5"/>
        <v>2</v>
      </c>
      <c r="BG14" s="2">
        <f t="shared" si="6"/>
        <v>2</v>
      </c>
      <c r="BH14" s="2">
        <f t="shared" si="7"/>
        <v>4</v>
      </c>
      <c r="BI14" s="2">
        <f t="shared" si="7"/>
        <v>4</v>
      </c>
      <c r="BK14" t="s">
        <v>160</v>
      </c>
      <c r="BL14" t="str">
        <f t="shared" si="8"/>
        <v>cursed-armor-12 = Cursed armor - Level 12</v>
      </c>
    </row>
    <row r="15" spans="1:64" x14ac:dyDescent="0.25">
      <c r="A15" t="str">
        <f t="shared" si="0"/>
        <v>{ type = "armor", name = "cursed-armor-13", icon = "__Cursed-Exp__/graphics/icons/armor/cursed-armor-13.jpg", flags = {"goes-to-main-inventory"}, resistences = { { type = "physical", decrese = 1.69, percent = 10.01 },{ type = "impact", decrese = 0, percent = 0 },{ type = "poison", decrese = 0, percent = 0 },{ type = "explosion", decrese = 0, percent = 0 },{ type = "fire", decrese = 0, percent = 0 },{ type = "laser", decrese = 0.45, percent = 2.55 },{ type = "acid", decrese = 1.12, percent = 6.4} }, durability = 50000,  subgroup = "cursed-armor", order = "c[cursed]-b[armor]", stack_size = 1, equipment_grid = {width = 4, height = 4}},</v>
      </c>
      <c r="B15" t="s">
        <v>22</v>
      </c>
      <c r="C15" t="s">
        <v>0</v>
      </c>
      <c r="D15" t="s">
        <v>44</v>
      </c>
      <c r="E15" t="s">
        <v>148</v>
      </c>
      <c r="F15">
        <v>13</v>
      </c>
      <c r="G15" t="s">
        <v>32</v>
      </c>
      <c r="H15" s="5">
        <v>1.69</v>
      </c>
      <c r="I15" t="s">
        <v>2</v>
      </c>
      <c r="J15" s="3">
        <v>10.01</v>
      </c>
      <c r="K15" t="s">
        <v>3</v>
      </c>
      <c r="L15" s="2">
        <v>0</v>
      </c>
      <c r="M15" t="s">
        <v>2</v>
      </c>
      <c r="N15" s="2">
        <v>0</v>
      </c>
      <c r="O15" t="s">
        <v>8</v>
      </c>
      <c r="P15" s="2">
        <v>0</v>
      </c>
      <c r="Q15" t="s">
        <v>2</v>
      </c>
      <c r="R15" s="2">
        <v>0</v>
      </c>
      <c r="S15" t="s">
        <v>11</v>
      </c>
      <c r="T15" s="2">
        <v>0</v>
      </c>
      <c r="U15" t="s">
        <v>2</v>
      </c>
      <c r="V15" s="2">
        <v>0</v>
      </c>
      <c r="W15" t="s">
        <v>13</v>
      </c>
      <c r="X15" s="2">
        <v>0</v>
      </c>
      <c r="Y15" t="s">
        <v>2</v>
      </c>
      <c r="Z15" s="2">
        <v>0</v>
      </c>
      <c r="AA15" t="s">
        <v>14</v>
      </c>
      <c r="AB15" s="3">
        <v>0.45</v>
      </c>
      <c r="AC15" t="s">
        <v>2</v>
      </c>
      <c r="AD15" s="3">
        <v>2.5499999999999998</v>
      </c>
      <c r="AE15" t="s">
        <v>16</v>
      </c>
      <c r="AF15" s="3">
        <v>1.1200000000000001</v>
      </c>
      <c r="AG15" t="s">
        <v>2</v>
      </c>
      <c r="AH15" s="3">
        <v>6.4</v>
      </c>
      <c r="AI15" t="s">
        <v>259</v>
      </c>
      <c r="AJ15" s="2">
        <v>4</v>
      </c>
      <c r="AK15" t="s">
        <v>17</v>
      </c>
      <c r="AL15" s="2">
        <v>4</v>
      </c>
      <c r="AM15" t="s">
        <v>18</v>
      </c>
      <c r="AP15">
        <f t="shared" si="2"/>
        <v>13</v>
      </c>
      <c r="AQ15" s="3">
        <f t="shared" si="3"/>
        <v>1.69</v>
      </c>
      <c r="AR15" s="3">
        <f t="shared" si="4"/>
        <v>10.01</v>
      </c>
      <c r="AS15" s="3">
        <f t="shared" si="9"/>
        <v>1.1200000000000001</v>
      </c>
      <c r="AT15" s="3">
        <f t="shared" si="10"/>
        <v>6.4</v>
      </c>
      <c r="AU15" s="3">
        <f t="shared" si="11"/>
        <v>0.45</v>
      </c>
      <c r="AV15" s="3">
        <f t="shared" si="12"/>
        <v>2.5499999999999998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F15" s="2">
        <f t="shared" si="5"/>
        <v>2</v>
      </c>
      <c r="BG15" s="2">
        <f t="shared" si="6"/>
        <v>2</v>
      </c>
      <c r="BH15" s="2">
        <f t="shared" si="7"/>
        <v>4</v>
      </c>
      <c r="BI15" s="2">
        <f t="shared" si="7"/>
        <v>4</v>
      </c>
      <c r="BK15" t="s">
        <v>161</v>
      </c>
      <c r="BL15" t="str">
        <f t="shared" si="8"/>
        <v>cursed-armor-13 = Cursed armor - Level 13</v>
      </c>
    </row>
    <row r="16" spans="1:64" x14ac:dyDescent="0.25">
      <c r="A16" t="str">
        <f t="shared" si="0"/>
        <v>{ type = "armor", name = "cursed-armor-14", icon = "__Cursed-Exp__/graphics/icons/armor/cursed-armor-14.jpg", flags = {"goes-to-main-inventory"}, resistences = { { type = "physical", decrese = 1.82, percent = 10.78 },{ type = "impact", decrese = 0, percent = 0 },{ type = "poison", decrese = 0, percent = 0 },{ type = "explosion", decrese = 0, percent = 0 },{ type = "fire", decrese = 0, percent = 0 },{ type = "laser", decrese = 0.6, percent = 3.4 },{ type = "acid", decrese = 1.26, percent = 7.2} }, durability = 50000,  subgroup = "cursed-armor", order = "c[cursed]-b[armor]", stack_size = 1, equipment_grid = {width = 4, height = 4}},</v>
      </c>
      <c r="B16" t="s">
        <v>22</v>
      </c>
      <c r="C16" t="s">
        <v>0</v>
      </c>
      <c r="D16" t="s">
        <v>45</v>
      </c>
      <c r="E16" t="s">
        <v>148</v>
      </c>
      <c r="F16">
        <v>14</v>
      </c>
      <c r="G16" t="s">
        <v>32</v>
      </c>
      <c r="H16" s="5">
        <v>1.82</v>
      </c>
      <c r="I16" t="s">
        <v>2</v>
      </c>
      <c r="J16" s="3">
        <v>10.78</v>
      </c>
      <c r="K16" t="s">
        <v>3</v>
      </c>
      <c r="L16" s="2">
        <v>0</v>
      </c>
      <c r="M16" t="s">
        <v>2</v>
      </c>
      <c r="N16" s="2">
        <v>0</v>
      </c>
      <c r="O16" t="s">
        <v>8</v>
      </c>
      <c r="P16" s="2">
        <v>0</v>
      </c>
      <c r="Q16" t="s">
        <v>2</v>
      </c>
      <c r="R16" s="2">
        <v>0</v>
      </c>
      <c r="S16" t="s">
        <v>11</v>
      </c>
      <c r="T16" s="2">
        <v>0</v>
      </c>
      <c r="U16" t="s">
        <v>2</v>
      </c>
      <c r="V16" s="2">
        <v>0</v>
      </c>
      <c r="W16" t="s">
        <v>13</v>
      </c>
      <c r="X16" s="2">
        <v>0</v>
      </c>
      <c r="Y16" t="s">
        <v>2</v>
      </c>
      <c r="Z16" s="2">
        <v>0</v>
      </c>
      <c r="AA16" t="s">
        <v>14</v>
      </c>
      <c r="AB16" s="3">
        <v>0.6</v>
      </c>
      <c r="AC16" t="s">
        <v>2</v>
      </c>
      <c r="AD16" s="3">
        <v>3.4</v>
      </c>
      <c r="AE16" t="s">
        <v>16</v>
      </c>
      <c r="AF16" s="3">
        <v>1.26</v>
      </c>
      <c r="AG16" t="s">
        <v>2</v>
      </c>
      <c r="AH16" s="3">
        <v>7.2</v>
      </c>
      <c r="AI16" t="s">
        <v>259</v>
      </c>
      <c r="AJ16" s="2">
        <v>4</v>
      </c>
      <c r="AK16" t="s">
        <v>17</v>
      </c>
      <c r="AL16" s="2">
        <v>4</v>
      </c>
      <c r="AM16" t="s">
        <v>18</v>
      </c>
      <c r="AP16">
        <f t="shared" si="2"/>
        <v>14</v>
      </c>
      <c r="AQ16" s="3">
        <f t="shared" si="3"/>
        <v>1.82</v>
      </c>
      <c r="AR16" s="3">
        <f t="shared" si="4"/>
        <v>10.78</v>
      </c>
      <c r="AS16" s="3">
        <f t="shared" si="9"/>
        <v>1.26</v>
      </c>
      <c r="AT16" s="3">
        <f t="shared" si="10"/>
        <v>7.2</v>
      </c>
      <c r="AU16" s="3">
        <f t="shared" si="11"/>
        <v>0.6</v>
      </c>
      <c r="AV16" s="3">
        <f t="shared" si="12"/>
        <v>3.4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F16" s="2">
        <f t="shared" si="5"/>
        <v>2</v>
      </c>
      <c r="BG16" s="2">
        <f t="shared" si="6"/>
        <v>2</v>
      </c>
      <c r="BH16" s="2">
        <f t="shared" si="7"/>
        <v>4</v>
      </c>
      <c r="BI16" s="2">
        <f t="shared" si="7"/>
        <v>4</v>
      </c>
      <c r="BK16" t="s">
        <v>162</v>
      </c>
      <c r="BL16" t="str">
        <f t="shared" si="8"/>
        <v>cursed-armor-14 = Cursed armor - Level 14</v>
      </c>
    </row>
    <row r="17" spans="1:64" x14ac:dyDescent="0.25">
      <c r="A17" t="str">
        <f t="shared" si="0"/>
        <v>{ type = "armor", name = "cursed-armor-15", icon = "__Cursed-Exp__/graphics/icons/armor/cursed-armor-15.jpg", flags = {"goes-to-main-inventory"}, resistences = { { type = "physical", decrese = 1.95, percent = 11.55 },{ type = "impact", decrese = 0, percent = 0 },{ type = "poison", decrese = 0, percent = 0 },{ type = "explosion", decrese = 0, percent = 0 },{ type = "fire", decrese = 0, percent = 0 },{ type = "laser", decrese = 0.75, percent = 4.25 },{ type = "acid", decrese = 1.4, percent = 8} }, durability = 50000,  subgroup = "cursed-armor", order = "c[cursed]-b[armor]", stack_size = 1, equipment_grid = {width = 4, height = 4}},</v>
      </c>
      <c r="B17" t="s">
        <v>22</v>
      </c>
      <c r="C17" t="s">
        <v>0</v>
      </c>
      <c r="D17" t="s">
        <v>46</v>
      </c>
      <c r="E17" t="s">
        <v>148</v>
      </c>
      <c r="F17">
        <v>15</v>
      </c>
      <c r="G17" t="s">
        <v>32</v>
      </c>
      <c r="H17" s="5">
        <v>1.95</v>
      </c>
      <c r="I17" t="s">
        <v>2</v>
      </c>
      <c r="J17" s="3">
        <v>11.55</v>
      </c>
      <c r="K17" t="s">
        <v>3</v>
      </c>
      <c r="L17" s="2">
        <v>0</v>
      </c>
      <c r="M17" t="s">
        <v>2</v>
      </c>
      <c r="N17" s="2">
        <v>0</v>
      </c>
      <c r="O17" t="s">
        <v>8</v>
      </c>
      <c r="P17" s="2">
        <v>0</v>
      </c>
      <c r="Q17" t="s">
        <v>2</v>
      </c>
      <c r="R17" s="2">
        <v>0</v>
      </c>
      <c r="S17" t="s">
        <v>11</v>
      </c>
      <c r="T17" s="2">
        <v>0</v>
      </c>
      <c r="U17" t="s">
        <v>2</v>
      </c>
      <c r="V17" s="2">
        <v>0</v>
      </c>
      <c r="W17" t="s">
        <v>13</v>
      </c>
      <c r="X17" s="2">
        <v>0</v>
      </c>
      <c r="Y17" t="s">
        <v>2</v>
      </c>
      <c r="Z17" s="2">
        <v>0</v>
      </c>
      <c r="AA17" t="s">
        <v>14</v>
      </c>
      <c r="AB17" s="3">
        <v>0.75</v>
      </c>
      <c r="AC17" t="s">
        <v>2</v>
      </c>
      <c r="AD17" s="3">
        <v>4.25</v>
      </c>
      <c r="AE17" t="s">
        <v>16</v>
      </c>
      <c r="AF17" s="3">
        <v>1.4</v>
      </c>
      <c r="AG17" t="s">
        <v>2</v>
      </c>
      <c r="AH17" s="3">
        <v>8</v>
      </c>
      <c r="AI17" t="s">
        <v>259</v>
      </c>
      <c r="AJ17" s="2">
        <v>4</v>
      </c>
      <c r="AK17" t="s">
        <v>17</v>
      </c>
      <c r="AL17" s="2">
        <v>4</v>
      </c>
      <c r="AM17" t="s">
        <v>18</v>
      </c>
      <c r="AP17">
        <f t="shared" si="2"/>
        <v>15</v>
      </c>
      <c r="AQ17" s="3">
        <f t="shared" si="3"/>
        <v>1.95</v>
      </c>
      <c r="AR17" s="3">
        <f t="shared" si="4"/>
        <v>11.55</v>
      </c>
      <c r="AS17" s="3">
        <f t="shared" si="9"/>
        <v>1.4</v>
      </c>
      <c r="AT17" s="3">
        <f t="shared" si="10"/>
        <v>8</v>
      </c>
      <c r="AU17" s="3">
        <f t="shared" si="11"/>
        <v>0.75</v>
      </c>
      <c r="AV17" s="3">
        <f t="shared" si="12"/>
        <v>4.25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F17" s="2">
        <f t="shared" si="5"/>
        <v>2</v>
      </c>
      <c r="BG17" s="2">
        <f t="shared" si="6"/>
        <v>2</v>
      </c>
      <c r="BH17" s="2">
        <f t="shared" si="7"/>
        <v>4</v>
      </c>
      <c r="BI17" s="2">
        <f t="shared" si="7"/>
        <v>4</v>
      </c>
      <c r="BK17" t="s">
        <v>163</v>
      </c>
      <c r="BL17" t="str">
        <f t="shared" si="8"/>
        <v>cursed-armor-15 = Cursed armor - Level 15</v>
      </c>
    </row>
    <row r="18" spans="1:64" x14ac:dyDescent="0.25">
      <c r="A18" t="str">
        <f t="shared" si="0"/>
        <v>{ type = "armor", name = "cursed-armor-16", icon = "__Cursed-Exp__/graphics/icons/armor/cursed-armor-16.jpg", flags = {"goes-to-main-inventory"}, resistences = { { type = "physical", decrese = 2.08, percent = 12.32 },{ type = "impact", decrese = 0, percent = 0 },{ type = "poison", decrese = 0, percent = 0 },{ type = "explosion", decrese = 0.15, percent = 0.89 },{ type = "fire", decrese = 0, percent = 0 },{ type = "laser", decrese = 0.9, percent = 5.1 },{ type = "acid", decrese = 1.54, percent = 8.8} }, durability = 50000,  subgroup = "cursed-armor", order = "c[cursed]-b[armor]", stack_size = 1, equipment_grid = {width = 4, height = 4}},</v>
      </c>
      <c r="B18" t="s">
        <v>22</v>
      </c>
      <c r="C18" t="s">
        <v>0</v>
      </c>
      <c r="D18" t="s">
        <v>47</v>
      </c>
      <c r="E18" t="s">
        <v>148</v>
      </c>
      <c r="F18">
        <v>16</v>
      </c>
      <c r="G18" t="s">
        <v>32</v>
      </c>
      <c r="H18" s="5">
        <v>2.08</v>
      </c>
      <c r="I18" t="s">
        <v>2</v>
      </c>
      <c r="J18" s="3">
        <v>12.32</v>
      </c>
      <c r="K18" t="s">
        <v>3</v>
      </c>
      <c r="L18" s="2">
        <v>0</v>
      </c>
      <c r="M18" t="s">
        <v>2</v>
      </c>
      <c r="N18" s="2">
        <v>0</v>
      </c>
      <c r="O18" t="s">
        <v>8</v>
      </c>
      <c r="P18" s="2">
        <v>0</v>
      </c>
      <c r="Q18" t="s">
        <v>2</v>
      </c>
      <c r="R18" s="2">
        <v>0</v>
      </c>
      <c r="S18" t="s">
        <v>11</v>
      </c>
      <c r="T18" s="3">
        <v>0.15</v>
      </c>
      <c r="U18" t="s">
        <v>2</v>
      </c>
      <c r="V18" s="3">
        <v>0.89</v>
      </c>
      <c r="W18" t="s">
        <v>13</v>
      </c>
      <c r="X18" s="2">
        <v>0</v>
      </c>
      <c r="Y18" t="s">
        <v>2</v>
      </c>
      <c r="Z18" s="2">
        <v>0</v>
      </c>
      <c r="AA18" t="s">
        <v>14</v>
      </c>
      <c r="AB18" s="3">
        <v>0.9</v>
      </c>
      <c r="AC18" t="s">
        <v>2</v>
      </c>
      <c r="AD18" s="3">
        <v>5.0999999999999996</v>
      </c>
      <c r="AE18" t="s">
        <v>16</v>
      </c>
      <c r="AF18" s="3">
        <v>1.54</v>
      </c>
      <c r="AG18" t="s">
        <v>2</v>
      </c>
      <c r="AH18" s="3">
        <v>8.8000000000000007</v>
      </c>
      <c r="AI18" t="s">
        <v>259</v>
      </c>
      <c r="AJ18" s="2">
        <v>4</v>
      </c>
      <c r="AK18" t="s">
        <v>17</v>
      </c>
      <c r="AL18" s="2">
        <v>4</v>
      </c>
      <c r="AM18" t="s">
        <v>18</v>
      </c>
      <c r="AP18">
        <f t="shared" si="2"/>
        <v>16</v>
      </c>
      <c r="AQ18" s="3">
        <f t="shared" si="3"/>
        <v>2.08</v>
      </c>
      <c r="AR18" s="3">
        <f t="shared" si="4"/>
        <v>12.32</v>
      </c>
      <c r="AS18" s="3">
        <f t="shared" si="9"/>
        <v>1.54</v>
      </c>
      <c r="AT18" s="3">
        <f t="shared" si="10"/>
        <v>8.8000000000000007</v>
      </c>
      <c r="AU18" s="3">
        <f t="shared" si="11"/>
        <v>0.9</v>
      </c>
      <c r="AV18" s="3">
        <f t="shared" si="12"/>
        <v>5.0999999999999996</v>
      </c>
      <c r="AW18" s="3">
        <f>ROUNDDOWN((1*15/95)+AW17,2)</f>
        <v>0.15</v>
      </c>
      <c r="AX18" s="3">
        <f>ROUNDDOWN((1*85/95)+AX17,2)</f>
        <v>0.89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F18" s="2">
        <f t="shared" si="5"/>
        <v>2</v>
      </c>
      <c r="BG18" s="2">
        <f t="shared" si="6"/>
        <v>2</v>
      </c>
      <c r="BH18" s="2">
        <f t="shared" si="7"/>
        <v>4</v>
      </c>
      <c r="BI18" s="2">
        <f t="shared" si="7"/>
        <v>4</v>
      </c>
      <c r="BK18" t="s">
        <v>164</v>
      </c>
      <c r="BL18" t="str">
        <f t="shared" si="8"/>
        <v>cursed-armor-16 = Cursed armor - Level 16</v>
      </c>
    </row>
    <row r="19" spans="1:64" x14ac:dyDescent="0.25">
      <c r="A19" t="str">
        <f t="shared" si="0"/>
        <v>{ type = "armor", name = "cursed-armor-17", icon = "__Cursed-Exp__/graphics/icons/armor/cursed-armor-17.jpg", flags = {"goes-to-main-inventory"}, resistences = { { type = "physical", decrese = 2.21, percent = 13.09 },{ type = "impact", decrese = 0, percent = 0 },{ type = "poison", decrese = 0, percent = 0 },{ type = "explosion", decrese = 0.3, percent = 1.78 },{ type = "fire", decrese = 0, percent = 0 },{ type = "laser", decrese = 1.05, percent = 5.95 },{ type = "acid", decrese = 1.68, percent = 9.6} }, durability = 50000,  subgroup = "cursed-armor", order = "c[cursed]-b[armor]", stack_size = 1, equipment_grid = {width = 5, height = 5}},</v>
      </c>
      <c r="B19" t="s">
        <v>22</v>
      </c>
      <c r="C19" t="s">
        <v>0</v>
      </c>
      <c r="D19" t="s">
        <v>48</v>
      </c>
      <c r="E19" t="s">
        <v>148</v>
      </c>
      <c r="F19">
        <v>17</v>
      </c>
      <c r="G19" t="s">
        <v>32</v>
      </c>
      <c r="H19" s="5">
        <v>2.21</v>
      </c>
      <c r="I19" t="s">
        <v>2</v>
      </c>
      <c r="J19" s="3">
        <v>13.09</v>
      </c>
      <c r="K19" t="s">
        <v>3</v>
      </c>
      <c r="L19" s="2">
        <v>0</v>
      </c>
      <c r="M19" t="s">
        <v>2</v>
      </c>
      <c r="N19" s="2">
        <v>0</v>
      </c>
      <c r="O19" t="s">
        <v>8</v>
      </c>
      <c r="P19" s="2">
        <v>0</v>
      </c>
      <c r="Q19" t="s">
        <v>2</v>
      </c>
      <c r="R19" s="2">
        <v>0</v>
      </c>
      <c r="S19" t="s">
        <v>11</v>
      </c>
      <c r="T19" s="3">
        <v>0.3</v>
      </c>
      <c r="U19" t="s">
        <v>2</v>
      </c>
      <c r="V19" s="3">
        <v>1.78</v>
      </c>
      <c r="W19" t="s">
        <v>13</v>
      </c>
      <c r="X19" s="2">
        <v>0</v>
      </c>
      <c r="Y19" t="s">
        <v>2</v>
      </c>
      <c r="Z19" s="2">
        <v>0</v>
      </c>
      <c r="AA19" t="s">
        <v>14</v>
      </c>
      <c r="AB19" s="3">
        <v>1.05</v>
      </c>
      <c r="AC19" t="s">
        <v>2</v>
      </c>
      <c r="AD19" s="3">
        <v>5.95</v>
      </c>
      <c r="AE19" t="s">
        <v>16</v>
      </c>
      <c r="AF19" s="3">
        <v>1.68</v>
      </c>
      <c r="AG19" t="s">
        <v>2</v>
      </c>
      <c r="AH19" s="3">
        <v>9.6</v>
      </c>
      <c r="AI19" t="s">
        <v>259</v>
      </c>
      <c r="AJ19" s="2">
        <v>5</v>
      </c>
      <c r="AK19" t="s">
        <v>17</v>
      </c>
      <c r="AL19" s="2">
        <v>5</v>
      </c>
      <c r="AM19" t="s">
        <v>18</v>
      </c>
      <c r="AP19">
        <f t="shared" si="2"/>
        <v>17</v>
      </c>
      <c r="AQ19" s="3">
        <f t="shared" si="3"/>
        <v>2.21</v>
      </c>
      <c r="AR19" s="3">
        <f t="shared" si="4"/>
        <v>13.09</v>
      </c>
      <c r="AS19" s="3">
        <f t="shared" si="9"/>
        <v>1.68</v>
      </c>
      <c r="AT19" s="3">
        <f t="shared" si="10"/>
        <v>9.6</v>
      </c>
      <c r="AU19" s="3">
        <f t="shared" si="11"/>
        <v>1.05</v>
      </c>
      <c r="AV19" s="3">
        <f t="shared" si="12"/>
        <v>5.95</v>
      </c>
      <c r="AW19" s="3">
        <f t="shared" ref="AW19:AW82" si="13">ROUNDDOWN((1*15/95)+AW18,2)</f>
        <v>0.3</v>
      </c>
      <c r="AX19" s="3">
        <f t="shared" ref="AX19:AX82" si="14">ROUNDDOWN((1*85/95)+AX18,2)</f>
        <v>1.78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F19" s="2">
        <f t="shared" si="5"/>
        <v>3</v>
      </c>
      <c r="BG19" s="2">
        <f t="shared" si="6"/>
        <v>3</v>
      </c>
      <c r="BH19" s="2">
        <f t="shared" si="7"/>
        <v>5</v>
      </c>
      <c r="BI19" s="2">
        <f t="shared" si="7"/>
        <v>5</v>
      </c>
      <c r="BK19" t="s">
        <v>165</v>
      </c>
      <c r="BL19" t="str">
        <f t="shared" si="8"/>
        <v>cursed-armor-17 = Cursed armor - Level 17</v>
      </c>
    </row>
    <row r="20" spans="1:64" x14ac:dyDescent="0.25">
      <c r="A20" t="str">
        <f t="shared" si="0"/>
        <v>{ type = "armor", name = "cursed-armor-18", icon = "__Cursed-Exp__/graphics/icons/armor/cursed-armor-18.jpg", flags = {"goes-to-main-inventory"}, resistences = { { type = "physical", decrese = 2.34, percent = 13.86 },{ type = "impact", decrese = 0, percent = 0 },{ type = "poison", decrese = 0, percent = 0 },{ type = "explosion", decrese = 0.45, percent = 2.67 },{ type = "fire", decrese = 0, percent = 0 },{ type = "laser", decrese = 1.2, percent = 6.8 },{ type = "acid", decrese = 1.82, percent = 10.4} }, durability = 50000,  subgroup = "cursed-armor", order = "c[cursed]-b[armor]", stack_size = 1, equipment_grid = {width = 5, height = 5}},</v>
      </c>
      <c r="B20" t="s">
        <v>22</v>
      </c>
      <c r="C20" t="s">
        <v>0</v>
      </c>
      <c r="D20" t="s">
        <v>49</v>
      </c>
      <c r="E20" t="s">
        <v>148</v>
      </c>
      <c r="F20">
        <v>18</v>
      </c>
      <c r="G20" t="s">
        <v>32</v>
      </c>
      <c r="H20" s="5">
        <v>2.34</v>
      </c>
      <c r="I20" t="s">
        <v>2</v>
      </c>
      <c r="J20" s="3">
        <v>13.86</v>
      </c>
      <c r="K20" t="s">
        <v>3</v>
      </c>
      <c r="L20" s="2">
        <v>0</v>
      </c>
      <c r="M20" t="s">
        <v>2</v>
      </c>
      <c r="N20" s="2">
        <v>0</v>
      </c>
      <c r="O20" t="s">
        <v>8</v>
      </c>
      <c r="P20" s="2">
        <v>0</v>
      </c>
      <c r="Q20" t="s">
        <v>2</v>
      </c>
      <c r="R20" s="2">
        <v>0</v>
      </c>
      <c r="S20" t="s">
        <v>11</v>
      </c>
      <c r="T20" s="3">
        <v>0.45</v>
      </c>
      <c r="U20" t="s">
        <v>2</v>
      </c>
      <c r="V20" s="3">
        <v>2.67</v>
      </c>
      <c r="W20" t="s">
        <v>13</v>
      </c>
      <c r="X20" s="2">
        <v>0</v>
      </c>
      <c r="Y20" t="s">
        <v>2</v>
      </c>
      <c r="Z20" s="2">
        <v>0</v>
      </c>
      <c r="AA20" t="s">
        <v>14</v>
      </c>
      <c r="AB20" s="3">
        <v>1.2</v>
      </c>
      <c r="AC20" t="s">
        <v>2</v>
      </c>
      <c r="AD20" s="3">
        <v>6.8</v>
      </c>
      <c r="AE20" t="s">
        <v>16</v>
      </c>
      <c r="AF20" s="3">
        <v>1.82</v>
      </c>
      <c r="AG20" t="s">
        <v>2</v>
      </c>
      <c r="AH20" s="3">
        <v>10.4</v>
      </c>
      <c r="AI20" t="s">
        <v>259</v>
      </c>
      <c r="AJ20" s="2">
        <v>5</v>
      </c>
      <c r="AK20" t="s">
        <v>17</v>
      </c>
      <c r="AL20" s="2">
        <v>5</v>
      </c>
      <c r="AM20" t="s">
        <v>18</v>
      </c>
      <c r="AP20">
        <f t="shared" si="2"/>
        <v>18</v>
      </c>
      <c r="AQ20" s="3">
        <f t="shared" si="3"/>
        <v>2.34</v>
      </c>
      <c r="AR20" s="3">
        <f t="shared" si="4"/>
        <v>13.86</v>
      </c>
      <c r="AS20" s="3">
        <f t="shared" si="9"/>
        <v>1.82</v>
      </c>
      <c r="AT20" s="3">
        <f t="shared" si="10"/>
        <v>10.4</v>
      </c>
      <c r="AU20" s="3">
        <f t="shared" si="11"/>
        <v>1.2</v>
      </c>
      <c r="AV20" s="3">
        <f t="shared" si="12"/>
        <v>6.8</v>
      </c>
      <c r="AW20" s="3">
        <f t="shared" si="13"/>
        <v>0.45</v>
      </c>
      <c r="AX20" s="3">
        <f t="shared" si="14"/>
        <v>2.67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F20" s="2">
        <f t="shared" si="5"/>
        <v>3</v>
      </c>
      <c r="BG20" s="2">
        <f t="shared" si="6"/>
        <v>3</v>
      </c>
      <c r="BH20" s="2">
        <f t="shared" si="7"/>
        <v>5</v>
      </c>
      <c r="BI20" s="2">
        <f t="shared" si="7"/>
        <v>5</v>
      </c>
      <c r="BK20" t="s">
        <v>166</v>
      </c>
      <c r="BL20" t="str">
        <f t="shared" si="8"/>
        <v>cursed-armor-18 = Cursed armor - Level 18</v>
      </c>
    </row>
    <row r="21" spans="1:64" x14ac:dyDescent="0.25">
      <c r="A21" t="str">
        <f t="shared" si="0"/>
        <v>{ type = "armor", name = "cursed-armor-19", icon = "__Cursed-Exp__/graphics/icons/armor/cursed-armor-19.jpg", flags = {"goes-to-main-inventory"}, resistences = { { type = "physical", decrese = 2.47, percent = 14.63 },{ type = "impact", decrese = 0, percent = 0 },{ type = "poison", decrese = 0, percent = 0 },{ type = "explosion", decrese = 0.6, percent = 3.56 },{ type = "fire", decrese = 0, percent = 0 },{ type = "laser", decrese = 1.35, percent = 7.65 },{ type = "acid", decrese = 1.96, percent = 11.2} }, durability = 50000,  subgroup = "cursed-armor", order = "c[cursed]-b[armor]", stack_size = 1, equipment_grid = {width = 5, height = 5}},</v>
      </c>
      <c r="B21" t="s">
        <v>22</v>
      </c>
      <c r="C21" t="s">
        <v>0</v>
      </c>
      <c r="D21" t="s">
        <v>50</v>
      </c>
      <c r="E21" t="s">
        <v>148</v>
      </c>
      <c r="F21">
        <v>19</v>
      </c>
      <c r="G21" t="s">
        <v>32</v>
      </c>
      <c r="H21" s="5">
        <v>2.4700000000000002</v>
      </c>
      <c r="I21" t="s">
        <v>2</v>
      </c>
      <c r="J21" s="3">
        <v>14.63</v>
      </c>
      <c r="K21" t="s">
        <v>3</v>
      </c>
      <c r="L21" s="2">
        <v>0</v>
      </c>
      <c r="M21" t="s">
        <v>2</v>
      </c>
      <c r="N21" s="2">
        <v>0</v>
      </c>
      <c r="O21" t="s">
        <v>8</v>
      </c>
      <c r="P21" s="2">
        <v>0</v>
      </c>
      <c r="Q21" t="s">
        <v>2</v>
      </c>
      <c r="R21" s="2">
        <v>0</v>
      </c>
      <c r="S21" t="s">
        <v>11</v>
      </c>
      <c r="T21" s="3">
        <v>0.6</v>
      </c>
      <c r="U21" t="s">
        <v>2</v>
      </c>
      <c r="V21" s="3">
        <v>3.56</v>
      </c>
      <c r="W21" t="s">
        <v>13</v>
      </c>
      <c r="X21" s="2">
        <v>0</v>
      </c>
      <c r="Y21" t="s">
        <v>2</v>
      </c>
      <c r="Z21" s="2">
        <v>0</v>
      </c>
      <c r="AA21" t="s">
        <v>14</v>
      </c>
      <c r="AB21" s="3">
        <v>1.35</v>
      </c>
      <c r="AC21" t="s">
        <v>2</v>
      </c>
      <c r="AD21" s="3">
        <v>7.65</v>
      </c>
      <c r="AE21" t="s">
        <v>16</v>
      </c>
      <c r="AF21" s="3">
        <v>1.96</v>
      </c>
      <c r="AG21" t="s">
        <v>2</v>
      </c>
      <c r="AH21" s="3">
        <v>11.2</v>
      </c>
      <c r="AI21" t="s">
        <v>259</v>
      </c>
      <c r="AJ21" s="2">
        <v>5</v>
      </c>
      <c r="AK21" t="s">
        <v>17</v>
      </c>
      <c r="AL21" s="2">
        <v>5</v>
      </c>
      <c r="AM21" t="s">
        <v>18</v>
      </c>
      <c r="AP21">
        <f t="shared" si="2"/>
        <v>19</v>
      </c>
      <c r="AQ21" s="3">
        <f t="shared" si="3"/>
        <v>2.4700000000000002</v>
      </c>
      <c r="AR21" s="3">
        <f t="shared" si="4"/>
        <v>14.63</v>
      </c>
      <c r="AS21" s="3">
        <f t="shared" si="9"/>
        <v>1.96</v>
      </c>
      <c r="AT21" s="3">
        <f t="shared" si="10"/>
        <v>11.2</v>
      </c>
      <c r="AU21" s="3">
        <f t="shared" si="11"/>
        <v>1.35</v>
      </c>
      <c r="AV21" s="3">
        <f t="shared" si="12"/>
        <v>7.65</v>
      </c>
      <c r="AW21" s="3">
        <f t="shared" si="13"/>
        <v>0.6</v>
      </c>
      <c r="AX21" s="3">
        <f t="shared" si="14"/>
        <v>3.56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F21" s="2">
        <f t="shared" si="5"/>
        <v>3</v>
      </c>
      <c r="BG21" s="2">
        <f t="shared" si="6"/>
        <v>3</v>
      </c>
      <c r="BH21" s="2">
        <f t="shared" si="7"/>
        <v>5</v>
      </c>
      <c r="BI21" s="2">
        <f t="shared" si="7"/>
        <v>5</v>
      </c>
      <c r="BK21" t="s">
        <v>167</v>
      </c>
      <c r="BL21" t="str">
        <f t="shared" si="8"/>
        <v>cursed-armor-19 = Cursed armor - Level 19</v>
      </c>
    </row>
    <row r="22" spans="1:64" x14ac:dyDescent="0.25">
      <c r="A22" t="str">
        <f t="shared" si="0"/>
        <v>{ type = "armor", name = "cursed-armor-20", icon = "__Cursed-Exp__/graphics/icons/armor/cursed-armor-20.jpg", flags = {"goes-to-main-inventory"}, resistences = { { type = "physical", decrese = 2.6, percent = 15.4 },{ type = "impact", decrese = 0.16, percent = 0.94 },{ type = "poison", decrese = 0, percent = 0 },{ type = "explosion", decrese = 0.75, percent = 4.45 },{ type = "fire", decrese = 0, percent = 0 },{ type = "laser", decrese = 1.5, percent = 8.5 },{ type = "acid", decrese = 2.1, percent = 12} }, durability = 50000,  subgroup = "cursed-armor", order = "c[cursed]-b[armor]", stack_size = 1, equipment_grid = {width = 5, height = 5}},</v>
      </c>
      <c r="B22" t="s">
        <v>22</v>
      </c>
      <c r="C22" t="s">
        <v>0</v>
      </c>
      <c r="D22" t="s">
        <v>51</v>
      </c>
      <c r="E22" t="s">
        <v>148</v>
      </c>
      <c r="F22">
        <v>20</v>
      </c>
      <c r="G22" t="s">
        <v>32</v>
      </c>
      <c r="H22" s="5">
        <v>2.6</v>
      </c>
      <c r="I22" t="s">
        <v>2</v>
      </c>
      <c r="J22" s="3">
        <v>15.4</v>
      </c>
      <c r="K22" t="s">
        <v>3</v>
      </c>
      <c r="L22" s="3">
        <v>0.16</v>
      </c>
      <c r="M22" t="s">
        <v>2</v>
      </c>
      <c r="N22" s="3">
        <v>0.94</v>
      </c>
      <c r="O22" t="s">
        <v>8</v>
      </c>
      <c r="P22" s="2">
        <v>0</v>
      </c>
      <c r="Q22" t="s">
        <v>2</v>
      </c>
      <c r="R22" s="2">
        <v>0</v>
      </c>
      <c r="S22" t="s">
        <v>11</v>
      </c>
      <c r="T22" s="3">
        <v>0.75</v>
      </c>
      <c r="U22" t="s">
        <v>2</v>
      </c>
      <c r="V22" s="3">
        <v>4.45</v>
      </c>
      <c r="W22" t="s">
        <v>13</v>
      </c>
      <c r="X22" s="2">
        <v>0</v>
      </c>
      <c r="Y22" t="s">
        <v>2</v>
      </c>
      <c r="Z22" s="2">
        <v>0</v>
      </c>
      <c r="AA22" t="s">
        <v>14</v>
      </c>
      <c r="AB22" s="3">
        <v>1.5</v>
      </c>
      <c r="AC22" t="s">
        <v>2</v>
      </c>
      <c r="AD22" s="3">
        <v>8.5</v>
      </c>
      <c r="AE22" t="s">
        <v>16</v>
      </c>
      <c r="AF22" s="3">
        <v>2.1</v>
      </c>
      <c r="AG22" t="s">
        <v>2</v>
      </c>
      <c r="AH22" s="3">
        <v>12</v>
      </c>
      <c r="AI22" t="s">
        <v>259</v>
      </c>
      <c r="AJ22" s="2">
        <v>5</v>
      </c>
      <c r="AK22" t="s">
        <v>17</v>
      </c>
      <c r="AL22" s="2">
        <v>5</v>
      </c>
      <c r="AM22" t="s">
        <v>18</v>
      </c>
      <c r="AP22">
        <f t="shared" si="2"/>
        <v>20</v>
      </c>
      <c r="AQ22" s="3">
        <f t="shared" si="3"/>
        <v>2.6</v>
      </c>
      <c r="AR22" s="3">
        <f t="shared" si="4"/>
        <v>15.4</v>
      </c>
      <c r="AS22" s="3">
        <f t="shared" si="9"/>
        <v>2.1</v>
      </c>
      <c r="AT22" s="3">
        <f t="shared" si="10"/>
        <v>12</v>
      </c>
      <c r="AU22" s="3">
        <f t="shared" si="11"/>
        <v>1.5</v>
      </c>
      <c r="AV22" s="3">
        <f t="shared" si="12"/>
        <v>8.5</v>
      </c>
      <c r="AW22" s="3">
        <f t="shared" si="13"/>
        <v>0.75</v>
      </c>
      <c r="AX22" s="3">
        <f t="shared" si="14"/>
        <v>4.45</v>
      </c>
      <c r="AY22" s="3">
        <f>ROUNDDOWN((1*15/90)+AY21,2)</f>
        <v>0.16</v>
      </c>
      <c r="AZ22" s="3">
        <f>ROUNDDOWN((1*85/90)+AZ21,2)</f>
        <v>0.94</v>
      </c>
      <c r="BA22" s="2">
        <v>0</v>
      </c>
      <c r="BB22" s="2">
        <v>0</v>
      </c>
      <c r="BC22" s="2">
        <v>0</v>
      </c>
      <c r="BD22" s="2">
        <v>0</v>
      </c>
      <c r="BF22" s="2">
        <f t="shared" si="5"/>
        <v>3</v>
      </c>
      <c r="BG22" s="2">
        <f t="shared" si="6"/>
        <v>3</v>
      </c>
      <c r="BH22" s="2">
        <f t="shared" si="7"/>
        <v>5</v>
      </c>
      <c r="BI22" s="2">
        <f t="shared" si="7"/>
        <v>5</v>
      </c>
      <c r="BK22" t="s">
        <v>168</v>
      </c>
      <c r="BL22" t="str">
        <f t="shared" si="8"/>
        <v>cursed-armor-20 = Cursed armor - Level 20</v>
      </c>
    </row>
    <row r="23" spans="1:64" x14ac:dyDescent="0.25">
      <c r="A23" t="str">
        <f t="shared" si="0"/>
        <v>{ type = "armor", name = "cursed-armor-21", icon = "__Cursed-Exp__/graphics/icons/armor/cursed-armor-21.jpg", flags = {"goes-to-main-inventory"}, resistences = { { type = "physical", decrese = 2.73, percent = 16.17 },{ type = "impact", decrese = 0.32, percent = 1.88 },{ type = "poison", decrese = 0, percent = 0 },{ type = "explosion", decrese = 0.9, percent = 5.34 },{ type = "fire", decrese = 0, percent = 0 },{ type = "laser", decrese = 1.65, percent = 9.35 },{ type = "acid", decrese = 2.24, percent = 12.8} }, durability = 50000,  subgroup = "cursed-armor", order = "c[cursed]-b[armor]", stack_size = 1, equipment_grid = {width = 5, height = 5}},</v>
      </c>
      <c r="B23" t="s">
        <v>22</v>
      </c>
      <c r="C23" t="s">
        <v>0</v>
      </c>
      <c r="D23" t="s">
        <v>52</v>
      </c>
      <c r="E23" t="s">
        <v>148</v>
      </c>
      <c r="F23">
        <v>21</v>
      </c>
      <c r="G23" t="s">
        <v>32</v>
      </c>
      <c r="H23" s="5">
        <v>2.73</v>
      </c>
      <c r="I23" t="s">
        <v>2</v>
      </c>
      <c r="J23" s="3">
        <v>16.170000000000002</v>
      </c>
      <c r="K23" t="s">
        <v>3</v>
      </c>
      <c r="L23" s="3">
        <v>0.32</v>
      </c>
      <c r="M23" t="s">
        <v>2</v>
      </c>
      <c r="N23" s="3">
        <v>1.88</v>
      </c>
      <c r="O23" t="s">
        <v>8</v>
      </c>
      <c r="P23" s="2">
        <v>0</v>
      </c>
      <c r="Q23" t="s">
        <v>2</v>
      </c>
      <c r="R23" s="2">
        <v>0</v>
      </c>
      <c r="S23" t="s">
        <v>11</v>
      </c>
      <c r="T23" s="3">
        <v>0.9</v>
      </c>
      <c r="U23" t="s">
        <v>2</v>
      </c>
      <c r="V23" s="3">
        <v>5.34</v>
      </c>
      <c r="W23" t="s">
        <v>13</v>
      </c>
      <c r="X23" s="2">
        <v>0</v>
      </c>
      <c r="Y23" t="s">
        <v>2</v>
      </c>
      <c r="Z23" s="2">
        <v>0</v>
      </c>
      <c r="AA23" t="s">
        <v>14</v>
      </c>
      <c r="AB23" s="3">
        <v>1.65</v>
      </c>
      <c r="AC23" t="s">
        <v>2</v>
      </c>
      <c r="AD23" s="3">
        <v>9.35</v>
      </c>
      <c r="AE23" t="s">
        <v>16</v>
      </c>
      <c r="AF23" s="3">
        <v>2.2400000000000002</v>
      </c>
      <c r="AG23" t="s">
        <v>2</v>
      </c>
      <c r="AH23" s="3">
        <v>12.8</v>
      </c>
      <c r="AI23" t="s">
        <v>259</v>
      </c>
      <c r="AJ23" s="2">
        <v>5</v>
      </c>
      <c r="AK23" t="s">
        <v>17</v>
      </c>
      <c r="AL23" s="2">
        <v>5</v>
      </c>
      <c r="AM23" t="s">
        <v>18</v>
      </c>
      <c r="AP23">
        <f t="shared" si="2"/>
        <v>21</v>
      </c>
      <c r="AQ23" s="3">
        <f t="shared" si="3"/>
        <v>2.73</v>
      </c>
      <c r="AR23" s="3">
        <f t="shared" si="4"/>
        <v>16.170000000000002</v>
      </c>
      <c r="AS23" s="3">
        <f t="shared" si="9"/>
        <v>2.2400000000000002</v>
      </c>
      <c r="AT23" s="3">
        <f t="shared" si="10"/>
        <v>12.8</v>
      </c>
      <c r="AU23" s="3">
        <f t="shared" si="11"/>
        <v>1.65</v>
      </c>
      <c r="AV23" s="3">
        <f t="shared" si="12"/>
        <v>9.35</v>
      </c>
      <c r="AW23" s="3">
        <f t="shared" si="13"/>
        <v>0.9</v>
      </c>
      <c r="AX23" s="3">
        <f t="shared" si="14"/>
        <v>5.34</v>
      </c>
      <c r="AY23" s="3">
        <f t="shared" ref="AY23:AY86" si="15">ROUNDDOWN((1*15/90)+AY22,2)</f>
        <v>0.32</v>
      </c>
      <c r="AZ23" s="3">
        <f t="shared" ref="AZ23:AZ86" si="16">ROUNDDOWN((1*85/90)+AZ22,2)</f>
        <v>1.88</v>
      </c>
      <c r="BA23" s="2">
        <v>0</v>
      </c>
      <c r="BB23" s="2">
        <v>0</v>
      </c>
      <c r="BC23" s="2">
        <v>0</v>
      </c>
      <c r="BD23" s="2">
        <v>0</v>
      </c>
      <c r="BF23" s="2">
        <f t="shared" si="5"/>
        <v>3</v>
      </c>
      <c r="BG23" s="2">
        <f t="shared" si="6"/>
        <v>3</v>
      </c>
      <c r="BH23" s="2">
        <f t="shared" si="7"/>
        <v>5</v>
      </c>
      <c r="BI23" s="2">
        <f t="shared" si="7"/>
        <v>5</v>
      </c>
      <c r="BK23" t="s">
        <v>169</v>
      </c>
      <c r="BL23" t="str">
        <f t="shared" si="8"/>
        <v>cursed-armor-21 = Cursed armor - Level 21</v>
      </c>
    </row>
    <row r="24" spans="1:64" x14ac:dyDescent="0.25">
      <c r="A24" t="str">
        <f t="shared" si="0"/>
        <v>{ type = "armor", name = "cursed-armor-22", icon = "__Cursed-Exp__/graphics/icons/armor/cursed-armor-22.jpg", flags = {"goes-to-main-inventory"}, resistences = { { type = "physical", decrese = 2.86, percent = 16.94 },{ type = "impact", decrese = 0.48, percent = 2.82 },{ type = "poison", decrese = 0, percent = 0 },{ type = "explosion", decrese = 1.05, percent = 6.23 },{ type = "fire", decrese = 0, percent = 0 },{ type = "laser", decrese = 1.8, percent = 10.2 },{ type = "acid", decrese = 2.38, percent = 13.6} }, durability = 50000,  subgroup = "cursed-armor", order = "c[cursed]-b[armor]", stack_size = 1, equipment_grid = {width = 6, height = 6}},</v>
      </c>
      <c r="B24" t="s">
        <v>22</v>
      </c>
      <c r="C24" t="s">
        <v>0</v>
      </c>
      <c r="D24" t="s">
        <v>53</v>
      </c>
      <c r="E24" t="s">
        <v>148</v>
      </c>
      <c r="F24">
        <v>22</v>
      </c>
      <c r="G24" t="s">
        <v>32</v>
      </c>
      <c r="H24" s="5">
        <v>2.86</v>
      </c>
      <c r="I24" t="s">
        <v>2</v>
      </c>
      <c r="J24" s="3">
        <v>16.940000000000001</v>
      </c>
      <c r="K24" t="s">
        <v>3</v>
      </c>
      <c r="L24" s="3">
        <v>0.48</v>
      </c>
      <c r="M24" t="s">
        <v>2</v>
      </c>
      <c r="N24" s="3">
        <v>2.82</v>
      </c>
      <c r="O24" t="s">
        <v>8</v>
      </c>
      <c r="P24" s="2">
        <v>0</v>
      </c>
      <c r="Q24" t="s">
        <v>2</v>
      </c>
      <c r="R24" s="2">
        <v>0</v>
      </c>
      <c r="S24" t="s">
        <v>11</v>
      </c>
      <c r="T24" s="3">
        <v>1.05</v>
      </c>
      <c r="U24" t="s">
        <v>2</v>
      </c>
      <c r="V24" s="3">
        <v>6.23</v>
      </c>
      <c r="W24" t="s">
        <v>13</v>
      </c>
      <c r="X24" s="2">
        <v>0</v>
      </c>
      <c r="Y24" t="s">
        <v>2</v>
      </c>
      <c r="Z24" s="2">
        <v>0</v>
      </c>
      <c r="AA24" t="s">
        <v>14</v>
      </c>
      <c r="AB24" s="3">
        <v>1.8</v>
      </c>
      <c r="AC24" t="s">
        <v>2</v>
      </c>
      <c r="AD24" s="3">
        <v>10.199999999999999</v>
      </c>
      <c r="AE24" t="s">
        <v>16</v>
      </c>
      <c r="AF24" s="3">
        <v>2.38</v>
      </c>
      <c r="AG24" t="s">
        <v>2</v>
      </c>
      <c r="AH24" s="3">
        <v>13.6</v>
      </c>
      <c r="AI24" t="s">
        <v>259</v>
      </c>
      <c r="AJ24" s="2">
        <v>6</v>
      </c>
      <c r="AK24" t="s">
        <v>17</v>
      </c>
      <c r="AL24" s="2">
        <v>6</v>
      </c>
      <c r="AM24" t="s">
        <v>18</v>
      </c>
      <c r="AP24">
        <f t="shared" si="2"/>
        <v>22</v>
      </c>
      <c r="AQ24" s="3">
        <f t="shared" si="3"/>
        <v>2.86</v>
      </c>
      <c r="AR24" s="3">
        <f t="shared" si="4"/>
        <v>16.940000000000001</v>
      </c>
      <c r="AS24" s="3">
        <f t="shared" si="9"/>
        <v>2.38</v>
      </c>
      <c r="AT24" s="3">
        <f t="shared" si="10"/>
        <v>13.6</v>
      </c>
      <c r="AU24" s="3">
        <f t="shared" si="11"/>
        <v>1.8</v>
      </c>
      <c r="AV24" s="3">
        <f t="shared" si="12"/>
        <v>10.199999999999999</v>
      </c>
      <c r="AW24" s="3">
        <f t="shared" si="13"/>
        <v>1.05</v>
      </c>
      <c r="AX24" s="3">
        <f t="shared" si="14"/>
        <v>6.23</v>
      </c>
      <c r="AY24" s="3">
        <f t="shared" si="15"/>
        <v>0.48</v>
      </c>
      <c r="AZ24" s="3">
        <f t="shared" si="16"/>
        <v>2.82</v>
      </c>
      <c r="BA24" s="2">
        <v>0</v>
      </c>
      <c r="BB24" s="2">
        <v>0</v>
      </c>
      <c r="BC24" s="2">
        <v>0</v>
      </c>
      <c r="BD24" s="2">
        <v>0</v>
      </c>
      <c r="BF24" s="2">
        <f t="shared" si="5"/>
        <v>4</v>
      </c>
      <c r="BG24" s="2">
        <f t="shared" si="6"/>
        <v>4</v>
      </c>
      <c r="BH24" s="2">
        <f t="shared" si="7"/>
        <v>6</v>
      </c>
      <c r="BI24" s="2">
        <f t="shared" si="7"/>
        <v>6</v>
      </c>
      <c r="BK24" t="s">
        <v>170</v>
      </c>
      <c r="BL24" t="str">
        <f t="shared" si="8"/>
        <v>cursed-armor-22 = Cursed armor - Level 22</v>
      </c>
    </row>
    <row r="25" spans="1:64" x14ac:dyDescent="0.25">
      <c r="A25" t="str">
        <f t="shared" si="0"/>
        <v>{ type = "armor", name = "cursed-armor-23", icon = "__Cursed-Exp__/graphics/icons/armor/cursed-armor-23.jpg", flags = {"goes-to-main-inventory"}, resistences = { { type = "physical", decrese = 2.99, percent = 17.71 },{ type = "impact", decrese = 0.64, percent = 3.76 },{ type = "poison", decrese = 0, percent = 0 },{ type = "explosion", decrese = 1.2, percent = 7.12 },{ type = "fire", decrese = 0, percent = 0 },{ type = "laser", decrese = 1.95, percent = 11.05 },{ type = "acid", decrese = 2.52, percent = 14.4} }, durability = 50000,  subgroup = "cursed-armor", order = "c[cursed]-b[armor]", stack_size = 1, equipment_grid = {width = 6, height = 6}},</v>
      </c>
      <c r="B25" t="s">
        <v>22</v>
      </c>
      <c r="C25" t="s">
        <v>0</v>
      </c>
      <c r="D25" t="s">
        <v>54</v>
      </c>
      <c r="E25" t="s">
        <v>148</v>
      </c>
      <c r="F25">
        <v>23</v>
      </c>
      <c r="G25" t="s">
        <v>32</v>
      </c>
      <c r="H25" s="5">
        <v>2.99</v>
      </c>
      <c r="I25" t="s">
        <v>2</v>
      </c>
      <c r="J25" s="3">
        <v>17.71</v>
      </c>
      <c r="K25" t="s">
        <v>3</v>
      </c>
      <c r="L25" s="3">
        <v>0.64</v>
      </c>
      <c r="M25" t="s">
        <v>2</v>
      </c>
      <c r="N25" s="3">
        <v>3.76</v>
      </c>
      <c r="O25" t="s">
        <v>8</v>
      </c>
      <c r="P25" s="2">
        <v>0</v>
      </c>
      <c r="Q25" t="s">
        <v>2</v>
      </c>
      <c r="R25" s="2">
        <v>0</v>
      </c>
      <c r="S25" t="s">
        <v>11</v>
      </c>
      <c r="T25" s="3">
        <v>1.2</v>
      </c>
      <c r="U25" t="s">
        <v>2</v>
      </c>
      <c r="V25" s="3">
        <v>7.12</v>
      </c>
      <c r="W25" t="s">
        <v>13</v>
      </c>
      <c r="X25" s="2">
        <v>0</v>
      </c>
      <c r="Y25" t="s">
        <v>2</v>
      </c>
      <c r="Z25" s="2">
        <v>0</v>
      </c>
      <c r="AA25" t="s">
        <v>14</v>
      </c>
      <c r="AB25" s="3">
        <v>1.95</v>
      </c>
      <c r="AC25" t="s">
        <v>2</v>
      </c>
      <c r="AD25" s="3">
        <v>11.05</v>
      </c>
      <c r="AE25" t="s">
        <v>16</v>
      </c>
      <c r="AF25" s="3">
        <v>2.52</v>
      </c>
      <c r="AG25" t="s">
        <v>2</v>
      </c>
      <c r="AH25" s="3">
        <v>14.4</v>
      </c>
      <c r="AI25" t="s">
        <v>259</v>
      </c>
      <c r="AJ25" s="2">
        <v>6</v>
      </c>
      <c r="AK25" t="s">
        <v>17</v>
      </c>
      <c r="AL25" s="2">
        <v>6</v>
      </c>
      <c r="AM25" t="s">
        <v>18</v>
      </c>
      <c r="AP25">
        <f t="shared" si="2"/>
        <v>23</v>
      </c>
      <c r="AQ25" s="3">
        <f t="shared" si="3"/>
        <v>2.99</v>
      </c>
      <c r="AR25" s="3">
        <f t="shared" si="4"/>
        <v>17.71</v>
      </c>
      <c r="AS25" s="3">
        <f t="shared" si="9"/>
        <v>2.52</v>
      </c>
      <c r="AT25" s="3">
        <f t="shared" si="10"/>
        <v>14.4</v>
      </c>
      <c r="AU25" s="3">
        <f t="shared" si="11"/>
        <v>1.95</v>
      </c>
      <c r="AV25" s="3">
        <f t="shared" si="12"/>
        <v>11.05</v>
      </c>
      <c r="AW25" s="3">
        <f t="shared" si="13"/>
        <v>1.2</v>
      </c>
      <c r="AX25" s="3">
        <f t="shared" si="14"/>
        <v>7.12</v>
      </c>
      <c r="AY25" s="3">
        <f t="shared" si="15"/>
        <v>0.64</v>
      </c>
      <c r="AZ25" s="3">
        <f t="shared" si="16"/>
        <v>3.76</v>
      </c>
      <c r="BA25" s="2">
        <v>0</v>
      </c>
      <c r="BB25" s="2">
        <v>0</v>
      </c>
      <c r="BC25" s="2">
        <v>0</v>
      </c>
      <c r="BD25" s="2">
        <v>0</v>
      </c>
      <c r="BF25" s="2">
        <f t="shared" si="5"/>
        <v>4</v>
      </c>
      <c r="BG25" s="2">
        <f t="shared" si="6"/>
        <v>4</v>
      </c>
      <c r="BH25" s="2">
        <f t="shared" si="7"/>
        <v>6</v>
      </c>
      <c r="BI25" s="2">
        <f t="shared" si="7"/>
        <v>6</v>
      </c>
      <c r="BK25" t="s">
        <v>171</v>
      </c>
      <c r="BL25" t="str">
        <f t="shared" si="8"/>
        <v>cursed-armor-23 = Cursed armor - Level 23</v>
      </c>
    </row>
    <row r="26" spans="1:64" x14ac:dyDescent="0.25">
      <c r="A26" t="str">
        <f t="shared" si="0"/>
        <v>{ type = "armor", name = "cursed-armor-24", icon = "__Cursed-Exp__/graphics/icons/armor/cursed-armor-24.jpg", flags = {"goes-to-main-inventory"}, resistences = { { type = "physical", decrese = 3.12, percent = 18.48 },{ type = "impact", decrese = 0.8, percent = 4.7 },{ type = "poison", decrese = 0, percent = 0 },{ type = "explosion", decrese = 1.35, percent = 8.01 },{ type = "fire", decrese = 0, percent = 0 },{ type = "laser", decrese = 2.1, percent = 11.9 },{ type = "acid", decrese = 2.66, percent = 15.2} }, durability = 50000,  subgroup = "cursed-armor", order = "c[cursed]-b[armor]", stack_size = 1, equipment_grid = {width = 6, height = 6}},</v>
      </c>
      <c r="B26" t="s">
        <v>22</v>
      </c>
      <c r="C26" t="s">
        <v>0</v>
      </c>
      <c r="D26" t="s">
        <v>55</v>
      </c>
      <c r="E26" t="s">
        <v>148</v>
      </c>
      <c r="F26">
        <v>24</v>
      </c>
      <c r="G26" t="s">
        <v>32</v>
      </c>
      <c r="H26" s="5">
        <v>3.12</v>
      </c>
      <c r="I26" t="s">
        <v>2</v>
      </c>
      <c r="J26" s="3">
        <v>18.48</v>
      </c>
      <c r="K26" t="s">
        <v>3</v>
      </c>
      <c r="L26" s="3">
        <v>0.8</v>
      </c>
      <c r="M26" t="s">
        <v>2</v>
      </c>
      <c r="N26" s="3">
        <v>4.7</v>
      </c>
      <c r="O26" t="s">
        <v>8</v>
      </c>
      <c r="P26" s="2">
        <v>0</v>
      </c>
      <c r="Q26" t="s">
        <v>2</v>
      </c>
      <c r="R26" s="2">
        <v>0</v>
      </c>
      <c r="S26" t="s">
        <v>11</v>
      </c>
      <c r="T26" s="3">
        <v>1.35</v>
      </c>
      <c r="U26" t="s">
        <v>2</v>
      </c>
      <c r="V26" s="3">
        <v>8.01</v>
      </c>
      <c r="W26" t="s">
        <v>13</v>
      </c>
      <c r="X26" s="2">
        <v>0</v>
      </c>
      <c r="Y26" t="s">
        <v>2</v>
      </c>
      <c r="Z26" s="2">
        <v>0</v>
      </c>
      <c r="AA26" t="s">
        <v>14</v>
      </c>
      <c r="AB26" s="3">
        <v>2.1</v>
      </c>
      <c r="AC26" t="s">
        <v>2</v>
      </c>
      <c r="AD26" s="3">
        <v>11.9</v>
      </c>
      <c r="AE26" t="s">
        <v>16</v>
      </c>
      <c r="AF26" s="3">
        <v>2.66</v>
      </c>
      <c r="AG26" t="s">
        <v>2</v>
      </c>
      <c r="AH26" s="3">
        <v>15.2</v>
      </c>
      <c r="AI26" t="s">
        <v>259</v>
      </c>
      <c r="AJ26" s="2">
        <v>6</v>
      </c>
      <c r="AK26" t="s">
        <v>17</v>
      </c>
      <c r="AL26" s="2">
        <v>6</v>
      </c>
      <c r="AM26" t="s">
        <v>18</v>
      </c>
      <c r="AP26">
        <f t="shared" si="2"/>
        <v>24</v>
      </c>
      <c r="AQ26" s="3">
        <f t="shared" si="3"/>
        <v>3.12</v>
      </c>
      <c r="AR26" s="3">
        <f t="shared" si="4"/>
        <v>18.48</v>
      </c>
      <c r="AS26" s="3">
        <f t="shared" si="9"/>
        <v>2.66</v>
      </c>
      <c r="AT26" s="3">
        <f t="shared" si="10"/>
        <v>15.2</v>
      </c>
      <c r="AU26" s="3">
        <f t="shared" si="11"/>
        <v>2.1</v>
      </c>
      <c r="AV26" s="3">
        <f t="shared" si="12"/>
        <v>11.9</v>
      </c>
      <c r="AW26" s="3">
        <f t="shared" si="13"/>
        <v>1.35</v>
      </c>
      <c r="AX26" s="3">
        <f t="shared" si="14"/>
        <v>8.01</v>
      </c>
      <c r="AY26" s="3">
        <f t="shared" si="15"/>
        <v>0.8</v>
      </c>
      <c r="AZ26" s="3">
        <f t="shared" si="16"/>
        <v>4.7</v>
      </c>
      <c r="BA26" s="2">
        <v>0</v>
      </c>
      <c r="BB26" s="2">
        <v>0</v>
      </c>
      <c r="BC26" s="2">
        <v>0</v>
      </c>
      <c r="BD26" s="2">
        <v>0</v>
      </c>
      <c r="BF26" s="2">
        <f t="shared" si="5"/>
        <v>4</v>
      </c>
      <c r="BG26" s="2">
        <f t="shared" si="6"/>
        <v>4</v>
      </c>
      <c r="BH26" s="2">
        <f t="shared" si="7"/>
        <v>6</v>
      </c>
      <c r="BI26" s="2">
        <f t="shared" si="7"/>
        <v>6</v>
      </c>
      <c r="BK26" t="s">
        <v>172</v>
      </c>
      <c r="BL26" t="str">
        <f t="shared" si="8"/>
        <v>cursed-armor-24 = Cursed armor - Level 24</v>
      </c>
    </row>
    <row r="27" spans="1:64" x14ac:dyDescent="0.25">
      <c r="A27" t="str">
        <f t="shared" si="0"/>
        <v>{ type = "armor", name = "cursed-armor-25", icon = "__Cursed-Exp__/graphics/icons/armor/cursed-armor-25.jpg", flags = {"goes-to-main-inventory"}, resistences = { { type = "physical", decrese = 3.25, percent = 19.25 },{ type = "impact", decrese = 0.96, percent = 5.64 },{ type = "poison", decrese = 0, percent = 0 },{ type = "explosion", decrese = 1.5, percent = 8.9 },{ type = "fire", decrese = 0, percent = 0 },{ type = "laser", decrese = 2.25, percent = 12.75 },{ type = "acid", decrese = 2.8, percent = 16} }, durability = 50000,  subgroup = "cursed-armor", order = "c[cursed]-b[armor]", stack_size = 1, equipment_grid = {width = 6, height = 6}},</v>
      </c>
      <c r="B27" t="s">
        <v>22</v>
      </c>
      <c r="C27" t="s">
        <v>0</v>
      </c>
      <c r="D27" t="s">
        <v>56</v>
      </c>
      <c r="E27" t="s">
        <v>148</v>
      </c>
      <c r="F27">
        <v>25</v>
      </c>
      <c r="G27" t="s">
        <v>32</v>
      </c>
      <c r="H27" s="5">
        <v>3.25</v>
      </c>
      <c r="I27" t="s">
        <v>2</v>
      </c>
      <c r="J27" s="3">
        <v>19.25</v>
      </c>
      <c r="K27" t="s">
        <v>3</v>
      </c>
      <c r="L27" s="3">
        <v>0.96</v>
      </c>
      <c r="M27" t="s">
        <v>2</v>
      </c>
      <c r="N27" s="3">
        <v>5.64</v>
      </c>
      <c r="O27" t="s">
        <v>8</v>
      </c>
      <c r="P27" s="2">
        <v>0</v>
      </c>
      <c r="Q27" t="s">
        <v>2</v>
      </c>
      <c r="R27" s="2">
        <v>0</v>
      </c>
      <c r="S27" t="s">
        <v>11</v>
      </c>
      <c r="T27" s="3">
        <v>1.5</v>
      </c>
      <c r="U27" t="s">
        <v>2</v>
      </c>
      <c r="V27" s="3">
        <v>8.9</v>
      </c>
      <c r="W27" t="s">
        <v>13</v>
      </c>
      <c r="X27" s="2">
        <v>0</v>
      </c>
      <c r="Y27" t="s">
        <v>2</v>
      </c>
      <c r="Z27" s="2">
        <v>0</v>
      </c>
      <c r="AA27" t="s">
        <v>14</v>
      </c>
      <c r="AB27" s="3">
        <v>2.25</v>
      </c>
      <c r="AC27" t="s">
        <v>2</v>
      </c>
      <c r="AD27" s="3">
        <v>12.75</v>
      </c>
      <c r="AE27" t="s">
        <v>16</v>
      </c>
      <c r="AF27" s="3">
        <v>2.8</v>
      </c>
      <c r="AG27" t="s">
        <v>2</v>
      </c>
      <c r="AH27" s="3">
        <v>16</v>
      </c>
      <c r="AI27" t="s">
        <v>259</v>
      </c>
      <c r="AJ27" s="2">
        <v>6</v>
      </c>
      <c r="AK27" t="s">
        <v>17</v>
      </c>
      <c r="AL27" s="2">
        <v>6</v>
      </c>
      <c r="AM27" t="s">
        <v>18</v>
      </c>
      <c r="AP27">
        <f t="shared" si="2"/>
        <v>25</v>
      </c>
      <c r="AQ27" s="3">
        <f t="shared" si="3"/>
        <v>3.25</v>
      </c>
      <c r="AR27" s="3">
        <f t="shared" si="4"/>
        <v>19.25</v>
      </c>
      <c r="AS27" s="3">
        <f t="shared" si="9"/>
        <v>2.8</v>
      </c>
      <c r="AT27" s="3">
        <f t="shared" si="10"/>
        <v>16</v>
      </c>
      <c r="AU27" s="3">
        <f t="shared" si="11"/>
        <v>2.25</v>
      </c>
      <c r="AV27" s="3">
        <f t="shared" si="12"/>
        <v>12.75</v>
      </c>
      <c r="AW27" s="3">
        <f t="shared" si="13"/>
        <v>1.5</v>
      </c>
      <c r="AX27" s="3">
        <f t="shared" si="14"/>
        <v>8.9</v>
      </c>
      <c r="AY27" s="3">
        <f t="shared" si="15"/>
        <v>0.96</v>
      </c>
      <c r="AZ27" s="3">
        <f t="shared" si="16"/>
        <v>5.64</v>
      </c>
      <c r="BA27" s="2">
        <v>0</v>
      </c>
      <c r="BB27" s="2">
        <v>0</v>
      </c>
      <c r="BC27" s="2">
        <v>0</v>
      </c>
      <c r="BD27" s="2">
        <v>0</v>
      </c>
      <c r="BF27" s="2">
        <f t="shared" si="5"/>
        <v>4</v>
      </c>
      <c r="BG27" s="2">
        <f t="shared" si="6"/>
        <v>4</v>
      </c>
      <c r="BH27" s="2">
        <f t="shared" si="7"/>
        <v>6</v>
      </c>
      <c r="BI27" s="2">
        <f t="shared" si="7"/>
        <v>6</v>
      </c>
      <c r="BK27" t="s">
        <v>173</v>
      </c>
      <c r="BL27" t="str">
        <f t="shared" si="8"/>
        <v>cursed-armor-25 = Cursed armor - Level 25</v>
      </c>
    </row>
    <row r="28" spans="1:64" x14ac:dyDescent="0.25">
      <c r="A28" t="str">
        <f t="shared" si="0"/>
        <v>{ type = "armor", name = "cursed-armor-26", icon = "__Cursed-Exp__/graphics/icons/armor/cursed-armor-26.jpg", flags = {"goes-to-main-inventory"}, resistences = { { type = "physical", decrese = 3.38, percent = 20.02 },{ type = "impact", decrese = 1.12, percent = 6.58 },{ type = "poison", decrese = 0.17, percent = 1 },{ type = "explosion", decrese = 1.65, percent = 9.79 },{ type = "fire", decrese = 0, percent = 0 },{ type = "laser", decrese = 2.4, percent = 13.6 },{ type = "acid", decrese = 2.94, percent = 16.8} }, durability = 50000,  subgroup = "cursed-armor", order = "c[cursed]-b[armor]", stack_size = 1, equipment_grid = {width = 6, height = 6}},</v>
      </c>
      <c r="B28" t="s">
        <v>22</v>
      </c>
      <c r="C28" t="s">
        <v>0</v>
      </c>
      <c r="D28" t="s">
        <v>57</v>
      </c>
      <c r="E28" t="s">
        <v>148</v>
      </c>
      <c r="F28">
        <v>26</v>
      </c>
      <c r="G28" t="s">
        <v>32</v>
      </c>
      <c r="H28" s="5">
        <v>3.38</v>
      </c>
      <c r="I28" t="s">
        <v>2</v>
      </c>
      <c r="J28" s="3">
        <v>20.02</v>
      </c>
      <c r="K28" t="s">
        <v>3</v>
      </c>
      <c r="L28" s="3">
        <v>1.1200000000000001</v>
      </c>
      <c r="M28" t="s">
        <v>2</v>
      </c>
      <c r="N28" s="3">
        <v>6.58</v>
      </c>
      <c r="O28" t="s">
        <v>8</v>
      </c>
      <c r="P28" s="3">
        <v>0.17</v>
      </c>
      <c r="Q28" t="s">
        <v>2</v>
      </c>
      <c r="R28" s="3">
        <v>1</v>
      </c>
      <c r="S28" t="s">
        <v>11</v>
      </c>
      <c r="T28" s="3">
        <v>1.65</v>
      </c>
      <c r="U28" t="s">
        <v>2</v>
      </c>
      <c r="V28" s="3">
        <v>9.7899999999999991</v>
      </c>
      <c r="W28" t="s">
        <v>13</v>
      </c>
      <c r="X28" s="2">
        <v>0</v>
      </c>
      <c r="Y28" t="s">
        <v>2</v>
      </c>
      <c r="Z28" s="2">
        <v>0</v>
      </c>
      <c r="AA28" t="s">
        <v>14</v>
      </c>
      <c r="AB28" s="3">
        <v>2.4</v>
      </c>
      <c r="AC28" t="s">
        <v>2</v>
      </c>
      <c r="AD28" s="3">
        <v>13.6</v>
      </c>
      <c r="AE28" t="s">
        <v>16</v>
      </c>
      <c r="AF28" s="3">
        <v>2.94</v>
      </c>
      <c r="AG28" t="s">
        <v>2</v>
      </c>
      <c r="AH28" s="3">
        <v>16.8</v>
      </c>
      <c r="AI28" t="s">
        <v>259</v>
      </c>
      <c r="AJ28" s="2">
        <v>6</v>
      </c>
      <c r="AK28" t="s">
        <v>17</v>
      </c>
      <c r="AL28" s="2">
        <v>6</v>
      </c>
      <c r="AM28" t="s">
        <v>18</v>
      </c>
      <c r="AP28">
        <f t="shared" si="2"/>
        <v>26</v>
      </c>
      <c r="AQ28" s="3">
        <f t="shared" si="3"/>
        <v>3.38</v>
      </c>
      <c r="AR28" s="3">
        <f t="shared" si="4"/>
        <v>20.02</v>
      </c>
      <c r="AS28" s="3">
        <f t="shared" si="9"/>
        <v>2.94</v>
      </c>
      <c r="AT28" s="3">
        <f t="shared" si="10"/>
        <v>16.8</v>
      </c>
      <c r="AU28" s="3">
        <f t="shared" si="11"/>
        <v>2.4</v>
      </c>
      <c r="AV28" s="3">
        <f t="shared" si="12"/>
        <v>13.6</v>
      </c>
      <c r="AW28" s="3">
        <f t="shared" si="13"/>
        <v>1.65</v>
      </c>
      <c r="AX28" s="3">
        <f t="shared" si="14"/>
        <v>9.7899999999999991</v>
      </c>
      <c r="AY28" s="3">
        <f t="shared" si="15"/>
        <v>1.1200000000000001</v>
      </c>
      <c r="AZ28" s="3">
        <f t="shared" si="16"/>
        <v>6.58</v>
      </c>
      <c r="BA28" s="3">
        <f>ROUNDDOWN((1*15/85)+BA27,2)</f>
        <v>0.17</v>
      </c>
      <c r="BB28" s="3">
        <f>ROUNDDOWN((1*85/85)+BB27,2)</f>
        <v>1</v>
      </c>
      <c r="BC28" s="2">
        <v>0</v>
      </c>
      <c r="BD28" s="2">
        <v>0</v>
      </c>
      <c r="BF28" s="2">
        <f t="shared" si="5"/>
        <v>4</v>
      </c>
      <c r="BG28" s="2">
        <f t="shared" si="6"/>
        <v>4</v>
      </c>
      <c r="BH28" s="2">
        <f t="shared" si="7"/>
        <v>6</v>
      </c>
      <c r="BI28" s="2">
        <f t="shared" si="7"/>
        <v>6</v>
      </c>
      <c r="BK28" t="s">
        <v>174</v>
      </c>
      <c r="BL28" t="str">
        <f t="shared" si="8"/>
        <v>cursed-armor-26 = Cursed armor - Level 26</v>
      </c>
    </row>
    <row r="29" spans="1:64" x14ac:dyDescent="0.25">
      <c r="A29" t="str">
        <f t="shared" si="0"/>
        <v>{ type = "armor", name = "cursed-armor-27", icon = "__Cursed-Exp__/graphics/icons/armor/cursed-armor-27.jpg", flags = {"goes-to-main-inventory"}, resistences = { { type = "physical", decrese = 3.51, percent = 20.79 },{ type = "impact", decrese = 1.28, percent = 7.52 },{ type = "poison", decrese = 0.34, percent = 2 },{ type = "explosion", decrese = 1.8, percent = 10.68 },{ type = "fire", decrese = 0, percent = 0 },{ type = "laser", decrese = 2.55, percent = 14.45 },{ type = "acid", decrese = 3.08, percent = 17.6} }, durability = 50000,  subgroup = "cursed-armor", order = "c[cursed]-b[armor]", stack_size = 1, equipment_grid = {width = 6, height = 6}},</v>
      </c>
      <c r="B29" t="s">
        <v>22</v>
      </c>
      <c r="C29" t="s">
        <v>0</v>
      </c>
      <c r="D29" t="s">
        <v>58</v>
      </c>
      <c r="E29" t="s">
        <v>148</v>
      </c>
      <c r="F29">
        <v>27</v>
      </c>
      <c r="G29" t="s">
        <v>32</v>
      </c>
      <c r="H29" s="5">
        <v>3.51</v>
      </c>
      <c r="I29" t="s">
        <v>2</v>
      </c>
      <c r="J29" s="3">
        <v>20.79</v>
      </c>
      <c r="K29" t="s">
        <v>3</v>
      </c>
      <c r="L29" s="3">
        <v>1.28</v>
      </c>
      <c r="M29" t="s">
        <v>2</v>
      </c>
      <c r="N29" s="3">
        <v>7.52</v>
      </c>
      <c r="O29" t="s">
        <v>8</v>
      </c>
      <c r="P29" s="3">
        <v>0.34</v>
      </c>
      <c r="Q29" t="s">
        <v>2</v>
      </c>
      <c r="R29" s="3">
        <v>2</v>
      </c>
      <c r="S29" t="s">
        <v>11</v>
      </c>
      <c r="T29" s="3">
        <v>1.8</v>
      </c>
      <c r="U29" t="s">
        <v>2</v>
      </c>
      <c r="V29" s="3">
        <v>10.68</v>
      </c>
      <c r="W29" t="s">
        <v>13</v>
      </c>
      <c r="X29" s="2">
        <v>0</v>
      </c>
      <c r="Y29" t="s">
        <v>2</v>
      </c>
      <c r="Z29" s="2">
        <v>0</v>
      </c>
      <c r="AA29" t="s">
        <v>14</v>
      </c>
      <c r="AB29" s="3">
        <v>2.5499999999999998</v>
      </c>
      <c r="AC29" t="s">
        <v>2</v>
      </c>
      <c r="AD29" s="3">
        <v>14.45</v>
      </c>
      <c r="AE29" t="s">
        <v>16</v>
      </c>
      <c r="AF29" s="3">
        <v>3.08</v>
      </c>
      <c r="AG29" t="s">
        <v>2</v>
      </c>
      <c r="AH29" s="3">
        <v>17.600000000000001</v>
      </c>
      <c r="AI29" t="s">
        <v>259</v>
      </c>
      <c r="AJ29" s="2">
        <v>6</v>
      </c>
      <c r="AK29" t="s">
        <v>17</v>
      </c>
      <c r="AL29" s="2">
        <v>6</v>
      </c>
      <c r="AM29" t="s">
        <v>18</v>
      </c>
      <c r="AP29">
        <f t="shared" si="2"/>
        <v>27</v>
      </c>
      <c r="AQ29" s="3">
        <f t="shared" si="3"/>
        <v>3.51</v>
      </c>
      <c r="AR29" s="3">
        <f t="shared" si="4"/>
        <v>20.79</v>
      </c>
      <c r="AS29" s="3">
        <f t="shared" si="9"/>
        <v>3.08</v>
      </c>
      <c r="AT29" s="3">
        <f t="shared" si="10"/>
        <v>17.600000000000001</v>
      </c>
      <c r="AU29" s="3">
        <f t="shared" si="11"/>
        <v>2.5499999999999998</v>
      </c>
      <c r="AV29" s="3">
        <f t="shared" si="12"/>
        <v>14.45</v>
      </c>
      <c r="AW29" s="3">
        <f t="shared" si="13"/>
        <v>1.8</v>
      </c>
      <c r="AX29" s="3">
        <f t="shared" si="14"/>
        <v>10.68</v>
      </c>
      <c r="AY29" s="3">
        <f t="shared" si="15"/>
        <v>1.28</v>
      </c>
      <c r="AZ29" s="3">
        <f t="shared" si="16"/>
        <v>7.52</v>
      </c>
      <c r="BA29" s="3">
        <f t="shared" ref="BA29:BA92" si="17">ROUNDDOWN((1*15/85)+BA28,2)</f>
        <v>0.34</v>
      </c>
      <c r="BB29" s="3">
        <f t="shared" ref="BB29:BB92" si="18">ROUNDDOWN((1*85/85)+BB28,2)</f>
        <v>2</v>
      </c>
      <c r="BC29" s="2">
        <v>0</v>
      </c>
      <c r="BD29" s="2">
        <v>0</v>
      </c>
      <c r="BF29" s="2">
        <f t="shared" si="5"/>
        <v>4</v>
      </c>
      <c r="BG29" s="2">
        <f t="shared" si="6"/>
        <v>4</v>
      </c>
      <c r="BH29" s="2">
        <f t="shared" si="7"/>
        <v>6</v>
      </c>
      <c r="BI29" s="2">
        <f t="shared" si="7"/>
        <v>6</v>
      </c>
      <c r="BK29" t="s">
        <v>175</v>
      </c>
      <c r="BL29" t="str">
        <f t="shared" si="8"/>
        <v>cursed-armor-27 = Cursed armor - Level 27</v>
      </c>
    </row>
    <row r="30" spans="1:64" x14ac:dyDescent="0.25">
      <c r="A30" t="str">
        <f t="shared" si="0"/>
        <v>{ type = "armor", name = "cursed-armor-28", icon = "__Cursed-Exp__/graphics/icons/armor/cursed-armor-28.jpg", flags = {"goes-to-main-inventory"}, resistences = { { type = "physical", decrese = 3.64, percent = 21.56 },{ type = "impact", decrese = 1.44, percent = 8.46 },{ type = "poison", decrese = 0.51, percent = 3 },{ type = "explosion", decrese = 1.95, percent = 11.57 },{ type = "fire", decrese = 0, percent = 0 },{ type = "laser", decrese = 2.7, percent = 15.3 },{ type = "acid", decrese = 3.22, percent = 18.4} }, durability = 50000,  subgroup = "cursed-armor", order = "c[cursed]-b[armor]", stack_size = 1, equipment_grid = {width = 7, height = 7}},</v>
      </c>
      <c r="B30" t="s">
        <v>22</v>
      </c>
      <c r="C30" t="s">
        <v>0</v>
      </c>
      <c r="D30" t="s">
        <v>59</v>
      </c>
      <c r="E30" t="s">
        <v>148</v>
      </c>
      <c r="F30">
        <v>28</v>
      </c>
      <c r="G30" t="s">
        <v>32</v>
      </c>
      <c r="H30" s="5">
        <v>3.64</v>
      </c>
      <c r="I30" t="s">
        <v>2</v>
      </c>
      <c r="J30" s="3">
        <v>21.56</v>
      </c>
      <c r="K30" t="s">
        <v>3</v>
      </c>
      <c r="L30" s="3">
        <v>1.44</v>
      </c>
      <c r="M30" t="s">
        <v>2</v>
      </c>
      <c r="N30" s="3">
        <v>8.4600000000000009</v>
      </c>
      <c r="O30" t="s">
        <v>8</v>
      </c>
      <c r="P30" s="3">
        <v>0.51</v>
      </c>
      <c r="Q30" t="s">
        <v>2</v>
      </c>
      <c r="R30" s="3">
        <v>3</v>
      </c>
      <c r="S30" t="s">
        <v>11</v>
      </c>
      <c r="T30" s="3">
        <v>1.95</v>
      </c>
      <c r="U30" t="s">
        <v>2</v>
      </c>
      <c r="V30" s="3">
        <v>11.57</v>
      </c>
      <c r="W30" t="s">
        <v>13</v>
      </c>
      <c r="X30" s="2">
        <v>0</v>
      </c>
      <c r="Y30" t="s">
        <v>2</v>
      </c>
      <c r="Z30" s="2">
        <v>0</v>
      </c>
      <c r="AA30" t="s">
        <v>14</v>
      </c>
      <c r="AB30" s="3">
        <v>2.7</v>
      </c>
      <c r="AC30" t="s">
        <v>2</v>
      </c>
      <c r="AD30" s="3">
        <v>15.3</v>
      </c>
      <c r="AE30" t="s">
        <v>16</v>
      </c>
      <c r="AF30" s="3">
        <v>3.22</v>
      </c>
      <c r="AG30" t="s">
        <v>2</v>
      </c>
      <c r="AH30" s="3">
        <v>18.399999999999999</v>
      </c>
      <c r="AI30" t="s">
        <v>259</v>
      </c>
      <c r="AJ30" s="2">
        <v>7</v>
      </c>
      <c r="AK30" t="s">
        <v>17</v>
      </c>
      <c r="AL30" s="2">
        <v>7</v>
      </c>
      <c r="AM30" t="s">
        <v>18</v>
      </c>
      <c r="AP30">
        <f t="shared" si="2"/>
        <v>28</v>
      </c>
      <c r="AQ30" s="3">
        <f t="shared" si="3"/>
        <v>3.64</v>
      </c>
      <c r="AR30" s="3">
        <f t="shared" si="4"/>
        <v>21.56</v>
      </c>
      <c r="AS30" s="3">
        <f t="shared" si="9"/>
        <v>3.22</v>
      </c>
      <c r="AT30" s="3">
        <f t="shared" si="10"/>
        <v>18.399999999999999</v>
      </c>
      <c r="AU30" s="3">
        <f t="shared" si="11"/>
        <v>2.7</v>
      </c>
      <c r="AV30" s="3">
        <f t="shared" si="12"/>
        <v>15.3</v>
      </c>
      <c r="AW30" s="3">
        <f t="shared" si="13"/>
        <v>1.95</v>
      </c>
      <c r="AX30" s="3">
        <f t="shared" si="14"/>
        <v>11.57</v>
      </c>
      <c r="AY30" s="3">
        <f t="shared" si="15"/>
        <v>1.44</v>
      </c>
      <c r="AZ30" s="3">
        <f t="shared" si="16"/>
        <v>8.4600000000000009</v>
      </c>
      <c r="BA30" s="3">
        <f t="shared" si="17"/>
        <v>0.51</v>
      </c>
      <c r="BB30" s="3">
        <f t="shared" si="18"/>
        <v>3</v>
      </c>
      <c r="BC30" s="2">
        <v>0</v>
      </c>
      <c r="BD30" s="2">
        <v>0</v>
      </c>
      <c r="BF30" s="2">
        <f t="shared" si="5"/>
        <v>5</v>
      </c>
      <c r="BG30" s="2">
        <f t="shared" si="6"/>
        <v>5</v>
      </c>
      <c r="BH30" s="2">
        <f t="shared" si="7"/>
        <v>7</v>
      </c>
      <c r="BI30" s="2">
        <f t="shared" si="7"/>
        <v>7</v>
      </c>
      <c r="BK30" t="s">
        <v>176</v>
      </c>
      <c r="BL30" t="str">
        <f t="shared" si="8"/>
        <v>cursed-armor-28 = Cursed armor - Level 28</v>
      </c>
    </row>
    <row r="31" spans="1:64" x14ac:dyDescent="0.25">
      <c r="A31" t="str">
        <f t="shared" si="0"/>
        <v>{ type = "armor", name = "cursed-armor-29", icon = "__Cursed-Exp__/graphics/icons/armor/cursed-armor-29.jpg", flags = {"goes-to-main-inventory"}, resistences = { { type = "physical", decrese = 3.77, percent = 22.33 },{ type = "impact", decrese = 1.6, percent = 9.4 },{ type = "poison", decrese = 0.68, percent = 4 },{ type = "explosion", decrese = 2.1, percent = 12.46 },{ type = "fire", decrese = 0, percent = 0 },{ type = "laser", decrese = 2.85, percent = 16.15 },{ type = "acid", decrese = 3.36, percent = 19.2} }, durability = 50000,  subgroup = "cursed-armor", order = "c[cursed]-b[armor]", stack_size = 1, equipment_grid = {width = 7, height = 7}},</v>
      </c>
      <c r="B31" t="s">
        <v>22</v>
      </c>
      <c r="C31" t="s">
        <v>0</v>
      </c>
      <c r="D31" t="s">
        <v>60</v>
      </c>
      <c r="E31" t="s">
        <v>148</v>
      </c>
      <c r="F31">
        <v>29</v>
      </c>
      <c r="G31" t="s">
        <v>32</v>
      </c>
      <c r="H31" s="5">
        <v>3.77</v>
      </c>
      <c r="I31" t="s">
        <v>2</v>
      </c>
      <c r="J31" s="3">
        <v>22.33</v>
      </c>
      <c r="K31" t="s">
        <v>3</v>
      </c>
      <c r="L31" s="3">
        <v>1.6</v>
      </c>
      <c r="M31" t="s">
        <v>2</v>
      </c>
      <c r="N31" s="3">
        <v>9.4</v>
      </c>
      <c r="O31" t="s">
        <v>8</v>
      </c>
      <c r="P31" s="3">
        <v>0.68</v>
      </c>
      <c r="Q31" t="s">
        <v>2</v>
      </c>
      <c r="R31" s="3">
        <v>4</v>
      </c>
      <c r="S31" t="s">
        <v>11</v>
      </c>
      <c r="T31" s="3">
        <v>2.1</v>
      </c>
      <c r="U31" t="s">
        <v>2</v>
      </c>
      <c r="V31" s="3">
        <v>12.46</v>
      </c>
      <c r="W31" t="s">
        <v>13</v>
      </c>
      <c r="X31" s="2">
        <v>0</v>
      </c>
      <c r="Y31" t="s">
        <v>2</v>
      </c>
      <c r="Z31" s="2">
        <v>0</v>
      </c>
      <c r="AA31" t="s">
        <v>14</v>
      </c>
      <c r="AB31" s="3">
        <v>2.85</v>
      </c>
      <c r="AC31" t="s">
        <v>2</v>
      </c>
      <c r="AD31" s="3">
        <v>16.149999999999999</v>
      </c>
      <c r="AE31" t="s">
        <v>16</v>
      </c>
      <c r="AF31" s="3">
        <v>3.36</v>
      </c>
      <c r="AG31" t="s">
        <v>2</v>
      </c>
      <c r="AH31" s="3">
        <v>19.2</v>
      </c>
      <c r="AI31" t="s">
        <v>259</v>
      </c>
      <c r="AJ31" s="2">
        <v>7</v>
      </c>
      <c r="AK31" t="s">
        <v>17</v>
      </c>
      <c r="AL31" s="2">
        <v>7</v>
      </c>
      <c r="AM31" t="s">
        <v>18</v>
      </c>
      <c r="AP31">
        <f t="shared" si="2"/>
        <v>29</v>
      </c>
      <c r="AQ31" s="3">
        <f t="shared" si="3"/>
        <v>3.77</v>
      </c>
      <c r="AR31" s="3">
        <f t="shared" si="4"/>
        <v>22.33</v>
      </c>
      <c r="AS31" s="3">
        <f t="shared" si="9"/>
        <v>3.36</v>
      </c>
      <c r="AT31" s="3">
        <f t="shared" si="10"/>
        <v>19.2</v>
      </c>
      <c r="AU31" s="3">
        <f t="shared" si="11"/>
        <v>2.85</v>
      </c>
      <c r="AV31" s="3">
        <f t="shared" si="12"/>
        <v>16.149999999999999</v>
      </c>
      <c r="AW31" s="3">
        <f t="shared" si="13"/>
        <v>2.1</v>
      </c>
      <c r="AX31" s="3">
        <f t="shared" si="14"/>
        <v>12.46</v>
      </c>
      <c r="AY31" s="3">
        <f t="shared" si="15"/>
        <v>1.6</v>
      </c>
      <c r="AZ31" s="3">
        <f t="shared" si="16"/>
        <v>9.4</v>
      </c>
      <c r="BA31" s="3">
        <f t="shared" si="17"/>
        <v>0.68</v>
      </c>
      <c r="BB31" s="3">
        <f t="shared" si="18"/>
        <v>4</v>
      </c>
      <c r="BC31" s="2">
        <v>0</v>
      </c>
      <c r="BD31" s="2">
        <v>0</v>
      </c>
      <c r="BF31" s="2">
        <f t="shared" si="5"/>
        <v>5</v>
      </c>
      <c r="BG31" s="2">
        <f t="shared" si="6"/>
        <v>5</v>
      </c>
      <c r="BH31" s="2">
        <f t="shared" si="7"/>
        <v>7</v>
      </c>
      <c r="BI31" s="2">
        <f t="shared" si="7"/>
        <v>7</v>
      </c>
      <c r="BK31" t="s">
        <v>177</v>
      </c>
      <c r="BL31" t="str">
        <f t="shared" si="8"/>
        <v>cursed-armor-29 = Cursed armor - Level 29</v>
      </c>
    </row>
    <row r="32" spans="1:64" x14ac:dyDescent="0.25">
      <c r="A32" t="str">
        <f t="shared" si="0"/>
        <v>{ type = "armor", name = "cursed-armor-30", icon = "__Cursed-Exp__/graphics/icons/armor/cursed-armor-30.jpg", flags = {"goes-to-main-inventory"}, resistences = { { type = "physical", decrese = 3.9, percent = 23.1 },{ type = "impact", decrese = 1.76, percent = 10.34 },{ type = "poison", decrese = 0.85, percent = 5 },{ type = "explosion", decrese = 2.25, percent = 13.35 },{ type = "fire", decrese = 0, percent = 0 },{ type = "laser", decrese = 3, percent = 17 },{ type = "acid", decrese = 3.5, percent = 20} }, durability = 50000,  subgroup = "cursed-armor", order = "c[cursed]-b[armor]", stack_size = 1, equipment_grid = {width = 7, height = 7}},</v>
      </c>
      <c r="B32" t="s">
        <v>22</v>
      </c>
      <c r="C32" t="s">
        <v>0</v>
      </c>
      <c r="D32" t="s">
        <v>61</v>
      </c>
      <c r="E32" t="s">
        <v>148</v>
      </c>
      <c r="F32">
        <v>30</v>
      </c>
      <c r="G32" t="s">
        <v>32</v>
      </c>
      <c r="H32" s="5">
        <v>3.9</v>
      </c>
      <c r="I32" t="s">
        <v>2</v>
      </c>
      <c r="J32" s="3">
        <v>23.1</v>
      </c>
      <c r="K32" t="s">
        <v>3</v>
      </c>
      <c r="L32" s="3">
        <v>1.76</v>
      </c>
      <c r="M32" t="s">
        <v>2</v>
      </c>
      <c r="N32" s="3">
        <v>10.34</v>
      </c>
      <c r="O32" t="s">
        <v>8</v>
      </c>
      <c r="P32" s="3">
        <v>0.85</v>
      </c>
      <c r="Q32" t="s">
        <v>2</v>
      </c>
      <c r="R32" s="3">
        <v>5</v>
      </c>
      <c r="S32" t="s">
        <v>11</v>
      </c>
      <c r="T32" s="3">
        <v>2.25</v>
      </c>
      <c r="U32" t="s">
        <v>2</v>
      </c>
      <c r="V32" s="3">
        <v>13.35</v>
      </c>
      <c r="W32" t="s">
        <v>13</v>
      </c>
      <c r="X32" s="2">
        <v>0</v>
      </c>
      <c r="Y32" t="s">
        <v>2</v>
      </c>
      <c r="Z32" s="2">
        <v>0</v>
      </c>
      <c r="AA32" t="s">
        <v>14</v>
      </c>
      <c r="AB32" s="3">
        <v>3</v>
      </c>
      <c r="AC32" t="s">
        <v>2</v>
      </c>
      <c r="AD32" s="3">
        <v>17</v>
      </c>
      <c r="AE32" t="s">
        <v>16</v>
      </c>
      <c r="AF32" s="3">
        <v>3.5</v>
      </c>
      <c r="AG32" t="s">
        <v>2</v>
      </c>
      <c r="AH32" s="3">
        <v>20</v>
      </c>
      <c r="AI32" t="s">
        <v>259</v>
      </c>
      <c r="AJ32" s="2">
        <v>7</v>
      </c>
      <c r="AK32" t="s">
        <v>17</v>
      </c>
      <c r="AL32" s="2">
        <v>7</v>
      </c>
      <c r="AM32" t="s">
        <v>18</v>
      </c>
      <c r="AP32">
        <f t="shared" si="2"/>
        <v>30</v>
      </c>
      <c r="AQ32" s="3">
        <f t="shared" si="3"/>
        <v>3.9</v>
      </c>
      <c r="AR32" s="3">
        <f t="shared" si="4"/>
        <v>23.1</v>
      </c>
      <c r="AS32" s="3">
        <f t="shared" si="9"/>
        <v>3.5</v>
      </c>
      <c r="AT32" s="3">
        <f t="shared" si="10"/>
        <v>20</v>
      </c>
      <c r="AU32" s="3">
        <f t="shared" si="11"/>
        <v>3</v>
      </c>
      <c r="AV32" s="3">
        <f t="shared" si="12"/>
        <v>17</v>
      </c>
      <c r="AW32" s="3">
        <f t="shared" si="13"/>
        <v>2.25</v>
      </c>
      <c r="AX32" s="3">
        <f t="shared" si="14"/>
        <v>13.35</v>
      </c>
      <c r="AY32" s="3">
        <f t="shared" si="15"/>
        <v>1.76</v>
      </c>
      <c r="AZ32" s="3">
        <f t="shared" si="16"/>
        <v>10.34</v>
      </c>
      <c r="BA32" s="3">
        <f t="shared" si="17"/>
        <v>0.85</v>
      </c>
      <c r="BB32" s="3">
        <f t="shared" si="18"/>
        <v>5</v>
      </c>
      <c r="BC32" s="2">
        <v>0</v>
      </c>
      <c r="BD32" s="2">
        <v>0</v>
      </c>
      <c r="BF32" s="2">
        <f t="shared" si="5"/>
        <v>5</v>
      </c>
      <c r="BG32" s="2">
        <f t="shared" si="6"/>
        <v>5</v>
      </c>
      <c r="BH32" s="2">
        <f t="shared" si="7"/>
        <v>7</v>
      </c>
      <c r="BI32" s="2">
        <f t="shared" si="7"/>
        <v>7</v>
      </c>
      <c r="BK32" t="s">
        <v>178</v>
      </c>
      <c r="BL32" t="str">
        <f t="shared" si="8"/>
        <v>cursed-armor-30 = Cursed armor - Level 30</v>
      </c>
    </row>
    <row r="33" spans="1:64" x14ac:dyDescent="0.25">
      <c r="A33" t="str">
        <f t="shared" si="0"/>
        <v>{ type = "armor", name = "cursed-armor-31", icon = "__Cursed-Exp__/graphics/icons/armor/cursed-armor-31.jpg", flags = {"goes-to-main-inventory"}, resistences = { { type = "physical", decrese = 4.03, percent = 23.87 },{ type = "impact", decrese = 1.92, percent = 11.28 },{ type = "poison", decrese = 1.02, percent = 6 },{ type = "explosion", decrese = 2.4, percent = 14.24 },{ type = "fire", decrese = 0.18, percent = 1.06 },{ type = "laser", decrese = 3.15, percent = 17.85 },{ type = "acid", decrese = 3.64, percent = 20.8} }, durability = 50000,  subgroup = "cursed-armor", order = "c[cursed]-b[armor]", stack_size = 1, equipment_grid = {width = 7, height = 7}},</v>
      </c>
      <c r="B33" t="s">
        <v>22</v>
      </c>
      <c r="C33" t="s">
        <v>0</v>
      </c>
      <c r="D33" t="s">
        <v>62</v>
      </c>
      <c r="E33" t="s">
        <v>148</v>
      </c>
      <c r="F33">
        <v>31</v>
      </c>
      <c r="G33" t="s">
        <v>32</v>
      </c>
      <c r="H33" s="5">
        <v>4.03</v>
      </c>
      <c r="I33" t="s">
        <v>2</v>
      </c>
      <c r="J33" s="3">
        <v>23.87</v>
      </c>
      <c r="K33" t="s">
        <v>3</v>
      </c>
      <c r="L33" s="3">
        <v>1.92</v>
      </c>
      <c r="M33" t="s">
        <v>2</v>
      </c>
      <c r="N33" s="3">
        <v>11.28</v>
      </c>
      <c r="O33" t="s">
        <v>8</v>
      </c>
      <c r="P33" s="3">
        <v>1.02</v>
      </c>
      <c r="Q33" t="s">
        <v>2</v>
      </c>
      <c r="R33" s="3">
        <v>6</v>
      </c>
      <c r="S33" t="s">
        <v>11</v>
      </c>
      <c r="T33" s="3">
        <v>2.4</v>
      </c>
      <c r="U33" t="s">
        <v>2</v>
      </c>
      <c r="V33" s="3">
        <v>14.24</v>
      </c>
      <c r="W33" t="s">
        <v>13</v>
      </c>
      <c r="X33" s="3">
        <v>0.18</v>
      </c>
      <c r="Y33" t="s">
        <v>2</v>
      </c>
      <c r="Z33" s="3">
        <v>1.06</v>
      </c>
      <c r="AA33" t="s">
        <v>14</v>
      </c>
      <c r="AB33" s="3">
        <v>3.15</v>
      </c>
      <c r="AC33" t="s">
        <v>2</v>
      </c>
      <c r="AD33" s="3">
        <v>17.850000000000001</v>
      </c>
      <c r="AE33" t="s">
        <v>16</v>
      </c>
      <c r="AF33" s="3">
        <v>3.64</v>
      </c>
      <c r="AG33" t="s">
        <v>2</v>
      </c>
      <c r="AH33" s="3">
        <v>20.8</v>
      </c>
      <c r="AI33" t="s">
        <v>259</v>
      </c>
      <c r="AJ33" s="2">
        <v>7</v>
      </c>
      <c r="AK33" t="s">
        <v>17</v>
      </c>
      <c r="AL33" s="2">
        <v>7</v>
      </c>
      <c r="AM33" t="s">
        <v>18</v>
      </c>
      <c r="AP33">
        <f t="shared" si="2"/>
        <v>31</v>
      </c>
      <c r="AQ33" s="3">
        <f t="shared" si="3"/>
        <v>4.03</v>
      </c>
      <c r="AR33" s="3">
        <f t="shared" si="4"/>
        <v>23.87</v>
      </c>
      <c r="AS33" s="3">
        <f t="shared" si="9"/>
        <v>3.64</v>
      </c>
      <c r="AT33" s="3">
        <f t="shared" si="10"/>
        <v>20.8</v>
      </c>
      <c r="AU33" s="3">
        <f t="shared" si="11"/>
        <v>3.15</v>
      </c>
      <c r="AV33" s="3">
        <f t="shared" si="12"/>
        <v>17.850000000000001</v>
      </c>
      <c r="AW33" s="3">
        <f t="shared" si="13"/>
        <v>2.4</v>
      </c>
      <c r="AX33" s="3">
        <f t="shared" si="14"/>
        <v>14.24</v>
      </c>
      <c r="AY33" s="3">
        <f t="shared" si="15"/>
        <v>1.92</v>
      </c>
      <c r="AZ33" s="3">
        <f t="shared" si="16"/>
        <v>11.28</v>
      </c>
      <c r="BA33" s="3">
        <f t="shared" si="17"/>
        <v>1.02</v>
      </c>
      <c r="BB33" s="3">
        <f t="shared" si="18"/>
        <v>6</v>
      </c>
      <c r="BC33" s="3">
        <f>ROUNDDOWN((1*15/80)+BC32,2)</f>
        <v>0.18</v>
      </c>
      <c r="BD33" s="3">
        <f>ROUNDDOWN((1*85/80)+BD32,2)</f>
        <v>1.06</v>
      </c>
      <c r="BF33" s="2">
        <f t="shared" si="5"/>
        <v>5</v>
      </c>
      <c r="BG33" s="2">
        <f t="shared" si="6"/>
        <v>5</v>
      </c>
      <c r="BH33" s="2">
        <f t="shared" si="7"/>
        <v>7</v>
      </c>
      <c r="BI33" s="2">
        <f t="shared" si="7"/>
        <v>7</v>
      </c>
      <c r="BK33" t="s">
        <v>179</v>
      </c>
      <c r="BL33" t="str">
        <f t="shared" si="8"/>
        <v>cursed-armor-31 = Cursed armor - Level 31</v>
      </c>
    </row>
    <row r="34" spans="1:64" x14ac:dyDescent="0.25">
      <c r="A34" t="str">
        <f t="shared" si="0"/>
        <v>{ type = "armor", name = "cursed-armor-32", icon = "__Cursed-Exp__/graphics/icons/armor/cursed-armor-32.jpg", flags = {"goes-to-main-inventory"}, resistences = { { type = "physical", decrese = 4.16, percent = 24.64 },{ type = "impact", decrese = 2.08, percent = 12.22 },{ type = "poison", decrese = 1.19, percent = 7 },{ type = "explosion", decrese = 2.55, percent = 15.13 },{ type = "fire", decrese = 0.36, percent = 2.12 },{ type = "laser", decrese = 3.3, percent = 18.7 },{ type = "acid", decrese = 3.78, percent = 21.6} }, durability = 50000,  subgroup = "cursed-armor", order = "c[cursed]-b[armor]", stack_size = 1, equipment_grid = {width = 7, height = 7}},</v>
      </c>
      <c r="B34" t="s">
        <v>22</v>
      </c>
      <c r="C34" t="s">
        <v>0</v>
      </c>
      <c r="D34" t="s">
        <v>63</v>
      </c>
      <c r="E34" t="s">
        <v>148</v>
      </c>
      <c r="F34">
        <v>32</v>
      </c>
      <c r="G34" t="s">
        <v>32</v>
      </c>
      <c r="H34" s="5">
        <v>4.16</v>
      </c>
      <c r="I34" t="s">
        <v>2</v>
      </c>
      <c r="J34" s="3">
        <v>24.64</v>
      </c>
      <c r="K34" t="s">
        <v>3</v>
      </c>
      <c r="L34" s="3">
        <v>2.08</v>
      </c>
      <c r="M34" t="s">
        <v>2</v>
      </c>
      <c r="N34" s="3">
        <v>12.22</v>
      </c>
      <c r="O34" t="s">
        <v>8</v>
      </c>
      <c r="P34" s="3">
        <v>1.19</v>
      </c>
      <c r="Q34" t="s">
        <v>2</v>
      </c>
      <c r="R34" s="3">
        <v>7</v>
      </c>
      <c r="S34" t="s">
        <v>11</v>
      </c>
      <c r="T34" s="3">
        <v>2.5499999999999998</v>
      </c>
      <c r="U34" t="s">
        <v>2</v>
      </c>
      <c r="V34" s="3">
        <v>15.13</v>
      </c>
      <c r="W34" t="s">
        <v>13</v>
      </c>
      <c r="X34" s="3">
        <v>0.36</v>
      </c>
      <c r="Y34" t="s">
        <v>2</v>
      </c>
      <c r="Z34" s="3">
        <v>2.12</v>
      </c>
      <c r="AA34" t="s">
        <v>14</v>
      </c>
      <c r="AB34" s="3">
        <v>3.3</v>
      </c>
      <c r="AC34" t="s">
        <v>2</v>
      </c>
      <c r="AD34" s="3">
        <v>18.7</v>
      </c>
      <c r="AE34" t="s">
        <v>16</v>
      </c>
      <c r="AF34" s="3">
        <v>3.78</v>
      </c>
      <c r="AG34" t="s">
        <v>2</v>
      </c>
      <c r="AH34" s="3">
        <v>21.6</v>
      </c>
      <c r="AI34" t="s">
        <v>259</v>
      </c>
      <c r="AJ34" s="2">
        <v>7</v>
      </c>
      <c r="AK34" t="s">
        <v>17</v>
      </c>
      <c r="AL34" s="2">
        <v>7</v>
      </c>
      <c r="AM34" t="s">
        <v>18</v>
      </c>
      <c r="AP34">
        <f t="shared" si="2"/>
        <v>32</v>
      </c>
      <c r="AQ34" s="3">
        <f t="shared" si="3"/>
        <v>4.16</v>
      </c>
      <c r="AR34" s="3">
        <f t="shared" si="4"/>
        <v>24.64</v>
      </c>
      <c r="AS34" s="3">
        <f t="shared" si="9"/>
        <v>3.78</v>
      </c>
      <c r="AT34" s="3">
        <f t="shared" si="10"/>
        <v>21.6</v>
      </c>
      <c r="AU34" s="3">
        <f t="shared" si="11"/>
        <v>3.3</v>
      </c>
      <c r="AV34" s="3">
        <f t="shared" si="12"/>
        <v>18.7</v>
      </c>
      <c r="AW34" s="3">
        <f t="shared" si="13"/>
        <v>2.5499999999999998</v>
      </c>
      <c r="AX34" s="3">
        <f t="shared" si="14"/>
        <v>15.13</v>
      </c>
      <c r="AY34" s="3">
        <f t="shared" si="15"/>
        <v>2.08</v>
      </c>
      <c r="AZ34" s="3">
        <f t="shared" si="16"/>
        <v>12.22</v>
      </c>
      <c r="BA34" s="3">
        <f t="shared" si="17"/>
        <v>1.19</v>
      </c>
      <c r="BB34" s="3">
        <f t="shared" si="18"/>
        <v>7</v>
      </c>
      <c r="BC34" s="3">
        <f t="shared" ref="BC34:BC97" si="19">ROUNDDOWN((1*15/80)+BC33,2)</f>
        <v>0.36</v>
      </c>
      <c r="BD34" s="3">
        <f t="shared" ref="BD34:BD97" si="20">ROUNDDOWN((1*85/80)+BD33,2)</f>
        <v>2.12</v>
      </c>
      <c r="BF34" s="2">
        <f t="shared" si="5"/>
        <v>5</v>
      </c>
      <c r="BG34" s="2">
        <f t="shared" si="6"/>
        <v>5</v>
      </c>
      <c r="BH34" s="2">
        <f t="shared" si="7"/>
        <v>7</v>
      </c>
      <c r="BI34" s="2">
        <f t="shared" si="7"/>
        <v>7</v>
      </c>
      <c r="BK34" t="s">
        <v>180</v>
      </c>
      <c r="BL34" t="str">
        <f t="shared" si="8"/>
        <v>cursed-armor-32 = Cursed armor - Level 32</v>
      </c>
    </row>
    <row r="35" spans="1:64" x14ac:dyDescent="0.25">
      <c r="A35" t="str">
        <f t="shared" si="0"/>
        <v>{ type = "armor", name = "cursed-armor-33", icon = "__Cursed-Exp__/graphics/icons/armor/cursed-armor-33.jpg", flags = {"goes-to-main-inventory"}, resistences = { { type = "physical", decrese = 4.29, percent = 25.41 },{ type = "impact", decrese = 2.24, percent = 13.16 },{ type = "poison", decrese = 1.36, percent = 8 },{ type = "explosion", decrese = 2.7, percent = 16.02 },{ type = "fire", decrese = 0.54, percent = 3.18 },{ type = "laser", decrese = 3.45, percent = 19.55 },{ type = "acid", decrese = 3.92, percent = 22.4} }, durability = 50000,  subgroup = "cursed-armor", order = "c[cursed]-b[armor]", stack_size = 1, equipment_grid = {width = 8, height = 8}},</v>
      </c>
      <c r="B35" t="s">
        <v>22</v>
      </c>
      <c r="C35" t="s">
        <v>0</v>
      </c>
      <c r="D35" t="s">
        <v>64</v>
      </c>
      <c r="E35" t="s">
        <v>148</v>
      </c>
      <c r="F35">
        <v>33</v>
      </c>
      <c r="G35" t="s">
        <v>32</v>
      </c>
      <c r="H35" s="5">
        <v>4.29</v>
      </c>
      <c r="I35" t="s">
        <v>2</v>
      </c>
      <c r="J35" s="3">
        <v>25.41</v>
      </c>
      <c r="K35" t="s">
        <v>3</v>
      </c>
      <c r="L35" s="3">
        <v>2.2400000000000002</v>
      </c>
      <c r="M35" t="s">
        <v>2</v>
      </c>
      <c r="N35" s="3">
        <v>13.16</v>
      </c>
      <c r="O35" t="s">
        <v>8</v>
      </c>
      <c r="P35" s="3">
        <v>1.36</v>
      </c>
      <c r="Q35" t="s">
        <v>2</v>
      </c>
      <c r="R35" s="3">
        <v>8</v>
      </c>
      <c r="S35" t="s">
        <v>11</v>
      </c>
      <c r="T35" s="3">
        <v>2.7</v>
      </c>
      <c r="U35" t="s">
        <v>2</v>
      </c>
      <c r="V35" s="3">
        <v>16.02</v>
      </c>
      <c r="W35" t="s">
        <v>13</v>
      </c>
      <c r="X35" s="3">
        <v>0.54</v>
      </c>
      <c r="Y35" t="s">
        <v>2</v>
      </c>
      <c r="Z35" s="3">
        <v>3.18</v>
      </c>
      <c r="AA35" t="s">
        <v>14</v>
      </c>
      <c r="AB35" s="3">
        <v>3.45</v>
      </c>
      <c r="AC35" t="s">
        <v>2</v>
      </c>
      <c r="AD35" s="3">
        <v>19.55</v>
      </c>
      <c r="AE35" t="s">
        <v>16</v>
      </c>
      <c r="AF35" s="3">
        <v>3.92</v>
      </c>
      <c r="AG35" t="s">
        <v>2</v>
      </c>
      <c r="AH35" s="3">
        <v>22.4</v>
      </c>
      <c r="AI35" t="s">
        <v>259</v>
      </c>
      <c r="AJ35" s="2">
        <v>8</v>
      </c>
      <c r="AK35" t="s">
        <v>17</v>
      </c>
      <c r="AL35" s="2">
        <v>8</v>
      </c>
      <c r="AM35" t="s">
        <v>18</v>
      </c>
      <c r="AP35">
        <f t="shared" si="2"/>
        <v>33</v>
      </c>
      <c r="AQ35" s="3">
        <f t="shared" si="3"/>
        <v>4.29</v>
      </c>
      <c r="AR35" s="3">
        <f t="shared" si="4"/>
        <v>25.41</v>
      </c>
      <c r="AS35" s="3">
        <f t="shared" si="9"/>
        <v>3.92</v>
      </c>
      <c r="AT35" s="3">
        <f t="shared" si="10"/>
        <v>22.4</v>
      </c>
      <c r="AU35" s="3">
        <f t="shared" si="11"/>
        <v>3.45</v>
      </c>
      <c r="AV35" s="3">
        <f t="shared" si="12"/>
        <v>19.55</v>
      </c>
      <c r="AW35" s="3">
        <f t="shared" si="13"/>
        <v>2.7</v>
      </c>
      <c r="AX35" s="3">
        <f t="shared" si="14"/>
        <v>16.02</v>
      </c>
      <c r="AY35" s="3">
        <f t="shared" si="15"/>
        <v>2.2400000000000002</v>
      </c>
      <c r="AZ35" s="3">
        <f t="shared" si="16"/>
        <v>13.16</v>
      </c>
      <c r="BA35" s="3">
        <f t="shared" si="17"/>
        <v>1.36</v>
      </c>
      <c r="BB35" s="3">
        <f t="shared" si="18"/>
        <v>8</v>
      </c>
      <c r="BC35" s="3">
        <f t="shared" si="19"/>
        <v>0.54</v>
      </c>
      <c r="BD35" s="3">
        <f t="shared" si="20"/>
        <v>3.18</v>
      </c>
      <c r="BF35" s="2">
        <f t="shared" si="5"/>
        <v>6</v>
      </c>
      <c r="BG35" s="2">
        <f t="shared" si="6"/>
        <v>6</v>
      </c>
      <c r="BH35" s="2">
        <f t="shared" si="7"/>
        <v>8</v>
      </c>
      <c r="BI35" s="2">
        <f t="shared" si="7"/>
        <v>8</v>
      </c>
      <c r="BK35" t="s">
        <v>181</v>
      </c>
      <c r="BL35" t="str">
        <f t="shared" si="8"/>
        <v>cursed-armor-33 = Cursed armor - Level 33</v>
      </c>
    </row>
    <row r="36" spans="1:64" x14ac:dyDescent="0.25">
      <c r="A36" t="str">
        <f t="shared" si="0"/>
        <v>{ type = "armor", name = "cursed-armor-34", icon = "__Cursed-Exp__/graphics/icons/armor/cursed-armor-34.jpg", flags = {"goes-to-main-inventory"}, resistences = { { type = "physical", decrese = 4.42, percent = 26.18 },{ type = "impact", decrese = 2.4, percent = 14.1 },{ type = "poison", decrese = 1.53, percent = 9 },{ type = "explosion", decrese = 2.85, percent = 16.91 },{ type = "fire", decrese = 0.72, percent = 4.24 },{ type = "laser", decrese = 3.6, percent = 20.4 },{ type = "acid", decrese = 4.06, percent = 23.2} }, durability = 50000,  subgroup = "cursed-armor", order = "c[cursed]-b[armor]", stack_size = 1, equipment_grid = {width = 8, height = 8}},</v>
      </c>
      <c r="B36" t="s">
        <v>22</v>
      </c>
      <c r="C36" t="s">
        <v>0</v>
      </c>
      <c r="D36" t="s">
        <v>65</v>
      </c>
      <c r="E36" t="s">
        <v>148</v>
      </c>
      <c r="F36">
        <v>34</v>
      </c>
      <c r="G36" t="s">
        <v>32</v>
      </c>
      <c r="H36" s="5">
        <v>4.42</v>
      </c>
      <c r="I36" t="s">
        <v>2</v>
      </c>
      <c r="J36" s="3">
        <v>26.18</v>
      </c>
      <c r="K36" t="s">
        <v>3</v>
      </c>
      <c r="L36" s="3">
        <v>2.4</v>
      </c>
      <c r="M36" t="s">
        <v>2</v>
      </c>
      <c r="N36" s="3">
        <v>14.1</v>
      </c>
      <c r="O36" t="s">
        <v>8</v>
      </c>
      <c r="P36" s="3">
        <v>1.53</v>
      </c>
      <c r="Q36" t="s">
        <v>2</v>
      </c>
      <c r="R36" s="3">
        <v>9</v>
      </c>
      <c r="S36" t="s">
        <v>11</v>
      </c>
      <c r="T36" s="3">
        <v>2.85</v>
      </c>
      <c r="U36" t="s">
        <v>2</v>
      </c>
      <c r="V36" s="3">
        <v>16.91</v>
      </c>
      <c r="W36" t="s">
        <v>13</v>
      </c>
      <c r="X36" s="3">
        <v>0.72</v>
      </c>
      <c r="Y36" t="s">
        <v>2</v>
      </c>
      <c r="Z36" s="3">
        <v>4.24</v>
      </c>
      <c r="AA36" t="s">
        <v>14</v>
      </c>
      <c r="AB36" s="3">
        <v>3.6</v>
      </c>
      <c r="AC36" t="s">
        <v>2</v>
      </c>
      <c r="AD36" s="3">
        <v>20.399999999999999</v>
      </c>
      <c r="AE36" t="s">
        <v>16</v>
      </c>
      <c r="AF36" s="3">
        <v>4.0599999999999996</v>
      </c>
      <c r="AG36" t="s">
        <v>2</v>
      </c>
      <c r="AH36" s="3">
        <v>23.2</v>
      </c>
      <c r="AI36" t="s">
        <v>259</v>
      </c>
      <c r="AJ36" s="2">
        <v>8</v>
      </c>
      <c r="AK36" t="s">
        <v>17</v>
      </c>
      <c r="AL36" s="2">
        <v>8</v>
      </c>
      <c r="AM36" t="s">
        <v>18</v>
      </c>
      <c r="AP36">
        <f t="shared" si="2"/>
        <v>34</v>
      </c>
      <c r="AQ36" s="3">
        <f t="shared" si="3"/>
        <v>4.42</v>
      </c>
      <c r="AR36" s="3">
        <f t="shared" si="4"/>
        <v>26.18</v>
      </c>
      <c r="AS36" s="3">
        <f t="shared" si="9"/>
        <v>4.0599999999999996</v>
      </c>
      <c r="AT36" s="3">
        <f t="shared" si="10"/>
        <v>23.2</v>
      </c>
      <c r="AU36" s="3">
        <f t="shared" si="11"/>
        <v>3.6</v>
      </c>
      <c r="AV36" s="3">
        <f t="shared" si="12"/>
        <v>20.399999999999999</v>
      </c>
      <c r="AW36" s="3">
        <f t="shared" si="13"/>
        <v>2.85</v>
      </c>
      <c r="AX36" s="3">
        <f t="shared" si="14"/>
        <v>16.91</v>
      </c>
      <c r="AY36" s="3">
        <f t="shared" si="15"/>
        <v>2.4</v>
      </c>
      <c r="AZ36" s="3">
        <f t="shared" si="16"/>
        <v>14.1</v>
      </c>
      <c r="BA36" s="3">
        <f t="shared" si="17"/>
        <v>1.53</v>
      </c>
      <c r="BB36" s="3">
        <f t="shared" si="18"/>
        <v>9</v>
      </c>
      <c r="BC36" s="3">
        <f t="shared" si="19"/>
        <v>0.72</v>
      </c>
      <c r="BD36" s="3">
        <f t="shared" si="20"/>
        <v>4.24</v>
      </c>
      <c r="BF36" s="2">
        <f t="shared" si="5"/>
        <v>6</v>
      </c>
      <c r="BG36" s="2">
        <f t="shared" si="6"/>
        <v>6</v>
      </c>
      <c r="BH36" s="2">
        <f t="shared" si="7"/>
        <v>8</v>
      </c>
      <c r="BI36" s="2">
        <f t="shared" si="7"/>
        <v>8</v>
      </c>
      <c r="BK36" t="s">
        <v>182</v>
      </c>
      <c r="BL36" t="str">
        <f t="shared" si="8"/>
        <v>cursed-armor-34 = Cursed armor - Level 34</v>
      </c>
    </row>
    <row r="37" spans="1:64" x14ac:dyDescent="0.25">
      <c r="A37" t="str">
        <f t="shared" si="0"/>
        <v>{ type = "armor", name = "cursed-armor-35", icon = "__Cursed-Exp__/graphics/icons/armor/cursed-armor-35.jpg", flags = {"goes-to-main-inventory"}, resistences = { { type = "physical", decrese = 4.55, percent = 26.95 },{ type = "impact", decrese = 2.56, percent = 15.04 },{ type = "poison", decrese = 1.7, percent = 10 },{ type = "explosion", decrese = 3, percent = 17.8 },{ type = "fire", decrese = 0.9, percent = 5.3 },{ type = "laser", decrese = 3.75, percent = 21.25 },{ type = "acid", decrese = 4.2, percent = 24} }, durability = 50000,  subgroup = "cursed-armor", order = "c[cursed]-b[armor]", stack_size = 1, equipment_grid = {width = 8, height = 8}},</v>
      </c>
      <c r="B37" t="s">
        <v>22</v>
      </c>
      <c r="C37" t="s">
        <v>0</v>
      </c>
      <c r="D37" t="s">
        <v>66</v>
      </c>
      <c r="E37" t="s">
        <v>148</v>
      </c>
      <c r="F37">
        <v>35</v>
      </c>
      <c r="G37" t="s">
        <v>32</v>
      </c>
      <c r="H37" s="5">
        <v>4.55</v>
      </c>
      <c r="I37" t="s">
        <v>2</v>
      </c>
      <c r="J37" s="3">
        <v>26.95</v>
      </c>
      <c r="K37" t="s">
        <v>3</v>
      </c>
      <c r="L37" s="3">
        <v>2.56</v>
      </c>
      <c r="M37" t="s">
        <v>2</v>
      </c>
      <c r="N37" s="3">
        <v>15.04</v>
      </c>
      <c r="O37" t="s">
        <v>8</v>
      </c>
      <c r="P37" s="3">
        <v>1.7</v>
      </c>
      <c r="Q37" t="s">
        <v>2</v>
      </c>
      <c r="R37" s="3">
        <v>10</v>
      </c>
      <c r="S37" t="s">
        <v>11</v>
      </c>
      <c r="T37" s="3">
        <v>3</v>
      </c>
      <c r="U37" t="s">
        <v>2</v>
      </c>
      <c r="V37" s="3">
        <v>17.8</v>
      </c>
      <c r="W37" t="s">
        <v>13</v>
      </c>
      <c r="X37" s="3">
        <v>0.9</v>
      </c>
      <c r="Y37" t="s">
        <v>2</v>
      </c>
      <c r="Z37" s="3">
        <v>5.3</v>
      </c>
      <c r="AA37" t="s">
        <v>14</v>
      </c>
      <c r="AB37" s="3">
        <v>3.75</v>
      </c>
      <c r="AC37" t="s">
        <v>2</v>
      </c>
      <c r="AD37" s="3">
        <v>21.25</v>
      </c>
      <c r="AE37" t="s">
        <v>16</v>
      </c>
      <c r="AF37" s="3">
        <v>4.2</v>
      </c>
      <c r="AG37" t="s">
        <v>2</v>
      </c>
      <c r="AH37" s="3">
        <v>24</v>
      </c>
      <c r="AI37" t="s">
        <v>259</v>
      </c>
      <c r="AJ37" s="2">
        <v>8</v>
      </c>
      <c r="AK37" t="s">
        <v>17</v>
      </c>
      <c r="AL37" s="2">
        <v>8</v>
      </c>
      <c r="AM37" t="s">
        <v>18</v>
      </c>
      <c r="AP37">
        <f t="shared" si="2"/>
        <v>35</v>
      </c>
      <c r="AQ37" s="3">
        <f t="shared" si="3"/>
        <v>4.55</v>
      </c>
      <c r="AR37" s="3">
        <f t="shared" si="4"/>
        <v>26.95</v>
      </c>
      <c r="AS37" s="3">
        <f t="shared" si="9"/>
        <v>4.2</v>
      </c>
      <c r="AT37" s="3">
        <f t="shared" si="10"/>
        <v>24</v>
      </c>
      <c r="AU37" s="3">
        <f t="shared" si="11"/>
        <v>3.75</v>
      </c>
      <c r="AV37" s="3">
        <f t="shared" si="12"/>
        <v>21.25</v>
      </c>
      <c r="AW37" s="3">
        <f t="shared" si="13"/>
        <v>3</v>
      </c>
      <c r="AX37" s="3">
        <f t="shared" si="14"/>
        <v>17.8</v>
      </c>
      <c r="AY37" s="3">
        <f t="shared" si="15"/>
        <v>2.56</v>
      </c>
      <c r="AZ37" s="3">
        <f t="shared" si="16"/>
        <v>15.04</v>
      </c>
      <c r="BA37" s="3">
        <f t="shared" si="17"/>
        <v>1.7</v>
      </c>
      <c r="BB37" s="3">
        <f t="shared" si="18"/>
        <v>10</v>
      </c>
      <c r="BC37" s="3">
        <f t="shared" si="19"/>
        <v>0.9</v>
      </c>
      <c r="BD37" s="3">
        <f t="shared" si="20"/>
        <v>5.3</v>
      </c>
      <c r="BF37" s="2">
        <f t="shared" si="5"/>
        <v>6</v>
      </c>
      <c r="BG37" s="2">
        <f t="shared" si="6"/>
        <v>6</v>
      </c>
      <c r="BH37" s="2">
        <f t="shared" si="7"/>
        <v>8</v>
      </c>
      <c r="BI37" s="2">
        <f t="shared" si="7"/>
        <v>8</v>
      </c>
      <c r="BK37" t="s">
        <v>183</v>
      </c>
      <c r="BL37" t="str">
        <f t="shared" si="8"/>
        <v>cursed-armor-35 = Cursed armor - Level 35</v>
      </c>
    </row>
    <row r="38" spans="1:64" x14ac:dyDescent="0.25">
      <c r="A38" t="str">
        <f t="shared" si="0"/>
        <v>{ type = "armor", name = "cursed-armor-36", icon = "__Cursed-Exp__/graphics/icons/armor/cursed-armor-36.jpg", flags = {"goes-to-main-inventory"}, resistences = { { type = "physical", decrese = 4.68, percent = 27.72 },{ type = "impact", decrese = 2.72, percent = 15.98 },{ type = "poison", decrese = 1.87, percent = 11 },{ type = "explosion", decrese = 3.15, percent = 18.69 },{ type = "fire", decrese = 1.08, percent = 6.36 },{ type = "laser", decrese = 3.9, percent = 22.1 },{ type = "acid", decrese = 4.34, percent = 24.8} }, durability = 50000,  subgroup = "cursed-armor", order = "c[cursed]-b[armor]", stack_size = 1, equipment_grid = {width = 8, height = 8}},</v>
      </c>
      <c r="B38" t="s">
        <v>22</v>
      </c>
      <c r="C38" t="s">
        <v>0</v>
      </c>
      <c r="D38" t="s">
        <v>67</v>
      </c>
      <c r="E38" t="s">
        <v>148</v>
      </c>
      <c r="F38">
        <v>36</v>
      </c>
      <c r="G38" t="s">
        <v>32</v>
      </c>
      <c r="H38" s="5">
        <v>4.68</v>
      </c>
      <c r="I38" t="s">
        <v>2</v>
      </c>
      <c r="J38" s="3">
        <v>27.72</v>
      </c>
      <c r="K38" t="s">
        <v>3</v>
      </c>
      <c r="L38" s="3">
        <v>2.72</v>
      </c>
      <c r="M38" t="s">
        <v>2</v>
      </c>
      <c r="N38" s="3">
        <v>15.98</v>
      </c>
      <c r="O38" t="s">
        <v>8</v>
      </c>
      <c r="P38" s="3">
        <v>1.87</v>
      </c>
      <c r="Q38" t="s">
        <v>2</v>
      </c>
      <c r="R38" s="3">
        <v>11</v>
      </c>
      <c r="S38" t="s">
        <v>11</v>
      </c>
      <c r="T38" s="3">
        <v>3.15</v>
      </c>
      <c r="U38" t="s">
        <v>2</v>
      </c>
      <c r="V38" s="3">
        <v>18.690000000000001</v>
      </c>
      <c r="W38" t="s">
        <v>13</v>
      </c>
      <c r="X38" s="3">
        <v>1.08</v>
      </c>
      <c r="Y38" t="s">
        <v>2</v>
      </c>
      <c r="Z38" s="3">
        <v>6.36</v>
      </c>
      <c r="AA38" t="s">
        <v>14</v>
      </c>
      <c r="AB38" s="3">
        <v>3.9</v>
      </c>
      <c r="AC38" t="s">
        <v>2</v>
      </c>
      <c r="AD38" s="3">
        <v>22.1</v>
      </c>
      <c r="AE38" t="s">
        <v>16</v>
      </c>
      <c r="AF38" s="3">
        <v>4.34</v>
      </c>
      <c r="AG38" t="s">
        <v>2</v>
      </c>
      <c r="AH38" s="3">
        <v>24.8</v>
      </c>
      <c r="AI38" t="s">
        <v>259</v>
      </c>
      <c r="AJ38" s="2">
        <v>8</v>
      </c>
      <c r="AK38" t="s">
        <v>17</v>
      </c>
      <c r="AL38" s="2">
        <v>8</v>
      </c>
      <c r="AM38" t="s">
        <v>18</v>
      </c>
      <c r="AP38">
        <f t="shared" si="2"/>
        <v>36</v>
      </c>
      <c r="AQ38" s="3">
        <f t="shared" si="3"/>
        <v>4.68</v>
      </c>
      <c r="AR38" s="3">
        <f t="shared" si="4"/>
        <v>27.72</v>
      </c>
      <c r="AS38" s="3">
        <f t="shared" si="9"/>
        <v>4.34</v>
      </c>
      <c r="AT38" s="3">
        <f t="shared" si="10"/>
        <v>24.8</v>
      </c>
      <c r="AU38" s="3">
        <f t="shared" si="11"/>
        <v>3.9</v>
      </c>
      <c r="AV38" s="3">
        <f t="shared" si="12"/>
        <v>22.1</v>
      </c>
      <c r="AW38" s="3">
        <f t="shared" si="13"/>
        <v>3.15</v>
      </c>
      <c r="AX38" s="3">
        <f t="shared" si="14"/>
        <v>18.690000000000001</v>
      </c>
      <c r="AY38" s="3">
        <f t="shared" si="15"/>
        <v>2.72</v>
      </c>
      <c r="AZ38" s="3">
        <f t="shared" si="16"/>
        <v>15.98</v>
      </c>
      <c r="BA38" s="3">
        <f t="shared" si="17"/>
        <v>1.87</v>
      </c>
      <c r="BB38" s="3">
        <f t="shared" si="18"/>
        <v>11</v>
      </c>
      <c r="BC38" s="3">
        <f t="shared" si="19"/>
        <v>1.08</v>
      </c>
      <c r="BD38" s="3">
        <f t="shared" si="20"/>
        <v>6.36</v>
      </c>
      <c r="BF38" s="2">
        <f t="shared" si="5"/>
        <v>6</v>
      </c>
      <c r="BG38" s="2">
        <f t="shared" si="6"/>
        <v>6</v>
      </c>
      <c r="BH38" s="2">
        <f t="shared" si="7"/>
        <v>8</v>
      </c>
      <c r="BI38" s="2">
        <f t="shared" si="7"/>
        <v>8</v>
      </c>
      <c r="BK38" t="s">
        <v>184</v>
      </c>
      <c r="BL38" t="str">
        <f t="shared" si="8"/>
        <v>cursed-armor-36 = Cursed armor - Level 36</v>
      </c>
    </row>
    <row r="39" spans="1:64" x14ac:dyDescent="0.25">
      <c r="A39" t="str">
        <f t="shared" si="0"/>
        <v>{ type = "armor", name = "cursed-armor-37", icon = "__Cursed-Exp__/graphics/icons/armor/cursed-armor-37.jpg", flags = {"goes-to-main-inventory"}, resistences = { { type = "physical", decrese = 4.81, percent = 28.49 },{ type = "impact", decrese = 2.88, percent = 16.92 },{ type = "poison", decrese = 2.04, percent = 12 },{ type = "explosion", decrese = 3.3, percent = 19.58 },{ type = "fire", decrese = 1.26, percent = 7.42 },{ type = "laser", decrese = 4.05, percent = 22.95 },{ type = "acid", decrese = 4.48, percent = 25.6} }, durability = 50000,  subgroup = "cursed-armor", order = "c[cursed]-b[armor]", stack_size = 1, equipment_grid = {width = 8, height = 8}},</v>
      </c>
      <c r="B39" t="s">
        <v>22</v>
      </c>
      <c r="C39" t="s">
        <v>0</v>
      </c>
      <c r="D39" t="s">
        <v>68</v>
      </c>
      <c r="E39" t="s">
        <v>148</v>
      </c>
      <c r="F39">
        <v>37</v>
      </c>
      <c r="G39" t="s">
        <v>32</v>
      </c>
      <c r="H39" s="5">
        <v>4.8099999999999996</v>
      </c>
      <c r="I39" t="s">
        <v>2</v>
      </c>
      <c r="J39" s="3">
        <v>28.49</v>
      </c>
      <c r="K39" t="s">
        <v>3</v>
      </c>
      <c r="L39" s="3">
        <v>2.88</v>
      </c>
      <c r="M39" t="s">
        <v>2</v>
      </c>
      <c r="N39" s="3">
        <v>16.920000000000002</v>
      </c>
      <c r="O39" t="s">
        <v>8</v>
      </c>
      <c r="P39" s="3">
        <v>2.04</v>
      </c>
      <c r="Q39" t="s">
        <v>2</v>
      </c>
      <c r="R39" s="3">
        <v>12</v>
      </c>
      <c r="S39" t="s">
        <v>11</v>
      </c>
      <c r="T39" s="3">
        <v>3.3</v>
      </c>
      <c r="U39" t="s">
        <v>2</v>
      </c>
      <c r="V39" s="3">
        <v>19.579999999999998</v>
      </c>
      <c r="W39" t="s">
        <v>13</v>
      </c>
      <c r="X39" s="3">
        <v>1.26</v>
      </c>
      <c r="Y39" t="s">
        <v>2</v>
      </c>
      <c r="Z39" s="3">
        <v>7.42</v>
      </c>
      <c r="AA39" t="s">
        <v>14</v>
      </c>
      <c r="AB39" s="3">
        <v>4.05</v>
      </c>
      <c r="AC39" t="s">
        <v>2</v>
      </c>
      <c r="AD39" s="3">
        <v>22.95</v>
      </c>
      <c r="AE39" t="s">
        <v>16</v>
      </c>
      <c r="AF39" s="3">
        <v>4.4800000000000004</v>
      </c>
      <c r="AG39" t="s">
        <v>2</v>
      </c>
      <c r="AH39" s="3">
        <v>25.6</v>
      </c>
      <c r="AI39" t="s">
        <v>259</v>
      </c>
      <c r="AJ39" s="2">
        <v>8</v>
      </c>
      <c r="AK39" t="s">
        <v>17</v>
      </c>
      <c r="AL39" s="2">
        <v>8</v>
      </c>
      <c r="AM39" t="s">
        <v>18</v>
      </c>
      <c r="AP39">
        <f t="shared" si="2"/>
        <v>37</v>
      </c>
      <c r="AQ39" s="3">
        <f t="shared" si="3"/>
        <v>4.8099999999999996</v>
      </c>
      <c r="AR39" s="3">
        <f t="shared" si="4"/>
        <v>28.49</v>
      </c>
      <c r="AS39" s="3">
        <f t="shared" si="9"/>
        <v>4.4800000000000004</v>
      </c>
      <c r="AT39" s="3">
        <f t="shared" si="10"/>
        <v>25.6</v>
      </c>
      <c r="AU39" s="3">
        <f t="shared" si="11"/>
        <v>4.05</v>
      </c>
      <c r="AV39" s="3">
        <f t="shared" si="12"/>
        <v>22.95</v>
      </c>
      <c r="AW39" s="3">
        <f t="shared" si="13"/>
        <v>3.3</v>
      </c>
      <c r="AX39" s="3">
        <f t="shared" si="14"/>
        <v>19.579999999999998</v>
      </c>
      <c r="AY39" s="3">
        <f t="shared" si="15"/>
        <v>2.88</v>
      </c>
      <c r="AZ39" s="3">
        <f t="shared" si="16"/>
        <v>16.920000000000002</v>
      </c>
      <c r="BA39" s="3">
        <f t="shared" si="17"/>
        <v>2.04</v>
      </c>
      <c r="BB39" s="3">
        <f t="shared" si="18"/>
        <v>12</v>
      </c>
      <c r="BC39" s="3">
        <f t="shared" si="19"/>
        <v>1.26</v>
      </c>
      <c r="BD39" s="3">
        <f t="shared" si="20"/>
        <v>7.42</v>
      </c>
      <c r="BF39" s="2">
        <f t="shared" si="5"/>
        <v>6</v>
      </c>
      <c r="BG39" s="2">
        <f t="shared" si="6"/>
        <v>6</v>
      </c>
      <c r="BH39" s="2">
        <f t="shared" si="7"/>
        <v>8</v>
      </c>
      <c r="BI39" s="2">
        <f t="shared" si="7"/>
        <v>8</v>
      </c>
      <c r="BK39" t="s">
        <v>185</v>
      </c>
      <c r="BL39" t="str">
        <f t="shared" si="8"/>
        <v>cursed-armor-37 = Cursed armor - Level 37</v>
      </c>
    </row>
    <row r="40" spans="1:64" x14ac:dyDescent="0.25">
      <c r="A40" t="str">
        <f t="shared" si="0"/>
        <v>{ type = "armor", name = "cursed-armor-38", icon = "__Cursed-Exp__/graphics/icons/armor/cursed-armor-38.jpg", flags = {"goes-to-main-inventory"}, resistences = { { type = "physical", decrese = 4.94, percent = 29.26 },{ type = "impact", decrese = 3.04, percent = 17.86 },{ type = "poison", decrese = 2.21, percent = 13 },{ type = "explosion", decrese = 3.45, percent = 20.47 },{ type = "fire", decrese = 1.44, percent = 8.48 },{ type = "laser", decrese = 4.2, percent = 23.8 },{ type = "acid", decrese = 4.62, percent = 26.4} }, durability = 50000,  subgroup = "cursed-armor", order = "c[cursed]-b[armor]", stack_size = 1, equipment_grid = {width = 8, height = 8}},</v>
      </c>
      <c r="B40" t="s">
        <v>22</v>
      </c>
      <c r="C40" t="s">
        <v>0</v>
      </c>
      <c r="D40" t="s">
        <v>69</v>
      </c>
      <c r="E40" t="s">
        <v>148</v>
      </c>
      <c r="F40">
        <v>38</v>
      </c>
      <c r="G40" t="s">
        <v>32</v>
      </c>
      <c r="H40" s="5">
        <v>4.9400000000000004</v>
      </c>
      <c r="I40" t="s">
        <v>2</v>
      </c>
      <c r="J40" s="3">
        <v>29.26</v>
      </c>
      <c r="K40" t="s">
        <v>3</v>
      </c>
      <c r="L40" s="3">
        <v>3.04</v>
      </c>
      <c r="M40" t="s">
        <v>2</v>
      </c>
      <c r="N40" s="3">
        <v>17.86</v>
      </c>
      <c r="O40" t="s">
        <v>8</v>
      </c>
      <c r="P40" s="3">
        <v>2.21</v>
      </c>
      <c r="Q40" t="s">
        <v>2</v>
      </c>
      <c r="R40" s="3">
        <v>13</v>
      </c>
      <c r="S40" t="s">
        <v>11</v>
      </c>
      <c r="T40" s="3">
        <v>3.45</v>
      </c>
      <c r="U40" t="s">
        <v>2</v>
      </c>
      <c r="V40" s="3">
        <v>20.47</v>
      </c>
      <c r="W40" t="s">
        <v>13</v>
      </c>
      <c r="X40" s="3">
        <v>1.44</v>
      </c>
      <c r="Y40" t="s">
        <v>2</v>
      </c>
      <c r="Z40" s="3">
        <v>8.48</v>
      </c>
      <c r="AA40" t="s">
        <v>14</v>
      </c>
      <c r="AB40" s="3">
        <v>4.2</v>
      </c>
      <c r="AC40" t="s">
        <v>2</v>
      </c>
      <c r="AD40" s="3">
        <v>23.8</v>
      </c>
      <c r="AE40" t="s">
        <v>16</v>
      </c>
      <c r="AF40" s="3">
        <v>4.62</v>
      </c>
      <c r="AG40" t="s">
        <v>2</v>
      </c>
      <c r="AH40" s="3">
        <v>26.4</v>
      </c>
      <c r="AI40" t="s">
        <v>259</v>
      </c>
      <c r="AJ40" s="2">
        <v>8</v>
      </c>
      <c r="AK40" t="s">
        <v>17</v>
      </c>
      <c r="AL40" s="2">
        <v>8</v>
      </c>
      <c r="AM40" t="s">
        <v>18</v>
      </c>
      <c r="AP40">
        <f t="shared" si="2"/>
        <v>38</v>
      </c>
      <c r="AQ40" s="3">
        <f t="shared" si="3"/>
        <v>4.9400000000000004</v>
      </c>
      <c r="AR40" s="3">
        <f t="shared" si="4"/>
        <v>29.26</v>
      </c>
      <c r="AS40" s="3">
        <f t="shared" si="9"/>
        <v>4.62</v>
      </c>
      <c r="AT40" s="3">
        <f t="shared" si="10"/>
        <v>26.4</v>
      </c>
      <c r="AU40" s="3">
        <f t="shared" si="11"/>
        <v>4.2</v>
      </c>
      <c r="AV40" s="3">
        <f t="shared" si="12"/>
        <v>23.8</v>
      </c>
      <c r="AW40" s="3">
        <f t="shared" si="13"/>
        <v>3.45</v>
      </c>
      <c r="AX40" s="3">
        <f t="shared" si="14"/>
        <v>20.47</v>
      </c>
      <c r="AY40" s="3">
        <f t="shared" si="15"/>
        <v>3.04</v>
      </c>
      <c r="AZ40" s="3">
        <f t="shared" si="16"/>
        <v>17.86</v>
      </c>
      <c r="BA40" s="3">
        <f t="shared" si="17"/>
        <v>2.21</v>
      </c>
      <c r="BB40" s="3">
        <f t="shared" si="18"/>
        <v>13</v>
      </c>
      <c r="BC40" s="3">
        <f t="shared" si="19"/>
        <v>1.44</v>
      </c>
      <c r="BD40" s="3">
        <f t="shared" si="20"/>
        <v>8.48</v>
      </c>
      <c r="BF40" s="2">
        <f t="shared" si="5"/>
        <v>6</v>
      </c>
      <c r="BG40" s="2">
        <f t="shared" si="6"/>
        <v>6</v>
      </c>
      <c r="BH40" s="2">
        <f t="shared" si="7"/>
        <v>8</v>
      </c>
      <c r="BI40" s="2">
        <f t="shared" si="7"/>
        <v>8</v>
      </c>
      <c r="BK40" t="s">
        <v>186</v>
      </c>
      <c r="BL40" t="str">
        <f t="shared" si="8"/>
        <v>cursed-armor-38 = Cursed armor - Level 38</v>
      </c>
    </row>
    <row r="41" spans="1:64" x14ac:dyDescent="0.25">
      <c r="A41" t="str">
        <f t="shared" si="0"/>
        <v>{ type = "armor", name = "cursed-armor-39", icon = "__Cursed-Exp__/graphics/icons/armor/cursed-armor-39.jpg", flags = {"goes-to-main-inventory"}, resistences = { { type = "physical", decrese = 5.07, percent = 30.03 },{ type = "impact", decrese = 3.2, percent = 18.8 },{ type = "poison", decrese = 2.38, percent = 14 },{ type = "explosion", decrese = 3.6, percent = 21.36 },{ type = "fire", decrese = 1.62, percent = 9.54 },{ type = "laser", decrese = 4.35, percent = 24.65 },{ type = "acid", decrese = 4.76, percent = 27.2} }, durability = 50000,  subgroup = "cursed-armor", order = "c[cursed]-b[armor]", stack_size = 1, equipment_grid = {width = 9, height = 9}},</v>
      </c>
      <c r="B41" t="s">
        <v>22</v>
      </c>
      <c r="C41" t="s">
        <v>0</v>
      </c>
      <c r="D41" t="s">
        <v>70</v>
      </c>
      <c r="E41" t="s">
        <v>148</v>
      </c>
      <c r="F41">
        <v>39</v>
      </c>
      <c r="G41" t="s">
        <v>32</v>
      </c>
      <c r="H41" s="5">
        <v>5.07</v>
      </c>
      <c r="I41" t="s">
        <v>2</v>
      </c>
      <c r="J41" s="3">
        <v>30.03</v>
      </c>
      <c r="K41" t="s">
        <v>3</v>
      </c>
      <c r="L41" s="3">
        <v>3.2</v>
      </c>
      <c r="M41" t="s">
        <v>2</v>
      </c>
      <c r="N41" s="3">
        <v>18.8</v>
      </c>
      <c r="O41" t="s">
        <v>8</v>
      </c>
      <c r="P41" s="3">
        <v>2.38</v>
      </c>
      <c r="Q41" t="s">
        <v>2</v>
      </c>
      <c r="R41" s="3">
        <v>14</v>
      </c>
      <c r="S41" t="s">
        <v>11</v>
      </c>
      <c r="T41" s="3">
        <v>3.6</v>
      </c>
      <c r="U41" t="s">
        <v>2</v>
      </c>
      <c r="V41" s="3">
        <v>21.36</v>
      </c>
      <c r="W41" t="s">
        <v>13</v>
      </c>
      <c r="X41" s="3">
        <v>1.62</v>
      </c>
      <c r="Y41" t="s">
        <v>2</v>
      </c>
      <c r="Z41" s="3">
        <v>9.5399999999999991</v>
      </c>
      <c r="AA41" t="s">
        <v>14</v>
      </c>
      <c r="AB41" s="3">
        <v>4.3499999999999996</v>
      </c>
      <c r="AC41" t="s">
        <v>2</v>
      </c>
      <c r="AD41" s="3">
        <v>24.65</v>
      </c>
      <c r="AE41" t="s">
        <v>16</v>
      </c>
      <c r="AF41" s="3">
        <v>4.76</v>
      </c>
      <c r="AG41" t="s">
        <v>2</v>
      </c>
      <c r="AH41" s="3">
        <v>27.2</v>
      </c>
      <c r="AI41" t="s">
        <v>259</v>
      </c>
      <c r="AJ41" s="2">
        <v>9</v>
      </c>
      <c r="AK41" t="s">
        <v>17</v>
      </c>
      <c r="AL41" s="2">
        <v>9</v>
      </c>
      <c r="AM41" t="s">
        <v>18</v>
      </c>
      <c r="AP41">
        <f t="shared" si="2"/>
        <v>39</v>
      </c>
      <c r="AQ41" s="3">
        <f t="shared" si="3"/>
        <v>5.07</v>
      </c>
      <c r="AR41" s="3">
        <f t="shared" si="4"/>
        <v>30.03</v>
      </c>
      <c r="AS41" s="3">
        <f t="shared" si="9"/>
        <v>4.76</v>
      </c>
      <c r="AT41" s="3">
        <f t="shared" si="10"/>
        <v>27.2</v>
      </c>
      <c r="AU41" s="3">
        <f t="shared" si="11"/>
        <v>4.3499999999999996</v>
      </c>
      <c r="AV41" s="3">
        <f t="shared" si="12"/>
        <v>24.65</v>
      </c>
      <c r="AW41" s="3">
        <f t="shared" si="13"/>
        <v>3.6</v>
      </c>
      <c r="AX41" s="3">
        <f t="shared" si="14"/>
        <v>21.36</v>
      </c>
      <c r="AY41" s="3">
        <f t="shared" si="15"/>
        <v>3.2</v>
      </c>
      <c r="AZ41" s="3">
        <f t="shared" si="16"/>
        <v>18.8</v>
      </c>
      <c r="BA41" s="3">
        <f t="shared" si="17"/>
        <v>2.38</v>
      </c>
      <c r="BB41" s="3">
        <f t="shared" si="18"/>
        <v>14</v>
      </c>
      <c r="BC41" s="3">
        <f t="shared" si="19"/>
        <v>1.62</v>
      </c>
      <c r="BD41" s="3">
        <f t="shared" si="20"/>
        <v>9.5399999999999991</v>
      </c>
      <c r="BF41" s="2">
        <f t="shared" si="5"/>
        <v>7</v>
      </c>
      <c r="BG41" s="2">
        <f t="shared" si="6"/>
        <v>7</v>
      </c>
      <c r="BH41" s="2">
        <f t="shared" si="7"/>
        <v>9</v>
      </c>
      <c r="BI41" s="2">
        <f t="shared" si="7"/>
        <v>9</v>
      </c>
      <c r="BK41" t="s">
        <v>187</v>
      </c>
      <c r="BL41" t="str">
        <f t="shared" si="8"/>
        <v>cursed-armor-39 = Cursed armor - Level 39</v>
      </c>
    </row>
    <row r="42" spans="1:64" x14ac:dyDescent="0.25">
      <c r="A42" t="str">
        <f t="shared" si="0"/>
        <v>{ type = "armor", name = "cursed-armor-40", icon = "__Cursed-Exp__/graphics/icons/armor/cursed-armor-40.jpg", flags = {"goes-to-main-inventory"}, resistences = { { type = "physical", decrese = 5.2, percent = 30.8 },{ type = "impact", decrese = 3.36, percent = 19.74 },{ type = "poison", decrese = 2.55, percent = 15 },{ type = "explosion", decrese = 3.75, percent = 22.25 },{ type = "fire", decrese = 1.8, percent = 10.6 },{ type = "laser", decrese = 4.5, percent = 25.5 },{ type = "acid", decrese = 4.9, percent = 28} }, durability = 50000,  subgroup = "cursed-armor", order = "c[cursed]-b[armor]", stack_size = 1, equipment_grid = {width = 9, height = 9}},</v>
      </c>
      <c r="B42" t="s">
        <v>22</v>
      </c>
      <c r="C42" t="s">
        <v>0</v>
      </c>
      <c r="D42" t="s">
        <v>71</v>
      </c>
      <c r="E42" t="s">
        <v>148</v>
      </c>
      <c r="F42">
        <v>40</v>
      </c>
      <c r="G42" t="s">
        <v>32</v>
      </c>
      <c r="H42" s="5">
        <v>5.2</v>
      </c>
      <c r="I42" t="s">
        <v>2</v>
      </c>
      <c r="J42" s="3">
        <v>30.8</v>
      </c>
      <c r="K42" t="s">
        <v>3</v>
      </c>
      <c r="L42" s="3">
        <v>3.36</v>
      </c>
      <c r="M42" t="s">
        <v>2</v>
      </c>
      <c r="N42" s="3">
        <v>19.739999999999998</v>
      </c>
      <c r="O42" t="s">
        <v>8</v>
      </c>
      <c r="P42" s="3">
        <v>2.5499999999999998</v>
      </c>
      <c r="Q42" t="s">
        <v>2</v>
      </c>
      <c r="R42" s="3">
        <v>15</v>
      </c>
      <c r="S42" t="s">
        <v>11</v>
      </c>
      <c r="T42" s="3">
        <v>3.75</v>
      </c>
      <c r="U42" t="s">
        <v>2</v>
      </c>
      <c r="V42" s="3">
        <v>22.25</v>
      </c>
      <c r="W42" t="s">
        <v>13</v>
      </c>
      <c r="X42" s="3">
        <v>1.8</v>
      </c>
      <c r="Y42" t="s">
        <v>2</v>
      </c>
      <c r="Z42" s="3">
        <v>10.6</v>
      </c>
      <c r="AA42" t="s">
        <v>14</v>
      </c>
      <c r="AB42" s="3">
        <v>4.5</v>
      </c>
      <c r="AC42" t="s">
        <v>2</v>
      </c>
      <c r="AD42" s="3">
        <v>25.5</v>
      </c>
      <c r="AE42" t="s">
        <v>16</v>
      </c>
      <c r="AF42" s="3">
        <v>4.9000000000000004</v>
      </c>
      <c r="AG42" t="s">
        <v>2</v>
      </c>
      <c r="AH42" s="3">
        <v>28</v>
      </c>
      <c r="AI42" t="s">
        <v>259</v>
      </c>
      <c r="AJ42" s="2">
        <v>9</v>
      </c>
      <c r="AK42" t="s">
        <v>17</v>
      </c>
      <c r="AL42" s="2">
        <v>9</v>
      </c>
      <c r="AM42" t="s">
        <v>18</v>
      </c>
      <c r="AP42">
        <f t="shared" si="2"/>
        <v>40</v>
      </c>
      <c r="AQ42" s="3">
        <f t="shared" si="3"/>
        <v>5.2</v>
      </c>
      <c r="AR42" s="3">
        <f t="shared" si="4"/>
        <v>30.8</v>
      </c>
      <c r="AS42" s="3">
        <f t="shared" si="9"/>
        <v>4.9000000000000004</v>
      </c>
      <c r="AT42" s="3">
        <f t="shared" si="10"/>
        <v>28</v>
      </c>
      <c r="AU42" s="3">
        <f t="shared" si="11"/>
        <v>4.5</v>
      </c>
      <c r="AV42" s="3">
        <f t="shared" si="12"/>
        <v>25.5</v>
      </c>
      <c r="AW42" s="3">
        <f t="shared" si="13"/>
        <v>3.75</v>
      </c>
      <c r="AX42" s="3">
        <f t="shared" si="14"/>
        <v>22.25</v>
      </c>
      <c r="AY42" s="3">
        <f t="shared" si="15"/>
        <v>3.36</v>
      </c>
      <c r="AZ42" s="3">
        <f t="shared" si="16"/>
        <v>19.739999999999998</v>
      </c>
      <c r="BA42" s="3">
        <f t="shared" si="17"/>
        <v>2.5499999999999998</v>
      </c>
      <c r="BB42" s="3">
        <f t="shared" si="18"/>
        <v>15</v>
      </c>
      <c r="BC42" s="3">
        <f t="shared" si="19"/>
        <v>1.8</v>
      </c>
      <c r="BD42" s="3">
        <f t="shared" si="20"/>
        <v>10.6</v>
      </c>
      <c r="BF42" s="2">
        <f t="shared" si="5"/>
        <v>7</v>
      </c>
      <c r="BG42" s="2">
        <f t="shared" si="6"/>
        <v>7</v>
      </c>
      <c r="BH42" s="2">
        <f t="shared" si="7"/>
        <v>9</v>
      </c>
      <c r="BI42" s="2">
        <f t="shared" si="7"/>
        <v>9</v>
      </c>
      <c r="BK42" t="s">
        <v>188</v>
      </c>
      <c r="BL42" t="str">
        <f t="shared" si="8"/>
        <v>cursed-armor-40 = Cursed armor - Level 40</v>
      </c>
    </row>
    <row r="43" spans="1:64" x14ac:dyDescent="0.25">
      <c r="A43" t="str">
        <f t="shared" si="0"/>
        <v>{ type = "armor", name = "cursed-armor-41", icon = "__Cursed-Exp__/graphics/icons/armor/cursed-armor-41.jpg", flags = {"goes-to-main-inventory"}, resistences = { { type = "physical", decrese = 5.33, percent = 31.57 },{ type = "impact", decrese = 3.52, percent = 20.68 },{ type = "poison", decrese = 2.72, percent = 16 },{ type = "explosion", decrese = 3.9, percent = 23.14 },{ type = "fire", decrese = 1.98, percent = 11.66 },{ type = "laser", decrese = 4.65, percent = 26.35 },{ type = "acid", decrese = 5.04, percent = 28.8} }, durability = 50000,  subgroup = "cursed-armor", order = "c[cursed]-b[armor]", stack_size = 1, equipment_grid = {width = 9, height = 9}},</v>
      </c>
      <c r="B43" t="s">
        <v>22</v>
      </c>
      <c r="C43" t="s">
        <v>0</v>
      </c>
      <c r="D43" t="s">
        <v>72</v>
      </c>
      <c r="E43" t="s">
        <v>148</v>
      </c>
      <c r="F43">
        <v>41</v>
      </c>
      <c r="G43" t="s">
        <v>32</v>
      </c>
      <c r="H43" s="5">
        <v>5.33</v>
      </c>
      <c r="I43" t="s">
        <v>2</v>
      </c>
      <c r="J43" s="3">
        <v>31.57</v>
      </c>
      <c r="K43" t="s">
        <v>3</v>
      </c>
      <c r="L43" s="3">
        <v>3.52</v>
      </c>
      <c r="M43" t="s">
        <v>2</v>
      </c>
      <c r="N43" s="3">
        <v>20.68</v>
      </c>
      <c r="O43" t="s">
        <v>8</v>
      </c>
      <c r="P43" s="3">
        <v>2.72</v>
      </c>
      <c r="Q43" t="s">
        <v>2</v>
      </c>
      <c r="R43" s="3">
        <v>16</v>
      </c>
      <c r="S43" t="s">
        <v>11</v>
      </c>
      <c r="T43" s="3">
        <v>3.9</v>
      </c>
      <c r="U43" t="s">
        <v>2</v>
      </c>
      <c r="V43" s="3">
        <v>23.14</v>
      </c>
      <c r="W43" t="s">
        <v>13</v>
      </c>
      <c r="X43" s="3">
        <v>1.98</v>
      </c>
      <c r="Y43" t="s">
        <v>2</v>
      </c>
      <c r="Z43" s="3">
        <v>11.66</v>
      </c>
      <c r="AA43" t="s">
        <v>14</v>
      </c>
      <c r="AB43" s="3">
        <v>4.6500000000000004</v>
      </c>
      <c r="AC43" t="s">
        <v>2</v>
      </c>
      <c r="AD43" s="3">
        <v>26.35</v>
      </c>
      <c r="AE43" t="s">
        <v>16</v>
      </c>
      <c r="AF43" s="3">
        <v>5.04</v>
      </c>
      <c r="AG43" t="s">
        <v>2</v>
      </c>
      <c r="AH43" s="3">
        <v>28.8</v>
      </c>
      <c r="AI43" t="s">
        <v>259</v>
      </c>
      <c r="AJ43" s="2">
        <v>9</v>
      </c>
      <c r="AK43" t="s">
        <v>17</v>
      </c>
      <c r="AL43" s="2">
        <v>9</v>
      </c>
      <c r="AM43" t="s">
        <v>18</v>
      </c>
      <c r="AP43">
        <f t="shared" si="2"/>
        <v>41</v>
      </c>
      <c r="AQ43" s="3">
        <f t="shared" si="3"/>
        <v>5.33</v>
      </c>
      <c r="AR43" s="3">
        <f t="shared" si="4"/>
        <v>31.57</v>
      </c>
      <c r="AS43" s="3">
        <f t="shared" si="9"/>
        <v>5.04</v>
      </c>
      <c r="AT43" s="3">
        <f t="shared" si="10"/>
        <v>28.8</v>
      </c>
      <c r="AU43" s="3">
        <f t="shared" si="11"/>
        <v>4.6500000000000004</v>
      </c>
      <c r="AV43" s="3">
        <f t="shared" si="12"/>
        <v>26.35</v>
      </c>
      <c r="AW43" s="3">
        <f t="shared" si="13"/>
        <v>3.9</v>
      </c>
      <c r="AX43" s="3">
        <f t="shared" si="14"/>
        <v>23.14</v>
      </c>
      <c r="AY43" s="3">
        <f t="shared" si="15"/>
        <v>3.52</v>
      </c>
      <c r="AZ43" s="3">
        <f t="shared" si="16"/>
        <v>20.68</v>
      </c>
      <c r="BA43" s="3">
        <f t="shared" si="17"/>
        <v>2.72</v>
      </c>
      <c r="BB43" s="3">
        <f t="shared" si="18"/>
        <v>16</v>
      </c>
      <c r="BC43" s="3">
        <f t="shared" si="19"/>
        <v>1.98</v>
      </c>
      <c r="BD43" s="3">
        <f t="shared" si="20"/>
        <v>11.66</v>
      </c>
      <c r="BF43" s="2">
        <f t="shared" si="5"/>
        <v>7</v>
      </c>
      <c r="BG43" s="2">
        <f t="shared" si="6"/>
        <v>7</v>
      </c>
      <c r="BH43" s="2">
        <f t="shared" si="7"/>
        <v>9</v>
      </c>
      <c r="BI43" s="2">
        <f t="shared" si="7"/>
        <v>9</v>
      </c>
      <c r="BK43" t="s">
        <v>189</v>
      </c>
      <c r="BL43" t="str">
        <f t="shared" si="8"/>
        <v>cursed-armor-41 = Cursed armor - Level 41</v>
      </c>
    </row>
    <row r="44" spans="1:64" x14ac:dyDescent="0.25">
      <c r="A44" t="str">
        <f t="shared" si="0"/>
        <v>{ type = "armor", name = "cursed-armor-42", icon = "__Cursed-Exp__/graphics/icons/armor/cursed-armor-42.jpg", flags = {"goes-to-main-inventory"}, resistences = { { type = "physical", decrese = 5.46, percent = 32.34 },{ type = "impact", decrese = 3.68, percent = 21.62 },{ type = "poison", decrese = 2.89, percent = 17 },{ type = "explosion", decrese = 4.05, percent = 24.03 },{ type = "fire", decrese = 2.16, percent = 12.72 },{ type = "laser", decrese = 4.8, percent = 27.2 },{ type = "acid", decrese = 5.18, percent = 29.6} }, durability = 50000,  subgroup = "cursed-armor", order = "c[cursed]-b[armor]", stack_size = 1, equipment_grid = {width = 9, height = 9}},</v>
      </c>
      <c r="B44" t="s">
        <v>22</v>
      </c>
      <c r="C44" t="s">
        <v>0</v>
      </c>
      <c r="D44" t="s">
        <v>73</v>
      </c>
      <c r="E44" t="s">
        <v>148</v>
      </c>
      <c r="F44">
        <v>42</v>
      </c>
      <c r="G44" t="s">
        <v>32</v>
      </c>
      <c r="H44" s="5">
        <v>5.46</v>
      </c>
      <c r="I44" t="s">
        <v>2</v>
      </c>
      <c r="J44" s="3">
        <v>32.340000000000003</v>
      </c>
      <c r="K44" t="s">
        <v>3</v>
      </c>
      <c r="L44" s="3">
        <v>3.68</v>
      </c>
      <c r="M44" t="s">
        <v>2</v>
      </c>
      <c r="N44" s="3">
        <v>21.62</v>
      </c>
      <c r="O44" t="s">
        <v>8</v>
      </c>
      <c r="P44" s="3">
        <v>2.89</v>
      </c>
      <c r="Q44" t="s">
        <v>2</v>
      </c>
      <c r="R44" s="3">
        <v>17</v>
      </c>
      <c r="S44" t="s">
        <v>11</v>
      </c>
      <c r="T44" s="3">
        <v>4.05</v>
      </c>
      <c r="U44" t="s">
        <v>2</v>
      </c>
      <c r="V44" s="3">
        <v>24.03</v>
      </c>
      <c r="W44" t="s">
        <v>13</v>
      </c>
      <c r="X44" s="3">
        <v>2.16</v>
      </c>
      <c r="Y44" t="s">
        <v>2</v>
      </c>
      <c r="Z44" s="3">
        <v>12.72</v>
      </c>
      <c r="AA44" t="s">
        <v>14</v>
      </c>
      <c r="AB44" s="3">
        <v>4.8</v>
      </c>
      <c r="AC44" t="s">
        <v>2</v>
      </c>
      <c r="AD44" s="3">
        <v>27.2</v>
      </c>
      <c r="AE44" t="s">
        <v>16</v>
      </c>
      <c r="AF44" s="3">
        <v>5.18</v>
      </c>
      <c r="AG44" t="s">
        <v>2</v>
      </c>
      <c r="AH44" s="3">
        <v>29.6</v>
      </c>
      <c r="AI44" t="s">
        <v>259</v>
      </c>
      <c r="AJ44" s="2">
        <v>9</v>
      </c>
      <c r="AK44" t="s">
        <v>17</v>
      </c>
      <c r="AL44" s="2">
        <v>9</v>
      </c>
      <c r="AM44" t="s">
        <v>18</v>
      </c>
      <c r="AP44">
        <f t="shared" si="2"/>
        <v>42</v>
      </c>
      <c r="AQ44" s="3">
        <f t="shared" si="3"/>
        <v>5.46</v>
      </c>
      <c r="AR44" s="3">
        <f t="shared" si="4"/>
        <v>32.340000000000003</v>
      </c>
      <c r="AS44" s="3">
        <f t="shared" si="9"/>
        <v>5.18</v>
      </c>
      <c r="AT44" s="3">
        <f t="shared" si="10"/>
        <v>29.6</v>
      </c>
      <c r="AU44" s="3">
        <f t="shared" si="11"/>
        <v>4.8</v>
      </c>
      <c r="AV44" s="3">
        <f t="shared" si="12"/>
        <v>27.2</v>
      </c>
      <c r="AW44" s="3">
        <f t="shared" si="13"/>
        <v>4.05</v>
      </c>
      <c r="AX44" s="3">
        <f t="shared" si="14"/>
        <v>24.03</v>
      </c>
      <c r="AY44" s="3">
        <f t="shared" si="15"/>
        <v>3.68</v>
      </c>
      <c r="AZ44" s="3">
        <f t="shared" si="16"/>
        <v>21.62</v>
      </c>
      <c r="BA44" s="3">
        <f t="shared" si="17"/>
        <v>2.89</v>
      </c>
      <c r="BB44" s="3">
        <f t="shared" si="18"/>
        <v>17</v>
      </c>
      <c r="BC44" s="3">
        <f t="shared" si="19"/>
        <v>2.16</v>
      </c>
      <c r="BD44" s="3">
        <f t="shared" si="20"/>
        <v>12.72</v>
      </c>
      <c r="BF44" s="2">
        <f t="shared" si="5"/>
        <v>7</v>
      </c>
      <c r="BG44" s="2">
        <f t="shared" si="6"/>
        <v>7</v>
      </c>
      <c r="BH44" s="2">
        <f t="shared" si="7"/>
        <v>9</v>
      </c>
      <c r="BI44" s="2">
        <f t="shared" si="7"/>
        <v>9</v>
      </c>
      <c r="BK44" t="s">
        <v>190</v>
      </c>
      <c r="BL44" t="str">
        <f t="shared" si="8"/>
        <v>cursed-armor-42 = Cursed armor - Level 42</v>
      </c>
    </row>
    <row r="45" spans="1:64" x14ac:dyDescent="0.25">
      <c r="A45" t="str">
        <f t="shared" si="0"/>
        <v>{ type = "armor", name = "cursed-armor-43", icon = "__Cursed-Exp__/graphics/icons/armor/cursed-armor-43.jpg", flags = {"goes-to-main-inventory"}, resistences = { { type = "physical", decrese = 5.59, percent = 33.11 },{ type = "impact", decrese = 3.84, percent = 22.56 },{ type = "poison", decrese = 3.06, percent = 18 },{ type = "explosion", decrese = 4.2, percent = 24.92 },{ type = "fire", decrese = 2.34, percent = 13.78 },{ type = "laser", decrese = 4.95, percent = 28.05 },{ type = "acid", decrese = 5.32, percent = 30.4} }, durability = 50000,  subgroup = "cursed-armor", order = "c[cursed]-b[armor]", stack_size = 1, equipment_grid = {width = 9, height = 9}},</v>
      </c>
      <c r="B45" t="s">
        <v>22</v>
      </c>
      <c r="C45" t="s">
        <v>0</v>
      </c>
      <c r="D45" t="s">
        <v>74</v>
      </c>
      <c r="E45" t="s">
        <v>148</v>
      </c>
      <c r="F45">
        <v>43</v>
      </c>
      <c r="G45" t="s">
        <v>32</v>
      </c>
      <c r="H45" s="5">
        <v>5.59</v>
      </c>
      <c r="I45" t="s">
        <v>2</v>
      </c>
      <c r="J45" s="3">
        <v>33.11</v>
      </c>
      <c r="K45" t="s">
        <v>3</v>
      </c>
      <c r="L45" s="3">
        <v>3.84</v>
      </c>
      <c r="M45" t="s">
        <v>2</v>
      </c>
      <c r="N45" s="3">
        <v>22.56</v>
      </c>
      <c r="O45" t="s">
        <v>8</v>
      </c>
      <c r="P45" s="3">
        <v>3.06</v>
      </c>
      <c r="Q45" t="s">
        <v>2</v>
      </c>
      <c r="R45" s="3">
        <v>18</v>
      </c>
      <c r="S45" t="s">
        <v>11</v>
      </c>
      <c r="T45" s="3">
        <v>4.2</v>
      </c>
      <c r="U45" t="s">
        <v>2</v>
      </c>
      <c r="V45" s="3">
        <v>24.92</v>
      </c>
      <c r="W45" t="s">
        <v>13</v>
      </c>
      <c r="X45" s="3">
        <v>2.34</v>
      </c>
      <c r="Y45" t="s">
        <v>2</v>
      </c>
      <c r="Z45" s="3">
        <v>13.78</v>
      </c>
      <c r="AA45" t="s">
        <v>14</v>
      </c>
      <c r="AB45" s="3">
        <v>4.95</v>
      </c>
      <c r="AC45" t="s">
        <v>2</v>
      </c>
      <c r="AD45" s="3">
        <v>28.05</v>
      </c>
      <c r="AE45" t="s">
        <v>16</v>
      </c>
      <c r="AF45" s="3">
        <v>5.32</v>
      </c>
      <c r="AG45" t="s">
        <v>2</v>
      </c>
      <c r="AH45" s="3">
        <v>30.4</v>
      </c>
      <c r="AI45" t="s">
        <v>259</v>
      </c>
      <c r="AJ45" s="2">
        <v>9</v>
      </c>
      <c r="AK45" t="s">
        <v>17</v>
      </c>
      <c r="AL45" s="2">
        <v>9</v>
      </c>
      <c r="AM45" t="s">
        <v>18</v>
      </c>
      <c r="AP45">
        <f t="shared" si="2"/>
        <v>43</v>
      </c>
      <c r="AQ45" s="3">
        <f t="shared" si="3"/>
        <v>5.59</v>
      </c>
      <c r="AR45" s="3">
        <f t="shared" si="4"/>
        <v>33.11</v>
      </c>
      <c r="AS45" s="3">
        <f t="shared" si="9"/>
        <v>5.32</v>
      </c>
      <c r="AT45" s="3">
        <f t="shared" si="10"/>
        <v>30.4</v>
      </c>
      <c r="AU45" s="3">
        <f t="shared" si="11"/>
        <v>4.95</v>
      </c>
      <c r="AV45" s="3">
        <f t="shared" si="12"/>
        <v>28.05</v>
      </c>
      <c r="AW45" s="3">
        <f t="shared" si="13"/>
        <v>4.2</v>
      </c>
      <c r="AX45" s="3">
        <f t="shared" si="14"/>
        <v>24.92</v>
      </c>
      <c r="AY45" s="3">
        <f t="shared" si="15"/>
        <v>3.84</v>
      </c>
      <c r="AZ45" s="3">
        <f t="shared" si="16"/>
        <v>22.56</v>
      </c>
      <c r="BA45" s="3">
        <f t="shared" si="17"/>
        <v>3.06</v>
      </c>
      <c r="BB45" s="3">
        <f t="shared" si="18"/>
        <v>18</v>
      </c>
      <c r="BC45" s="3">
        <f t="shared" si="19"/>
        <v>2.34</v>
      </c>
      <c r="BD45" s="3">
        <f t="shared" si="20"/>
        <v>13.78</v>
      </c>
      <c r="BF45" s="2">
        <f t="shared" si="5"/>
        <v>7</v>
      </c>
      <c r="BG45" s="2">
        <f t="shared" si="6"/>
        <v>7</v>
      </c>
      <c r="BH45" s="2">
        <f t="shared" si="7"/>
        <v>9</v>
      </c>
      <c r="BI45" s="2">
        <f t="shared" si="7"/>
        <v>9</v>
      </c>
      <c r="BK45" t="s">
        <v>191</v>
      </c>
      <c r="BL45" t="str">
        <f t="shared" si="8"/>
        <v>cursed-armor-43 = Cursed armor - Level 43</v>
      </c>
    </row>
    <row r="46" spans="1:64" x14ac:dyDescent="0.25">
      <c r="A46" t="str">
        <f t="shared" si="0"/>
        <v>{ type = "armor", name = "cursed-armor-44", icon = "__Cursed-Exp__/graphics/icons/armor/cursed-armor-44.jpg", flags = {"goes-to-main-inventory"}, resistences = { { type = "physical", decrese = 5.72, percent = 33.88 },{ type = "impact", decrese = 4, percent = 23.5 },{ type = "poison", decrese = 3.23, percent = 19 },{ type = "explosion", decrese = 4.35, percent = 25.81 },{ type = "fire", decrese = 2.52, percent = 14.84 },{ type = "laser", decrese = 5.1, percent = 28.9 },{ type = "acid", decrese = 5.46, percent = 31.2} }, durability = 50000,  subgroup = "cursed-armor", order = "c[cursed]-b[armor]", stack_size = 1, equipment_grid = {width = 10, height = 10}},</v>
      </c>
      <c r="B46" t="s">
        <v>22</v>
      </c>
      <c r="C46" t="s">
        <v>0</v>
      </c>
      <c r="D46" t="s">
        <v>75</v>
      </c>
      <c r="E46" t="s">
        <v>148</v>
      </c>
      <c r="F46">
        <v>44</v>
      </c>
      <c r="G46" t="s">
        <v>32</v>
      </c>
      <c r="H46" s="5">
        <v>5.72</v>
      </c>
      <c r="I46" t="s">
        <v>2</v>
      </c>
      <c r="J46" s="3">
        <v>33.880000000000003</v>
      </c>
      <c r="K46" t="s">
        <v>3</v>
      </c>
      <c r="L46" s="3">
        <v>4</v>
      </c>
      <c r="M46" t="s">
        <v>2</v>
      </c>
      <c r="N46" s="3">
        <v>23.5</v>
      </c>
      <c r="O46" t="s">
        <v>8</v>
      </c>
      <c r="P46" s="3">
        <v>3.23</v>
      </c>
      <c r="Q46" t="s">
        <v>2</v>
      </c>
      <c r="R46" s="3">
        <v>19</v>
      </c>
      <c r="S46" t="s">
        <v>11</v>
      </c>
      <c r="T46" s="3">
        <v>4.3499999999999996</v>
      </c>
      <c r="U46" t="s">
        <v>2</v>
      </c>
      <c r="V46" s="3">
        <v>25.81</v>
      </c>
      <c r="W46" t="s">
        <v>13</v>
      </c>
      <c r="X46" s="3">
        <v>2.52</v>
      </c>
      <c r="Y46" t="s">
        <v>2</v>
      </c>
      <c r="Z46" s="3">
        <v>14.84</v>
      </c>
      <c r="AA46" t="s">
        <v>14</v>
      </c>
      <c r="AB46" s="3">
        <v>5.0999999999999996</v>
      </c>
      <c r="AC46" t="s">
        <v>2</v>
      </c>
      <c r="AD46" s="3">
        <v>28.9</v>
      </c>
      <c r="AE46" t="s">
        <v>16</v>
      </c>
      <c r="AF46" s="3">
        <v>5.46</v>
      </c>
      <c r="AG46" t="s">
        <v>2</v>
      </c>
      <c r="AH46" s="3">
        <v>31.2</v>
      </c>
      <c r="AI46" t="s">
        <v>259</v>
      </c>
      <c r="AJ46" s="2">
        <v>10</v>
      </c>
      <c r="AK46" t="s">
        <v>17</v>
      </c>
      <c r="AL46" s="2">
        <v>10</v>
      </c>
      <c r="AM46" t="s">
        <v>18</v>
      </c>
      <c r="AP46">
        <f t="shared" si="2"/>
        <v>44</v>
      </c>
      <c r="AQ46" s="3">
        <f t="shared" si="3"/>
        <v>5.72</v>
      </c>
      <c r="AR46" s="3">
        <f t="shared" si="4"/>
        <v>33.880000000000003</v>
      </c>
      <c r="AS46" s="3">
        <f t="shared" si="9"/>
        <v>5.46</v>
      </c>
      <c r="AT46" s="3">
        <f t="shared" si="10"/>
        <v>31.2</v>
      </c>
      <c r="AU46" s="3">
        <f t="shared" si="11"/>
        <v>5.0999999999999996</v>
      </c>
      <c r="AV46" s="3">
        <f t="shared" si="12"/>
        <v>28.9</v>
      </c>
      <c r="AW46" s="3">
        <f t="shared" si="13"/>
        <v>4.3499999999999996</v>
      </c>
      <c r="AX46" s="3">
        <f t="shared" si="14"/>
        <v>25.81</v>
      </c>
      <c r="AY46" s="3">
        <f t="shared" si="15"/>
        <v>4</v>
      </c>
      <c r="AZ46" s="3">
        <f t="shared" si="16"/>
        <v>23.5</v>
      </c>
      <c r="BA46" s="3">
        <f t="shared" si="17"/>
        <v>3.23</v>
      </c>
      <c r="BB46" s="3">
        <f t="shared" si="18"/>
        <v>19</v>
      </c>
      <c r="BC46" s="3">
        <f t="shared" si="19"/>
        <v>2.52</v>
      </c>
      <c r="BD46" s="3">
        <f t="shared" si="20"/>
        <v>14.84</v>
      </c>
      <c r="BF46" s="2">
        <f t="shared" si="5"/>
        <v>8</v>
      </c>
      <c r="BG46" s="2">
        <f t="shared" si="6"/>
        <v>8</v>
      </c>
      <c r="BH46" s="2">
        <f t="shared" si="7"/>
        <v>10</v>
      </c>
      <c r="BI46" s="2">
        <f t="shared" si="7"/>
        <v>10</v>
      </c>
      <c r="BK46" t="s">
        <v>192</v>
      </c>
      <c r="BL46" t="str">
        <f t="shared" si="8"/>
        <v>cursed-armor-44 = Cursed armor - Level 44</v>
      </c>
    </row>
    <row r="47" spans="1:64" x14ac:dyDescent="0.25">
      <c r="A47" t="str">
        <f t="shared" si="0"/>
        <v>{ type = "armor", name = "cursed-armor-45", icon = "__Cursed-Exp__/graphics/icons/armor/cursed-armor-45.jpg", flags = {"goes-to-main-inventory"}, resistences = { { type = "physical", decrese = 5.85, percent = 34.65 },{ type = "impact", decrese = 4.16, percent = 24.44 },{ type = "poison", decrese = 3.4, percent = 20 },{ type = "explosion", decrese = 4.5, percent = 26.7 },{ type = "fire", decrese = 2.7, percent = 15.9 },{ type = "laser", decrese = 5.25, percent = 29.75 },{ type = "acid", decrese = 5.6, percent = 32} }, durability = 50000,  subgroup = "cursed-armor", order = "c[cursed]-b[armor]", stack_size = 1, equipment_grid = {width = 10, height = 10}},</v>
      </c>
      <c r="B47" t="s">
        <v>22</v>
      </c>
      <c r="C47" t="s">
        <v>0</v>
      </c>
      <c r="D47" t="s">
        <v>76</v>
      </c>
      <c r="E47" t="s">
        <v>148</v>
      </c>
      <c r="F47">
        <v>45</v>
      </c>
      <c r="G47" t="s">
        <v>32</v>
      </c>
      <c r="H47" s="5">
        <v>5.85</v>
      </c>
      <c r="I47" t="s">
        <v>2</v>
      </c>
      <c r="J47" s="3">
        <v>34.65</v>
      </c>
      <c r="K47" t="s">
        <v>3</v>
      </c>
      <c r="L47" s="3">
        <v>4.16</v>
      </c>
      <c r="M47" t="s">
        <v>2</v>
      </c>
      <c r="N47" s="3">
        <v>24.44</v>
      </c>
      <c r="O47" t="s">
        <v>8</v>
      </c>
      <c r="P47" s="3">
        <v>3.4</v>
      </c>
      <c r="Q47" t="s">
        <v>2</v>
      </c>
      <c r="R47" s="3">
        <v>20</v>
      </c>
      <c r="S47" t="s">
        <v>11</v>
      </c>
      <c r="T47" s="3">
        <v>4.5</v>
      </c>
      <c r="U47" t="s">
        <v>2</v>
      </c>
      <c r="V47" s="3">
        <v>26.7</v>
      </c>
      <c r="W47" t="s">
        <v>13</v>
      </c>
      <c r="X47" s="3">
        <v>2.7</v>
      </c>
      <c r="Y47" t="s">
        <v>2</v>
      </c>
      <c r="Z47" s="3">
        <v>15.9</v>
      </c>
      <c r="AA47" t="s">
        <v>14</v>
      </c>
      <c r="AB47" s="3">
        <v>5.25</v>
      </c>
      <c r="AC47" t="s">
        <v>2</v>
      </c>
      <c r="AD47" s="3">
        <v>29.75</v>
      </c>
      <c r="AE47" t="s">
        <v>16</v>
      </c>
      <c r="AF47" s="3">
        <v>5.6</v>
      </c>
      <c r="AG47" t="s">
        <v>2</v>
      </c>
      <c r="AH47" s="3">
        <v>32</v>
      </c>
      <c r="AI47" t="s">
        <v>259</v>
      </c>
      <c r="AJ47" s="2">
        <v>10</v>
      </c>
      <c r="AK47" t="s">
        <v>17</v>
      </c>
      <c r="AL47" s="2">
        <v>10</v>
      </c>
      <c r="AM47" t="s">
        <v>18</v>
      </c>
      <c r="AP47">
        <f t="shared" si="2"/>
        <v>45</v>
      </c>
      <c r="AQ47" s="3">
        <f t="shared" si="3"/>
        <v>5.85</v>
      </c>
      <c r="AR47" s="3">
        <f t="shared" si="4"/>
        <v>34.65</v>
      </c>
      <c r="AS47" s="3">
        <f t="shared" si="9"/>
        <v>5.6</v>
      </c>
      <c r="AT47" s="3">
        <f t="shared" si="10"/>
        <v>32</v>
      </c>
      <c r="AU47" s="3">
        <f t="shared" si="11"/>
        <v>5.25</v>
      </c>
      <c r="AV47" s="3">
        <f t="shared" si="12"/>
        <v>29.75</v>
      </c>
      <c r="AW47" s="3">
        <f t="shared" si="13"/>
        <v>4.5</v>
      </c>
      <c r="AX47" s="3">
        <f t="shared" si="14"/>
        <v>26.7</v>
      </c>
      <c r="AY47" s="3">
        <f t="shared" si="15"/>
        <v>4.16</v>
      </c>
      <c r="AZ47" s="3">
        <f t="shared" si="16"/>
        <v>24.44</v>
      </c>
      <c r="BA47" s="3">
        <f t="shared" si="17"/>
        <v>3.4</v>
      </c>
      <c r="BB47" s="3">
        <f t="shared" si="18"/>
        <v>20</v>
      </c>
      <c r="BC47" s="3">
        <f t="shared" si="19"/>
        <v>2.7</v>
      </c>
      <c r="BD47" s="3">
        <f t="shared" si="20"/>
        <v>15.9</v>
      </c>
      <c r="BF47" s="2">
        <f t="shared" si="5"/>
        <v>8</v>
      </c>
      <c r="BG47" s="2">
        <f t="shared" si="6"/>
        <v>8</v>
      </c>
      <c r="BH47" s="2">
        <f t="shared" si="7"/>
        <v>10</v>
      </c>
      <c r="BI47" s="2">
        <f t="shared" si="7"/>
        <v>10</v>
      </c>
      <c r="BK47" t="s">
        <v>193</v>
      </c>
      <c r="BL47" t="str">
        <f t="shared" si="8"/>
        <v>cursed-armor-45 = Cursed armor - Level 45</v>
      </c>
    </row>
    <row r="48" spans="1:64" x14ac:dyDescent="0.25">
      <c r="A48" t="str">
        <f t="shared" si="0"/>
        <v>{ type = "armor", name = "cursed-armor-46", icon = "__Cursed-Exp__/graphics/icons/armor/cursed-armor-46.jpg", flags = {"goes-to-main-inventory"}, resistences = { { type = "physical", decrese = 5.98, percent = 35.42 },{ type = "impact", decrese = 4.32, percent = 25.38 },{ type = "poison", decrese = 3.57, percent = 21 },{ type = "explosion", decrese = 4.65, percent = 27.59 },{ type = "fire", decrese = 2.88, percent = 16.96 },{ type = "laser", decrese = 5.4, percent = 30.6 },{ type = "acid", decrese = 5.74, percent = 32.8} }, durability = 50000,  subgroup = "cursed-armor", order = "c[cursed]-b[armor]", stack_size = 1, equipment_grid = {width = 10, height = 10}},</v>
      </c>
      <c r="B48" t="s">
        <v>22</v>
      </c>
      <c r="C48" t="s">
        <v>0</v>
      </c>
      <c r="D48" t="s">
        <v>77</v>
      </c>
      <c r="E48" t="s">
        <v>148</v>
      </c>
      <c r="F48">
        <v>46</v>
      </c>
      <c r="G48" t="s">
        <v>32</v>
      </c>
      <c r="H48" s="5">
        <v>5.98</v>
      </c>
      <c r="I48" t="s">
        <v>2</v>
      </c>
      <c r="J48" s="3">
        <v>35.42</v>
      </c>
      <c r="K48" t="s">
        <v>3</v>
      </c>
      <c r="L48" s="3">
        <v>4.32</v>
      </c>
      <c r="M48" t="s">
        <v>2</v>
      </c>
      <c r="N48" s="3">
        <v>25.38</v>
      </c>
      <c r="O48" t="s">
        <v>8</v>
      </c>
      <c r="P48" s="3">
        <v>3.57</v>
      </c>
      <c r="Q48" t="s">
        <v>2</v>
      </c>
      <c r="R48" s="3">
        <v>21</v>
      </c>
      <c r="S48" t="s">
        <v>11</v>
      </c>
      <c r="T48" s="3">
        <v>4.6500000000000004</v>
      </c>
      <c r="U48" t="s">
        <v>2</v>
      </c>
      <c r="V48" s="3">
        <v>27.59</v>
      </c>
      <c r="W48" t="s">
        <v>13</v>
      </c>
      <c r="X48" s="3">
        <v>2.88</v>
      </c>
      <c r="Y48" t="s">
        <v>2</v>
      </c>
      <c r="Z48" s="3">
        <v>16.96</v>
      </c>
      <c r="AA48" t="s">
        <v>14</v>
      </c>
      <c r="AB48" s="3">
        <v>5.4</v>
      </c>
      <c r="AC48" t="s">
        <v>2</v>
      </c>
      <c r="AD48" s="3">
        <v>30.6</v>
      </c>
      <c r="AE48" t="s">
        <v>16</v>
      </c>
      <c r="AF48" s="3">
        <v>5.74</v>
      </c>
      <c r="AG48" t="s">
        <v>2</v>
      </c>
      <c r="AH48" s="3">
        <v>32.799999999999997</v>
      </c>
      <c r="AI48" t="s">
        <v>259</v>
      </c>
      <c r="AJ48" s="2">
        <v>10</v>
      </c>
      <c r="AK48" t="s">
        <v>17</v>
      </c>
      <c r="AL48" s="2">
        <v>10</v>
      </c>
      <c r="AM48" t="s">
        <v>18</v>
      </c>
      <c r="AP48">
        <f t="shared" si="2"/>
        <v>46</v>
      </c>
      <c r="AQ48" s="3">
        <f t="shared" si="3"/>
        <v>5.98</v>
      </c>
      <c r="AR48" s="3">
        <f t="shared" si="4"/>
        <v>35.42</v>
      </c>
      <c r="AS48" s="3">
        <f t="shared" si="9"/>
        <v>5.74</v>
      </c>
      <c r="AT48" s="3">
        <f t="shared" si="10"/>
        <v>32.799999999999997</v>
      </c>
      <c r="AU48" s="3">
        <f t="shared" si="11"/>
        <v>5.4</v>
      </c>
      <c r="AV48" s="3">
        <f t="shared" si="12"/>
        <v>30.6</v>
      </c>
      <c r="AW48" s="3">
        <f t="shared" si="13"/>
        <v>4.6500000000000004</v>
      </c>
      <c r="AX48" s="3">
        <f t="shared" si="14"/>
        <v>27.59</v>
      </c>
      <c r="AY48" s="3">
        <f t="shared" si="15"/>
        <v>4.32</v>
      </c>
      <c r="AZ48" s="3">
        <f t="shared" si="16"/>
        <v>25.38</v>
      </c>
      <c r="BA48" s="3">
        <f t="shared" si="17"/>
        <v>3.57</v>
      </c>
      <c r="BB48" s="3">
        <f t="shared" si="18"/>
        <v>21</v>
      </c>
      <c r="BC48" s="3">
        <f t="shared" si="19"/>
        <v>2.88</v>
      </c>
      <c r="BD48" s="3">
        <f t="shared" si="20"/>
        <v>16.96</v>
      </c>
      <c r="BF48" s="2">
        <f t="shared" si="5"/>
        <v>8</v>
      </c>
      <c r="BG48" s="2">
        <f t="shared" si="6"/>
        <v>8</v>
      </c>
      <c r="BH48" s="2">
        <f t="shared" si="7"/>
        <v>10</v>
      </c>
      <c r="BI48" s="2">
        <f t="shared" si="7"/>
        <v>10</v>
      </c>
      <c r="BK48" t="s">
        <v>194</v>
      </c>
      <c r="BL48" t="str">
        <f t="shared" si="8"/>
        <v>cursed-armor-46 = Cursed armor - Level 46</v>
      </c>
    </row>
    <row r="49" spans="1:64" x14ac:dyDescent="0.25">
      <c r="A49" t="str">
        <f t="shared" si="0"/>
        <v>{ type = "armor", name = "cursed-armor-47", icon = "__Cursed-Exp__/graphics/icons/armor/cursed-armor-47.jpg", flags = {"goes-to-main-inventory"}, resistences = { { type = "physical", decrese = 6.11, percent = 36.19 },{ type = "impact", decrese = 4.48, percent = 26.32 },{ type = "poison", decrese = 3.74, percent = 22 },{ type = "explosion", decrese = 4.8, percent = 28.48 },{ type = "fire", decrese = 3.06, percent = 18.02 },{ type = "laser", decrese = 5.55, percent = 31.45 },{ type = "acid", decrese = 5.88, percent = 33.6} }, durability = 50000,  subgroup = "cursed-armor", order = "c[cursed]-b[armor]", stack_size = 1, equipment_grid = {width = 10, height = 10}},</v>
      </c>
      <c r="B49" t="s">
        <v>22</v>
      </c>
      <c r="C49" t="s">
        <v>0</v>
      </c>
      <c r="D49" t="s">
        <v>78</v>
      </c>
      <c r="E49" t="s">
        <v>148</v>
      </c>
      <c r="F49">
        <v>47</v>
      </c>
      <c r="G49" t="s">
        <v>32</v>
      </c>
      <c r="H49" s="5">
        <v>6.11</v>
      </c>
      <c r="I49" t="s">
        <v>2</v>
      </c>
      <c r="J49" s="3">
        <v>36.19</v>
      </c>
      <c r="K49" t="s">
        <v>3</v>
      </c>
      <c r="L49" s="3">
        <v>4.4800000000000004</v>
      </c>
      <c r="M49" t="s">
        <v>2</v>
      </c>
      <c r="N49" s="3">
        <v>26.32</v>
      </c>
      <c r="O49" t="s">
        <v>8</v>
      </c>
      <c r="P49" s="3">
        <v>3.74</v>
      </c>
      <c r="Q49" t="s">
        <v>2</v>
      </c>
      <c r="R49" s="3">
        <v>22</v>
      </c>
      <c r="S49" t="s">
        <v>11</v>
      </c>
      <c r="T49" s="3">
        <v>4.8</v>
      </c>
      <c r="U49" t="s">
        <v>2</v>
      </c>
      <c r="V49" s="3">
        <v>28.48</v>
      </c>
      <c r="W49" t="s">
        <v>13</v>
      </c>
      <c r="X49" s="3">
        <v>3.06</v>
      </c>
      <c r="Y49" t="s">
        <v>2</v>
      </c>
      <c r="Z49" s="3">
        <v>18.02</v>
      </c>
      <c r="AA49" t="s">
        <v>14</v>
      </c>
      <c r="AB49" s="3">
        <v>5.55</v>
      </c>
      <c r="AC49" t="s">
        <v>2</v>
      </c>
      <c r="AD49" s="3">
        <v>31.45</v>
      </c>
      <c r="AE49" t="s">
        <v>16</v>
      </c>
      <c r="AF49" s="3">
        <v>5.88</v>
      </c>
      <c r="AG49" t="s">
        <v>2</v>
      </c>
      <c r="AH49" s="3">
        <v>33.6</v>
      </c>
      <c r="AI49" t="s">
        <v>259</v>
      </c>
      <c r="AJ49" s="2">
        <v>10</v>
      </c>
      <c r="AK49" t="s">
        <v>17</v>
      </c>
      <c r="AL49" s="2">
        <v>10</v>
      </c>
      <c r="AM49" t="s">
        <v>18</v>
      </c>
      <c r="AP49">
        <f t="shared" si="2"/>
        <v>47</v>
      </c>
      <c r="AQ49" s="3">
        <f t="shared" si="3"/>
        <v>6.11</v>
      </c>
      <c r="AR49" s="3">
        <f t="shared" si="4"/>
        <v>36.19</v>
      </c>
      <c r="AS49" s="3">
        <f t="shared" si="9"/>
        <v>5.88</v>
      </c>
      <c r="AT49" s="3">
        <f t="shared" si="10"/>
        <v>33.6</v>
      </c>
      <c r="AU49" s="3">
        <f t="shared" si="11"/>
        <v>5.55</v>
      </c>
      <c r="AV49" s="3">
        <f t="shared" si="12"/>
        <v>31.45</v>
      </c>
      <c r="AW49" s="3">
        <f t="shared" si="13"/>
        <v>4.8</v>
      </c>
      <c r="AX49" s="3">
        <f t="shared" si="14"/>
        <v>28.48</v>
      </c>
      <c r="AY49" s="3">
        <f t="shared" si="15"/>
        <v>4.4800000000000004</v>
      </c>
      <c r="AZ49" s="3">
        <f t="shared" si="16"/>
        <v>26.32</v>
      </c>
      <c r="BA49" s="3">
        <f t="shared" si="17"/>
        <v>3.74</v>
      </c>
      <c r="BB49" s="3">
        <f t="shared" si="18"/>
        <v>22</v>
      </c>
      <c r="BC49" s="3">
        <f t="shared" si="19"/>
        <v>3.06</v>
      </c>
      <c r="BD49" s="3">
        <f t="shared" si="20"/>
        <v>18.02</v>
      </c>
      <c r="BF49" s="2">
        <f t="shared" si="5"/>
        <v>8</v>
      </c>
      <c r="BG49" s="2">
        <f t="shared" si="6"/>
        <v>8</v>
      </c>
      <c r="BH49" s="2">
        <f t="shared" si="7"/>
        <v>10</v>
      </c>
      <c r="BI49" s="2">
        <f t="shared" si="7"/>
        <v>10</v>
      </c>
      <c r="BK49" t="s">
        <v>195</v>
      </c>
      <c r="BL49" t="str">
        <f t="shared" si="8"/>
        <v>cursed-armor-47 = Cursed armor - Level 47</v>
      </c>
    </row>
    <row r="50" spans="1:64" x14ac:dyDescent="0.25">
      <c r="A50" t="str">
        <f t="shared" si="0"/>
        <v>{ type = "armor", name = "cursed-armor-48", icon = "__Cursed-Exp__/graphics/icons/armor/cursed-armor-48.jpg", flags = {"goes-to-main-inventory"}, resistences = { { type = "physical", decrese = 6.24, percent = 36.96 },{ type = "impact", decrese = 4.64, percent = 27.26 },{ type = "poison", decrese = 3.91, percent = 23 },{ type = "explosion", decrese = 4.95, percent = 29.37 },{ type = "fire", decrese = 3.24, percent = 19.08 },{ type = "laser", decrese = 5.7, percent = 32.3 },{ type = "acid", decrese = 6.02, percent = 34.4} }, durability = 50000,  subgroup = "cursed-armor", order = "c[cursed]-b[armor]", stack_size = 1, equipment_grid = {width = 10, height = 10}},</v>
      </c>
      <c r="B50" t="s">
        <v>22</v>
      </c>
      <c r="C50" t="s">
        <v>0</v>
      </c>
      <c r="D50" t="s">
        <v>79</v>
      </c>
      <c r="E50" t="s">
        <v>148</v>
      </c>
      <c r="F50">
        <v>48</v>
      </c>
      <c r="G50" t="s">
        <v>32</v>
      </c>
      <c r="H50" s="5">
        <v>6.24</v>
      </c>
      <c r="I50" t="s">
        <v>2</v>
      </c>
      <c r="J50" s="3">
        <v>36.96</v>
      </c>
      <c r="K50" t="s">
        <v>3</v>
      </c>
      <c r="L50" s="3">
        <v>4.6399999999999997</v>
      </c>
      <c r="M50" t="s">
        <v>2</v>
      </c>
      <c r="N50" s="3">
        <v>27.26</v>
      </c>
      <c r="O50" t="s">
        <v>8</v>
      </c>
      <c r="P50" s="3">
        <v>3.91</v>
      </c>
      <c r="Q50" t="s">
        <v>2</v>
      </c>
      <c r="R50" s="3">
        <v>23</v>
      </c>
      <c r="S50" t="s">
        <v>11</v>
      </c>
      <c r="T50" s="3">
        <v>4.95</v>
      </c>
      <c r="U50" t="s">
        <v>2</v>
      </c>
      <c r="V50" s="3">
        <v>29.37</v>
      </c>
      <c r="W50" t="s">
        <v>13</v>
      </c>
      <c r="X50" s="3">
        <v>3.24</v>
      </c>
      <c r="Y50" t="s">
        <v>2</v>
      </c>
      <c r="Z50" s="3">
        <v>19.079999999999998</v>
      </c>
      <c r="AA50" t="s">
        <v>14</v>
      </c>
      <c r="AB50" s="3">
        <v>5.7</v>
      </c>
      <c r="AC50" t="s">
        <v>2</v>
      </c>
      <c r="AD50" s="3">
        <v>32.299999999999997</v>
      </c>
      <c r="AE50" t="s">
        <v>16</v>
      </c>
      <c r="AF50" s="3">
        <v>6.02</v>
      </c>
      <c r="AG50" t="s">
        <v>2</v>
      </c>
      <c r="AH50" s="3">
        <v>34.4</v>
      </c>
      <c r="AI50" t="s">
        <v>259</v>
      </c>
      <c r="AJ50" s="2">
        <v>10</v>
      </c>
      <c r="AK50" t="s">
        <v>17</v>
      </c>
      <c r="AL50" s="2">
        <v>10</v>
      </c>
      <c r="AM50" t="s">
        <v>18</v>
      </c>
      <c r="AP50">
        <f t="shared" si="2"/>
        <v>48</v>
      </c>
      <c r="AQ50" s="3">
        <f t="shared" si="3"/>
        <v>6.24</v>
      </c>
      <c r="AR50" s="3">
        <f t="shared" si="4"/>
        <v>36.96</v>
      </c>
      <c r="AS50" s="3">
        <f t="shared" si="9"/>
        <v>6.02</v>
      </c>
      <c r="AT50" s="3">
        <f t="shared" si="10"/>
        <v>34.4</v>
      </c>
      <c r="AU50" s="3">
        <f t="shared" si="11"/>
        <v>5.7</v>
      </c>
      <c r="AV50" s="3">
        <f t="shared" si="12"/>
        <v>32.299999999999997</v>
      </c>
      <c r="AW50" s="3">
        <f t="shared" si="13"/>
        <v>4.95</v>
      </c>
      <c r="AX50" s="3">
        <f t="shared" si="14"/>
        <v>29.37</v>
      </c>
      <c r="AY50" s="3">
        <f t="shared" si="15"/>
        <v>4.6399999999999997</v>
      </c>
      <c r="AZ50" s="3">
        <f t="shared" si="16"/>
        <v>27.26</v>
      </c>
      <c r="BA50" s="3">
        <f t="shared" si="17"/>
        <v>3.91</v>
      </c>
      <c r="BB50" s="3">
        <f t="shared" si="18"/>
        <v>23</v>
      </c>
      <c r="BC50" s="3">
        <f t="shared" si="19"/>
        <v>3.24</v>
      </c>
      <c r="BD50" s="3">
        <f t="shared" si="20"/>
        <v>19.079999999999998</v>
      </c>
      <c r="BF50" s="2">
        <f t="shared" si="5"/>
        <v>8</v>
      </c>
      <c r="BG50" s="2">
        <f t="shared" si="6"/>
        <v>8</v>
      </c>
      <c r="BH50" s="2">
        <f t="shared" si="7"/>
        <v>10</v>
      </c>
      <c r="BI50" s="2">
        <f t="shared" si="7"/>
        <v>10</v>
      </c>
      <c r="BK50" t="s">
        <v>196</v>
      </c>
      <c r="BL50" t="str">
        <f t="shared" si="8"/>
        <v>cursed-armor-48 = Cursed armor - Level 48</v>
      </c>
    </row>
    <row r="51" spans="1:64" x14ac:dyDescent="0.25">
      <c r="A51" t="str">
        <f t="shared" si="0"/>
        <v>{ type = "armor", name = "cursed-armor-49", icon = "__Cursed-Exp__/graphics/icons/armor/cursed-armor-49.jpg", flags = {"goes-to-main-inventory"}, resistences = { { type = "physical", decrese = 6.37, percent = 37.73 },{ type = "impact", decrese = 4.8, percent = 28.2 },{ type = "poison", decrese = 4.08, percent = 24 },{ type = "explosion", decrese = 5.1, percent = 30.26 },{ type = "fire", decrese = 3.42, percent = 20.14 },{ type = "laser", decrese = 5.85, percent = 33.15 },{ type = "acid", decrese = 6.16, percent = 35.2} }, durability = 50000,  subgroup = "cursed-armor", order = "c[cursed]-b[armor]", stack_size = 1, equipment_grid = {width = 10, height = 10}},</v>
      </c>
      <c r="B51" t="s">
        <v>22</v>
      </c>
      <c r="C51" t="s">
        <v>0</v>
      </c>
      <c r="D51" t="s">
        <v>80</v>
      </c>
      <c r="E51" t="s">
        <v>148</v>
      </c>
      <c r="F51">
        <v>49</v>
      </c>
      <c r="G51" t="s">
        <v>32</v>
      </c>
      <c r="H51" s="5">
        <v>6.37</v>
      </c>
      <c r="I51" t="s">
        <v>2</v>
      </c>
      <c r="J51" s="3">
        <v>37.729999999999997</v>
      </c>
      <c r="K51" t="s">
        <v>3</v>
      </c>
      <c r="L51" s="3">
        <v>4.8</v>
      </c>
      <c r="M51" t="s">
        <v>2</v>
      </c>
      <c r="N51" s="3">
        <v>28.2</v>
      </c>
      <c r="O51" t="s">
        <v>8</v>
      </c>
      <c r="P51" s="3">
        <v>4.08</v>
      </c>
      <c r="Q51" t="s">
        <v>2</v>
      </c>
      <c r="R51" s="3">
        <v>24</v>
      </c>
      <c r="S51" t="s">
        <v>11</v>
      </c>
      <c r="T51" s="3">
        <v>5.0999999999999996</v>
      </c>
      <c r="U51" t="s">
        <v>2</v>
      </c>
      <c r="V51" s="3">
        <v>30.26</v>
      </c>
      <c r="W51" t="s">
        <v>13</v>
      </c>
      <c r="X51" s="3">
        <v>3.42</v>
      </c>
      <c r="Y51" t="s">
        <v>2</v>
      </c>
      <c r="Z51" s="3">
        <v>20.14</v>
      </c>
      <c r="AA51" t="s">
        <v>14</v>
      </c>
      <c r="AB51" s="3">
        <v>5.85</v>
      </c>
      <c r="AC51" t="s">
        <v>2</v>
      </c>
      <c r="AD51" s="3">
        <v>33.15</v>
      </c>
      <c r="AE51" t="s">
        <v>16</v>
      </c>
      <c r="AF51" s="3">
        <v>6.16</v>
      </c>
      <c r="AG51" t="s">
        <v>2</v>
      </c>
      <c r="AH51" s="3">
        <v>35.200000000000003</v>
      </c>
      <c r="AI51" t="s">
        <v>259</v>
      </c>
      <c r="AJ51" s="2">
        <v>10</v>
      </c>
      <c r="AK51" t="s">
        <v>17</v>
      </c>
      <c r="AL51" s="2">
        <v>10</v>
      </c>
      <c r="AM51" t="s">
        <v>18</v>
      </c>
      <c r="AP51">
        <f t="shared" si="2"/>
        <v>49</v>
      </c>
      <c r="AQ51" s="3">
        <f t="shared" si="3"/>
        <v>6.37</v>
      </c>
      <c r="AR51" s="3">
        <f t="shared" si="4"/>
        <v>37.729999999999997</v>
      </c>
      <c r="AS51" s="3">
        <f t="shared" si="9"/>
        <v>6.16</v>
      </c>
      <c r="AT51" s="3">
        <f t="shared" si="10"/>
        <v>35.200000000000003</v>
      </c>
      <c r="AU51" s="3">
        <f t="shared" si="11"/>
        <v>5.85</v>
      </c>
      <c r="AV51" s="3">
        <f t="shared" si="12"/>
        <v>33.15</v>
      </c>
      <c r="AW51" s="3">
        <f t="shared" si="13"/>
        <v>5.0999999999999996</v>
      </c>
      <c r="AX51" s="3">
        <f t="shared" si="14"/>
        <v>30.26</v>
      </c>
      <c r="AY51" s="3">
        <f t="shared" si="15"/>
        <v>4.8</v>
      </c>
      <c r="AZ51" s="3">
        <f t="shared" si="16"/>
        <v>28.2</v>
      </c>
      <c r="BA51" s="3">
        <f t="shared" si="17"/>
        <v>4.08</v>
      </c>
      <c r="BB51" s="3">
        <f t="shared" si="18"/>
        <v>24</v>
      </c>
      <c r="BC51" s="3">
        <f t="shared" si="19"/>
        <v>3.42</v>
      </c>
      <c r="BD51" s="3">
        <f t="shared" si="20"/>
        <v>20.14</v>
      </c>
      <c r="BF51" s="2">
        <f t="shared" si="5"/>
        <v>8</v>
      </c>
      <c r="BG51" s="2">
        <f t="shared" si="6"/>
        <v>8</v>
      </c>
      <c r="BH51" s="2">
        <f t="shared" si="7"/>
        <v>10</v>
      </c>
      <c r="BI51" s="2">
        <f t="shared" si="7"/>
        <v>10</v>
      </c>
      <c r="BK51" t="s">
        <v>197</v>
      </c>
      <c r="BL51" t="str">
        <f t="shared" si="8"/>
        <v>cursed-armor-49 = Cursed armor - Level 49</v>
      </c>
    </row>
    <row r="52" spans="1:64" x14ac:dyDescent="0.25">
      <c r="A52" t="str">
        <f t="shared" si="0"/>
        <v>{ type = "armor", name = "cursed-armor-50", icon = "__Cursed-Exp__/graphics/icons/armor/cursed-armor-50.jpg", flags = {"goes-to-main-inventory"}, resistences = { { type = "physical", decrese = 6.5, percent = 38.5 },{ type = "impact", decrese = 4.96, percent = 29.14 },{ type = "poison", decrese = 4.25, percent = 25 },{ type = "explosion", decrese = 5.25, percent = 31.15 },{ type = "fire", decrese = 3.6, percent = 21.2 },{ type = "laser", decrese = 6, percent = 34 },{ type = "acid", decrese = 6.3, percent = 36} }, durability = 50000,  subgroup = "cursed-armor", order = "c[cursed]-b[armor]", stack_size = 1, equipment_grid = {width = 11, height = 11}},</v>
      </c>
      <c r="B52" t="s">
        <v>22</v>
      </c>
      <c r="C52" t="s">
        <v>0</v>
      </c>
      <c r="D52" t="s">
        <v>81</v>
      </c>
      <c r="E52" t="s">
        <v>148</v>
      </c>
      <c r="F52">
        <v>50</v>
      </c>
      <c r="G52" t="s">
        <v>32</v>
      </c>
      <c r="H52" s="5">
        <v>6.5</v>
      </c>
      <c r="I52" t="s">
        <v>2</v>
      </c>
      <c r="J52" s="3">
        <v>38.5</v>
      </c>
      <c r="K52" t="s">
        <v>3</v>
      </c>
      <c r="L52" s="3">
        <v>4.96</v>
      </c>
      <c r="M52" t="s">
        <v>2</v>
      </c>
      <c r="N52" s="3">
        <v>29.14</v>
      </c>
      <c r="O52" t="s">
        <v>8</v>
      </c>
      <c r="P52" s="3">
        <v>4.25</v>
      </c>
      <c r="Q52" t="s">
        <v>2</v>
      </c>
      <c r="R52" s="3">
        <v>25</v>
      </c>
      <c r="S52" t="s">
        <v>11</v>
      </c>
      <c r="T52" s="3">
        <v>5.25</v>
      </c>
      <c r="U52" t="s">
        <v>2</v>
      </c>
      <c r="V52" s="3">
        <v>31.15</v>
      </c>
      <c r="W52" t="s">
        <v>13</v>
      </c>
      <c r="X52" s="3">
        <v>3.6</v>
      </c>
      <c r="Y52" t="s">
        <v>2</v>
      </c>
      <c r="Z52" s="3">
        <v>21.2</v>
      </c>
      <c r="AA52" t="s">
        <v>14</v>
      </c>
      <c r="AB52" s="3">
        <v>6</v>
      </c>
      <c r="AC52" t="s">
        <v>2</v>
      </c>
      <c r="AD52" s="3">
        <v>34</v>
      </c>
      <c r="AE52" t="s">
        <v>16</v>
      </c>
      <c r="AF52" s="3">
        <v>6.3</v>
      </c>
      <c r="AG52" t="s">
        <v>2</v>
      </c>
      <c r="AH52" s="3">
        <v>36</v>
      </c>
      <c r="AI52" t="s">
        <v>259</v>
      </c>
      <c r="AJ52" s="2">
        <v>11</v>
      </c>
      <c r="AK52" t="s">
        <v>17</v>
      </c>
      <c r="AL52" s="2">
        <v>11</v>
      </c>
      <c r="AM52" t="s">
        <v>18</v>
      </c>
      <c r="AP52">
        <f t="shared" si="2"/>
        <v>50</v>
      </c>
      <c r="AQ52" s="3">
        <f t="shared" si="3"/>
        <v>6.5</v>
      </c>
      <c r="AR52" s="3">
        <f t="shared" si="4"/>
        <v>38.5</v>
      </c>
      <c r="AS52" s="3">
        <f t="shared" si="9"/>
        <v>6.3</v>
      </c>
      <c r="AT52" s="3">
        <f t="shared" si="10"/>
        <v>36</v>
      </c>
      <c r="AU52" s="3">
        <f t="shared" si="11"/>
        <v>6</v>
      </c>
      <c r="AV52" s="3">
        <f t="shared" si="12"/>
        <v>34</v>
      </c>
      <c r="AW52" s="3">
        <f t="shared" si="13"/>
        <v>5.25</v>
      </c>
      <c r="AX52" s="3">
        <f t="shared" si="14"/>
        <v>31.15</v>
      </c>
      <c r="AY52" s="3">
        <f t="shared" si="15"/>
        <v>4.96</v>
      </c>
      <c r="AZ52" s="3">
        <f t="shared" si="16"/>
        <v>29.14</v>
      </c>
      <c r="BA52" s="3">
        <f t="shared" si="17"/>
        <v>4.25</v>
      </c>
      <c r="BB52" s="3">
        <f t="shared" si="18"/>
        <v>25</v>
      </c>
      <c r="BC52" s="3">
        <f t="shared" si="19"/>
        <v>3.6</v>
      </c>
      <c r="BD52" s="3">
        <f t="shared" si="20"/>
        <v>21.2</v>
      </c>
      <c r="BF52" s="2">
        <f t="shared" si="5"/>
        <v>9</v>
      </c>
      <c r="BG52" s="2">
        <f t="shared" si="6"/>
        <v>9</v>
      </c>
      <c r="BH52" s="2">
        <f t="shared" si="7"/>
        <v>11</v>
      </c>
      <c r="BI52" s="2">
        <f t="shared" si="7"/>
        <v>11</v>
      </c>
      <c r="BK52" t="s">
        <v>198</v>
      </c>
      <c r="BL52" t="str">
        <f t="shared" si="8"/>
        <v>cursed-armor-50 = Cursed armor - Level 50</v>
      </c>
    </row>
    <row r="53" spans="1:64" x14ac:dyDescent="0.25">
      <c r="A53" t="str">
        <f t="shared" si="0"/>
        <v>{ type = "armor", name = "cursed-armor-51", icon = "__Cursed-Exp__/graphics/icons/armor/cursed-armor-51.jpg", flags = {"goes-to-main-inventory"}, resistences = { { type = "physical", decrese = 6.63, percent = 39.27 },{ type = "impact", decrese = 5.12, percent = 30.08 },{ type = "poison", decrese = 4.42, percent = 26 },{ type = "explosion", decrese = 5.4, percent = 32.04 },{ type = "fire", decrese = 3.78, percent = 22.26 },{ type = "laser", decrese = 6.15, percent = 34.85 },{ type = "acid", decrese = 6.44, percent = 36.8} }, durability = 50000,  subgroup = "cursed-armor", order = "c[cursed]-b[armor]", stack_size = 1, equipment_grid = {width = 11, height = 11}},</v>
      </c>
      <c r="B53" t="s">
        <v>22</v>
      </c>
      <c r="C53" t="s">
        <v>0</v>
      </c>
      <c r="D53" t="s">
        <v>82</v>
      </c>
      <c r="E53" t="s">
        <v>148</v>
      </c>
      <c r="F53">
        <v>51</v>
      </c>
      <c r="G53" t="s">
        <v>32</v>
      </c>
      <c r="H53" s="5">
        <v>6.63</v>
      </c>
      <c r="I53" t="s">
        <v>2</v>
      </c>
      <c r="J53" s="3">
        <v>39.270000000000003</v>
      </c>
      <c r="K53" t="s">
        <v>3</v>
      </c>
      <c r="L53" s="3">
        <v>5.12</v>
      </c>
      <c r="M53" t="s">
        <v>2</v>
      </c>
      <c r="N53" s="3">
        <v>30.08</v>
      </c>
      <c r="O53" t="s">
        <v>8</v>
      </c>
      <c r="P53" s="3">
        <v>4.42</v>
      </c>
      <c r="Q53" t="s">
        <v>2</v>
      </c>
      <c r="R53" s="3">
        <v>26</v>
      </c>
      <c r="S53" t="s">
        <v>11</v>
      </c>
      <c r="T53" s="3">
        <v>5.4</v>
      </c>
      <c r="U53" t="s">
        <v>2</v>
      </c>
      <c r="V53" s="3">
        <v>32.04</v>
      </c>
      <c r="W53" t="s">
        <v>13</v>
      </c>
      <c r="X53" s="3">
        <v>3.78</v>
      </c>
      <c r="Y53" t="s">
        <v>2</v>
      </c>
      <c r="Z53" s="3">
        <v>22.26</v>
      </c>
      <c r="AA53" t="s">
        <v>14</v>
      </c>
      <c r="AB53" s="3">
        <v>6.15</v>
      </c>
      <c r="AC53" t="s">
        <v>2</v>
      </c>
      <c r="AD53" s="3">
        <v>34.85</v>
      </c>
      <c r="AE53" t="s">
        <v>16</v>
      </c>
      <c r="AF53" s="3">
        <v>6.44</v>
      </c>
      <c r="AG53" t="s">
        <v>2</v>
      </c>
      <c r="AH53" s="3">
        <v>36.799999999999997</v>
      </c>
      <c r="AI53" t="s">
        <v>259</v>
      </c>
      <c r="AJ53" s="2">
        <v>11</v>
      </c>
      <c r="AK53" t="s">
        <v>17</v>
      </c>
      <c r="AL53" s="2">
        <v>11</v>
      </c>
      <c r="AM53" t="s">
        <v>18</v>
      </c>
      <c r="AP53">
        <f t="shared" si="2"/>
        <v>51</v>
      </c>
      <c r="AQ53" s="3">
        <f t="shared" si="3"/>
        <v>6.63</v>
      </c>
      <c r="AR53" s="3">
        <f t="shared" si="4"/>
        <v>39.270000000000003</v>
      </c>
      <c r="AS53" s="3">
        <f t="shared" si="9"/>
        <v>6.44</v>
      </c>
      <c r="AT53" s="3">
        <f t="shared" si="10"/>
        <v>36.799999999999997</v>
      </c>
      <c r="AU53" s="3">
        <f t="shared" si="11"/>
        <v>6.15</v>
      </c>
      <c r="AV53" s="3">
        <f t="shared" si="12"/>
        <v>34.85</v>
      </c>
      <c r="AW53" s="3">
        <f t="shared" si="13"/>
        <v>5.4</v>
      </c>
      <c r="AX53" s="3">
        <f t="shared" si="14"/>
        <v>32.04</v>
      </c>
      <c r="AY53" s="3">
        <f t="shared" si="15"/>
        <v>5.12</v>
      </c>
      <c r="AZ53" s="3">
        <f t="shared" si="16"/>
        <v>30.08</v>
      </c>
      <c r="BA53" s="3">
        <f t="shared" si="17"/>
        <v>4.42</v>
      </c>
      <c r="BB53" s="3">
        <f t="shared" si="18"/>
        <v>26</v>
      </c>
      <c r="BC53" s="3">
        <f t="shared" si="19"/>
        <v>3.78</v>
      </c>
      <c r="BD53" s="3">
        <f t="shared" si="20"/>
        <v>22.26</v>
      </c>
      <c r="BF53" s="2">
        <f t="shared" si="5"/>
        <v>9</v>
      </c>
      <c r="BG53" s="2">
        <f t="shared" si="6"/>
        <v>9</v>
      </c>
      <c r="BH53" s="2">
        <f t="shared" si="7"/>
        <v>11</v>
      </c>
      <c r="BI53" s="2">
        <f t="shared" si="7"/>
        <v>11</v>
      </c>
      <c r="BK53" t="s">
        <v>199</v>
      </c>
      <c r="BL53" t="str">
        <f t="shared" si="8"/>
        <v>cursed-armor-51 = Cursed armor - Level 51</v>
      </c>
    </row>
    <row r="54" spans="1:64" x14ac:dyDescent="0.25">
      <c r="A54" t="str">
        <f t="shared" si="0"/>
        <v>{ type = "armor", name = "cursed-armor-52", icon = "__Cursed-Exp__/graphics/icons/armor/cursed-armor-52.jpg", flags = {"goes-to-main-inventory"}, resistences = { { type = "physical", decrese = 6.76, percent = 40.04 },{ type = "impact", decrese = 5.28, percent = 31.02 },{ type = "poison", decrese = 4.59, percent = 27 },{ type = "explosion", decrese = 5.55, percent = 32.93 },{ type = "fire", decrese = 3.96, percent = 23.32 },{ type = "laser", decrese = 6.3, percent = 35.7 },{ type = "acid", decrese = 6.58, percent = 37.6} }, durability = 50000,  subgroup = "cursed-armor", order = "c[cursed]-b[armor]", stack_size = 1, equipment_grid = {width = 11, height = 11}},</v>
      </c>
      <c r="B54" t="s">
        <v>22</v>
      </c>
      <c r="C54" t="s">
        <v>0</v>
      </c>
      <c r="D54" t="s">
        <v>83</v>
      </c>
      <c r="E54" t="s">
        <v>148</v>
      </c>
      <c r="F54">
        <v>52</v>
      </c>
      <c r="G54" t="s">
        <v>32</v>
      </c>
      <c r="H54" s="5">
        <v>6.76</v>
      </c>
      <c r="I54" t="s">
        <v>2</v>
      </c>
      <c r="J54" s="3">
        <v>40.04</v>
      </c>
      <c r="K54" t="s">
        <v>3</v>
      </c>
      <c r="L54" s="3">
        <v>5.28</v>
      </c>
      <c r="M54" t="s">
        <v>2</v>
      </c>
      <c r="N54" s="3">
        <v>31.02</v>
      </c>
      <c r="O54" t="s">
        <v>8</v>
      </c>
      <c r="P54" s="3">
        <v>4.59</v>
      </c>
      <c r="Q54" t="s">
        <v>2</v>
      </c>
      <c r="R54" s="3">
        <v>27</v>
      </c>
      <c r="S54" t="s">
        <v>11</v>
      </c>
      <c r="T54" s="3">
        <v>5.55</v>
      </c>
      <c r="U54" t="s">
        <v>2</v>
      </c>
      <c r="V54" s="3">
        <v>32.93</v>
      </c>
      <c r="W54" t="s">
        <v>13</v>
      </c>
      <c r="X54" s="3">
        <v>3.96</v>
      </c>
      <c r="Y54" t="s">
        <v>2</v>
      </c>
      <c r="Z54" s="3">
        <v>23.32</v>
      </c>
      <c r="AA54" t="s">
        <v>14</v>
      </c>
      <c r="AB54" s="3">
        <v>6.3</v>
      </c>
      <c r="AC54" t="s">
        <v>2</v>
      </c>
      <c r="AD54" s="3">
        <v>35.700000000000003</v>
      </c>
      <c r="AE54" t="s">
        <v>16</v>
      </c>
      <c r="AF54" s="3">
        <v>6.58</v>
      </c>
      <c r="AG54" t="s">
        <v>2</v>
      </c>
      <c r="AH54" s="3">
        <v>37.6</v>
      </c>
      <c r="AI54" t="s">
        <v>259</v>
      </c>
      <c r="AJ54" s="2">
        <v>11</v>
      </c>
      <c r="AK54" t="s">
        <v>17</v>
      </c>
      <c r="AL54" s="2">
        <v>11</v>
      </c>
      <c r="AM54" t="s">
        <v>18</v>
      </c>
      <c r="AP54">
        <f t="shared" si="2"/>
        <v>52</v>
      </c>
      <c r="AQ54" s="3">
        <f t="shared" si="3"/>
        <v>6.76</v>
      </c>
      <c r="AR54" s="3">
        <f t="shared" si="4"/>
        <v>40.04</v>
      </c>
      <c r="AS54" s="3">
        <f t="shared" si="9"/>
        <v>6.58</v>
      </c>
      <c r="AT54" s="3">
        <f t="shared" si="10"/>
        <v>37.6</v>
      </c>
      <c r="AU54" s="3">
        <f t="shared" si="11"/>
        <v>6.3</v>
      </c>
      <c r="AV54" s="3">
        <f t="shared" si="12"/>
        <v>35.700000000000003</v>
      </c>
      <c r="AW54" s="3">
        <f t="shared" si="13"/>
        <v>5.55</v>
      </c>
      <c r="AX54" s="3">
        <f t="shared" si="14"/>
        <v>32.93</v>
      </c>
      <c r="AY54" s="3">
        <f t="shared" si="15"/>
        <v>5.28</v>
      </c>
      <c r="AZ54" s="3">
        <f t="shared" si="16"/>
        <v>31.02</v>
      </c>
      <c r="BA54" s="3">
        <f t="shared" si="17"/>
        <v>4.59</v>
      </c>
      <c r="BB54" s="3">
        <f t="shared" si="18"/>
        <v>27</v>
      </c>
      <c r="BC54" s="3">
        <f t="shared" si="19"/>
        <v>3.96</v>
      </c>
      <c r="BD54" s="3">
        <f t="shared" si="20"/>
        <v>23.32</v>
      </c>
      <c r="BF54" s="2">
        <f t="shared" si="5"/>
        <v>9</v>
      </c>
      <c r="BG54" s="2">
        <f t="shared" si="6"/>
        <v>9</v>
      </c>
      <c r="BH54" s="2">
        <f t="shared" si="7"/>
        <v>11</v>
      </c>
      <c r="BI54" s="2">
        <f t="shared" si="7"/>
        <v>11</v>
      </c>
      <c r="BK54" t="s">
        <v>200</v>
      </c>
      <c r="BL54" t="str">
        <f t="shared" si="8"/>
        <v>cursed-armor-52 = Cursed armor - Level 52</v>
      </c>
    </row>
    <row r="55" spans="1:64" x14ac:dyDescent="0.25">
      <c r="A55" t="str">
        <f t="shared" si="0"/>
        <v>{ type = "armor", name = "cursed-armor-53", icon = "__Cursed-Exp__/graphics/icons/armor/cursed-armor-53.jpg", flags = {"goes-to-main-inventory"}, resistences = { { type = "physical", decrese = 6.89, percent = 40.81 },{ type = "impact", decrese = 5.44, percent = 31.96 },{ type = "poison", decrese = 4.76, percent = 28 },{ type = "explosion", decrese = 5.7, percent = 33.82 },{ type = "fire", decrese = 4.14, percent = 24.38 },{ type = "laser", decrese = 6.45, percent = 36.55 },{ type = "acid", decrese = 6.72, percent = 38.4} }, durability = 50000,  subgroup = "cursed-armor", order = "c[cursed]-b[armor]", stack_size = 1, equipment_grid = {width = 11, height = 11}},</v>
      </c>
      <c r="B55" t="s">
        <v>22</v>
      </c>
      <c r="C55" t="s">
        <v>0</v>
      </c>
      <c r="D55" t="s">
        <v>84</v>
      </c>
      <c r="E55" t="s">
        <v>148</v>
      </c>
      <c r="F55">
        <v>53</v>
      </c>
      <c r="G55" t="s">
        <v>32</v>
      </c>
      <c r="H55" s="5">
        <v>6.89</v>
      </c>
      <c r="I55" t="s">
        <v>2</v>
      </c>
      <c r="J55" s="3">
        <v>40.81</v>
      </c>
      <c r="K55" t="s">
        <v>3</v>
      </c>
      <c r="L55" s="3">
        <v>5.44</v>
      </c>
      <c r="M55" t="s">
        <v>2</v>
      </c>
      <c r="N55" s="3">
        <v>31.96</v>
      </c>
      <c r="O55" t="s">
        <v>8</v>
      </c>
      <c r="P55" s="3">
        <v>4.76</v>
      </c>
      <c r="Q55" t="s">
        <v>2</v>
      </c>
      <c r="R55" s="3">
        <v>28</v>
      </c>
      <c r="S55" t="s">
        <v>11</v>
      </c>
      <c r="T55" s="3">
        <v>5.7</v>
      </c>
      <c r="U55" t="s">
        <v>2</v>
      </c>
      <c r="V55" s="3">
        <v>33.82</v>
      </c>
      <c r="W55" t="s">
        <v>13</v>
      </c>
      <c r="X55" s="3">
        <v>4.1399999999999997</v>
      </c>
      <c r="Y55" t="s">
        <v>2</v>
      </c>
      <c r="Z55" s="3">
        <v>24.38</v>
      </c>
      <c r="AA55" t="s">
        <v>14</v>
      </c>
      <c r="AB55" s="3">
        <v>6.45</v>
      </c>
      <c r="AC55" t="s">
        <v>2</v>
      </c>
      <c r="AD55" s="3">
        <v>36.549999999999997</v>
      </c>
      <c r="AE55" t="s">
        <v>16</v>
      </c>
      <c r="AF55" s="3">
        <v>6.72</v>
      </c>
      <c r="AG55" t="s">
        <v>2</v>
      </c>
      <c r="AH55" s="3">
        <v>38.4</v>
      </c>
      <c r="AI55" t="s">
        <v>259</v>
      </c>
      <c r="AJ55" s="2">
        <v>11</v>
      </c>
      <c r="AK55" t="s">
        <v>17</v>
      </c>
      <c r="AL55" s="2">
        <v>11</v>
      </c>
      <c r="AM55" t="s">
        <v>18</v>
      </c>
      <c r="AP55">
        <f t="shared" si="2"/>
        <v>53</v>
      </c>
      <c r="AQ55" s="3">
        <f t="shared" si="3"/>
        <v>6.89</v>
      </c>
      <c r="AR55" s="3">
        <f t="shared" si="4"/>
        <v>40.81</v>
      </c>
      <c r="AS55" s="3">
        <f t="shared" si="9"/>
        <v>6.72</v>
      </c>
      <c r="AT55" s="3">
        <f t="shared" si="10"/>
        <v>38.4</v>
      </c>
      <c r="AU55" s="3">
        <f t="shared" si="11"/>
        <v>6.45</v>
      </c>
      <c r="AV55" s="3">
        <f t="shared" si="12"/>
        <v>36.549999999999997</v>
      </c>
      <c r="AW55" s="3">
        <f t="shared" si="13"/>
        <v>5.7</v>
      </c>
      <c r="AX55" s="3">
        <f t="shared" si="14"/>
        <v>33.82</v>
      </c>
      <c r="AY55" s="3">
        <f t="shared" si="15"/>
        <v>5.44</v>
      </c>
      <c r="AZ55" s="3">
        <f t="shared" si="16"/>
        <v>31.96</v>
      </c>
      <c r="BA55" s="3">
        <f t="shared" si="17"/>
        <v>4.76</v>
      </c>
      <c r="BB55" s="3">
        <f t="shared" si="18"/>
        <v>28</v>
      </c>
      <c r="BC55" s="3">
        <f t="shared" si="19"/>
        <v>4.1399999999999997</v>
      </c>
      <c r="BD55" s="3">
        <f t="shared" si="20"/>
        <v>24.38</v>
      </c>
      <c r="BF55" s="2">
        <f t="shared" si="5"/>
        <v>9</v>
      </c>
      <c r="BG55" s="2">
        <f t="shared" si="6"/>
        <v>9</v>
      </c>
      <c r="BH55" s="2">
        <f t="shared" si="7"/>
        <v>11</v>
      </c>
      <c r="BI55" s="2">
        <f t="shared" si="7"/>
        <v>11</v>
      </c>
      <c r="BK55" t="s">
        <v>201</v>
      </c>
      <c r="BL55" t="str">
        <f t="shared" si="8"/>
        <v>cursed-armor-53 = Cursed armor - Level 53</v>
      </c>
    </row>
    <row r="56" spans="1:64" x14ac:dyDescent="0.25">
      <c r="A56" t="str">
        <f t="shared" si="0"/>
        <v>{ type = "armor", name = "cursed-armor-54", icon = "__Cursed-Exp__/graphics/icons/armor/cursed-armor-54.jpg", flags = {"goes-to-main-inventory"}, resistences = { { type = "physical", decrese = 7.02, percent = 41.58 },{ type = "impact", decrese = 5.6, percent = 32.9 },{ type = "poison", decrese = 4.93, percent = 29 },{ type = "explosion", decrese = 5.85, percent = 34.71 },{ type = "fire", decrese = 4.32, percent = 25.44 },{ type = "laser", decrese = 6.6, percent = 37.4 },{ type = "acid", decrese = 6.86, percent = 39.2} }, durability = 50000,  subgroup = "cursed-armor", order = "c[cursed]-b[armor]", stack_size = 1, equipment_grid = {width = 11, height = 11}},</v>
      </c>
      <c r="B56" t="s">
        <v>22</v>
      </c>
      <c r="C56" t="s">
        <v>0</v>
      </c>
      <c r="D56" t="s">
        <v>85</v>
      </c>
      <c r="E56" t="s">
        <v>148</v>
      </c>
      <c r="F56">
        <v>54</v>
      </c>
      <c r="G56" t="s">
        <v>32</v>
      </c>
      <c r="H56" s="5">
        <v>7.02</v>
      </c>
      <c r="I56" t="s">
        <v>2</v>
      </c>
      <c r="J56" s="3">
        <v>41.58</v>
      </c>
      <c r="K56" t="s">
        <v>3</v>
      </c>
      <c r="L56" s="3">
        <v>5.6</v>
      </c>
      <c r="M56" t="s">
        <v>2</v>
      </c>
      <c r="N56" s="3">
        <v>32.9</v>
      </c>
      <c r="O56" t="s">
        <v>8</v>
      </c>
      <c r="P56" s="3">
        <v>4.93</v>
      </c>
      <c r="Q56" t="s">
        <v>2</v>
      </c>
      <c r="R56" s="3">
        <v>29</v>
      </c>
      <c r="S56" t="s">
        <v>11</v>
      </c>
      <c r="T56" s="3">
        <v>5.85</v>
      </c>
      <c r="U56" t="s">
        <v>2</v>
      </c>
      <c r="V56" s="3">
        <v>34.71</v>
      </c>
      <c r="W56" t="s">
        <v>13</v>
      </c>
      <c r="X56" s="3">
        <v>4.32</v>
      </c>
      <c r="Y56" t="s">
        <v>2</v>
      </c>
      <c r="Z56" s="3">
        <v>25.44</v>
      </c>
      <c r="AA56" t="s">
        <v>14</v>
      </c>
      <c r="AB56" s="3">
        <v>6.6</v>
      </c>
      <c r="AC56" t="s">
        <v>2</v>
      </c>
      <c r="AD56" s="3">
        <v>37.4</v>
      </c>
      <c r="AE56" t="s">
        <v>16</v>
      </c>
      <c r="AF56" s="3">
        <v>6.86</v>
      </c>
      <c r="AG56" t="s">
        <v>2</v>
      </c>
      <c r="AH56" s="3">
        <v>39.200000000000003</v>
      </c>
      <c r="AI56" t="s">
        <v>259</v>
      </c>
      <c r="AJ56" s="2">
        <v>11</v>
      </c>
      <c r="AK56" t="s">
        <v>17</v>
      </c>
      <c r="AL56" s="2">
        <v>11</v>
      </c>
      <c r="AM56" t="s">
        <v>18</v>
      </c>
      <c r="AP56">
        <f t="shared" si="2"/>
        <v>54</v>
      </c>
      <c r="AQ56" s="3">
        <f t="shared" si="3"/>
        <v>7.02</v>
      </c>
      <c r="AR56" s="3">
        <f t="shared" si="4"/>
        <v>41.58</v>
      </c>
      <c r="AS56" s="3">
        <f t="shared" si="9"/>
        <v>6.86</v>
      </c>
      <c r="AT56" s="3">
        <f t="shared" si="10"/>
        <v>39.200000000000003</v>
      </c>
      <c r="AU56" s="3">
        <f t="shared" si="11"/>
        <v>6.6</v>
      </c>
      <c r="AV56" s="3">
        <f t="shared" si="12"/>
        <v>37.4</v>
      </c>
      <c r="AW56" s="3">
        <f t="shared" si="13"/>
        <v>5.85</v>
      </c>
      <c r="AX56" s="3">
        <f t="shared" si="14"/>
        <v>34.71</v>
      </c>
      <c r="AY56" s="3">
        <f t="shared" si="15"/>
        <v>5.6</v>
      </c>
      <c r="AZ56" s="3">
        <f t="shared" si="16"/>
        <v>32.9</v>
      </c>
      <c r="BA56" s="3">
        <f t="shared" si="17"/>
        <v>4.93</v>
      </c>
      <c r="BB56" s="3">
        <f t="shared" si="18"/>
        <v>29</v>
      </c>
      <c r="BC56" s="3">
        <f t="shared" si="19"/>
        <v>4.32</v>
      </c>
      <c r="BD56" s="3">
        <f t="shared" si="20"/>
        <v>25.44</v>
      </c>
      <c r="BF56" s="2">
        <f t="shared" si="5"/>
        <v>9</v>
      </c>
      <c r="BG56" s="2">
        <f t="shared" si="6"/>
        <v>9</v>
      </c>
      <c r="BH56" s="2">
        <f t="shared" si="7"/>
        <v>11</v>
      </c>
      <c r="BI56" s="2">
        <f t="shared" si="7"/>
        <v>11</v>
      </c>
      <c r="BK56" t="s">
        <v>202</v>
      </c>
      <c r="BL56" t="str">
        <f t="shared" si="8"/>
        <v>cursed-armor-54 = Cursed armor - Level 54</v>
      </c>
    </row>
    <row r="57" spans="1:64" x14ac:dyDescent="0.25">
      <c r="A57" t="str">
        <f t="shared" si="0"/>
        <v>{ type = "armor", name = "cursed-armor-55", icon = "__Cursed-Exp__/graphics/icons/armor/cursed-armor-55.jpg", flags = {"goes-to-main-inventory"}, resistences = { { type = "physical", decrese = 7.15, percent = 42.35 },{ type = "impact", decrese = 5.76, percent = 33.84 },{ type = "poison", decrese = 5.1, percent = 30 },{ type = "explosion", decrese = 6, percent = 35.6 },{ type = "fire", decrese = 4.5, percent = 26.5 },{ type = "laser", decrese = 6.75, percent = 38.25 },{ type = "acid", decrese = 7, percent = 40} }, durability = 50000,  subgroup = "cursed-armor", order = "c[cursed]-b[armor]", stack_size = 1, equipment_grid = {width = 12, height = 12}},</v>
      </c>
      <c r="B57" t="s">
        <v>22</v>
      </c>
      <c r="C57" t="s">
        <v>0</v>
      </c>
      <c r="D57" t="s">
        <v>86</v>
      </c>
      <c r="E57" t="s">
        <v>148</v>
      </c>
      <c r="F57">
        <v>55</v>
      </c>
      <c r="G57" t="s">
        <v>32</v>
      </c>
      <c r="H57" s="5">
        <v>7.15</v>
      </c>
      <c r="I57" t="s">
        <v>2</v>
      </c>
      <c r="J57" s="3">
        <v>42.35</v>
      </c>
      <c r="K57" t="s">
        <v>3</v>
      </c>
      <c r="L57" s="3">
        <v>5.76</v>
      </c>
      <c r="M57" t="s">
        <v>2</v>
      </c>
      <c r="N57" s="3">
        <v>33.840000000000003</v>
      </c>
      <c r="O57" t="s">
        <v>8</v>
      </c>
      <c r="P57" s="3">
        <v>5.0999999999999996</v>
      </c>
      <c r="Q57" t="s">
        <v>2</v>
      </c>
      <c r="R57" s="3">
        <v>30</v>
      </c>
      <c r="S57" t="s">
        <v>11</v>
      </c>
      <c r="T57" s="3">
        <v>6</v>
      </c>
      <c r="U57" t="s">
        <v>2</v>
      </c>
      <c r="V57" s="3">
        <v>35.6</v>
      </c>
      <c r="W57" t="s">
        <v>13</v>
      </c>
      <c r="X57" s="3">
        <v>4.5</v>
      </c>
      <c r="Y57" t="s">
        <v>2</v>
      </c>
      <c r="Z57" s="3">
        <v>26.5</v>
      </c>
      <c r="AA57" t="s">
        <v>14</v>
      </c>
      <c r="AB57" s="3">
        <v>6.75</v>
      </c>
      <c r="AC57" t="s">
        <v>2</v>
      </c>
      <c r="AD57" s="3">
        <v>38.25</v>
      </c>
      <c r="AE57" t="s">
        <v>16</v>
      </c>
      <c r="AF57" s="3">
        <v>7</v>
      </c>
      <c r="AG57" t="s">
        <v>2</v>
      </c>
      <c r="AH57" s="3">
        <v>40</v>
      </c>
      <c r="AI57" t="s">
        <v>259</v>
      </c>
      <c r="AJ57" s="2">
        <v>12</v>
      </c>
      <c r="AK57" t="s">
        <v>17</v>
      </c>
      <c r="AL57" s="2">
        <v>12</v>
      </c>
      <c r="AM57" t="s">
        <v>18</v>
      </c>
      <c r="AP57">
        <f t="shared" si="2"/>
        <v>55</v>
      </c>
      <c r="AQ57" s="3">
        <f t="shared" si="3"/>
        <v>7.15</v>
      </c>
      <c r="AR57" s="3">
        <f t="shared" si="4"/>
        <v>42.35</v>
      </c>
      <c r="AS57" s="3">
        <f t="shared" si="9"/>
        <v>7</v>
      </c>
      <c r="AT57" s="3">
        <f t="shared" si="10"/>
        <v>40</v>
      </c>
      <c r="AU57" s="3">
        <f t="shared" si="11"/>
        <v>6.75</v>
      </c>
      <c r="AV57" s="3">
        <f t="shared" si="12"/>
        <v>38.25</v>
      </c>
      <c r="AW57" s="3">
        <f t="shared" si="13"/>
        <v>6</v>
      </c>
      <c r="AX57" s="3">
        <f t="shared" si="14"/>
        <v>35.6</v>
      </c>
      <c r="AY57" s="3">
        <f t="shared" si="15"/>
        <v>5.76</v>
      </c>
      <c r="AZ57" s="3">
        <f t="shared" si="16"/>
        <v>33.840000000000003</v>
      </c>
      <c r="BA57" s="3">
        <f t="shared" si="17"/>
        <v>5.0999999999999996</v>
      </c>
      <c r="BB57" s="3">
        <f t="shared" si="18"/>
        <v>30</v>
      </c>
      <c r="BC57" s="3">
        <f t="shared" si="19"/>
        <v>4.5</v>
      </c>
      <c r="BD57" s="3">
        <f t="shared" si="20"/>
        <v>26.5</v>
      </c>
      <c r="BF57" s="2">
        <f t="shared" si="5"/>
        <v>10</v>
      </c>
      <c r="BG57" s="2">
        <f t="shared" si="6"/>
        <v>10</v>
      </c>
      <c r="BH57" s="2">
        <f t="shared" si="7"/>
        <v>12</v>
      </c>
      <c r="BI57" s="2">
        <f t="shared" si="7"/>
        <v>12</v>
      </c>
      <c r="BK57" t="s">
        <v>203</v>
      </c>
      <c r="BL57" t="str">
        <f t="shared" si="8"/>
        <v>cursed-armor-55 = Cursed armor - Level 55</v>
      </c>
    </row>
    <row r="58" spans="1:64" x14ac:dyDescent="0.25">
      <c r="A58" t="str">
        <f t="shared" si="0"/>
        <v>{ type = "armor", name = "cursed-armor-56", icon = "__Cursed-Exp__/graphics/icons/armor/cursed-armor-56.jpg", flags = {"goes-to-main-inventory"}, resistences = { { type = "physical", decrese = 7.28, percent = 43.12 },{ type = "impact", decrese = 5.92, percent = 34.78 },{ type = "poison", decrese = 5.27, percent = 31 },{ type = "explosion", decrese = 6.15, percent = 36.49 },{ type = "fire", decrese = 4.68, percent = 27.56 },{ type = "laser", decrese = 6.9, percent = 39.1 },{ type = "acid", decrese = 7.14, percent = 40.8} }, durability = 50000,  subgroup = "cursed-armor", order = "c[cursed]-b[armor]", stack_size = 1, equipment_grid = {width = 12, height = 12}},</v>
      </c>
      <c r="B58" t="s">
        <v>22</v>
      </c>
      <c r="C58" t="s">
        <v>0</v>
      </c>
      <c r="D58" t="s">
        <v>87</v>
      </c>
      <c r="E58" t="s">
        <v>148</v>
      </c>
      <c r="F58">
        <v>56</v>
      </c>
      <c r="G58" t="s">
        <v>32</v>
      </c>
      <c r="H58" s="5">
        <v>7.28</v>
      </c>
      <c r="I58" t="s">
        <v>2</v>
      </c>
      <c r="J58" s="3">
        <v>43.12</v>
      </c>
      <c r="K58" t="s">
        <v>3</v>
      </c>
      <c r="L58" s="3">
        <v>5.92</v>
      </c>
      <c r="M58" t="s">
        <v>2</v>
      </c>
      <c r="N58" s="3">
        <v>34.78</v>
      </c>
      <c r="O58" t="s">
        <v>8</v>
      </c>
      <c r="P58" s="3">
        <v>5.27</v>
      </c>
      <c r="Q58" t="s">
        <v>2</v>
      </c>
      <c r="R58" s="3">
        <v>31</v>
      </c>
      <c r="S58" t="s">
        <v>11</v>
      </c>
      <c r="T58" s="3">
        <v>6.15</v>
      </c>
      <c r="U58" t="s">
        <v>2</v>
      </c>
      <c r="V58" s="3">
        <v>36.49</v>
      </c>
      <c r="W58" t="s">
        <v>13</v>
      </c>
      <c r="X58" s="3">
        <v>4.68</v>
      </c>
      <c r="Y58" t="s">
        <v>2</v>
      </c>
      <c r="Z58" s="3">
        <v>27.56</v>
      </c>
      <c r="AA58" t="s">
        <v>14</v>
      </c>
      <c r="AB58" s="3">
        <v>6.9</v>
      </c>
      <c r="AC58" t="s">
        <v>2</v>
      </c>
      <c r="AD58" s="3">
        <v>39.1</v>
      </c>
      <c r="AE58" t="s">
        <v>16</v>
      </c>
      <c r="AF58" s="3">
        <v>7.14</v>
      </c>
      <c r="AG58" t="s">
        <v>2</v>
      </c>
      <c r="AH58" s="3">
        <v>40.799999999999997</v>
      </c>
      <c r="AI58" t="s">
        <v>259</v>
      </c>
      <c r="AJ58" s="2">
        <v>12</v>
      </c>
      <c r="AK58" t="s">
        <v>17</v>
      </c>
      <c r="AL58" s="2">
        <v>12</v>
      </c>
      <c r="AM58" t="s">
        <v>18</v>
      </c>
      <c r="AP58">
        <f t="shared" si="2"/>
        <v>56</v>
      </c>
      <c r="AQ58" s="3">
        <f t="shared" si="3"/>
        <v>7.28</v>
      </c>
      <c r="AR58" s="3">
        <f t="shared" si="4"/>
        <v>43.12</v>
      </c>
      <c r="AS58" s="3">
        <f t="shared" si="9"/>
        <v>7.14</v>
      </c>
      <c r="AT58" s="3">
        <f t="shared" si="10"/>
        <v>40.799999999999997</v>
      </c>
      <c r="AU58" s="3">
        <f t="shared" si="11"/>
        <v>6.9</v>
      </c>
      <c r="AV58" s="3">
        <f t="shared" si="12"/>
        <v>39.1</v>
      </c>
      <c r="AW58" s="3">
        <f t="shared" si="13"/>
        <v>6.15</v>
      </c>
      <c r="AX58" s="3">
        <f t="shared" si="14"/>
        <v>36.49</v>
      </c>
      <c r="AY58" s="3">
        <f t="shared" si="15"/>
        <v>5.92</v>
      </c>
      <c r="AZ58" s="3">
        <f t="shared" si="16"/>
        <v>34.78</v>
      </c>
      <c r="BA58" s="3">
        <f t="shared" si="17"/>
        <v>5.27</v>
      </c>
      <c r="BB58" s="3">
        <f t="shared" si="18"/>
        <v>31</v>
      </c>
      <c r="BC58" s="3">
        <f t="shared" si="19"/>
        <v>4.68</v>
      </c>
      <c r="BD58" s="3">
        <f t="shared" si="20"/>
        <v>27.56</v>
      </c>
      <c r="BF58" s="2">
        <f t="shared" si="5"/>
        <v>10</v>
      </c>
      <c r="BG58" s="2">
        <f t="shared" si="6"/>
        <v>10</v>
      </c>
      <c r="BH58" s="2">
        <f t="shared" si="7"/>
        <v>12</v>
      </c>
      <c r="BI58" s="2">
        <f t="shared" si="7"/>
        <v>12</v>
      </c>
      <c r="BK58" t="s">
        <v>204</v>
      </c>
      <c r="BL58" t="str">
        <f t="shared" si="8"/>
        <v>cursed-armor-56 = Cursed armor - Level 56</v>
      </c>
    </row>
    <row r="59" spans="1:64" x14ac:dyDescent="0.25">
      <c r="A59" t="str">
        <f t="shared" si="0"/>
        <v>{ type = "armor", name = "cursed-armor-57", icon = "__Cursed-Exp__/graphics/icons/armor/cursed-armor-57.jpg", flags = {"goes-to-main-inventory"}, resistences = { { type = "physical", decrese = 7.41, percent = 43.89 },{ type = "impact", decrese = 6.08, percent = 35.72 },{ type = "poison", decrese = 5.44, percent = 32 },{ type = "explosion", decrese = 6.3, percent = 37.38 },{ type = "fire", decrese = 4.86, percent = 28.62 },{ type = "laser", decrese = 7.05, percent = 39.95 },{ type = "acid", decrese = 7.28, percent = 41.6} }, durability = 50000,  subgroup = "cursed-armor", order = "c[cursed]-b[armor]", stack_size = 1, equipment_grid = {width = 12, height = 12}},</v>
      </c>
      <c r="B59" t="s">
        <v>22</v>
      </c>
      <c r="C59" t="s">
        <v>0</v>
      </c>
      <c r="D59" t="s">
        <v>88</v>
      </c>
      <c r="E59" t="s">
        <v>148</v>
      </c>
      <c r="F59">
        <v>57</v>
      </c>
      <c r="G59" t="s">
        <v>32</v>
      </c>
      <c r="H59" s="5">
        <v>7.41</v>
      </c>
      <c r="I59" t="s">
        <v>2</v>
      </c>
      <c r="J59" s="3">
        <v>43.89</v>
      </c>
      <c r="K59" t="s">
        <v>3</v>
      </c>
      <c r="L59" s="3">
        <v>6.08</v>
      </c>
      <c r="M59" t="s">
        <v>2</v>
      </c>
      <c r="N59" s="3">
        <v>35.72</v>
      </c>
      <c r="O59" t="s">
        <v>8</v>
      </c>
      <c r="P59" s="3">
        <v>5.44</v>
      </c>
      <c r="Q59" t="s">
        <v>2</v>
      </c>
      <c r="R59" s="3">
        <v>32</v>
      </c>
      <c r="S59" t="s">
        <v>11</v>
      </c>
      <c r="T59" s="3">
        <v>6.3</v>
      </c>
      <c r="U59" t="s">
        <v>2</v>
      </c>
      <c r="V59" s="3">
        <v>37.380000000000003</v>
      </c>
      <c r="W59" t="s">
        <v>13</v>
      </c>
      <c r="X59" s="3">
        <v>4.8600000000000003</v>
      </c>
      <c r="Y59" t="s">
        <v>2</v>
      </c>
      <c r="Z59" s="3">
        <v>28.62</v>
      </c>
      <c r="AA59" t="s">
        <v>14</v>
      </c>
      <c r="AB59" s="3">
        <v>7.05</v>
      </c>
      <c r="AC59" t="s">
        <v>2</v>
      </c>
      <c r="AD59" s="3">
        <v>39.950000000000003</v>
      </c>
      <c r="AE59" t="s">
        <v>16</v>
      </c>
      <c r="AF59" s="3">
        <v>7.28</v>
      </c>
      <c r="AG59" t="s">
        <v>2</v>
      </c>
      <c r="AH59" s="3">
        <v>41.6</v>
      </c>
      <c r="AI59" t="s">
        <v>259</v>
      </c>
      <c r="AJ59" s="2">
        <v>12</v>
      </c>
      <c r="AK59" t="s">
        <v>17</v>
      </c>
      <c r="AL59" s="2">
        <v>12</v>
      </c>
      <c r="AM59" t="s">
        <v>18</v>
      </c>
      <c r="AP59">
        <f t="shared" si="2"/>
        <v>57</v>
      </c>
      <c r="AQ59" s="3">
        <f t="shared" si="3"/>
        <v>7.41</v>
      </c>
      <c r="AR59" s="3">
        <f t="shared" si="4"/>
        <v>43.89</v>
      </c>
      <c r="AS59" s="3">
        <f t="shared" si="9"/>
        <v>7.28</v>
      </c>
      <c r="AT59" s="3">
        <f t="shared" si="10"/>
        <v>41.6</v>
      </c>
      <c r="AU59" s="3">
        <f t="shared" si="11"/>
        <v>7.05</v>
      </c>
      <c r="AV59" s="3">
        <f t="shared" si="12"/>
        <v>39.950000000000003</v>
      </c>
      <c r="AW59" s="3">
        <f t="shared" si="13"/>
        <v>6.3</v>
      </c>
      <c r="AX59" s="3">
        <f t="shared" si="14"/>
        <v>37.380000000000003</v>
      </c>
      <c r="AY59" s="3">
        <f t="shared" si="15"/>
        <v>6.08</v>
      </c>
      <c r="AZ59" s="3">
        <f t="shared" si="16"/>
        <v>35.72</v>
      </c>
      <c r="BA59" s="3">
        <f t="shared" si="17"/>
        <v>5.44</v>
      </c>
      <c r="BB59" s="3">
        <f t="shared" si="18"/>
        <v>32</v>
      </c>
      <c r="BC59" s="3">
        <f t="shared" si="19"/>
        <v>4.8600000000000003</v>
      </c>
      <c r="BD59" s="3">
        <f t="shared" si="20"/>
        <v>28.62</v>
      </c>
      <c r="BF59" s="2">
        <f t="shared" si="5"/>
        <v>10</v>
      </c>
      <c r="BG59" s="2">
        <f t="shared" si="6"/>
        <v>10</v>
      </c>
      <c r="BH59" s="2">
        <f t="shared" si="7"/>
        <v>12</v>
      </c>
      <c r="BI59" s="2">
        <f t="shared" si="7"/>
        <v>12</v>
      </c>
      <c r="BK59" t="s">
        <v>205</v>
      </c>
      <c r="BL59" t="str">
        <f t="shared" si="8"/>
        <v>cursed-armor-57 = Cursed armor - Level 57</v>
      </c>
    </row>
    <row r="60" spans="1:64" x14ac:dyDescent="0.25">
      <c r="A60" t="str">
        <f t="shared" si="0"/>
        <v>{ type = "armor", name = "cursed-armor-58", icon = "__Cursed-Exp__/graphics/icons/armor/cursed-armor-58.jpg", flags = {"goes-to-main-inventory"}, resistences = { { type = "physical", decrese = 7.54, percent = 44.66 },{ type = "impact", decrese = 6.24, percent = 36.66 },{ type = "poison", decrese = 5.61, percent = 33 },{ type = "explosion", decrese = 6.45, percent = 38.27 },{ type = "fire", decrese = 5.04, percent = 29.68 },{ type = "laser", decrese = 7.2, percent = 40.8 },{ type = "acid", decrese = 7.42, percent = 42.4} }, durability = 50000,  subgroup = "cursed-armor", order = "c[cursed]-b[armor]", stack_size = 1, equipment_grid = {width = 12, height = 12}},</v>
      </c>
      <c r="B60" t="s">
        <v>22</v>
      </c>
      <c r="C60" t="s">
        <v>0</v>
      </c>
      <c r="D60" t="s">
        <v>89</v>
      </c>
      <c r="E60" t="s">
        <v>148</v>
      </c>
      <c r="F60">
        <v>58</v>
      </c>
      <c r="G60" t="s">
        <v>32</v>
      </c>
      <c r="H60" s="5">
        <v>7.54</v>
      </c>
      <c r="I60" t="s">
        <v>2</v>
      </c>
      <c r="J60" s="3">
        <v>44.66</v>
      </c>
      <c r="K60" t="s">
        <v>3</v>
      </c>
      <c r="L60" s="3">
        <v>6.24</v>
      </c>
      <c r="M60" t="s">
        <v>2</v>
      </c>
      <c r="N60" s="3">
        <v>36.659999999999997</v>
      </c>
      <c r="O60" t="s">
        <v>8</v>
      </c>
      <c r="P60" s="3">
        <v>5.61</v>
      </c>
      <c r="Q60" t="s">
        <v>2</v>
      </c>
      <c r="R60" s="3">
        <v>33</v>
      </c>
      <c r="S60" t="s">
        <v>11</v>
      </c>
      <c r="T60" s="3">
        <v>6.45</v>
      </c>
      <c r="U60" t="s">
        <v>2</v>
      </c>
      <c r="V60" s="3">
        <v>38.270000000000003</v>
      </c>
      <c r="W60" t="s">
        <v>13</v>
      </c>
      <c r="X60" s="3">
        <v>5.04</v>
      </c>
      <c r="Y60" t="s">
        <v>2</v>
      </c>
      <c r="Z60" s="3">
        <v>29.68</v>
      </c>
      <c r="AA60" t="s">
        <v>14</v>
      </c>
      <c r="AB60" s="3">
        <v>7.2</v>
      </c>
      <c r="AC60" t="s">
        <v>2</v>
      </c>
      <c r="AD60" s="3">
        <v>40.799999999999997</v>
      </c>
      <c r="AE60" t="s">
        <v>16</v>
      </c>
      <c r="AF60" s="3">
        <v>7.42</v>
      </c>
      <c r="AG60" t="s">
        <v>2</v>
      </c>
      <c r="AH60" s="3">
        <v>42.4</v>
      </c>
      <c r="AI60" t="s">
        <v>259</v>
      </c>
      <c r="AJ60" s="2">
        <v>12</v>
      </c>
      <c r="AK60" t="s">
        <v>17</v>
      </c>
      <c r="AL60" s="2">
        <v>12</v>
      </c>
      <c r="AM60" t="s">
        <v>18</v>
      </c>
      <c r="AP60">
        <f t="shared" si="2"/>
        <v>58</v>
      </c>
      <c r="AQ60" s="3">
        <f t="shared" si="3"/>
        <v>7.54</v>
      </c>
      <c r="AR60" s="3">
        <f t="shared" si="4"/>
        <v>44.66</v>
      </c>
      <c r="AS60" s="3">
        <f t="shared" si="9"/>
        <v>7.42</v>
      </c>
      <c r="AT60" s="3">
        <f t="shared" si="10"/>
        <v>42.4</v>
      </c>
      <c r="AU60" s="3">
        <f t="shared" si="11"/>
        <v>7.2</v>
      </c>
      <c r="AV60" s="3">
        <f t="shared" si="12"/>
        <v>40.799999999999997</v>
      </c>
      <c r="AW60" s="3">
        <f t="shared" si="13"/>
        <v>6.45</v>
      </c>
      <c r="AX60" s="3">
        <f t="shared" si="14"/>
        <v>38.270000000000003</v>
      </c>
      <c r="AY60" s="3">
        <f t="shared" si="15"/>
        <v>6.24</v>
      </c>
      <c r="AZ60" s="3">
        <f t="shared" si="16"/>
        <v>36.659999999999997</v>
      </c>
      <c r="BA60" s="3">
        <f t="shared" si="17"/>
        <v>5.61</v>
      </c>
      <c r="BB60" s="3">
        <f t="shared" si="18"/>
        <v>33</v>
      </c>
      <c r="BC60" s="3">
        <f t="shared" si="19"/>
        <v>5.04</v>
      </c>
      <c r="BD60" s="3">
        <f t="shared" si="20"/>
        <v>29.68</v>
      </c>
      <c r="BF60" s="2">
        <f t="shared" si="5"/>
        <v>10</v>
      </c>
      <c r="BG60" s="2">
        <f t="shared" si="6"/>
        <v>10</v>
      </c>
      <c r="BH60" s="2">
        <f t="shared" si="7"/>
        <v>12</v>
      </c>
      <c r="BI60" s="2">
        <f t="shared" si="7"/>
        <v>12</v>
      </c>
      <c r="BK60" t="s">
        <v>206</v>
      </c>
      <c r="BL60" t="str">
        <f t="shared" si="8"/>
        <v>cursed-armor-58 = Cursed armor - Level 58</v>
      </c>
    </row>
    <row r="61" spans="1:64" x14ac:dyDescent="0.25">
      <c r="A61" t="str">
        <f t="shared" si="0"/>
        <v>{ type = "armor", name = "cursed-armor-59", icon = "__Cursed-Exp__/graphics/icons/armor/cursed-armor-59.jpg", flags = {"goes-to-main-inventory"}, resistences = { { type = "physical", decrese = 7.67, percent = 45.43 },{ type = "impact", decrese = 6.4, percent = 37.6 },{ type = "poison", decrese = 5.78, percent = 34 },{ type = "explosion", decrese = 6.6, percent = 39.16 },{ type = "fire", decrese = 5.22, percent = 30.74 },{ type = "laser", decrese = 7.35, percent = 41.65 },{ type = "acid", decrese = 7.56, percent = 43.2} }, durability = 50000,  subgroup = "cursed-armor", order = "c[cursed]-b[armor]", stack_size = 1, equipment_grid = {width = 12, height = 12}},</v>
      </c>
      <c r="B61" t="s">
        <v>22</v>
      </c>
      <c r="C61" t="s">
        <v>0</v>
      </c>
      <c r="D61" t="s">
        <v>90</v>
      </c>
      <c r="E61" t="s">
        <v>148</v>
      </c>
      <c r="F61">
        <v>59</v>
      </c>
      <c r="G61" t="s">
        <v>32</v>
      </c>
      <c r="H61" s="5">
        <v>7.67</v>
      </c>
      <c r="I61" t="s">
        <v>2</v>
      </c>
      <c r="J61" s="3">
        <v>45.43</v>
      </c>
      <c r="K61" t="s">
        <v>3</v>
      </c>
      <c r="L61" s="3">
        <v>6.4</v>
      </c>
      <c r="M61" t="s">
        <v>2</v>
      </c>
      <c r="N61" s="3">
        <v>37.6</v>
      </c>
      <c r="O61" t="s">
        <v>8</v>
      </c>
      <c r="P61" s="3">
        <v>5.78</v>
      </c>
      <c r="Q61" t="s">
        <v>2</v>
      </c>
      <c r="R61" s="3">
        <v>34</v>
      </c>
      <c r="S61" t="s">
        <v>11</v>
      </c>
      <c r="T61" s="3">
        <v>6.6</v>
      </c>
      <c r="U61" t="s">
        <v>2</v>
      </c>
      <c r="V61" s="3">
        <v>39.159999999999997</v>
      </c>
      <c r="W61" t="s">
        <v>13</v>
      </c>
      <c r="X61" s="3">
        <v>5.22</v>
      </c>
      <c r="Y61" t="s">
        <v>2</v>
      </c>
      <c r="Z61" s="3">
        <v>30.74</v>
      </c>
      <c r="AA61" t="s">
        <v>14</v>
      </c>
      <c r="AB61" s="3">
        <v>7.35</v>
      </c>
      <c r="AC61" t="s">
        <v>2</v>
      </c>
      <c r="AD61" s="3">
        <v>41.65</v>
      </c>
      <c r="AE61" t="s">
        <v>16</v>
      </c>
      <c r="AF61" s="3">
        <v>7.56</v>
      </c>
      <c r="AG61" t="s">
        <v>2</v>
      </c>
      <c r="AH61" s="3">
        <v>43.2</v>
      </c>
      <c r="AI61" t="s">
        <v>259</v>
      </c>
      <c r="AJ61" s="2">
        <v>12</v>
      </c>
      <c r="AK61" t="s">
        <v>17</v>
      </c>
      <c r="AL61" s="2">
        <v>12</v>
      </c>
      <c r="AM61" t="s">
        <v>18</v>
      </c>
      <c r="AP61">
        <f t="shared" si="2"/>
        <v>59</v>
      </c>
      <c r="AQ61" s="3">
        <f t="shared" si="3"/>
        <v>7.67</v>
      </c>
      <c r="AR61" s="3">
        <f t="shared" si="4"/>
        <v>45.43</v>
      </c>
      <c r="AS61" s="3">
        <f t="shared" si="9"/>
        <v>7.56</v>
      </c>
      <c r="AT61" s="3">
        <f t="shared" si="10"/>
        <v>43.2</v>
      </c>
      <c r="AU61" s="3">
        <f t="shared" si="11"/>
        <v>7.35</v>
      </c>
      <c r="AV61" s="3">
        <f t="shared" si="12"/>
        <v>41.65</v>
      </c>
      <c r="AW61" s="3">
        <f t="shared" si="13"/>
        <v>6.6</v>
      </c>
      <c r="AX61" s="3">
        <f t="shared" si="14"/>
        <v>39.159999999999997</v>
      </c>
      <c r="AY61" s="3">
        <f t="shared" si="15"/>
        <v>6.4</v>
      </c>
      <c r="AZ61" s="3">
        <f t="shared" si="16"/>
        <v>37.6</v>
      </c>
      <c r="BA61" s="3">
        <f t="shared" si="17"/>
        <v>5.78</v>
      </c>
      <c r="BB61" s="3">
        <f t="shared" si="18"/>
        <v>34</v>
      </c>
      <c r="BC61" s="3">
        <f t="shared" si="19"/>
        <v>5.22</v>
      </c>
      <c r="BD61" s="3">
        <f t="shared" si="20"/>
        <v>30.74</v>
      </c>
      <c r="BF61" s="2">
        <f t="shared" si="5"/>
        <v>10</v>
      </c>
      <c r="BG61" s="2">
        <f t="shared" si="6"/>
        <v>10</v>
      </c>
      <c r="BH61" s="2">
        <f t="shared" si="7"/>
        <v>12</v>
      </c>
      <c r="BI61" s="2">
        <f t="shared" si="7"/>
        <v>12</v>
      </c>
      <c r="BK61" t="s">
        <v>207</v>
      </c>
      <c r="BL61" t="str">
        <f t="shared" si="8"/>
        <v>cursed-armor-59 = Cursed armor - Level 59</v>
      </c>
    </row>
    <row r="62" spans="1:64" x14ac:dyDescent="0.25">
      <c r="A62" t="str">
        <f t="shared" si="0"/>
        <v>{ type = "armor", name = "cursed-armor-60", icon = "__Cursed-Exp__/graphics/icons/armor/cursed-armor-60.jpg", flags = {"goes-to-main-inventory"}, resistences = { { type = "physical", decrese = 7.8, percent = 46.2 },{ type = "impact", decrese = 6.56, percent = 38.54 },{ type = "poison", decrese = 5.95, percent = 35 },{ type = "explosion", decrese = 6.75, percent = 40.05 },{ type = "fire", decrese = 5.4, percent = 31.8 },{ type = "laser", decrese = 7.5, percent = 42.5 },{ type = "acid", decrese = 7.7, percent = 44} }, durability = 50000,  subgroup = "cursed-armor", order = "c[cursed]-b[armor]", stack_size = 1, equipment_grid = {width = 12, height = 12}},</v>
      </c>
      <c r="B62" t="s">
        <v>22</v>
      </c>
      <c r="C62" t="s">
        <v>0</v>
      </c>
      <c r="D62" t="s">
        <v>91</v>
      </c>
      <c r="E62" t="s">
        <v>148</v>
      </c>
      <c r="F62">
        <v>60</v>
      </c>
      <c r="G62" t="s">
        <v>32</v>
      </c>
      <c r="H62" s="5">
        <v>7.8</v>
      </c>
      <c r="I62" t="s">
        <v>2</v>
      </c>
      <c r="J62" s="3">
        <v>46.2</v>
      </c>
      <c r="K62" t="s">
        <v>3</v>
      </c>
      <c r="L62" s="3">
        <v>6.56</v>
      </c>
      <c r="M62" t="s">
        <v>2</v>
      </c>
      <c r="N62" s="3">
        <v>38.54</v>
      </c>
      <c r="O62" t="s">
        <v>8</v>
      </c>
      <c r="P62" s="3">
        <v>5.95</v>
      </c>
      <c r="Q62" t="s">
        <v>2</v>
      </c>
      <c r="R62" s="3">
        <v>35</v>
      </c>
      <c r="S62" t="s">
        <v>11</v>
      </c>
      <c r="T62" s="3">
        <v>6.75</v>
      </c>
      <c r="U62" t="s">
        <v>2</v>
      </c>
      <c r="V62" s="3">
        <v>40.049999999999997</v>
      </c>
      <c r="W62" t="s">
        <v>13</v>
      </c>
      <c r="X62" s="3">
        <v>5.4</v>
      </c>
      <c r="Y62" t="s">
        <v>2</v>
      </c>
      <c r="Z62" s="3">
        <v>31.8</v>
      </c>
      <c r="AA62" t="s">
        <v>14</v>
      </c>
      <c r="AB62" s="3">
        <v>7.5</v>
      </c>
      <c r="AC62" t="s">
        <v>2</v>
      </c>
      <c r="AD62" s="3">
        <v>42.5</v>
      </c>
      <c r="AE62" t="s">
        <v>16</v>
      </c>
      <c r="AF62" s="3">
        <v>7.7</v>
      </c>
      <c r="AG62" t="s">
        <v>2</v>
      </c>
      <c r="AH62" s="3">
        <v>44</v>
      </c>
      <c r="AI62" t="s">
        <v>259</v>
      </c>
      <c r="AJ62" s="2">
        <v>12</v>
      </c>
      <c r="AK62" t="s">
        <v>17</v>
      </c>
      <c r="AL62" s="2">
        <v>12</v>
      </c>
      <c r="AM62" t="s">
        <v>18</v>
      </c>
      <c r="AP62">
        <f t="shared" si="2"/>
        <v>60</v>
      </c>
      <c r="AQ62" s="3">
        <f t="shared" si="3"/>
        <v>7.8</v>
      </c>
      <c r="AR62" s="3">
        <f t="shared" si="4"/>
        <v>46.2</v>
      </c>
      <c r="AS62" s="3">
        <f t="shared" si="9"/>
        <v>7.7</v>
      </c>
      <c r="AT62" s="3">
        <f t="shared" si="10"/>
        <v>44</v>
      </c>
      <c r="AU62" s="3">
        <f t="shared" si="11"/>
        <v>7.5</v>
      </c>
      <c r="AV62" s="3">
        <f t="shared" si="12"/>
        <v>42.5</v>
      </c>
      <c r="AW62" s="3">
        <f t="shared" si="13"/>
        <v>6.75</v>
      </c>
      <c r="AX62" s="3">
        <f t="shared" si="14"/>
        <v>40.049999999999997</v>
      </c>
      <c r="AY62" s="3">
        <f t="shared" si="15"/>
        <v>6.56</v>
      </c>
      <c r="AZ62" s="3">
        <f t="shared" si="16"/>
        <v>38.54</v>
      </c>
      <c r="BA62" s="3">
        <f t="shared" si="17"/>
        <v>5.95</v>
      </c>
      <c r="BB62" s="3">
        <f t="shared" si="18"/>
        <v>35</v>
      </c>
      <c r="BC62" s="3">
        <f t="shared" si="19"/>
        <v>5.4</v>
      </c>
      <c r="BD62" s="3">
        <f t="shared" si="20"/>
        <v>31.8</v>
      </c>
      <c r="BF62" s="2">
        <f t="shared" si="5"/>
        <v>10</v>
      </c>
      <c r="BG62" s="2">
        <f t="shared" si="6"/>
        <v>10</v>
      </c>
      <c r="BH62" s="2">
        <f t="shared" si="7"/>
        <v>12</v>
      </c>
      <c r="BI62" s="2">
        <f t="shared" si="7"/>
        <v>12</v>
      </c>
      <c r="BK62" t="s">
        <v>208</v>
      </c>
      <c r="BL62" t="str">
        <f t="shared" si="8"/>
        <v>cursed-armor-60 = Cursed armor - Level 60</v>
      </c>
    </row>
    <row r="63" spans="1:64" x14ac:dyDescent="0.25">
      <c r="A63" t="str">
        <f t="shared" si="0"/>
        <v>{ type = "armor", name = "cursed-armor-61", icon = "__Cursed-Exp__/graphics/icons/armor/cursed-armor-61.jpg", flags = {"goes-to-main-inventory"}, resistences = { { type = "physical", decrese = 7.93, percent = 46.97 },{ type = "impact", decrese = 6.72, percent = 39.48 },{ type = "poison", decrese = 6.12, percent = 36 },{ type = "explosion", decrese = 6.9, percent = 40.94 },{ type = "fire", decrese = 5.58, percent = 32.86 },{ type = "laser", decrese = 7.65, percent = 43.35 },{ type = "acid", decrese = 7.84, percent = 44.8} }, durability = 50000,  subgroup = "cursed-armor", order = "c[cursed]-b[armor]", stack_size = 1, equipment_grid = {width = 13, height = 13}},</v>
      </c>
      <c r="B63" t="s">
        <v>22</v>
      </c>
      <c r="C63" t="s">
        <v>0</v>
      </c>
      <c r="D63" t="s">
        <v>92</v>
      </c>
      <c r="E63" t="s">
        <v>148</v>
      </c>
      <c r="F63">
        <v>61</v>
      </c>
      <c r="G63" t="s">
        <v>32</v>
      </c>
      <c r="H63" s="5">
        <v>7.93</v>
      </c>
      <c r="I63" t="s">
        <v>2</v>
      </c>
      <c r="J63" s="3">
        <v>46.97</v>
      </c>
      <c r="K63" t="s">
        <v>3</v>
      </c>
      <c r="L63" s="3">
        <v>6.72</v>
      </c>
      <c r="M63" t="s">
        <v>2</v>
      </c>
      <c r="N63" s="3">
        <v>39.479999999999997</v>
      </c>
      <c r="O63" t="s">
        <v>8</v>
      </c>
      <c r="P63" s="3">
        <v>6.12</v>
      </c>
      <c r="Q63" t="s">
        <v>2</v>
      </c>
      <c r="R63" s="3">
        <v>36</v>
      </c>
      <c r="S63" t="s">
        <v>11</v>
      </c>
      <c r="T63" s="3">
        <v>6.9</v>
      </c>
      <c r="U63" t="s">
        <v>2</v>
      </c>
      <c r="V63" s="3">
        <v>40.94</v>
      </c>
      <c r="W63" t="s">
        <v>13</v>
      </c>
      <c r="X63" s="3">
        <v>5.58</v>
      </c>
      <c r="Y63" t="s">
        <v>2</v>
      </c>
      <c r="Z63" s="3">
        <v>32.86</v>
      </c>
      <c r="AA63" t="s">
        <v>14</v>
      </c>
      <c r="AB63" s="3">
        <v>7.65</v>
      </c>
      <c r="AC63" t="s">
        <v>2</v>
      </c>
      <c r="AD63" s="3">
        <v>43.35</v>
      </c>
      <c r="AE63" t="s">
        <v>16</v>
      </c>
      <c r="AF63" s="3">
        <v>7.84</v>
      </c>
      <c r="AG63" t="s">
        <v>2</v>
      </c>
      <c r="AH63" s="3">
        <v>44.8</v>
      </c>
      <c r="AI63" t="s">
        <v>259</v>
      </c>
      <c r="AJ63" s="2">
        <v>13</v>
      </c>
      <c r="AK63" t="s">
        <v>17</v>
      </c>
      <c r="AL63" s="2">
        <v>13</v>
      </c>
      <c r="AM63" t="s">
        <v>18</v>
      </c>
      <c r="AP63">
        <f t="shared" si="2"/>
        <v>61</v>
      </c>
      <c r="AQ63" s="3">
        <f t="shared" si="3"/>
        <v>7.93</v>
      </c>
      <c r="AR63" s="3">
        <f t="shared" si="4"/>
        <v>46.97</v>
      </c>
      <c r="AS63" s="3">
        <f t="shared" si="9"/>
        <v>7.84</v>
      </c>
      <c r="AT63" s="3">
        <f t="shared" si="10"/>
        <v>44.8</v>
      </c>
      <c r="AU63" s="3">
        <f t="shared" si="11"/>
        <v>7.65</v>
      </c>
      <c r="AV63" s="3">
        <f t="shared" si="12"/>
        <v>43.35</v>
      </c>
      <c r="AW63" s="3">
        <f t="shared" si="13"/>
        <v>6.9</v>
      </c>
      <c r="AX63" s="3">
        <f t="shared" si="14"/>
        <v>40.94</v>
      </c>
      <c r="AY63" s="3">
        <f t="shared" si="15"/>
        <v>6.72</v>
      </c>
      <c r="AZ63" s="3">
        <f t="shared" si="16"/>
        <v>39.479999999999997</v>
      </c>
      <c r="BA63" s="3">
        <f t="shared" si="17"/>
        <v>6.12</v>
      </c>
      <c r="BB63" s="3">
        <f t="shared" si="18"/>
        <v>36</v>
      </c>
      <c r="BC63" s="3">
        <f t="shared" si="19"/>
        <v>5.58</v>
      </c>
      <c r="BD63" s="3">
        <f t="shared" si="20"/>
        <v>32.86</v>
      </c>
      <c r="BF63" s="2">
        <f t="shared" si="5"/>
        <v>11</v>
      </c>
      <c r="BG63" s="2">
        <f t="shared" si="6"/>
        <v>11</v>
      </c>
      <c r="BH63" s="2">
        <f t="shared" si="7"/>
        <v>13</v>
      </c>
      <c r="BI63" s="2">
        <f t="shared" si="7"/>
        <v>13</v>
      </c>
      <c r="BK63" t="s">
        <v>209</v>
      </c>
      <c r="BL63" t="str">
        <f t="shared" si="8"/>
        <v>cursed-armor-61 = Cursed armor - Level 61</v>
      </c>
    </row>
    <row r="64" spans="1:64" x14ac:dyDescent="0.25">
      <c r="A64" t="str">
        <f t="shared" si="0"/>
        <v>{ type = "armor", name = "cursed-armor-62", icon = "__Cursed-Exp__/graphics/icons/armor/cursed-armor-62.jpg", flags = {"goes-to-main-inventory"}, resistences = { { type = "physical", decrese = 8.06, percent = 47.74 },{ type = "impact", decrese = 6.88, percent = 40.42 },{ type = "poison", decrese = 6.29, percent = 37 },{ type = "explosion", decrese = 7.05, percent = 41.83 },{ type = "fire", decrese = 5.76, percent = 33.92 },{ type = "laser", decrese = 7.8, percent = 44.2 },{ type = "acid", decrese = 7.98, percent = 45.6} }, durability = 50000,  subgroup = "cursed-armor", order = "c[cursed]-b[armor]", stack_size = 1, equipment_grid = {width = 13, height = 13}},</v>
      </c>
      <c r="B64" t="s">
        <v>22</v>
      </c>
      <c r="C64" t="s">
        <v>0</v>
      </c>
      <c r="D64" t="s">
        <v>93</v>
      </c>
      <c r="E64" t="s">
        <v>148</v>
      </c>
      <c r="F64">
        <v>62</v>
      </c>
      <c r="G64" t="s">
        <v>32</v>
      </c>
      <c r="H64" s="5">
        <v>8.06</v>
      </c>
      <c r="I64" t="s">
        <v>2</v>
      </c>
      <c r="J64" s="3">
        <v>47.74</v>
      </c>
      <c r="K64" t="s">
        <v>3</v>
      </c>
      <c r="L64" s="3">
        <v>6.88</v>
      </c>
      <c r="M64" t="s">
        <v>2</v>
      </c>
      <c r="N64" s="3">
        <v>40.42</v>
      </c>
      <c r="O64" t="s">
        <v>8</v>
      </c>
      <c r="P64" s="3">
        <v>6.29</v>
      </c>
      <c r="Q64" t="s">
        <v>2</v>
      </c>
      <c r="R64" s="3">
        <v>37</v>
      </c>
      <c r="S64" t="s">
        <v>11</v>
      </c>
      <c r="T64" s="3">
        <v>7.05</v>
      </c>
      <c r="U64" t="s">
        <v>2</v>
      </c>
      <c r="V64" s="3">
        <v>41.83</v>
      </c>
      <c r="W64" t="s">
        <v>13</v>
      </c>
      <c r="X64" s="3">
        <v>5.76</v>
      </c>
      <c r="Y64" t="s">
        <v>2</v>
      </c>
      <c r="Z64" s="3">
        <v>33.92</v>
      </c>
      <c r="AA64" t="s">
        <v>14</v>
      </c>
      <c r="AB64" s="3">
        <v>7.8</v>
      </c>
      <c r="AC64" t="s">
        <v>2</v>
      </c>
      <c r="AD64" s="3">
        <v>44.2</v>
      </c>
      <c r="AE64" t="s">
        <v>16</v>
      </c>
      <c r="AF64" s="3">
        <v>7.98</v>
      </c>
      <c r="AG64" t="s">
        <v>2</v>
      </c>
      <c r="AH64" s="3">
        <v>45.6</v>
      </c>
      <c r="AI64" t="s">
        <v>259</v>
      </c>
      <c r="AJ64" s="2">
        <v>13</v>
      </c>
      <c r="AK64" t="s">
        <v>17</v>
      </c>
      <c r="AL64" s="2">
        <v>13</v>
      </c>
      <c r="AM64" t="s">
        <v>18</v>
      </c>
      <c r="AP64">
        <f t="shared" si="2"/>
        <v>62</v>
      </c>
      <c r="AQ64" s="3">
        <f t="shared" si="3"/>
        <v>8.06</v>
      </c>
      <c r="AR64" s="3">
        <f t="shared" si="4"/>
        <v>47.74</v>
      </c>
      <c r="AS64" s="3">
        <f t="shared" si="9"/>
        <v>7.98</v>
      </c>
      <c r="AT64" s="3">
        <f t="shared" si="10"/>
        <v>45.6</v>
      </c>
      <c r="AU64" s="3">
        <f t="shared" si="11"/>
        <v>7.8</v>
      </c>
      <c r="AV64" s="3">
        <f t="shared" si="12"/>
        <v>44.2</v>
      </c>
      <c r="AW64" s="3">
        <f t="shared" si="13"/>
        <v>7.05</v>
      </c>
      <c r="AX64" s="3">
        <f t="shared" si="14"/>
        <v>41.83</v>
      </c>
      <c r="AY64" s="3">
        <f t="shared" si="15"/>
        <v>6.88</v>
      </c>
      <c r="AZ64" s="3">
        <f t="shared" si="16"/>
        <v>40.42</v>
      </c>
      <c r="BA64" s="3">
        <f t="shared" si="17"/>
        <v>6.29</v>
      </c>
      <c r="BB64" s="3">
        <f t="shared" si="18"/>
        <v>37</v>
      </c>
      <c r="BC64" s="3">
        <f t="shared" si="19"/>
        <v>5.76</v>
      </c>
      <c r="BD64" s="3">
        <f t="shared" si="20"/>
        <v>33.92</v>
      </c>
      <c r="BF64" s="2">
        <f t="shared" si="5"/>
        <v>11</v>
      </c>
      <c r="BG64" s="2">
        <f t="shared" si="6"/>
        <v>11</v>
      </c>
      <c r="BH64" s="2">
        <f t="shared" si="7"/>
        <v>13</v>
      </c>
      <c r="BI64" s="2">
        <f t="shared" si="7"/>
        <v>13</v>
      </c>
      <c r="BK64" t="s">
        <v>210</v>
      </c>
      <c r="BL64" t="str">
        <f t="shared" si="8"/>
        <v>cursed-armor-62 = Cursed armor - Level 62</v>
      </c>
    </row>
    <row r="65" spans="1:64" x14ac:dyDescent="0.25">
      <c r="A65" t="str">
        <f t="shared" si="0"/>
        <v>{ type = "armor", name = "cursed-armor-63", icon = "__Cursed-Exp__/graphics/icons/armor/cursed-armor-63.jpg", flags = {"goes-to-main-inventory"}, resistences = { { type = "physical", decrese = 8.19, percent = 48.51 },{ type = "impact", decrese = 7.04, percent = 41.36 },{ type = "poison", decrese = 6.46, percent = 38 },{ type = "explosion", decrese = 7.2, percent = 42.72 },{ type = "fire", decrese = 5.94, percent = 34.98 },{ type = "laser", decrese = 7.95, percent = 45.05 },{ type = "acid", decrese = 8.12, percent = 46.4} }, durability = 50000,  subgroup = "cursed-armor", order = "c[cursed]-b[armor]", stack_size = 1, equipment_grid = {width = 13, height = 13}},</v>
      </c>
      <c r="B65" t="s">
        <v>22</v>
      </c>
      <c r="C65" t="s">
        <v>0</v>
      </c>
      <c r="D65" t="s">
        <v>94</v>
      </c>
      <c r="E65" t="s">
        <v>148</v>
      </c>
      <c r="F65">
        <v>63</v>
      </c>
      <c r="G65" t="s">
        <v>32</v>
      </c>
      <c r="H65" s="5">
        <v>8.19</v>
      </c>
      <c r="I65" t="s">
        <v>2</v>
      </c>
      <c r="J65" s="3">
        <v>48.51</v>
      </c>
      <c r="K65" t="s">
        <v>3</v>
      </c>
      <c r="L65" s="3">
        <v>7.04</v>
      </c>
      <c r="M65" t="s">
        <v>2</v>
      </c>
      <c r="N65" s="3">
        <v>41.36</v>
      </c>
      <c r="O65" t="s">
        <v>8</v>
      </c>
      <c r="P65" s="3">
        <v>6.46</v>
      </c>
      <c r="Q65" t="s">
        <v>2</v>
      </c>
      <c r="R65" s="3">
        <v>38</v>
      </c>
      <c r="S65" t="s">
        <v>11</v>
      </c>
      <c r="T65" s="3">
        <v>7.2</v>
      </c>
      <c r="U65" t="s">
        <v>2</v>
      </c>
      <c r="V65" s="3">
        <v>42.72</v>
      </c>
      <c r="W65" t="s">
        <v>13</v>
      </c>
      <c r="X65" s="3">
        <v>5.94</v>
      </c>
      <c r="Y65" t="s">
        <v>2</v>
      </c>
      <c r="Z65" s="3">
        <v>34.979999999999997</v>
      </c>
      <c r="AA65" t="s">
        <v>14</v>
      </c>
      <c r="AB65" s="3">
        <v>7.95</v>
      </c>
      <c r="AC65" t="s">
        <v>2</v>
      </c>
      <c r="AD65" s="3">
        <v>45.05</v>
      </c>
      <c r="AE65" t="s">
        <v>16</v>
      </c>
      <c r="AF65" s="3">
        <v>8.1199999999999992</v>
      </c>
      <c r="AG65" t="s">
        <v>2</v>
      </c>
      <c r="AH65" s="3">
        <v>46.4</v>
      </c>
      <c r="AI65" t="s">
        <v>259</v>
      </c>
      <c r="AJ65" s="2">
        <v>13</v>
      </c>
      <c r="AK65" t="s">
        <v>17</v>
      </c>
      <c r="AL65" s="2">
        <v>13</v>
      </c>
      <c r="AM65" t="s">
        <v>18</v>
      </c>
      <c r="AP65">
        <f t="shared" si="2"/>
        <v>63</v>
      </c>
      <c r="AQ65" s="3">
        <f t="shared" si="3"/>
        <v>8.19</v>
      </c>
      <c r="AR65" s="3">
        <f t="shared" si="4"/>
        <v>48.51</v>
      </c>
      <c r="AS65" s="3">
        <f t="shared" si="9"/>
        <v>8.1199999999999992</v>
      </c>
      <c r="AT65" s="3">
        <f t="shared" si="10"/>
        <v>46.4</v>
      </c>
      <c r="AU65" s="3">
        <f t="shared" si="11"/>
        <v>7.95</v>
      </c>
      <c r="AV65" s="3">
        <f t="shared" si="12"/>
        <v>45.05</v>
      </c>
      <c r="AW65" s="3">
        <f t="shared" si="13"/>
        <v>7.2</v>
      </c>
      <c r="AX65" s="3">
        <f t="shared" si="14"/>
        <v>42.72</v>
      </c>
      <c r="AY65" s="3">
        <f t="shared" si="15"/>
        <v>7.04</v>
      </c>
      <c r="AZ65" s="3">
        <f t="shared" si="16"/>
        <v>41.36</v>
      </c>
      <c r="BA65" s="3">
        <f t="shared" si="17"/>
        <v>6.46</v>
      </c>
      <c r="BB65" s="3">
        <f t="shared" si="18"/>
        <v>38</v>
      </c>
      <c r="BC65" s="3">
        <f t="shared" si="19"/>
        <v>5.94</v>
      </c>
      <c r="BD65" s="3">
        <f t="shared" si="20"/>
        <v>34.979999999999997</v>
      </c>
      <c r="BF65" s="2">
        <f t="shared" si="5"/>
        <v>11</v>
      </c>
      <c r="BG65" s="2">
        <f t="shared" si="6"/>
        <v>11</v>
      </c>
      <c r="BH65" s="2">
        <f t="shared" si="7"/>
        <v>13</v>
      </c>
      <c r="BI65" s="2">
        <f t="shared" si="7"/>
        <v>13</v>
      </c>
      <c r="BK65" t="s">
        <v>211</v>
      </c>
      <c r="BL65" t="str">
        <f t="shared" si="8"/>
        <v>cursed-armor-63 = Cursed armor - Level 63</v>
      </c>
    </row>
    <row r="66" spans="1:64" x14ac:dyDescent="0.25">
      <c r="A66" t="str">
        <f t="shared" si="0"/>
        <v>{ type = "armor", name = "cursed-armor-64", icon = "__Cursed-Exp__/graphics/icons/armor/cursed-armor-64.jpg", flags = {"goes-to-main-inventory"}, resistences = { { type = "physical", decrese = 8.32, percent = 49.28 },{ type = "impact", decrese = 7.2, percent = 42.3 },{ type = "poison", decrese = 6.63, percent = 39 },{ type = "explosion", decrese = 7.35, percent = 43.61 },{ type = "fire", decrese = 6.12, percent = 36.04 },{ type = "laser", decrese = 8.1, percent = 45.9 },{ type = "acid", decrese = 8.26, percent = 47.2} }, durability = 50000,  subgroup = "cursed-armor", order = "c[cursed]-b[armor]", stack_size = 1, equipment_grid = {width = 13, height = 13}},</v>
      </c>
      <c r="B66" t="s">
        <v>22</v>
      </c>
      <c r="C66" t="s">
        <v>0</v>
      </c>
      <c r="D66" t="s">
        <v>95</v>
      </c>
      <c r="E66" t="s">
        <v>148</v>
      </c>
      <c r="F66">
        <v>64</v>
      </c>
      <c r="G66" t="s">
        <v>32</v>
      </c>
      <c r="H66" s="5">
        <v>8.32</v>
      </c>
      <c r="I66" t="s">
        <v>2</v>
      </c>
      <c r="J66" s="3">
        <v>49.28</v>
      </c>
      <c r="K66" t="s">
        <v>3</v>
      </c>
      <c r="L66" s="3">
        <v>7.2</v>
      </c>
      <c r="M66" t="s">
        <v>2</v>
      </c>
      <c r="N66" s="3">
        <v>42.3</v>
      </c>
      <c r="O66" t="s">
        <v>8</v>
      </c>
      <c r="P66" s="3">
        <v>6.63</v>
      </c>
      <c r="Q66" t="s">
        <v>2</v>
      </c>
      <c r="R66" s="3">
        <v>39</v>
      </c>
      <c r="S66" t="s">
        <v>11</v>
      </c>
      <c r="T66" s="3">
        <v>7.35</v>
      </c>
      <c r="U66" t="s">
        <v>2</v>
      </c>
      <c r="V66" s="3">
        <v>43.61</v>
      </c>
      <c r="W66" t="s">
        <v>13</v>
      </c>
      <c r="X66" s="3">
        <v>6.12</v>
      </c>
      <c r="Y66" t="s">
        <v>2</v>
      </c>
      <c r="Z66" s="3">
        <v>36.04</v>
      </c>
      <c r="AA66" t="s">
        <v>14</v>
      </c>
      <c r="AB66" s="3">
        <v>8.1</v>
      </c>
      <c r="AC66" t="s">
        <v>2</v>
      </c>
      <c r="AD66" s="3">
        <v>45.9</v>
      </c>
      <c r="AE66" t="s">
        <v>16</v>
      </c>
      <c r="AF66" s="3">
        <v>8.26</v>
      </c>
      <c r="AG66" t="s">
        <v>2</v>
      </c>
      <c r="AH66" s="3">
        <v>47.2</v>
      </c>
      <c r="AI66" t="s">
        <v>259</v>
      </c>
      <c r="AJ66" s="2">
        <v>13</v>
      </c>
      <c r="AK66" t="s">
        <v>17</v>
      </c>
      <c r="AL66" s="2">
        <v>13</v>
      </c>
      <c r="AM66" t="s">
        <v>18</v>
      </c>
      <c r="AP66">
        <f t="shared" si="2"/>
        <v>64</v>
      </c>
      <c r="AQ66" s="3">
        <f t="shared" si="3"/>
        <v>8.32</v>
      </c>
      <c r="AR66" s="3">
        <f t="shared" si="4"/>
        <v>49.28</v>
      </c>
      <c r="AS66" s="3">
        <f t="shared" si="9"/>
        <v>8.26</v>
      </c>
      <c r="AT66" s="3">
        <f t="shared" si="10"/>
        <v>47.2</v>
      </c>
      <c r="AU66" s="3">
        <f t="shared" si="11"/>
        <v>8.1</v>
      </c>
      <c r="AV66" s="3">
        <f t="shared" si="12"/>
        <v>45.9</v>
      </c>
      <c r="AW66" s="3">
        <f t="shared" si="13"/>
        <v>7.35</v>
      </c>
      <c r="AX66" s="3">
        <f t="shared" si="14"/>
        <v>43.61</v>
      </c>
      <c r="AY66" s="3">
        <f t="shared" si="15"/>
        <v>7.2</v>
      </c>
      <c r="AZ66" s="3">
        <f t="shared" si="16"/>
        <v>42.3</v>
      </c>
      <c r="BA66" s="3">
        <f t="shared" si="17"/>
        <v>6.63</v>
      </c>
      <c r="BB66" s="3">
        <f t="shared" si="18"/>
        <v>39</v>
      </c>
      <c r="BC66" s="3">
        <f t="shared" si="19"/>
        <v>6.12</v>
      </c>
      <c r="BD66" s="3">
        <f t="shared" si="20"/>
        <v>36.04</v>
      </c>
      <c r="BF66" s="2">
        <f t="shared" si="5"/>
        <v>11</v>
      </c>
      <c r="BG66" s="2">
        <f t="shared" si="6"/>
        <v>11</v>
      </c>
      <c r="BH66" s="2">
        <f t="shared" si="7"/>
        <v>13</v>
      </c>
      <c r="BI66" s="2">
        <f t="shared" si="7"/>
        <v>13</v>
      </c>
      <c r="BK66" t="s">
        <v>212</v>
      </c>
      <c r="BL66" t="str">
        <f t="shared" si="8"/>
        <v>cursed-armor-64 = Cursed armor - Level 64</v>
      </c>
    </row>
    <row r="67" spans="1:64" x14ac:dyDescent="0.25">
      <c r="A67" t="str">
        <f t="shared" si="0"/>
        <v>{ type = "armor", name = "cursed-armor-65", icon = "__Cursed-Exp__/graphics/icons/armor/cursed-armor-65.jpg", flags = {"goes-to-main-inventory"}, resistences = { { type = "physical", decrese = 8.45, percent = 50.05 },{ type = "impact", decrese = 7.36, percent = 43.24 },{ type = "poison", decrese = 6.8, percent = 40 },{ type = "explosion", decrese = 7.5, percent = 44.5 },{ type = "fire", decrese = 6.3, percent = 37.1 },{ type = "laser", decrese = 8.25, percent = 46.75 },{ type = "acid", decrese = 8.4, percent = 48} }, durability = 50000,  subgroup = "cursed-armor", order = "c[cursed]-b[armor]", stack_size = 1, equipment_grid = {width = 13, height = 13}},</v>
      </c>
      <c r="B67" t="s">
        <v>22</v>
      </c>
      <c r="C67" t="s">
        <v>0</v>
      </c>
      <c r="D67" t="s">
        <v>96</v>
      </c>
      <c r="E67" t="s">
        <v>148</v>
      </c>
      <c r="F67">
        <v>65</v>
      </c>
      <c r="G67" t="s">
        <v>32</v>
      </c>
      <c r="H67" s="5">
        <v>8.4499999999999993</v>
      </c>
      <c r="I67" t="s">
        <v>2</v>
      </c>
      <c r="J67" s="3">
        <v>50.05</v>
      </c>
      <c r="K67" t="s">
        <v>3</v>
      </c>
      <c r="L67" s="3">
        <v>7.36</v>
      </c>
      <c r="M67" t="s">
        <v>2</v>
      </c>
      <c r="N67" s="3">
        <v>43.24</v>
      </c>
      <c r="O67" t="s">
        <v>8</v>
      </c>
      <c r="P67" s="3">
        <v>6.8</v>
      </c>
      <c r="Q67" t="s">
        <v>2</v>
      </c>
      <c r="R67" s="3">
        <v>40</v>
      </c>
      <c r="S67" t="s">
        <v>11</v>
      </c>
      <c r="T67" s="3">
        <v>7.5</v>
      </c>
      <c r="U67" t="s">
        <v>2</v>
      </c>
      <c r="V67" s="3">
        <v>44.5</v>
      </c>
      <c r="W67" t="s">
        <v>13</v>
      </c>
      <c r="X67" s="3">
        <v>6.3</v>
      </c>
      <c r="Y67" t="s">
        <v>2</v>
      </c>
      <c r="Z67" s="3">
        <v>37.1</v>
      </c>
      <c r="AA67" t="s">
        <v>14</v>
      </c>
      <c r="AB67" s="3">
        <v>8.25</v>
      </c>
      <c r="AC67" t="s">
        <v>2</v>
      </c>
      <c r="AD67" s="3">
        <v>46.75</v>
      </c>
      <c r="AE67" t="s">
        <v>16</v>
      </c>
      <c r="AF67" s="3">
        <v>8.4</v>
      </c>
      <c r="AG67" t="s">
        <v>2</v>
      </c>
      <c r="AH67" s="3">
        <v>48</v>
      </c>
      <c r="AI67" t="s">
        <v>259</v>
      </c>
      <c r="AJ67" s="2">
        <v>13</v>
      </c>
      <c r="AK67" t="s">
        <v>17</v>
      </c>
      <c r="AL67" s="2">
        <v>13</v>
      </c>
      <c r="AM67" t="s">
        <v>18</v>
      </c>
      <c r="AP67">
        <f t="shared" si="2"/>
        <v>65</v>
      </c>
      <c r="AQ67" s="3">
        <f t="shared" si="3"/>
        <v>8.4499999999999993</v>
      </c>
      <c r="AR67" s="3">
        <f t="shared" si="4"/>
        <v>50.05</v>
      </c>
      <c r="AS67" s="3">
        <f t="shared" si="9"/>
        <v>8.4</v>
      </c>
      <c r="AT67" s="3">
        <f t="shared" si="10"/>
        <v>48</v>
      </c>
      <c r="AU67" s="3">
        <f t="shared" si="11"/>
        <v>8.25</v>
      </c>
      <c r="AV67" s="3">
        <f t="shared" si="12"/>
        <v>46.75</v>
      </c>
      <c r="AW67" s="3">
        <f t="shared" si="13"/>
        <v>7.5</v>
      </c>
      <c r="AX67" s="3">
        <f t="shared" si="14"/>
        <v>44.5</v>
      </c>
      <c r="AY67" s="3">
        <f t="shared" si="15"/>
        <v>7.36</v>
      </c>
      <c r="AZ67" s="3">
        <f t="shared" si="16"/>
        <v>43.24</v>
      </c>
      <c r="BA67" s="3">
        <f t="shared" si="17"/>
        <v>6.8</v>
      </c>
      <c r="BB67" s="3">
        <f t="shared" si="18"/>
        <v>40</v>
      </c>
      <c r="BC67" s="3">
        <f t="shared" si="19"/>
        <v>6.3</v>
      </c>
      <c r="BD67" s="3">
        <f t="shared" si="20"/>
        <v>37.1</v>
      </c>
      <c r="BF67" s="2">
        <f t="shared" si="5"/>
        <v>11</v>
      </c>
      <c r="BG67" s="2">
        <f t="shared" si="6"/>
        <v>11</v>
      </c>
      <c r="BH67" s="2">
        <f t="shared" si="7"/>
        <v>13</v>
      </c>
      <c r="BI67" s="2">
        <f t="shared" si="7"/>
        <v>13</v>
      </c>
      <c r="BK67" t="s">
        <v>213</v>
      </c>
      <c r="BL67" t="str">
        <f t="shared" si="8"/>
        <v>cursed-armor-65 = Cursed armor - Level 65</v>
      </c>
    </row>
    <row r="68" spans="1:64" x14ac:dyDescent="0.25">
      <c r="A68" t="str">
        <f t="shared" ref="A68:A112" si="21">CONCATENATE(C68,D68,E68,F68,G68,H68,I68,J68,K68,L68,M68,N68,O68,P68,Q68,R68,S68,T68,U68,V68,W68,X68,Y68,Z68,AA68,AB68,AC68,AD68,AE68,AF68,AG68,AH68,AI68,AJ68,AK68,AL68,AM68)</f>
        <v>{ type = "armor", name = "cursed-armor-66", icon = "__Cursed-Exp__/graphics/icons/armor/cursed-armor-66.jpg", flags = {"goes-to-main-inventory"}, resistences = { { type = "physical", decrese = 8.58, percent = 50.82 },{ type = "impact", decrese = 7.52, percent = 44.18 },{ type = "poison", decrese = 6.97, percent = 41 },{ type = "explosion", decrese = 7.65, percent = 45.39 },{ type = "fire", decrese = 6.48, percent = 38.16 },{ type = "laser", decrese = 8.4, percent = 47.6 },{ type = "acid", decrese = 8.54, percent = 48.8} }, durability = 50000,  subgroup = "cursed-armor", order = "c[cursed]-b[armor]", stack_size = 1, equipment_grid = {width = 14, height = 14}},</v>
      </c>
      <c r="B68" t="s">
        <v>22</v>
      </c>
      <c r="C68" t="s">
        <v>0</v>
      </c>
      <c r="D68" t="s">
        <v>97</v>
      </c>
      <c r="E68" t="s">
        <v>148</v>
      </c>
      <c r="F68">
        <v>66</v>
      </c>
      <c r="G68" t="s">
        <v>32</v>
      </c>
      <c r="H68" s="5">
        <v>8.58</v>
      </c>
      <c r="I68" t="s">
        <v>2</v>
      </c>
      <c r="J68" s="3">
        <v>50.82</v>
      </c>
      <c r="K68" t="s">
        <v>3</v>
      </c>
      <c r="L68" s="3">
        <v>7.52</v>
      </c>
      <c r="M68" t="s">
        <v>2</v>
      </c>
      <c r="N68" s="3">
        <v>44.18</v>
      </c>
      <c r="O68" t="s">
        <v>8</v>
      </c>
      <c r="P68" s="3">
        <v>6.97</v>
      </c>
      <c r="Q68" t="s">
        <v>2</v>
      </c>
      <c r="R68" s="3">
        <v>41</v>
      </c>
      <c r="S68" t="s">
        <v>11</v>
      </c>
      <c r="T68" s="3">
        <v>7.65</v>
      </c>
      <c r="U68" t="s">
        <v>2</v>
      </c>
      <c r="V68" s="3">
        <v>45.39</v>
      </c>
      <c r="W68" t="s">
        <v>13</v>
      </c>
      <c r="X68" s="3">
        <v>6.48</v>
      </c>
      <c r="Y68" t="s">
        <v>2</v>
      </c>
      <c r="Z68" s="3">
        <v>38.159999999999997</v>
      </c>
      <c r="AA68" t="s">
        <v>14</v>
      </c>
      <c r="AB68" s="3">
        <v>8.4</v>
      </c>
      <c r="AC68" t="s">
        <v>2</v>
      </c>
      <c r="AD68" s="3">
        <v>47.6</v>
      </c>
      <c r="AE68" t="s">
        <v>16</v>
      </c>
      <c r="AF68" s="3">
        <v>8.5399999999999991</v>
      </c>
      <c r="AG68" t="s">
        <v>2</v>
      </c>
      <c r="AH68" s="3">
        <v>48.8</v>
      </c>
      <c r="AI68" t="s">
        <v>259</v>
      </c>
      <c r="AJ68" s="2">
        <v>14</v>
      </c>
      <c r="AK68" t="s">
        <v>17</v>
      </c>
      <c r="AL68" s="2">
        <v>14</v>
      </c>
      <c r="AM68" t="s">
        <v>18</v>
      </c>
      <c r="AP68">
        <f t="shared" si="2"/>
        <v>66</v>
      </c>
      <c r="AQ68" s="3">
        <f t="shared" si="3"/>
        <v>8.58</v>
      </c>
      <c r="AR68" s="3">
        <f t="shared" si="4"/>
        <v>50.82</v>
      </c>
      <c r="AS68" s="3">
        <f t="shared" si="9"/>
        <v>8.5399999999999991</v>
      </c>
      <c r="AT68" s="3">
        <f t="shared" si="10"/>
        <v>48.8</v>
      </c>
      <c r="AU68" s="3">
        <f t="shared" si="11"/>
        <v>8.4</v>
      </c>
      <c r="AV68" s="3">
        <f t="shared" si="12"/>
        <v>47.6</v>
      </c>
      <c r="AW68" s="3">
        <f t="shared" si="13"/>
        <v>7.65</v>
      </c>
      <c r="AX68" s="3">
        <f t="shared" si="14"/>
        <v>45.39</v>
      </c>
      <c r="AY68" s="3">
        <f t="shared" si="15"/>
        <v>7.52</v>
      </c>
      <c r="AZ68" s="3">
        <f t="shared" si="16"/>
        <v>44.18</v>
      </c>
      <c r="BA68" s="3">
        <f t="shared" si="17"/>
        <v>6.97</v>
      </c>
      <c r="BB68" s="3">
        <f t="shared" si="18"/>
        <v>41</v>
      </c>
      <c r="BC68" s="3">
        <f t="shared" si="19"/>
        <v>6.48</v>
      </c>
      <c r="BD68" s="3">
        <f t="shared" si="20"/>
        <v>38.159999999999997</v>
      </c>
      <c r="BF68" s="2">
        <f t="shared" si="5"/>
        <v>12</v>
      </c>
      <c r="BG68" s="2">
        <f t="shared" si="6"/>
        <v>12</v>
      </c>
      <c r="BH68" s="2">
        <f t="shared" si="7"/>
        <v>14</v>
      </c>
      <c r="BI68" s="2">
        <f t="shared" si="7"/>
        <v>14</v>
      </c>
      <c r="BK68" t="s">
        <v>214</v>
      </c>
      <c r="BL68" t="str">
        <f t="shared" si="8"/>
        <v>cursed-armor-66 = Cursed armor - Level 66</v>
      </c>
    </row>
    <row r="69" spans="1:64" x14ac:dyDescent="0.25">
      <c r="A69" t="str">
        <f t="shared" si="21"/>
        <v>{ type = "armor", name = "cursed-armor-67", icon = "__Cursed-Exp__/graphics/icons/armor/cursed-armor-67.jpg", flags = {"goes-to-main-inventory"}, resistences = { { type = "physical", decrese = 8.71, percent = 51.59 },{ type = "impact", decrese = 7.68, percent = 45.12 },{ type = "poison", decrese = 7.14, percent = 42 },{ type = "explosion", decrese = 7.8, percent = 46.28 },{ type = "fire", decrese = 6.66, percent = 39.22 },{ type = "laser", decrese = 8.55, percent = 48.45 },{ type = "acid", decrese = 8.68, percent = 49.6} }, durability = 50000,  subgroup = "cursed-armor", order = "c[cursed]-b[armor]", stack_size = 1, equipment_grid = {width = 14, height = 14}},</v>
      </c>
      <c r="B69" t="s">
        <v>22</v>
      </c>
      <c r="C69" t="s">
        <v>0</v>
      </c>
      <c r="D69" t="s">
        <v>98</v>
      </c>
      <c r="E69" t="s">
        <v>148</v>
      </c>
      <c r="F69">
        <v>67</v>
      </c>
      <c r="G69" t="s">
        <v>32</v>
      </c>
      <c r="H69" s="5">
        <v>8.7100000000000009</v>
      </c>
      <c r="I69" t="s">
        <v>2</v>
      </c>
      <c r="J69" s="3">
        <v>51.59</v>
      </c>
      <c r="K69" t="s">
        <v>3</v>
      </c>
      <c r="L69" s="3">
        <v>7.68</v>
      </c>
      <c r="M69" t="s">
        <v>2</v>
      </c>
      <c r="N69" s="3">
        <v>45.12</v>
      </c>
      <c r="O69" t="s">
        <v>8</v>
      </c>
      <c r="P69" s="3">
        <v>7.14</v>
      </c>
      <c r="Q69" t="s">
        <v>2</v>
      </c>
      <c r="R69" s="3">
        <v>42</v>
      </c>
      <c r="S69" t="s">
        <v>11</v>
      </c>
      <c r="T69" s="3">
        <v>7.8</v>
      </c>
      <c r="U69" t="s">
        <v>2</v>
      </c>
      <c r="V69" s="3">
        <v>46.28</v>
      </c>
      <c r="W69" t="s">
        <v>13</v>
      </c>
      <c r="X69" s="3">
        <v>6.66</v>
      </c>
      <c r="Y69" t="s">
        <v>2</v>
      </c>
      <c r="Z69" s="3">
        <v>39.22</v>
      </c>
      <c r="AA69" t="s">
        <v>14</v>
      </c>
      <c r="AB69" s="3">
        <v>8.5500000000000007</v>
      </c>
      <c r="AC69" t="s">
        <v>2</v>
      </c>
      <c r="AD69" s="3">
        <v>48.45</v>
      </c>
      <c r="AE69" t="s">
        <v>16</v>
      </c>
      <c r="AF69" s="3">
        <v>8.68</v>
      </c>
      <c r="AG69" t="s">
        <v>2</v>
      </c>
      <c r="AH69" s="3">
        <v>49.6</v>
      </c>
      <c r="AI69" t="s">
        <v>259</v>
      </c>
      <c r="AJ69" s="2">
        <v>14</v>
      </c>
      <c r="AK69" t="s">
        <v>17</v>
      </c>
      <c r="AL69" s="2">
        <v>14</v>
      </c>
      <c r="AM69" t="s">
        <v>18</v>
      </c>
      <c r="AP69">
        <f t="shared" ref="AP69:AP112" si="22">AP68+1</f>
        <v>67</v>
      </c>
      <c r="AQ69" s="3">
        <f t="shared" ref="AQ69:AQ112" si="23">ROUNDDOWN((1*15/110)+AQ68,2)</f>
        <v>8.7100000000000009</v>
      </c>
      <c r="AR69" s="3">
        <f t="shared" ref="AR69:AR112" si="24">ROUNDDOWN((1*85/110)+AR68,2)</f>
        <v>51.59</v>
      </c>
      <c r="AS69" s="3">
        <f t="shared" si="9"/>
        <v>8.68</v>
      </c>
      <c r="AT69" s="3">
        <f t="shared" si="10"/>
        <v>49.6</v>
      </c>
      <c r="AU69" s="3">
        <f t="shared" si="11"/>
        <v>8.5500000000000007</v>
      </c>
      <c r="AV69" s="3">
        <f t="shared" si="12"/>
        <v>48.45</v>
      </c>
      <c r="AW69" s="3">
        <f t="shared" si="13"/>
        <v>7.8</v>
      </c>
      <c r="AX69" s="3">
        <f t="shared" si="14"/>
        <v>46.28</v>
      </c>
      <c r="AY69" s="3">
        <f t="shared" si="15"/>
        <v>7.68</v>
      </c>
      <c r="AZ69" s="3">
        <f t="shared" si="16"/>
        <v>45.12</v>
      </c>
      <c r="BA69" s="3">
        <f t="shared" si="17"/>
        <v>7.14</v>
      </c>
      <c r="BB69" s="3">
        <f t="shared" si="18"/>
        <v>42</v>
      </c>
      <c r="BC69" s="3">
        <f t="shared" si="19"/>
        <v>6.66</v>
      </c>
      <c r="BD69" s="3">
        <f t="shared" si="20"/>
        <v>39.22</v>
      </c>
      <c r="BF69" s="2">
        <f t="shared" ref="BF69:BF112" si="25">ROUNDDOWN(AP69*20/110,0)</f>
        <v>12</v>
      </c>
      <c r="BG69" s="2">
        <f t="shared" ref="BG69:BG112" si="26">ROUNDDOWN(AP69*20/110,0)</f>
        <v>12</v>
      </c>
      <c r="BH69" s="2">
        <f t="shared" ref="BH69:BI112" si="27">BF69+2</f>
        <v>14</v>
      </c>
      <c r="BI69" s="2">
        <f t="shared" si="27"/>
        <v>14</v>
      </c>
      <c r="BK69" t="s">
        <v>215</v>
      </c>
      <c r="BL69" t="str">
        <f t="shared" si="8"/>
        <v>cursed-armor-67 = Cursed armor - Level 67</v>
      </c>
    </row>
    <row r="70" spans="1:64" x14ac:dyDescent="0.25">
      <c r="A70" t="str">
        <f t="shared" si="21"/>
        <v>{ type = "armor", name = "cursed-armor-68", icon = "__Cursed-Exp__/graphics/icons/armor/cursed-armor-68.jpg", flags = {"goes-to-main-inventory"}, resistences = { { type = "physical", decrese = 8.84, percent = 52.36 },{ type = "impact", decrese = 7.84, percent = 46.06 },{ type = "poison", decrese = 7.31, percent = 43 },{ type = "explosion", decrese = 7.95, percent = 47.17 },{ type = "fire", decrese = 6.84, percent = 40.28 },{ type = "laser", decrese = 8.7, percent = 49.3 },{ type = "acid", decrese = 8.82, percent = 50.4} }, durability = 50000,  subgroup = "cursed-armor", order = "c[cursed]-b[armor]", stack_size = 1, equipment_grid = {width = 14, height = 14}},</v>
      </c>
      <c r="B70" t="s">
        <v>22</v>
      </c>
      <c r="C70" t="s">
        <v>0</v>
      </c>
      <c r="D70" t="s">
        <v>99</v>
      </c>
      <c r="E70" t="s">
        <v>148</v>
      </c>
      <c r="F70">
        <v>68</v>
      </c>
      <c r="G70" t="s">
        <v>32</v>
      </c>
      <c r="H70" s="5">
        <v>8.84</v>
      </c>
      <c r="I70" t="s">
        <v>2</v>
      </c>
      <c r="J70" s="3">
        <v>52.36</v>
      </c>
      <c r="K70" t="s">
        <v>3</v>
      </c>
      <c r="L70" s="3">
        <v>7.84</v>
      </c>
      <c r="M70" t="s">
        <v>2</v>
      </c>
      <c r="N70" s="3">
        <v>46.06</v>
      </c>
      <c r="O70" t="s">
        <v>8</v>
      </c>
      <c r="P70" s="3">
        <v>7.31</v>
      </c>
      <c r="Q70" t="s">
        <v>2</v>
      </c>
      <c r="R70" s="3">
        <v>43</v>
      </c>
      <c r="S70" t="s">
        <v>11</v>
      </c>
      <c r="T70" s="3">
        <v>7.95</v>
      </c>
      <c r="U70" t="s">
        <v>2</v>
      </c>
      <c r="V70" s="3">
        <v>47.17</v>
      </c>
      <c r="W70" t="s">
        <v>13</v>
      </c>
      <c r="X70" s="3">
        <v>6.84</v>
      </c>
      <c r="Y70" t="s">
        <v>2</v>
      </c>
      <c r="Z70" s="3">
        <v>40.28</v>
      </c>
      <c r="AA70" t="s">
        <v>14</v>
      </c>
      <c r="AB70" s="3">
        <v>8.6999999999999993</v>
      </c>
      <c r="AC70" t="s">
        <v>2</v>
      </c>
      <c r="AD70" s="3">
        <v>49.3</v>
      </c>
      <c r="AE70" t="s">
        <v>16</v>
      </c>
      <c r="AF70" s="3">
        <v>8.82</v>
      </c>
      <c r="AG70" t="s">
        <v>2</v>
      </c>
      <c r="AH70" s="3">
        <v>50.4</v>
      </c>
      <c r="AI70" t="s">
        <v>259</v>
      </c>
      <c r="AJ70" s="2">
        <v>14</v>
      </c>
      <c r="AK70" t="s">
        <v>17</v>
      </c>
      <c r="AL70" s="2">
        <v>14</v>
      </c>
      <c r="AM70" t="s">
        <v>18</v>
      </c>
      <c r="AP70">
        <f t="shared" si="22"/>
        <v>68</v>
      </c>
      <c r="AQ70" s="3">
        <f t="shared" si="23"/>
        <v>8.84</v>
      </c>
      <c r="AR70" s="3">
        <f t="shared" si="24"/>
        <v>52.36</v>
      </c>
      <c r="AS70" s="3">
        <f t="shared" si="9"/>
        <v>8.82</v>
      </c>
      <c r="AT70" s="3">
        <f t="shared" si="10"/>
        <v>50.4</v>
      </c>
      <c r="AU70" s="3">
        <f t="shared" si="11"/>
        <v>8.6999999999999993</v>
      </c>
      <c r="AV70" s="3">
        <f t="shared" si="12"/>
        <v>49.3</v>
      </c>
      <c r="AW70" s="3">
        <f t="shared" si="13"/>
        <v>7.95</v>
      </c>
      <c r="AX70" s="3">
        <f t="shared" si="14"/>
        <v>47.17</v>
      </c>
      <c r="AY70" s="3">
        <f t="shared" si="15"/>
        <v>7.84</v>
      </c>
      <c r="AZ70" s="3">
        <f t="shared" si="16"/>
        <v>46.06</v>
      </c>
      <c r="BA70" s="3">
        <f t="shared" si="17"/>
        <v>7.31</v>
      </c>
      <c r="BB70" s="3">
        <f t="shared" si="18"/>
        <v>43</v>
      </c>
      <c r="BC70" s="3">
        <f t="shared" si="19"/>
        <v>6.84</v>
      </c>
      <c r="BD70" s="3">
        <f t="shared" si="20"/>
        <v>40.28</v>
      </c>
      <c r="BF70" s="2">
        <f t="shared" si="25"/>
        <v>12</v>
      </c>
      <c r="BG70" s="2">
        <f t="shared" si="26"/>
        <v>12</v>
      </c>
      <c r="BH70" s="2">
        <f t="shared" si="27"/>
        <v>14</v>
      </c>
      <c r="BI70" s="2">
        <f t="shared" si="27"/>
        <v>14</v>
      </c>
      <c r="BK70" t="s">
        <v>216</v>
      </c>
      <c r="BL70" t="str">
        <f t="shared" ref="BL70:BL112" si="28">CONCATENATE(D70," = ",BK70)</f>
        <v>cursed-armor-68 = Cursed armor - Level 68</v>
      </c>
    </row>
    <row r="71" spans="1:64" x14ac:dyDescent="0.25">
      <c r="A71" t="str">
        <f t="shared" si="21"/>
        <v>{ type = "armor", name = "cursed-armor-69", icon = "__Cursed-Exp__/graphics/icons/armor/cursed-armor-69.jpg", flags = {"goes-to-main-inventory"}, resistences = { { type = "physical", decrese = 8.97, percent = 53.13 },{ type = "impact", decrese = 8, percent = 47 },{ type = "poison", decrese = 7.48, percent = 44 },{ type = "explosion", decrese = 8.1, percent = 48.06 },{ type = "fire", decrese = 7.02, percent = 41.34 },{ type = "laser", decrese = 8.85, percent = 50.15 },{ type = "acid", decrese = 8.96, percent = 51.2} }, durability = 50000,  subgroup = "cursed-armor", order = "c[cursed]-b[armor]", stack_size = 1, equipment_grid = {width = 14, height = 14}},</v>
      </c>
      <c r="B71" t="s">
        <v>22</v>
      </c>
      <c r="C71" t="s">
        <v>0</v>
      </c>
      <c r="D71" t="s">
        <v>100</v>
      </c>
      <c r="E71" t="s">
        <v>148</v>
      </c>
      <c r="F71">
        <v>69</v>
      </c>
      <c r="G71" t="s">
        <v>32</v>
      </c>
      <c r="H71" s="5">
        <v>8.9700000000000006</v>
      </c>
      <c r="I71" t="s">
        <v>2</v>
      </c>
      <c r="J71" s="3">
        <v>53.13</v>
      </c>
      <c r="K71" t="s">
        <v>3</v>
      </c>
      <c r="L71" s="3">
        <v>8</v>
      </c>
      <c r="M71" t="s">
        <v>2</v>
      </c>
      <c r="N71" s="3">
        <v>47</v>
      </c>
      <c r="O71" t="s">
        <v>8</v>
      </c>
      <c r="P71" s="3">
        <v>7.48</v>
      </c>
      <c r="Q71" t="s">
        <v>2</v>
      </c>
      <c r="R71" s="3">
        <v>44</v>
      </c>
      <c r="S71" t="s">
        <v>11</v>
      </c>
      <c r="T71" s="3">
        <v>8.1</v>
      </c>
      <c r="U71" t="s">
        <v>2</v>
      </c>
      <c r="V71" s="3">
        <v>48.06</v>
      </c>
      <c r="W71" t="s">
        <v>13</v>
      </c>
      <c r="X71" s="3">
        <v>7.02</v>
      </c>
      <c r="Y71" t="s">
        <v>2</v>
      </c>
      <c r="Z71" s="3">
        <v>41.34</v>
      </c>
      <c r="AA71" t="s">
        <v>14</v>
      </c>
      <c r="AB71" s="3">
        <v>8.85</v>
      </c>
      <c r="AC71" t="s">
        <v>2</v>
      </c>
      <c r="AD71" s="3">
        <v>50.15</v>
      </c>
      <c r="AE71" t="s">
        <v>16</v>
      </c>
      <c r="AF71" s="3">
        <v>8.9600000000000009</v>
      </c>
      <c r="AG71" t="s">
        <v>2</v>
      </c>
      <c r="AH71" s="3">
        <v>51.2</v>
      </c>
      <c r="AI71" t="s">
        <v>259</v>
      </c>
      <c r="AJ71" s="2">
        <v>14</v>
      </c>
      <c r="AK71" t="s">
        <v>17</v>
      </c>
      <c r="AL71" s="2">
        <v>14</v>
      </c>
      <c r="AM71" t="s">
        <v>18</v>
      </c>
      <c r="AP71">
        <f t="shared" si="22"/>
        <v>69</v>
      </c>
      <c r="AQ71" s="3">
        <f t="shared" si="23"/>
        <v>8.9700000000000006</v>
      </c>
      <c r="AR71" s="3">
        <f t="shared" si="24"/>
        <v>53.13</v>
      </c>
      <c r="AS71" s="3">
        <f t="shared" si="9"/>
        <v>8.9600000000000009</v>
      </c>
      <c r="AT71" s="3">
        <f t="shared" si="10"/>
        <v>51.2</v>
      </c>
      <c r="AU71" s="3">
        <f t="shared" si="11"/>
        <v>8.85</v>
      </c>
      <c r="AV71" s="3">
        <f t="shared" si="12"/>
        <v>50.15</v>
      </c>
      <c r="AW71" s="3">
        <f t="shared" si="13"/>
        <v>8.1</v>
      </c>
      <c r="AX71" s="3">
        <f t="shared" si="14"/>
        <v>48.06</v>
      </c>
      <c r="AY71" s="3">
        <f t="shared" si="15"/>
        <v>8</v>
      </c>
      <c r="AZ71" s="3">
        <f t="shared" si="16"/>
        <v>47</v>
      </c>
      <c r="BA71" s="3">
        <f t="shared" si="17"/>
        <v>7.48</v>
      </c>
      <c r="BB71" s="3">
        <f t="shared" si="18"/>
        <v>44</v>
      </c>
      <c r="BC71" s="3">
        <f t="shared" si="19"/>
        <v>7.02</v>
      </c>
      <c r="BD71" s="3">
        <f t="shared" si="20"/>
        <v>41.34</v>
      </c>
      <c r="BF71" s="2">
        <f t="shared" si="25"/>
        <v>12</v>
      </c>
      <c r="BG71" s="2">
        <f t="shared" si="26"/>
        <v>12</v>
      </c>
      <c r="BH71" s="2">
        <f t="shared" si="27"/>
        <v>14</v>
      </c>
      <c r="BI71" s="2">
        <f t="shared" si="27"/>
        <v>14</v>
      </c>
      <c r="BK71" t="s">
        <v>217</v>
      </c>
      <c r="BL71" t="str">
        <f t="shared" si="28"/>
        <v>cursed-armor-69 = Cursed armor - Level 69</v>
      </c>
    </row>
    <row r="72" spans="1:64" x14ac:dyDescent="0.25">
      <c r="A72" t="str">
        <f t="shared" si="21"/>
        <v>{ type = "armor", name = "cursed-armor-70", icon = "__Cursed-Exp__/graphics/icons/armor/cursed-armor-70.jpg", flags = {"goes-to-main-inventory"}, resistences = { { type = "physical", decrese = 9.1, percent = 53.9 },{ type = "impact", decrese = 8.16, percent = 47.94 },{ type = "poison", decrese = 7.65, percent = 45 },{ type = "explosion", decrese = 8.25, percent = 48.95 },{ type = "fire", decrese = 7.2, percent = 42.4 },{ type = "laser", decrese = 9, percent = 51 },{ type = "acid", decrese = 9.1, percent = 52} }, durability = 50000,  subgroup = "cursed-armor", order = "c[cursed]-b[armor]", stack_size = 1, equipment_grid = {width = 14, height = 14}},</v>
      </c>
      <c r="B72" t="s">
        <v>22</v>
      </c>
      <c r="C72" t="s">
        <v>0</v>
      </c>
      <c r="D72" t="s">
        <v>101</v>
      </c>
      <c r="E72" t="s">
        <v>148</v>
      </c>
      <c r="F72">
        <v>70</v>
      </c>
      <c r="G72" t="s">
        <v>32</v>
      </c>
      <c r="H72" s="5">
        <v>9.1</v>
      </c>
      <c r="I72" t="s">
        <v>2</v>
      </c>
      <c r="J72" s="3">
        <v>53.9</v>
      </c>
      <c r="K72" t="s">
        <v>3</v>
      </c>
      <c r="L72" s="3">
        <v>8.16</v>
      </c>
      <c r="M72" t="s">
        <v>2</v>
      </c>
      <c r="N72" s="3">
        <v>47.94</v>
      </c>
      <c r="O72" t="s">
        <v>8</v>
      </c>
      <c r="P72" s="3">
        <v>7.65</v>
      </c>
      <c r="Q72" t="s">
        <v>2</v>
      </c>
      <c r="R72" s="3">
        <v>45</v>
      </c>
      <c r="S72" t="s">
        <v>11</v>
      </c>
      <c r="T72" s="3">
        <v>8.25</v>
      </c>
      <c r="U72" t="s">
        <v>2</v>
      </c>
      <c r="V72" s="3">
        <v>48.95</v>
      </c>
      <c r="W72" t="s">
        <v>13</v>
      </c>
      <c r="X72" s="3">
        <v>7.2</v>
      </c>
      <c r="Y72" t="s">
        <v>2</v>
      </c>
      <c r="Z72" s="3">
        <v>42.4</v>
      </c>
      <c r="AA72" t="s">
        <v>14</v>
      </c>
      <c r="AB72" s="3">
        <v>9</v>
      </c>
      <c r="AC72" t="s">
        <v>2</v>
      </c>
      <c r="AD72" s="3">
        <v>51</v>
      </c>
      <c r="AE72" t="s">
        <v>16</v>
      </c>
      <c r="AF72" s="3">
        <v>9.1</v>
      </c>
      <c r="AG72" t="s">
        <v>2</v>
      </c>
      <c r="AH72" s="3">
        <v>52</v>
      </c>
      <c r="AI72" t="s">
        <v>259</v>
      </c>
      <c r="AJ72" s="2">
        <v>14</v>
      </c>
      <c r="AK72" t="s">
        <v>17</v>
      </c>
      <c r="AL72" s="2">
        <v>14</v>
      </c>
      <c r="AM72" t="s">
        <v>18</v>
      </c>
      <c r="AP72">
        <f t="shared" si="22"/>
        <v>70</v>
      </c>
      <c r="AQ72" s="3">
        <f t="shared" si="23"/>
        <v>9.1</v>
      </c>
      <c r="AR72" s="3">
        <f t="shared" si="24"/>
        <v>53.9</v>
      </c>
      <c r="AS72" s="3">
        <f t="shared" si="9"/>
        <v>9.1</v>
      </c>
      <c r="AT72" s="3">
        <f t="shared" si="10"/>
        <v>52</v>
      </c>
      <c r="AU72" s="3">
        <f t="shared" si="11"/>
        <v>9</v>
      </c>
      <c r="AV72" s="3">
        <f t="shared" si="12"/>
        <v>51</v>
      </c>
      <c r="AW72" s="3">
        <f t="shared" si="13"/>
        <v>8.25</v>
      </c>
      <c r="AX72" s="3">
        <f t="shared" si="14"/>
        <v>48.95</v>
      </c>
      <c r="AY72" s="3">
        <f t="shared" si="15"/>
        <v>8.16</v>
      </c>
      <c r="AZ72" s="3">
        <f t="shared" si="16"/>
        <v>47.94</v>
      </c>
      <c r="BA72" s="3">
        <f t="shared" si="17"/>
        <v>7.65</v>
      </c>
      <c r="BB72" s="3">
        <f t="shared" si="18"/>
        <v>45</v>
      </c>
      <c r="BC72" s="3">
        <f t="shared" si="19"/>
        <v>7.2</v>
      </c>
      <c r="BD72" s="3">
        <f t="shared" si="20"/>
        <v>42.4</v>
      </c>
      <c r="BF72" s="2">
        <f t="shared" si="25"/>
        <v>12</v>
      </c>
      <c r="BG72" s="2">
        <f t="shared" si="26"/>
        <v>12</v>
      </c>
      <c r="BH72" s="2">
        <f t="shared" si="27"/>
        <v>14</v>
      </c>
      <c r="BI72" s="2">
        <f t="shared" si="27"/>
        <v>14</v>
      </c>
      <c r="BK72" t="s">
        <v>218</v>
      </c>
      <c r="BL72" t="str">
        <f t="shared" si="28"/>
        <v>cursed-armor-70 = Cursed armor - Level 70</v>
      </c>
    </row>
    <row r="73" spans="1:64" x14ac:dyDescent="0.25">
      <c r="A73" t="str">
        <f t="shared" si="21"/>
        <v>{ type = "armor", name = "cursed-armor-71", icon = "__Cursed-Exp__/graphics/icons/armor/cursed-armor-71.jpg", flags = {"goes-to-main-inventory"}, resistences = { { type = "physical", decrese = 9.23, percent = 54.67 },{ type = "impact", decrese = 8.32, percent = 48.88 },{ type = "poison", decrese = 7.82, percent = 46 },{ type = "explosion", decrese = 8.4, percent = 49.84 },{ type = "fire", decrese = 7.38, percent = 43.46 },{ type = "laser", decrese = 9.15, percent = 51.85 },{ type = "acid", decrese = 9.24, percent = 52.8} }, durability = 50000,  subgroup = "cursed-armor", order = "c[cursed]-b[armor]", stack_size = 1, equipment_grid = {width = 14, height = 14}},</v>
      </c>
      <c r="B73" t="s">
        <v>22</v>
      </c>
      <c r="C73" t="s">
        <v>0</v>
      </c>
      <c r="D73" t="s">
        <v>102</v>
      </c>
      <c r="E73" t="s">
        <v>148</v>
      </c>
      <c r="F73">
        <v>71</v>
      </c>
      <c r="G73" t="s">
        <v>32</v>
      </c>
      <c r="H73" s="5">
        <v>9.23</v>
      </c>
      <c r="I73" t="s">
        <v>2</v>
      </c>
      <c r="J73" s="3">
        <v>54.67</v>
      </c>
      <c r="K73" t="s">
        <v>3</v>
      </c>
      <c r="L73" s="3">
        <v>8.32</v>
      </c>
      <c r="M73" t="s">
        <v>2</v>
      </c>
      <c r="N73" s="3">
        <v>48.88</v>
      </c>
      <c r="O73" t="s">
        <v>8</v>
      </c>
      <c r="P73" s="3">
        <v>7.82</v>
      </c>
      <c r="Q73" t="s">
        <v>2</v>
      </c>
      <c r="R73" s="3">
        <v>46</v>
      </c>
      <c r="S73" t="s">
        <v>11</v>
      </c>
      <c r="T73" s="3">
        <v>8.4</v>
      </c>
      <c r="U73" t="s">
        <v>2</v>
      </c>
      <c r="V73" s="3">
        <v>49.84</v>
      </c>
      <c r="W73" t="s">
        <v>13</v>
      </c>
      <c r="X73" s="3">
        <v>7.38</v>
      </c>
      <c r="Y73" t="s">
        <v>2</v>
      </c>
      <c r="Z73" s="3">
        <v>43.46</v>
      </c>
      <c r="AA73" t="s">
        <v>14</v>
      </c>
      <c r="AB73" s="3">
        <v>9.15</v>
      </c>
      <c r="AC73" t="s">
        <v>2</v>
      </c>
      <c r="AD73" s="3">
        <v>51.85</v>
      </c>
      <c r="AE73" t="s">
        <v>16</v>
      </c>
      <c r="AF73" s="3">
        <v>9.24</v>
      </c>
      <c r="AG73" t="s">
        <v>2</v>
      </c>
      <c r="AH73" s="3">
        <v>52.8</v>
      </c>
      <c r="AI73" t="s">
        <v>259</v>
      </c>
      <c r="AJ73" s="2">
        <v>14</v>
      </c>
      <c r="AK73" t="s">
        <v>17</v>
      </c>
      <c r="AL73" s="2">
        <v>14</v>
      </c>
      <c r="AM73" t="s">
        <v>18</v>
      </c>
      <c r="AP73">
        <f t="shared" si="22"/>
        <v>71</v>
      </c>
      <c r="AQ73" s="3">
        <f t="shared" si="23"/>
        <v>9.23</v>
      </c>
      <c r="AR73" s="3">
        <f t="shared" si="24"/>
        <v>54.67</v>
      </c>
      <c r="AS73" s="3">
        <f t="shared" ref="AS73:AS112" si="29">ROUNDDOWN((1*15/105)+AS72,2)</f>
        <v>9.24</v>
      </c>
      <c r="AT73" s="3">
        <f t="shared" ref="AT73:AT112" si="30">ROUNDDOWN((1*85/105)+AT72,2)</f>
        <v>52.8</v>
      </c>
      <c r="AU73" s="3">
        <f t="shared" si="11"/>
        <v>9.15</v>
      </c>
      <c r="AV73" s="3">
        <f t="shared" si="12"/>
        <v>51.85</v>
      </c>
      <c r="AW73" s="3">
        <f t="shared" si="13"/>
        <v>8.4</v>
      </c>
      <c r="AX73" s="3">
        <f t="shared" si="14"/>
        <v>49.84</v>
      </c>
      <c r="AY73" s="3">
        <f t="shared" si="15"/>
        <v>8.32</v>
      </c>
      <c r="AZ73" s="3">
        <f t="shared" si="16"/>
        <v>48.88</v>
      </c>
      <c r="BA73" s="3">
        <f t="shared" si="17"/>
        <v>7.82</v>
      </c>
      <c r="BB73" s="3">
        <f t="shared" si="18"/>
        <v>46</v>
      </c>
      <c r="BC73" s="3">
        <f t="shared" si="19"/>
        <v>7.38</v>
      </c>
      <c r="BD73" s="3">
        <f t="shared" si="20"/>
        <v>43.46</v>
      </c>
      <c r="BF73" s="2">
        <f t="shared" si="25"/>
        <v>12</v>
      </c>
      <c r="BG73" s="2">
        <f t="shared" si="26"/>
        <v>12</v>
      </c>
      <c r="BH73" s="2">
        <f t="shared" si="27"/>
        <v>14</v>
      </c>
      <c r="BI73" s="2">
        <f t="shared" si="27"/>
        <v>14</v>
      </c>
      <c r="BK73" t="s">
        <v>219</v>
      </c>
      <c r="BL73" t="str">
        <f t="shared" si="28"/>
        <v>cursed-armor-71 = Cursed armor - Level 71</v>
      </c>
    </row>
    <row r="74" spans="1:64" x14ac:dyDescent="0.25">
      <c r="A74" t="str">
        <f t="shared" si="21"/>
        <v>{ type = "armor", name = "cursed-armor-72", icon = "__Cursed-Exp__/graphics/icons/armor/cursed-armor-72.jpg", flags = {"goes-to-main-inventory"}, resistences = { { type = "physical", decrese = 9.36, percent = 55.44 },{ type = "impact", decrese = 8.48, percent = 49.82 },{ type = "poison", decrese = 7.99, percent = 47 },{ type = "explosion", decrese = 8.55, percent = 50.73 },{ type = "fire", decrese = 7.56, percent = 44.52 },{ type = "laser", decrese = 9.3, percent = 52.7 },{ type = "acid", decrese = 9.38, percent = 53.6} }, durability = 50000,  subgroup = "cursed-armor", order = "c[cursed]-b[armor]", stack_size = 1, equipment_grid = {width = 15, height = 15}},</v>
      </c>
      <c r="B74" t="s">
        <v>22</v>
      </c>
      <c r="C74" t="s">
        <v>0</v>
      </c>
      <c r="D74" t="s">
        <v>103</v>
      </c>
      <c r="E74" t="s">
        <v>148</v>
      </c>
      <c r="F74">
        <v>72</v>
      </c>
      <c r="G74" t="s">
        <v>32</v>
      </c>
      <c r="H74" s="5">
        <v>9.36</v>
      </c>
      <c r="I74" t="s">
        <v>2</v>
      </c>
      <c r="J74" s="3">
        <v>55.44</v>
      </c>
      <c r="K74" t="s">
        <v>3</v>
      </c>
      <c r="L74" s="3">
        <v>8.48</v>
      </c>
      <c r="M74" t="s">
        <v>2</v>
      </c>
      <c r="N74" s="3">
        <v>49.82</v>
      </c>
      <c r="O74" t="s">
        <v>8</v>
      </c>
      <c r="P74" s="3">
        <v>7.99</v>
      </c>
      <c r="Q74" t="s">
        <v>2</v>
      </c>
      <c r="R74" s="3">
        <v>47</v>
      </c>
      <c r="S74" t="s">
        <v>11</v>
      </c>
      <c r="T74" s="3">
        <v>8.5500000000000007</v>
      </c>
      <c r="U74" t="s">
        <v>2</v>
      </c>
      <c r="V74" s="3">
        <v>50.73</v>
      </c>
      <c r="W74" t="s">
        <v>13</v>
      </c>
      <c r="X74" s="3">
        <v>7.56</v>
      </c>
      <c r="Y74" t="s">
        <v>2</v>
      </c>
      <c r="Z74" s="3">
        <v>44.52</v>
      </c>
      <c r="AA74" t="s">
        <v>14</v>
      </c>
      <c r="AB74" s="3">
        <v>9.3000000000000007</v>
      </c>
      <c r="AC74" t="s">
        <v>2</v>
      </c>
      <c r="AD74" s="3">
        <v>52.7</v>
      </c>
      <c r="AE74" t="s">
        <v>16</v>
      </c>
      <c r="AF74" s="3">
        <v>9.3800000000000008</v>
      </c>
      <c r="AG74" t="s">
        <v>2</v>
      </c>
      <c r="AH74" s="3">
        <v>53.6</v>
      </c>
      <c r="AI74" t="s">
        <v>259</v>
      </c>
      <c r="AJ74" s="2">
        <v>15</v>
      </c>
      <c r="AK74" t="s">
        <v>17</v>
      </c>
      <c r="AL74" s="2">
        <v>15</v>
      </c>
      <c r="AM74" t="s">
        <v>18</v>
      </c>
      <c r="AP74">
        <f t="shared" si="22"/>
        <v>72</v>
      </c>
      <c r="AQ74" s="3">
        <f t="shared" si="23"/>
        <v>9.36</v>
      </c>
      <c r="AR74" s="3">
        <f t="shared" si="24"/>
        <v>55.44</v>
      </c>
      <c r="AS74" s="3">
        <f t="shared" si="29"/>
        <v>9.3800000000000008</v>
      </c>
      <c r="AT74" s="3">
        <f t="shared" si="30"/>
        <v>53.6</v>
      </c>
      <c r="AU74" s="3">
        <f t="shared" si="11"/>
        <v>9.3000000000000007</v>
      </c>
      <c r="AV74" s="3">
        <f t="shared" si="12"/>
        <v>52.7</v>
      </c>
      <c r="AW74" s="3">
        <f t="shared" si="13"/>
        <v>8.5500000000000007</v>
      </c>
      <c r="AX74" s="3">
        <f t="shared" si="14"/>
        <v>50.73</v>
      </c>
      <c r="AY74" s="3">
        <f t="shared" si="15"/>
        <v>8.48</v>
      </c>
      <c r="AZ74" s="3">
        <f t="shared" si="16"/>
        <v>49.82</v>
      </c>
      <c r="BA74" s="3">
        <f t="shared" si="17"/>
        <v>7.99</v>
      </c>
      <c r="BB74" s="3">
        <f t="shared" si="18"/>
        <v>47</v>
      </c>
      <c r="BC74" s="3">
        <f t="shared" si="19"/>
        <v>7.56</v>
      </c>
      <c r="BD74" s="3">
        <f t="shared" si="20"/>
        <v>44.52</v>
      </c>
      <c r="BF74" s="2">
        <f t="shared" si="25"/>
        <v>13</v>
      </c>
      <c r="BG74" s="2">
        <f t="shared" si="26"/>
        <v>13</v>
      </c>
      <c r="BH74" s="2">
        <f t="shared" si="27"/>
        <v>15</v>
      </c>
      <c r="BI74" s="2">
        <f t="shared" si="27"/>
        <v>15</v>
      </c>
      <c r="BK74" t="s">
        <v>220</v>
      </c>
      <c r="BL74" t="str">
        <f t="shared" si="28"/>
        <v>cursed-armor-72 = Cursed armor - Level 72</v>
      </c>
    </row>
    <row r="75" spans="1:64" x14ac:dyDescent="0.25">
      <c r="A75" t="str">
        <f t="shared" si="21"/>
        <v>{ type = "armor", name = "cursed-armor-73", icon = "__Cursed-Exp__/graphics/icons/armor/cursed-armor-73.jpg", flags = {"goes-to-main-inventory"}, resistences = { { type = "physical", decrese = 9.49, percent = 56.21 },{ type = "impact", decrese = 8.64, percent = 50.76 },{ type = "poison", decrese = 8.16, percent = 48 },{ type = "explosion", decrese = 8.7, percent = 51.62 },{ type = "fire", decrese = 7.74, percent = 45.58 },{ type = "laser", decrese = 9.45, percent = 53.55 },{ type = "acid", decrese = 9.52, percent = 54.4} }, durability = 50000,  subgroup = "cursed-armor", order = "c[cursed]-b[armor]", stack_size = 1, equipment_grid = {width = 15, height = 15}},</v>
      </c>
      <c r="B75" t="s">
        <v>22</v>
      </c>
      <c r="C75" t="s">
        <v>0</v>
      </c>
      <c r="D75" t="s">
        <v>104</v>
      </c>
      <c r="E75" t="s">
        <v>148</v>
      </c>
      <c r="F75">
        <v>73</v>
      </c>
      <c r="G75" t="s">
        <v>32</v>
      </c>
      <c r="H75" s="5">
        <v>9.49</v>
      </c>
      <c r="I75" t="s">
        <v>2</v>
      </c>
      <c r="J75" s="3">
        <v>56.21</v>
      </c>
      <c r="K75" t="s">
        <v>3</v>
      </c>
      <c r="L75" s="3">
        <v>8.64</v>
      </c>
      <c r="M75" t="s">
        <v>2</v>
      </c>
      <c r="N75" s="3">
        <v>50.76</v>
      </c>
      <c r="O75" t="s">
        <v>8</v>
      </c>
      <c r="P75" s="3">
        <v>8.16</v>
      </c>
      <c r="Q75" t="s">
        <v>2</v>
      </c>
      <c r="R75" s="3">
        <v>48</v>
      </c>
      <c r="S75" t="s">
        <v>11</v>
      </c>
      <c r="T75" s="3">
        <v>8.6999999999999993</v>
      </c>
      <c r="U75" t="s">
        <v>2</v>
      </c>
      <c r="V75" s="3">
        <v>51.62</v>
      </c>
      <c r="W75" t="s">
        <v>13</v>
      </c>
      <c r="X75" s="3">
        <v>7.74</v>
      </c>
      <c r="Y75" t="s">
        <v>2</v>
      </c>
      <c r="Z75" s="3">
        <v>45.58</v>
      </c>
      <c r="AA75" t="s">
        <v>14</v>
      </c>
      <c r="AB75" s="3">
        <v>9.4499999999999993</v>
      </c>
      <c r="AC75" t="s">
        <v>2</v>
      </c>
      <c r="AD75" s="3">
        <v>53.55</v>
      </c>
      <c r="AE75" t="s">
        <v>16</v>
      </c>
      <c r="AF75" s="3">
        <v>9.52</v>
      </c>
      <c r="AG75" t="s">
        <v>2</v>
      </c>
      <c r="AH75" s="3">
        <v>54.4</v>
      </c>
      <c r="AI75" t="s">
        <v>259</v>
      </c>
      <c r="AJ75" s="2">
        <v>15</v>
      </c>
      <c r="AK75" t="s">
        <v>17</v>
      </c>
      <c r="AL75" s="2">
        <v>15</v>
      </c>
      <c r="AM75" t="s">
        <v>18</v>
      </c>
      <c r="AP75">
        <f t="shared" si="22"/>
        <v>73</v>
      </c>
      <c r="AQ75" s="3">
        <f t="shared" si="23"/>
        <v>9.49</v>
      </c>
      <c r="AR75" s="3">
        <f t="shared" si="24"/>
        <v>56.21</v>
      </c>
      <c r="AS75" s="3">
        <f t="shared" si="29"/>
        <v>9.52</v>
      </c>
      <c r="AT75" s="3">
        <f t="shared" si="30"/>
        <v>54.4</v>
      </c>
      <c r="AU75" s="3">
        <f t="shared" si="11"/>
        <v>9.4499999999999993</v>
      </c>
      <c r="AV75" s="3">
        <f t="shared" si="12"/>
        <v>53.55</v>
      </c>
      <c r="AW75" s="3">
        <f t="shared" si="13"/>
        <v>8.6999999999999993</v>
      </c>
      <c r="AX75" s="3">
        <f t="shared" si="14"/>
        <v>51.62</v>
      </c>
      <c r="AY75" s="3">
        <f t="shared" si="15"/>
        <v>8.64</v>
      </c>
      <c r="AZ75" s="3">
        <f t="shared" si="16"/>
        <v>50.76</v>
      </c>
      <c r="BA75" s="3">
        <f t="shared" si="17"/>
        <v>8.16</v>
      </c>
      <c r="BB75" s="3">
        <f t="shared" si="18"/>
        <v>48</v>
      </c>
      <c r="BC75" s="3">
        <f t="shared" si="19"/>
        <v>7.74</v>
      </c>
      <c r="BD75" s="3">
        <f t="shared" si="20"/>
        <v>45.58</v>
      </c>
      <c r="BF75" s="2">
        <f t="shared" si="25"/>
        <v>13</v>
      </c>
      <c r="BG75" s="2">
        <f t="shared" si="26"/>
        <v>13</v>
      </c>
      <c r="BH75" s="2">
        <f t="shared" si="27"/>
        <v>15</v>
      </c>
      <c r="BI75" s="2">
        <f t="shared" si="27"/>
        <v>15</v>
      </c>
      <c r="BK75" t="s">
        <v>221</v>
      </c>
      <c r="BL75" t="str">
        <f t="shared" si="28"/>
        <v>cursed-armor-73 = Cursed armor - Level 73</v>
      </c>
    </row>
    <row r="76" spans="1:64" x14ac:dyDescent="0.25">
      <c r="A76" t="str">
        <f t="shared" si="21"/>
        <v>{ type = "armor", name = "cursed-armor-74", icon = "__Cursed-Exp__/graphics/icons/armor/cursed-armor-74.jpg", flags = {"goes-to-main-inventory"}, resistences = { { type = "physical", decrese = 9.62, percent = 56.98 },{ type = "impact", decrese = 8.8, percent = 51.7 },{ type = "poison", decrese = 8.33, percent = 49 },{ type = "explosion", decrese = 8.85, percent = 52.51 },{ type = "fire", decrese = 7.92, percent = 46.64 },{ type = "laser", decrese = 9.6, percent = 54.4 },{ type = "acid", decrese = 9.66, percent = 55.2} }, durability = 50000,  subgroup = "cursed-armor", order = "c[cursed]-b[armor]", stack_size = 1, equipment_grid = {width = 15, height = 15}},</v>
      </c>
      <c r="B76" t="s">
        <v>22</v>
      </c>
      <c r="C76" t="s">
        <v>0</v>
      </c>
      <c r="D76" t="s">
        <v>105</v>
      </c>
      <c r="E76" t="s">
        <v>148</v>
      </c>
      <c r="F76">
        <v>74</v>
      </c>
      <c r="G76" t="s">
        <v>32</v>
      </c>
      <c r="H76" s="5">
        <v>9.6199999999999992</v>
      </c>
      <c r="I76" t="s">
        <v>2</v>
      </c>
      <c r="J76" s="3">
        <v>56.98</v>
      </c>
      <c r="K76" t="s">
        <v>3</v>
      </c>
      <c r="L76" s="3">
        <v>8.8000000000000007</v>
      </c>
      <c r="M76" t="s">
        <v>2</v>
      </c>
      <c r="N76" s="3">
        <v>51.7</v>
      </c>
      <c r="O76" t="s">
        <v>8</v>
      </c>
      <c r="P76" s="3">
        <v>8.33</v>
      </c>
      <c r="Q76" t="s">
        <v>2</v>
      </c>
      <c r="R76" s="3">
        <v>49</v>
      </c>
      <c r="S76" t="s">
        <v>11</v>
      </c>
      <c r="T76" s="3">
        <v>8.85</v>
      </c>
      <c r="U76" t="s">
        <v>2</v>
      </c>
      <c r="V76" s="3">
        <v>52.51</v>
      </c>
      <c r="W76" t="s">
        <v>13</v>
      </c>
      <c r="X76" s="3">
        <v>7.92</v>
      </c>
      <c r="Y76" t="s">
        <v>2</v>
      </c>
      <c r="Z76" s="3">
        <v>46.64</v>
      </c>
      <c r="AA76" t="s">
        <v>14</v>
      </c>
      <c r="AB76" s="3">
        <v>9.6</v>
      </c>
      <c r="AC76" t="s">
        <v>2</v>
      </c>
      <c r="AD76" s="3">
        <v>54.4</v>
      </c>
      <c r="AE76" t="s">
        <v>16</v>
      </c>
      <c r="AF76" s="3">
        <v>9.66</v>
      </c>
      <c r="AG76" t="s">
        <v>2</v>
      </c>
      <c r="AH76" s="3">
        <v>55.2</v>
      </c>
      <c r="AI76" t="s">
        <v>259</v>
      </c>
      <c r="AJ76" s="2">
        <v>15</v>
      </c>
      <c r="AK76" t="s">
        <v>17</v>
      </c>
      <c r="AL76" s="2">
        <v>15</v>
      </c>
      <c r="AM76" t="s">
        <v>18</v>
      </c>
      <c r="AP76">
        <f t="shared" si="22"/>
        <v>74</v>
      </c>
      <c r="AQ76" s="3">
        <f t="shared" si="23"/>
        <v>9.6199999999999992</v>
      </c>
      <c r="AR76" s="3">
        <f t="shared" si="24"/>
        <v>56.98</v>
      </c>
      <c r="AS76" s="3">
        <f t="shared" si="29"/>
        <v>9.66</v>
      </c>
      <c r="AT76" s="3">
        <f t="shared" si="30"/>
        <v>55.2</v>
      </c>
      <c r="AU76" s="3">
        <f t="shared" si="11"/>
        <v>9.6</v>
      </c>
      <c r="AV76" s="3">
        <f t="shared" si="12"/>
        <v>54.4</v>
      </c>
      <c r="AW76" s="3">
        <f t="shared" si="13"/>
        <v>8.85</v>
      </c>
      <c r="AX76" s="3">
        <f t="shared" si="14"/>
        <v>52.51</v>
      </c>
      <c r="AY76" s="3">
        <f t="shared" si="15"/>
        <v>8.8000000000000007</v>
      </c>
      <c r="AZ76" s="3">
        <f t="shared" si="16"/>
        <v>51.7</v>
      </c>
      <c r="BA76" s="3">
        <f t="shared" si="17"/>
        <v>8.33</v>
      </c>
      <c r="BB76" s="3">
        <f t="shared" si="18"/>
        <v>49</v>
      </c>
      <c r="BC76" s="3">
        <f t="shared" si="19"/>
        <v>7.92</v>
      </c>
      <c r="BD76" s="3">
        <f t="shared" si="20"/>
        <v>46.64</v>
      </c>
      <c r="BF76" s="2">
        <f t="shared" si="25"/>
        <v>13</v>
      </c>
      <c r="BG76" s="2">
        <f t="shared" si="26"/>
        <v>13</v>
      </c>
      <c r="BH76" s="2">
        <f t="shared" si="27"/>
        <v>15</v>
      </c>
      <c r="BI76" s="2">
        <f t="shared" si="27"/>
        <v>15</v>
      </c>
      <c r="BK76" t="s">
        <v>222</v>
      </c>
      <c r="BL76" t="str">
        <f t="shared" si="28"/>
        <v>cursed-armor-74 = Cursed armor - Level 74</v>
      </c>
    </row>
    <row r="77" spans="1:64" x14ac:dyDescent="0.25">
      <c r="A77" t="str">
        <f t="shared" si="21"/>
        <v>{ type = "armor", name = "cursed-armor-75", icon = "__Cursed-Exp__/graphics/icons/armor/cursed-armor-75.jpg", flags = {"goes-to-main-inventory"}, resistences = { { type = "physical", decrese = 9.75, percent = 57.75 },{ type = "impact", decrese = 8.96, percent = 52.64 },{ type = "poison", decrese = 8.5, percent = 50 },{ type = "explosion", decrese = 9, percent = 53.4 },{ type = "fire", decrese = 8.1, percent = 47.7 },{ type = "laser", decrese = 9.75, percent = 55.25 },{ type = "acid", decrese = 9.8, percent = 56} }, durability = 50000,  subgroup = "cursed-armor", order = "c[cursed]-b[armor]", stack_size = 1, equipment_grid = {width = 15, height = 15}},</v>
      </c>
      <c r="B77" t="s">
        <v>22</v>
      </c>
      <c r="C77" t="s">
        <v>0</v>
      </c>
      <c r="D77" t="s">
        <v>106</v>
      </c>
      <c r="E77" t="s">
        <v>148</v>
      </c>
      <c r="F77">
        <v>75</v>
      </c>
      <c r="G77" t="s">
        <v>32</v>
      </c>
      <c r="H77" s="5">
        <v>9.75</v>
      </c>
      <c r="I77" t="s">
        <v>2</v>
      </c>
      <c r="J77" s="3">
        <v>57.75</v>
      </c>
      <c r="K77" t="s">
        <v>3</v>
      </c>
      <c r="L77" s="3">
        <v>8.9600000000000009</v>
      </c>
      <c r="M77" t="s">
        <v>2</v>
      </c>
      <c r="N77" s="3">
        <v>52.64</v>
      </c>
      <c r="O77" t="s">
        <v>8</v>
      </c>
      <c r="P77" s="3">
        <v>8.5</v>
      </c>
      <c r="Q77" t="s">
        <v>2</v>
      </c>
      <c r="R77" s="3">
        <v>50</v>
      </c>
      <c r="S77" t="s">
        <v>11</v>
      </c>
      <c r="T77" s="3">
        <v>9</v>
      </c>
      <c r="U77" t="s">
        <v>2</v>
      </c>
      <c r="V77" s="3">
        <v>53.4</v>
      </c>
      <c r="W77" t="s">
        <v>13</v>
      </c>
      <c r="X77" s="3">
        <v>8.1</v>
      </c>
      <c r="Y77" t="s">
        <v>2</v>
      </c>
      <c r="Z77" s="3">
        <v>47.7</v>
      </c>
      <c r="AA77" t="s">
        <v>14</v>
      </c>
      <c r="AB77" s="3">
        <v>9.75</v>
      </c>
      <c r="AC77" t="s">
        <v>2</v>
      </c>
      <c r="AD77" s="3">
        <v>55.25</v>
      </c>
      <c r="AE77" t="s">
        <v>16</v>
      </c>
      <c r="AF77" s="3">
        <v>9.8000000000000007</v>
      </c>
      <c r="AG77" t="s">
        <v>2</v>
      </c>
      <c r="AH77" s="3">
        <v>56</v>
      </c>
      <c r="AI77" t="s">
        <v>259</v>
      </c>
      <c r="AJ77" s="2">
        <v>15</v>
      </c>
      <c r="AK77" t="s">
        <v>17</v>
      </c>
      <c r="AL77" s="2">
        <v>15</v>
      </c>
      <c r="AM77" t="s">
        <v>18</v>
      </c>
      <c r="AP77">
        <f t="shared" si="22"/>
        <v>75</v>
      </c>
      <c r="AQ77" s="3">
        <f t="shared" si="23"/>
        <v>9.75</v>
      </c>
      <c r="AR77" s="3">
        <f t="shared" si="24"/>
        <v>57.75</v>
      </c>
      <c r="AS77" s="3">
        <f t="shared" si="29"/>
        <v>9.8000000000000007</v>
      </c>
      <c r="AT77" s="3">
        <f t="shared" si="30"/>
        <v>56</v>
      </c>
      <c r="AU77" s="3">
        <f t="shared" si="11"/>
        <v>9.75</v>
      </c>
      <c r="AV77" s="3">
        <f t="shared" si="12"/>
        <v>55.25</v>
      </c>
      <c r="AW77" s="3">
        <f t="shared" si="13"/>
        <v>9</v>
      </c>
      <c r="AX77" s="3">
        <f t="shared" si="14"/>
        <v>53.4</v>
      </c>
      <c r="AY77" s="3">
        <f t="shared" si="15"/>
        <v>8.9600000000000009</v>
      </c>
      <c r="AZ77" s="3">
        <f t="shared" si="16"/>
        <v>52.64</v>
      </c>
      <c r="BA77" s="3">
        <f t="shared" si="17"/>
        <v>8.5</v>
      </c>
      <c r="BB77" s="3">
        <f t="shared" si="18"/>
        <v>50</v>
      </c>
      <c r="BC77" s="3">
        <f t="shared" si="19"/>
        <v>8.1</v>
      </c>
      <c r="BD77" s="3">
        <f t="shared" si="20"/>
        <v>47.7</v>
      </c>
      <c r="BF77" s="2">
        <f t="shared" si="25"/>
        <v>13</v>
      </c>
      <c r="BG77" s="2">
        <f t="shared" si="26"/>
        <v>13</v>
      </c>
      <c r="BH77" s="2">
        <f t="shared" si="27"/>
        <v>15</v>
      </c>
      <c r="BI77" s="2">
        <f t="shared" si="27"/>
        <v>15</v>
      </c>
      <c r="BK77" t="s">
        <v>223</v>
      </c>
      <c r="BL77" t="str">
        <f t="shared" si="28"/>
        <v>cursed-armor-75 = Cursed armor - Level 75</v>
      </c>
    </row>
    <row r="78" spans="1:64" x14ac:dyDescent="0.25">
      <c r="A78" t="str">
        <f t="shared" si="21"/>
        <v>{ type = "armor", name = "cursed-armor-76", icon = "__Cursed-Exp__/graphics/icons/armor/cursed-armor-76.jpg", flags = {"goes-to-main-inventory"}, resistences = { { type = "physical", decrese = 9.88, percent = 58.52 },{ type = "impact", decrese = 9.12, percent = 53.58 },{ type = "poison", decrese = 8.67, percent = 51 },{ type = "explosion", decrese = 9.15, percent = 54.29 },{ type = "fire", decrese = 8.28, percent = 48.76 },{ type = "laser", decrese = 9.9, percent = 56.1 },{ type = "acid", decrese = 9.94, percent = 56.8} }, durability = 50000,  subgroup = "cursed-armor", order = "c[cursed]-b[armor]", stack_size = 1, equipment_grid = {width = 15, height = 15}},</v>
      </c>
      <c r="B78" t="s">
        <v>22</v>
      </c>
      <c r="C78" t="s">
        <v>0</v>
      </c>
      <c r="D78" t="s">
        <v>107</v>
      </c>
      <c r="E78" t="s">
        <v>148</v>
      </c>
      <c r="F78">
        <v>76</v>
      </c>
      <c r="G78" t="s">
        <v>32</v>
      </c>
      <c r="H78" s="5">
        <v>9.8800000000000008</v>
      </c>
      <c r="I78" t="s">
        <v>2</v>
      </c>
      <c r="J78" s="3">
        <v>58.52</v>
      </c>
      <c r="K78" t="s">
        <v>3</v>
      </c>
      <c r="L78" s="3">
        <v>9.1199999999999992</v>
      </c>
      <c r="M78" t="s">
        <v>2</v>
      </c>
      <c r="N78" s="3">
        <v>53.58</v>
      </c>
      <c r="O78" t="s">
        <v>8</v>
      </c>
      <c r="P78" s="3">
        <v>8.67</v>
      </c>
      <c r="Q78" t="s">
        <v>2</v>
      </c>
      <c r="R78" s="3">
        <v>51</v>
      </c>
      <c r="S78" t="s">
        <v>11</v>
      </c>
      <c r="T78" s="3">
        <v>9.15</v>
      </c>
      <c r="U78" t="s">
        <v>2</v>
      </c>
      <c r="V78" s="3">
        <v>54.29</v>
      </c>
      <c r="W78" t="s">
        <v>13</v>
      </c>
      <c r="X78" s="3">
        <v>8.2799999999999994</v>
      </c>
      <c r="Y78" t="s">
        <v>2</v>
      </c>
      <c r="Z78" s="3">
        <v>48.76</v>
      </c>
      <c r="AA78" t="s">
        <v>14</v>
      </c>
      <c r="AB78" s="3">
        <v>9.9</v>
      </c>
      <c r="AC78" t="s">
        <v>2</v>
      </c>
      <c r="AD78" s="3">
        <v>56.1</v>
      </c>
      <c r="AE78" t="s">
        <v>16</v>
      </c>
      <c r="AF78" s="3">
        <v>9.94</v>
      </c>
      <c r="AG78" t="s">
        <v>2</v>
      </c>
      <c r="AH78" s="3">
        <v>56.8</v>
      </c>
      <c r="AI78" t="s">
        <v>259</v>
      </c>
      <c r="AJ78" s="2">
        <v>15</v>
      </c>
      <c r="AK78" t="s">
        <v>17</v>
      </c>
      <c r="AL78" s="2">
        <v>15</v>
      </c>
      <c r="AM78" t="s">
        <v>18</v>
      </c>
      <c r="AP78">
        <f t="shared" si="22"/>
        <v>76</v>
      </c>
      <c r="AQ78" s="3">
        <f t="shared" si="23"/>
        <v>9.8800000000000008</v>
      </c>
      <c r="AR78" s="3">
        <f t="shared" si="24"/>
        <v>58.52</v>
      </c>
      <c r="AS78" s="3">
        <f t="shared" si="29"/>
        <v>9.94</v>
      </c>
      <c r="AT78" s="3">
        <f t="shared" si="30"/>
        <v>56.8</v>
      </c>
      <c r="AU78" s="3">
        <f t="shared" ref="AU78:AU112" si="31">ROUNDDOWN((1*15/100)+AU77,2)</f>
        <v>9.9</v>
      </c>
      <c r="AV78" s="3">
        <f t="shared" ref="AV78:AV112" si="32">ROUNDDOWN((1*85/100)+AV77,2)</f>
        <v>56.1</v>
      </c>
      <c r="AW78" s="3">
        <f t="shared" si="13"/>
        <v>9.15</v>
      </c>
      <c r="AX78" s="3">
        <f t="shared" si="14"/>
        <v>54.29</v>
      </c>
      <c r="AY78" s="3">
        <f t="shared" si="15"/>
        <v>9.1199999999999992</v>
      </c>
      <c r="AZ78" s="3">
        <f t="shared" si="16"/>
        <v>53.58</v>
      </c>
      <c r="BA78" s="3">
        <f t="shared" si="17"/>
        <v>8.67</v>
      </c>
      <c r="BB78" s="3">
        <f t="shared" si="18"/>
        <v>51</v>
      </c>
      <c r="BC78" s="3">
        <f t="shared" si="19"/>
        <v>8.2799999999999994</v>
      </c>
      <c r="BD78" s="3">
        <f t="shared" si="20"/>
        <v>48.76</v>
      </c>
      <c r="BF78" s="2">
        <f t="shared" si="25"/>
        <v>13</v>
      </c>
      <c r="BG78" s="2">
        <f t="shared" si="26"/>
        <v>13</v>
      </c>
      <c r="BH78" s="2">
        <f t="shared" si="27"/>
        <v>15</v>
      </c>
      <c r="BI78" s="2">
        <f t="shared" si="27"/>
        <v>15</v>
      </c>
      <c r="BK78" t="s">
        <v>224</v>
      </c>
      <c r="BL78" t="str">
        <f t="shared" si="28"/>
        <v>cursed-armor-76 = Cursed armor - Level 76</v>
      </c>
    </row>
    <row r="79" spans="1:64" x14ac:dyDescent="0.25">
      <c r="A79" t="str">
        <f t="shared" si="21"/>
        <v>{ type = "armor", name = "cursed-armor-77", icon = "__Cursed-Exp__/graphics/icons/armor/cursed-armor-77.jpg", flags = {"goes-to-main-inventory"}, resistences = { { type = "physical", decrese = 10.01, percent = 59.29 },{ type = "impact", decrese = 9.28, percent = 54.52 },{ type = "poison", decrese = 8.84, percent = 52 },{ type = "explosion", decrese = 9.3, percent = 55.18 },{ type = "fire", decrese = 8.46, percent = 49.82 },{ type = "laser", decrese = 10.05, percent = 56.95 },{ type = "acid", decrese = 10.08, percent = 57.6} }, durability = 50000,  subgroup = "cursed-armor", order = "c[cursed]-b[armor]", stack_size = 1, equipment_grid = {width = 16, height = 16}},</v>
      </c>
      <c r="B79" t="s">
        <v>22</v>
      </c>
      <c r="C79" t="s">
        <v>0</v>
      </c>
      <c r="D79" t="s">
        <v>108</v>
      </c>
      <c r="E79" t="s">
        <v>148</v>
      </c>
      <c r="F79">
        <v>77</v>
      </c>
      <c r="G79" t="s">
        <v>32</v>
      </c>
      <c r="H79" s="5">
        <v>10.01</v>
      </c>
      <c r="I79" t="s">
        <v>2</v>
      </c>
      <c r="J79" s="3">
        <v>59.29</v>
      </c>
      <c r="K79" t="s">
        <v>3</v>
      </c>
      <c r="L79" s="3">
        <v>9.2799999999999994</v>
      </c>
      <c r="M79" t="s">
        <v>2</v>
      </c>
      <c r="N79" s="3">
        <v>54.52</v>
      </c>
      <c r="O79" t="s">
        <v>8</v>
      </c>
      <c r="P79" s="3">
        <v>8.84</v>
      </c>
      <c r="Q79" t="s">
        <v>2</v>
      </c>
      <c r="R79" s="3">
        <v>52</v>
      </c>
      <c r="S79" t="s">
        <v>11</v>
      </c>
      <c r="T79" s="3">
        <v>9.3000000000000007</v>
      </c>
      <c r="U79" t="s">
        <v>2</v>
      </c>
      <c r="V79" s="3">
        <v>55.18</v>
      </c>
      <c r="W79" t="s">
        <v>13</v>
      </c>
      <c r="X79" s="3">
        <v>8.4600000000000009</v>
      </c>
      <c r="Y79" t="s">
        <v>2</v>
      </c>
      <c r="Z79" s="3">
        <v>49.82</v>
      </c>
      <c r="AA79" t="s">
        <v>14</v>
      </c>
      <c r="AB79" s="3">
        <v>10.050000000000001</v>
      </c>
      <c r="AC79" t="s">
        <v>2</v>
      </c>
      <c r="AD79" s="3">
        <v>56.95</v>
      </c>
      <c r="AE79" t="s">
        <v>16</v>
      </c>
      <c r="AF79" s="3">
        <v>10.08</v>
      </c>
      <c r="AG79" t="s">
        <v>2</v>
      </c>
      <c r="AH79" s="3">
        <v>57.6</v>
      </c>
      <c r="AI79" t="s">
        <v>259</v>
      </c>
      <c r="AJ79" s="2">
        <v>16</v>
      </c>
      <c r="AK79" t="s">
        <v>17</v>
      </c>
      <c r="AL79" s="2">
        <v>16</v>
      </c>
      <c r="AM79" t="s">
        <v>18</v>
      </c>
      <c r="AP79">
        <f t="shared" si="22"/>
        <v>77</v>
      </c>
      <c r="AQ79" s="3">
        <f t="shared" si="23"/>
        <v>10.01</v>
      </c>
      <c r="AR79" s="3">
        <f t="shared" si="24"/>
        <v>59.29</v>
      </c>
      <c r="AS79" s="3">
        <f t="shared" si="29"/>
        <v>10.08</v>
      </c>
      <c r="AT79" s="3">
        <f t="shared" si="30"/>
        <v>57.6</v>
      </c>
      <c r="AU79" s="3">
        <f t="shared" si="31"/>
        <v>10.050000000000001</v>
      </c>
      <c r="AV79" s="3">
        <f t="shared" si="32"/>
        <v>56.95</v>
      </c>
      <c r="AW79" s="3">
        <f t="shared" si="13"/>
        <v>9.3000000000000007</v>
      </c>
      <c r="AX79" s="3">
        <f t="shared" si="14"/>
        <v>55.18</v>
      </c>
      <c r="AY79" s="3">
        <f t="shared" si="15"/>
        <v>9.2799999999999994</v>
      </c>
      <c r="AZ79" s="3">
        <f t="shared" si="16"/>
        <v>54.52</v>
      </c>
      <c r="BA79" s="3">
        <f t="shared" si="17"/>
        <v>8.84</v>
      </c>
      <c r="BB79" s="3">
        <f t="shared" si="18"/>
        <v>52</v>
      </c>
      <c r="BC79" s="3">
        <f t="shared" si="19"/>
        <v>8.4600000000000009</v>
      </c>
      <c r="BD79" s="3">
        <f t="shared" si="20"/>
        <v>49.82</v>
      </c>
      <c r="BF79" s="2">
        <f t="shared" si="25"/>
        <v>14</v>
      </c>
      <c r="BG79" s="2">
        <f t="shared" si="26"/>
        <v>14</v>
      </c>
      <c r="BH79" s="2">
        <f t="shared" si="27"/>
        <v>16</v>
      </c>
      <c r="BI79" s="2">
        <f t="shared" si="27"/>
        <v>16</v>
      </c>
      <c r="BK79" t="s">
        <v>225</v>
      </c>
      <c r="BL79" t="str">
        <f t="shared" si="28"/>
        <v>cursed-armor-77 = Cursed armor - Level 77</v>
      </c>
    </row>
    <row r="80" spans="1:64" x14ac:dyDescent="0.25">
      <c r="A80" t="str">
        <f t="shared" si="21"/>
        <v>{ type = "armor", name = "cursed-armor-78", icon = "__Cursed-Exp__/graphics/icons/armor/cursed-armor-78.jpg", flags = {"goes-to-main-inventory"}, resistences = { { type = "physical", decrese = 10.14, percent = 60.06 },{ type = "impact", decrese = 9.44, percent = 55.46 },{ type = "poison", decrese = 9.01, percent = 53 },{ type = "explosion", decrese = 9.45, percent = 56.07 },{ type = "fire", decrese = 8.64, percent = 50.88 },{ type = "laser", decrese = 10.2, percent = 57.8 },{ type = "acid", decrese = 10.22, percent = 58.4} }, durability = 50000,  subgroup = "cursed-armor", order = "c[cursed]-b[armor]", stack_size = 1, equipment_grid = {width = 16, height = 16}},</v>
      </c>
      <c r="B80" t="s">
        <v>22</v>
      </c>
      <c r="C80" t="s">
        <v>0</v>
      </c>
      <c r="D80" t="s">
        <v>109</v>
      </c>
      <c r="E80" t="s">
        <v>148</v>
      </c>
      <c r="F80">
        <v>78</v>
      </c>
      <c r="G80" t="s">
        <v>32</v>
      </c>
      <c r="H80" s="5">
        <v>10.14</v>
      </c>
      <c r="I80" t="s">
        <v>2</v>
      </c>
      <c r="J80" s="3">
        <v>60.06</v>
      </c>
      <c r="K80" t="s">
        <v>3</v>
      </c>
      <c r="L80" s="3">
        <v>9.44</v>
      </c>
      <c r="M80" t="s">
        <v>2</v>
      </c>
      <c r="N80" s="3">
        <v>55.46</v>
      </c>
      <c r="O80" t="s">
        <v>8</v>
      </c>
      <c r="P80" s="3">
        <v>9.01</v>
      </c>
      <c r="Q80" t="s">
        <v>2</v>
      </c>
      <c r="R80" s="3">
        <v>53</v>
      </c>
      <c r="S80" t="s">
        <v>11</v>
      </c>
      <c r="T80" s="3">
        <v>9.4499999999999993</v>
      </c>
      <c r="U80" t="s">
        <v>2</v>
      </c>
      <c r="V80" s="3">
        <v>56.07</v>
      </c>
      <c r="W80" t="s">
        <v>13</v>
      </c>
      <c r="X80" s="3">
        <v>8.64</v>
      </c>
      <c r="Y80" t="s">
        <v>2</v>
      </c>
      <c r="Z80" s="3">
        <v>50.88</v>
      </c>
      <c r="AA80" t="s">
        <v>14</v>
      </c>
      <c r="AB80" s="3">
        <v>10.199999999999999</v>
      </c>
      <c r="AC80" t="s">
        <v>2</v>
      </c>
      <c r="AD80" s="3">
        <v>57.8</v>
      </c>
      <c r="AE80" t="s">
        <v>16</v>
      </c>
      <c r="AF80" s="3">
        <v>10.220000000000001</v>
      </c>
      <c r="AG80" t="s">
        <v>2</v>
      </c>
      <c r="AH80" s="3">
        <v>58.4</v>
      </c>
      <c r="AI80" t="s">
        <v>259</v>
      </c>
      <c r="AJ80" s="2">
        <v>16</v>
      </c>
      <c r="AK80" t="s">
        <v>17</v>
      </c>
      <c r="AL80" s="2">
        <v>16</v>
      </c>
      <c r="AM80" t="s">
        <v>18</v>
      </c>
      <c r="AP80">
        <f t="shared" si="22"/>
        <v>78</v>
      </c>
      <c r="AQ80" s="3">
        <f t="shared" si="23"/>
        <v>10.14</v>
      </c>
      <c r="AR80" s="3">
        <f t="shared" si="24"/>
        <v>60.06</v>
      </c>
      <c r="AS80" s="3">
        <f t="shared" si="29"/>
        <v>10.220000000000001</v>
      </c>
      <c r="AT80" s="3">
        <f t="shared" si="30"/>
        <v>58.4</v>
      </c>
      <c r="AU80" s="3">
        <f t="shared" si="31"/>
        <v>10.199999999999999</v>
      </c>
      <c r="AV80" s="3">
        <f t="shared" si="32"/>
        <v>57.8</v>
      </c>
      <c r="AW80" s="3">
        <f t="shared" si="13"/>
        <v>9.4499999999999993</v>
      </c>
      <c r="AX80" s="3">
        <f t="shared" si="14"/>
        <v>56.07</v>
      </c>
      <c r="AY80" s="3">
        <f t="shared" si="15"/>
        <v>9.44</v>
      </c>
      <c r="AZ80" s="3">
        <f t="shared" si="16"/>
        <v>55.46</v>
      </c>
      <c r="BA80" s="3">
        <f t="shared" si="17"/>
        <v>9.01</v>
      </c>
      <c r="BB80" s="3">
        <f t="shared" si="18"/>
        <v>53</v>
      </c>
      <c r="BC80" s="3">
        <f t="shared" si="19"/>
        <v>8.64</v>
      </c>
      <c r="BD80" s="3">
        <f t="shared" si="20"/>
        <v>50.88</v>
      </c>
      <c r="BF80" s="2">
        <f t="shared" si="25"/>
        <v>14</v>
      </c>
      <c r="BG80" s="2">
        <f t="shared" si="26"/>
        <v>14</v>
      </c>
      <c r="BH80" s="2">
        <f t="shared" si="27"/>
        <v>16</v>
      </c>
      <c r="BI80" s="2">
        <f t="shared" si="27"/>
        <v>16</v>
      </c>
      <c r="BK80" t="s">
        <v>226</v>
      </c>
      <c r="BL80" t="str">
        <f t="shared" si="28"/>
        <v>cursed-armor-78 = Cursed armor - Level 78</v>
      </c>
    </row>
    <row r="81" spans="1:64" x14ac:dyDescent="0.25">
      <c r="A81" t="str">
        <f t="shared" si="21"/>
        <v>{ type = "armor", name = "cursed-armor-79", icon = "__Cursed-Exp__/graphics/icons/armor/cursed-armor-79.jpg", flags = {"goes-to-main-inventory"}, resistences = { { type = "physical", decrese = 10.27, percent = 60.83 },{ type = "impact", decrese = 9.6, percent = 56.4 },{ type = "poison", decrese = 9.18, percent = 54 },{ type = "explosion", decrese = 9.6, percent = 56.96 },{ type = "fire", decrese = 8.82, percent = 51.94 },{ type = "laser", decrese = 10.35, percent = 58.65 },{ type = "acid", decrese = 10.36, percent = 59.2} }, durability = 50000,  subgroup = "cursed-armor", order = "c[cursed]-b[armor]", stack_size = 1, equipment_grid = {width = 16, height = 16}},</v>
      </c>
      <c r="B81" t="s">
        <v>22</v>
      </c>
      <c r="C81" t="s">
        <v>0</v>
      </c>
      <c r="D81" t="s">
        <v>110</v>
      </c>
      <c r="E81" t="s">
        <v>148</v>
      </c>
      <c r="F81">
        <v>79</v>
      </c>
      <c r="G81" t="s">
        <v>32</v>
      </c>
      <c r="H81" s="5">
        <v>10.27</v>
      </c>
      <c r="I81" t="s">
        <v>2</v>
      </c>
      <c r="J81" s="3">
        <v>60.83</v>
      </c>
      <c r="K81" t="s">
        <v>3</v>
      </c>
      <c r="L81" s="3">
        <v>9.6</v>
      </c>
      <c r="M81" t="s">
        <v>2</v>
      </c>
      <c r="N81" s="3">
        <v>56.4</v>
      </c>
      <c r="O81" t="s">
        <v>8</v>
      </c>
      <c r="P81" s="3">
        <v>9.18</v>
      </c>
      <c r="Q81" t="s">
        <v>2</v>
      </c>
      <c r="R81" s="3">
        <v>54</v>
      </c>
      <c r="S81" t="s">
        <v>11</v>
      </c>
      <c r="T81" s="3">
        <v>9.6</v>
      </c>
      <c r="U81" t="s">
        <v>2</v>
      </c>
      <c r="V81" s="3">
        <v>56.96</v>
      </c>
      <c r="W81" t="s">
        <v>13</v>
      </c>
      <c r="X81" s="3">
        <v>8.82</v>
      </c>
      <c r="Y81" t="s">
        <v>2</v>
      </c>
      <c r="Z81" s="3">
        <v>51.94</v>
      </c>
      <c r="AA81" t="s">
        <v>14</v>
      </c>
      <c r="AB81" s="3">
        <v>10.35</v>
      </c>
      <c r="AC81" t="s">
        <v>2</v>
      </c>
      <c r="AD81" s="3">
        <v>58.65</v>
      </c>
      <c r="AE81" t="s">
        <v>16</v>
      </c>
      <c r="AF81" s="3">
        <v>10.36</v>
      </c>
      <c r="AG81" t="s">
        <v>2</v>
      </c>
      <c r="AH81" s="3">
        <v>59.2</v>
      </c>
      <c r="AI81" t="s">
        <v>259</v>
      </c>
      <c r="AJ81" s="2">
        <v>16</v>
      </c>
      <c r="AK81" t="s">
        <v>17</v>
      </c>
      <c r="AL81" s="2">
        <v>16</v>
      </c>
      <c r="AM81" t="s">
        <v>18</v>
      </c>
      <c r="AP81">
        <f t="shared" si="22"/>
        <v>79</v>
      </c>
      <c r="AQ81" s="3">
        <f t="shared" si="23"/>
        <v>10.27</v>
      </c>
      <c r="AR81" s="3">
        <f t="shared" si="24"/>
        <v>60.83</v>
      </c>
      <c r="AS81" s="3">
        <f t="shared" si="29"/>
        <v>10.36</v>
      </c>
      <c r="AT81" s="3">
        <f t="shared" si="30"/>
        <v>59.2</v>
      </c>
      <c r="AU81" s="3">
        <f t="shared" si="31"/>
        <v>10.35</v>
      </c>
      <c r="AV81" s="3">
        <f t="shared" si="32"/>
        <v>58.65</v>
      </c>
      <c r="AW81" s="3">
        <f t="shared" si="13"/>
        <v>9.6</v>
      </c>
      <c r="AX81" s="3">
        <f t="shared" si="14"/>
        <v>56.96</v>
      </c>
      <c r="AY81" s="3">
        <f t="shared" si="15"/>
        <v>9.6</v>
      </c>
      <c r="AZ81" s="3">
        <f t="shared" si="16"/>
        <v>56.4</v>
      </c>
      <c r="BA81" s="3">
        <f t="shared" si="17"/>
        <v>9.18</v>
      </c>
      <c r="BB81" s="3">
        <f t="shared" si="18"/>
        <v>54</v>
      </c>
      <c r="BC81" s="3">
        <f t="shared" si="19"/>
        <v>8.82</v>
      </c>
      <c r="BD81" s="3">
        <f t="shared" si="20"/>
        <v>51.94</v>
      </c>
      <c r="BF81" s="2">
        <f t="shared" si="25"/>
        <v>14</v>
      </c>
      <c r="BG81" s="2">
        <f t="shared" si="26"/>
        <v>14</v>
      </c>
      <c r="BH81" s="2">
        <f t="shared" si="27"/>
        <v>16</v>
      </c>
      <c r="BI81" s="2">
        <f t="shared" si="27"/>
        <v>16</v>
      </c>
      <c r="BK81" t="s">
        <v>227</v>
      </c>
      <c r="BL81" t="str">
        <f t="shared" si="28"/>
        <v>cursed-armor-79 = Cursed armor - Level 79</v>
      </c>
    </row>
    <row r="82" spans="1:64" x14ac:dyDescent="0.25">
      <c r="A82" t="str">
        <f t="shared" si="21"/>
        <v>{ type = "armor", name = "cursed-armor-80", icon = "__Cursed-Exp__/graphics/icons/armor/cursed-armor-80.jpg", flags = {"goes-to-main-inventory"}, resistences = { { type = "physical", decrese = 10.4, percent = 61.6 },{ type = "impact", decrese = 9.76, percent = 57.34 },{ type = "poison", decrese = 9.35, percent = 55 },{ type = "explosion", decrese = 9.75, percent = 57.85 },{ type = "fire", decrese = 9, percent = 53 },{ type = "laser", decrese = 10.5, percent = 59.5 },{ type = "acid", decrese = 10.5, percent = 60} }, durability = 50000,  subgroup = "cursed-armor", order = "c[cursed]-b[armor]", stack_size = 1, equipment_grid = {width = 16, height = 16}},</v>
      </c>
      <c r="B82" t="s">
        <v>22</v>
      </c>
      <c r="C82" t="s">
        <v>0</v>
      </c>
      <c r="D82" t="s">
        <v>111</v>
      </c>
      <c r="E82" t="s">
        <v>148</v>
      </c>
      <c r="F82">
        <v>80</v>
      </c>
      <c r="G82" t="s">
        <v>32</v>
      </c>
      <c r="H82" s="5">
        <v>10.4</v>
      </c>
      <c r="I82" t="s">
        <v>2</v>
      </c>
      <c r="J82" s="3">
        <v>61.6</v>
      </c>
      <c r="K82" t="s">
        <v>3</v>
      </c>
      <c r="L82" s="3">
        <v>9.76</v>
      </c>
      <c r="M82" t="s">
        <v>2</v>
      </c>
      <c r="N82" s="3">
        <v>57.34</v>
      </c>
      <c r="O82" t="s">
        <v>8</v>
      </c>
      <c r="P82" s="3">
        <v>9.35</v>
      </c>
      <c r="Q82" t="s">
        <v>2</v>
      </c>
      <c r="R82" s="3">
        <v>55</v>
      </c>
      <c r="S82" t="s">
        <v>11</v>
      </c>
      <c r="T82" s="3">
        <v>9.75</v>
      </c>
      <c r="U82" t="s">
        <v>2</v>
      </c>
      <c r="V82" s="3">
        <v>57.85</v>
      </c>
      <c r="W82" t="s">
        <v>13</v>
      </c>
      <c r="X82" s="3">
        <v>9</v>
      </c>
      <c r="Y82" t="s">
        <v>2</v>
      </c>
      <c r="Z82" s="3">
        <v>53</v>
      </c>
      <c r="AA82" t="s">
        <v>14</v>
      </c>
      <c r="AB82" s="3">
        <v>10.5</v>
      </c>
      <c r="AC82" t="s">
        <v>2</v>
      </c>
      <c r="AD82" s="3">
        <v>59.5</v>
      </c>
      <c r="AE82" t="s">
        <v>16</v>
      </c>
      <c r="AF82" s="3">
        <v>10.5</v>
      </c>
      <c r="AG82" t="s">
        <v>2</v>
      </c>
      <c r="AH82" s="3">
        <v>60</v>
      </c>
      <c r="AI82" t="s">
        <v>259</v>
      </c>
      <c r="AJ82" s="2">
        <v>16</v>
      </c>
      <c r="AK82" t="s">
        <v>17</v>
      </c>
      <c r="AL82" s="2">
        <v>16</v>
      </c>
      <c r="AM82" t="s">
        <v>18</v>
      </c>
      <c r="AP82">
        <f t="shared" si="22"/>
        <v>80</v>
      </c>
      <c r="AQ82" s="3">
        <f t="shared" si="23"/>
        <v>10.4</v>
      </c>
      <c r="AR82" s="3">
        <f t="shared" si="24"/>
        <v>61.6</v>
      </c>
      <c r="AS82" s="3">
        <f t="shared" si="29"/>
        <v>10.5</v>
      </c>
      <c r="AT82" s="3">
        <f t="shared" si="30"/>
        <v>60</v>
      </c>
      <c r="AU82" s="3">
        <f t="shared" si="31"/>
        <v>10.5</v>
      </c>
      <c r="AV82" s="3">
        <f t="shared" si="32"/>
        <v>59.5</v>
      </c>
      <c r="AW82" s="3">
        <f t="shared" si="13"/>
        <v>9.75</v>
      </c>
      <c r="AX82" s="3">
        <f t="shared" si="14"/>
        <v>57.85</v>
      </c>
      <c r="AY82" s="3">
        <f t="shared" si="15"/>
        <v>9.76</v>
      </c>
      <c r="AZ82" s="3">
        <f t="shared" si="16"/>
        <v>57.34</v>
      </c>
      <c r="BA82" s="3">
        <f t="shared" si="17"/>
        <v>9.35</v>
      </c>
      <c r="BB82" s="3">
        <f t="shared" si="18"/>
        <v>55</v>
      </c>
      <c r="BC82" s="3">
        <f t="shared" si="19"/>
        <v>9</v>
      </c>
      <c r="BD82" s="3">
        <f t="shared" si="20"/>
        <v>53</v>
      </c>
      <c r="BF82" s="2">
        <f t="shared" si="25"/>
        <v>14</v>
      </c>
      <c r="BG82" s="2">
        <f t="shared" si="26"/>
        <v>14</v>
      </c>
      <c r="BH82" s="2">
        <f t="shared" si="27"/>
        <v>16</v>
      </c>
      <c r="BI82" s="2">
        <f t="shared" si="27"/>
        <v>16</v>
      </c>
      <c r="BK82" t="s">
        <v>228</v>
      </c>
      <c r="BL82" t="str">
        <f t="shared" si="28"/>
        <v>cursed-armor-80 = Cursed armor - Level 80</v>
      </c>
    </row>
    <row r="83" spans="1:64" x14ac:dyDescent="0.25">
      <c r="A83" t="str">
        <f t="shared" si="21"/>
        <v>{ type = "armor", name = "cursed-armor-81", icon = "__Cursed-Exp__/graphics/icons/armor/cursed-armor-81.jpg", flags = {"goes-to-main-inventory"}, resistences = { { type = "physical", decrese = 10.53, percent = 62.37 },{ type = "impact", decrese = 9.92, percent = 58.28 },{ type = "poison", decrese = 9.52, percent = 56 },{ type = "explosion", decrese = 9.9, percent = 58.74 },{ type = "fire", decrese = 9.18, percent = 54.06 },{ type = "laser", decrese = 10.65, percent = 60.35 },{ type = "acid", decrese = 10.64, percent = 60.8} }, durability = 50000,  subgroup = "cursed-armor", order = "c[cursed]-b[armor]", stack_size = 1, equipment_grid = {width = 16, height = 16}},</v>
      </c>
      <c r="B83" t="s">
        <v>22</v>
      </c>
      <c r="C83" t="s">
        <v>0</v>
      </c>
      <c r="D83" t="s">
        <v>112</v>
      </c>
      <c r="E83" t="s">
        <v>148</v>
      </c>
      <c r="F83">
        <v>81</v>
      </c>
      <c r="G83" t="s">
        <v>32</v>
      </c>
      <c r="H83" s="5">
        <v>10.53</v>
      </c>
      <c r="I83" t="s">
        <v>2</v>
      </c>
      <c r="J83" s="3">
        <v>62.37</v>
      </c>
      <c r="K83" t="s">
        <v>3</v>
      </c>
      <c r="L83" s="3">
        <v>9.92</v>
      </c>
      <c r="M83" t="s">
        <v>2</v>
      </c>
      <c r="N83" s="3">
        <v>58.28</v>
      </c>
      <c r="O83" t="s">
        <v>8</v>
      </c>
      <c r="P83" s="3">
        <v>9.52</v>
      </c>
      <c r="Q83" t="s">
        <v>2</v>
      </c>
      <c r="R83" s="3">
        <v>56</v>
      </c>
      <c r="S83" t="s">
        <v>11</v>
      </c>
      <c r="T83" s="3">
        <v>9.9</v>
      </c>
      <c r="U83" t="s">
        <v>2</v>
      </c>
      <c r="V83" s="3">
        <v>58.74</v>
      </c>
      <c r="W83" t="s">
        <v>13</v>
      </c>
      <c r="X83" s="3">
        <v>9.18</v>
      </c>
      <c r="Y83" t="s">
        <v>2</v>
      </c>
      <c r="Z83" s="3">
        <v>54.06</v>
      </c>
      <c r="AA83" t="s">
        <v>14</v>
      </c>
      <c r="AB83" s="3">
        <v>10.65</v>
      </c>
      <c r="AC83" t="s">
        <v>2</v>
      </c>
      <c r="AD83" s="3">
        <v>60.35</v>
      </c>
      <c r="AE83" t="s">
        <v>16</v>
      </c>
      <c r="AF83" s="3">
        <v>10.64</v>
      </c>
      <c r="AG83" t="s">
        <v>2</v>
      </c>
      <c r="AH83" s="3">
        <v>60.8</v>
      </c>
      <c r="AI83" t="s">
        <v>259</v>
      </c>
      <c r="AJ83" s="2">
        <v>16</v>
      </c>
      <c r="AK83" t="s">
        <v>17</v>
      </c>
      <c r="AL83" s="2">
        <v>16</v>
      </c>
      <c r="AM83" t="s">
        <v>18</v>
      </c>
      <c r="AP83">
        <f t="shared" si="22"/>
        <v>81</v>
      </c>
      <c r="AQ83" s="3">
        <f t="shared" si="23"/>
        <v>10.53</v>
      </c>
      <c r="AR83" s="3">
        <f t="shared" si="24"/>
        <v>62.37</v>
      </c>
      <c r="AS83" s="3">
        <f t="shared" si="29"/>
        <v>10.64</v>
      </c>
      <c r="AT83" s="3">
        <f t="shared" si="30"/>
        <v>60.8</v>
      </c>
      <c r="AU83" s="3">
        <f t="shared" si="31"/>
        <v>10.65</v>
      </c>
      <c r="AV83" s="3">
        <f t="shared" si="32"/>
        <v>60.35</v>
      </c>
      <c r="AW83" s="3">
        <f t="shared" ref="AW83:AW112" si="33">ROUNDDOWN((1*15/95)+AW82,2)</f>
        <v>9.9</v>
      </c>
      <c r="AX83" s="3">
        <f t="shared" ref="AX83:AX112" si="34">ROUNDDOWN((1*85/95)+AX82,2)</f>
        <v>58.74</v>
      </c>
      <c r="AY83" s="3">
        <f t="shared" si="15"/>
        <v>9.92</v>
      </c>
      <c r="AZ83" s="3">
        <f t="shared" si="16"/>
        <v>58.28</v>
      </c>
      <c r="BA83" s="3">
        <f t="shared" si="17"/>
        <v>9.52</v>
      </c>
      <c r="BB83" s="3">
        <f t="shared" si="18"/>
        <v>56</v>
      </c>
      <c r="BC83" s="3">
        <f t="shared" si="19"/>
        <v>9.18</v>
      </c>
      <c r="BD83" s="3">
        <f t="shared" si="20"/>
        <v>54.06</v>
      </c>
      <c r="BF83" s="2">
        <f t="shared" si="25"/>
        <v>14</v>
      </c>
      <c r="BG83" s="2">
        <f t="shared" si="26"/>
        <v>14</v>
      </c>
      <c r="BH83" s="2">
        <f t="shared" si="27"/>
        <v>16</v>
      </c>
      <c r="BI83" s="2">
        <f t="shared" si="27"/>
        <v>16</v>
      </c>
      <c r="BK83" t="s">
        <v>229</v>
      </c>
      <c r="BL83" t="str">
        <f t="shared" si="28"/>
        <v>cursed-armor-81 = Cursed armor - Level 81</v>
      </c>
    </row>
    <row r="84" spans="1:64" x14ac:dyDescent="0.25">
      <c r="A84" t="str">
        <f t="shared" si="21"/>
        <v>{ type = "armor", name = "cursed-armor-82", icon = "__Cursed-Exp__/graphics/icons/armor/cursed-armor-82.jpg", flags = {"goes-to-main-inventory"}, resistences = { { type = "physical", decrese = 10.66, percent = 63.14 },{ type = "impact", decrese = 10.08, percent = 59.22 },{ type = "poison", decrese = 9.69, percent = 57 },{ type = "explosion", decrese = 10.05, percent = 59.63 },{ type = "fire", decrese = 9.36, percent = 55.12 },{ type = "laser", decrese = 10.8, percent = 61.2 },{ type = "acid", decrese = 10.78, percent = 61.6} }, durability = 50000,  subgroup = "cursed-armor", order = "c[cursed]-b[armor]", stack_size = 1, equipment_grid = {width = 16, height = 16}},</v>
      </c>
      <c r="B84" t="s">
        <v>22</v>
      </c>
      <c r="C84" t="s">
        <v>0</v>
      </c>
      <c r="D84" t="s">
        <v>113</v>
      </c>
      <c r="E84" t="s">
        <v>148</v>
      </c>
      <c r="F84">
        <v>82</v>
      </c>
      <c r="G84" t="s">
        <v>32</v>
      </c>
      <c r="H84" s="5">
        <v>10.66</v>
      </c>
      <c r="I84" t="s">
        <v>2</v>
      </c>
      <c r="J84" s="3">
        <v>63.14</v>
      </c>
      <c r="K84" t="s">
        <v>3</v>
      </c>
      <c r="L84" s="3">
        <v>10.08</v>
      </c>
      <c r="M84" t="s">
        <v>2</v>
      </c>
      <c r="N84" s="3">
        <v>59.22</v>
      </c>
      <c r="O84" t="s">
        <v>8</v>
      </c>
      <c r="P84" s="3">
        <v>9.69</v>
      </c>
      <c r="Q84" t="s">
        <v>2</v>
      </c>
      <c r="R84" s="3">
        <v>57</v>
      </c>
      <c r="S84" t="s">
        <v>11</v>
      </c>
      <c r="T84" s="3">
        <v>10.050000000000001</v>
      </c>
      <c r="U84" t="s">
        <v>2</v>
      </c>
      <c r="V84" s="3">
        <v>59.63</v>
      </c>
      <c r="W84" t="s">
        <v>13</v>
      </c>
      <c r="X84" s="3">
        <v>9.36</v>
      </c>
      <c r="Y84" t="s">
        <v>2</v>
      </c>
      <c r="Z84" s="3">
        <v>55.12</v>
      </c>
      <c r="AA84" t="s">
        <v>14</v>
      </c>
      <c r="AB84" s="3">
        <v>10.8</v>
      </c>
      <c r="AC84" t="s">
        <v>2</v>
      </c>
      <c r="AD84" s="3">
        <v>61.2</v>
      </c>
      <c r="AE84" t="s">
        <v>16</v>
      </c>
      <c r="AF84" s="3">
        <v>10.78</v>
      </c>
      <c r="AG84" t="s">
        <v>2</v>
      </c>
      <c r="AH84" s="3">
        <v>61.6</v>
      </c>
      <c r="AI84" t="s">
        <v>259</v>
      </c>
      <c r="AJ84" s="2">
        <v>16</v>
      </c>
      <c r="AK84" t="s">
        <v>17</v>
      </c>
      <c r="AL84" s="2">
        <v>16</v>
      </c>
      <c r="AM84" t="s">
        <v>18</v>
      </c>
      <c r="AP84">
        <f t="shared" si="22"/>
        <v>82</v>
      </c>
      <c r="AQ84" s="3">
        <f t="shared" si="23"/>
        <v>10.66</v>
      </c>
      <c r="AR84" s="3">
        <f t="shared" si="24"/>
        <v>63.14</v>
      </c>
      <c r="AS84" s="3">
        <f t="shared" si="29"/>
        <v>10.78</v>
      </c>
      <c r="AT84" s="3">
        <f t="shared" si="30"/>
        <v>61.6</v>
      </c>
      <c r="AU84" s="3">
        <f t="shared" si="31"/>
        <v>10.8</v>
      </c>
      <c r="AV84" s="3">
        <f t="shared" si="32"/>
        <v>61.2</v>
      </c>
      <c r="AW84" s="3">
        <f t="shared" si="33"/>
        <v>10.050000000000001</v>
      </c>
      <c r="AX84" s="3">
        <f t="shared" si="34"/>
        <v>59.63</v>
      </c>
      <c r="AY84" s="3">
        <f t="shared" si="15"/>
        <v>10.08</v>
      </c>
      <c r="AZ84" s="3">
        <f t="shared" si="16"/>
        <v>59.22</v>
      </c>
      <c r="BA84" s="3">
        <f t="shared" si="17"/>
        <v>9.69</v>
      </c>
      <c r="BB84" s="3">
        <f t="shared" si="18"/>
        <v>57</v>
      </c>
      <c r="BC84" s="3">
        <f t="shared" si="19"/>
        <v>9.36</v>
      </c>
      <c r="BD84" s="3">
        <f t="shared" si="20"/>
        <v>55.12</v>
      </c>
      <c r="BF84" s="2">
        <f t="shared" si="25"/>
        <v>14</v>
      </c>
      <c r="BG84" s="2">
        <f t="shared" si="26"/>
        <v>14</v>
      </c>
      <c r="BH84" s="2">
        <f t="shared" si="27"/>
        <v>16</v>
      </c>
      <c r="BI84" s="2">
        <f t="shared" si="27"/>
        <v>16</v>
      </c>
      <c r="BK84" t="s">
        <v>230</v>
      </c>
      <c r="BL84" t="str">
        <f t="shared" si="28"/>
        <v>cursed-armor-82 = Cursed armor - Level 82</v>
      </c>
    </row>
    <row r="85" spans="1:64" x14ac:dyDescent="0.25">
      <c r="A85" t="str">
        <f t="shared" si="21"/>
        <v>{ type = "armor", name = "cursed-armor-83", icon = "__Cursed-Exp__/graphics/icons/armor/cursed-armor-83.jpg", flags = {"goes-to-main-inventory"}, resistences = { { type = "physical", decrese = 10.79, percent = 63.91 },{ type = "impact", decrese = 10.24, percent = 60.16 },{ type = "poison", decrese = 9.86, percent = 58 },{ type = "explosion", decrese = 10.2, percent = 60.52 },{ type = "fire", decrese = 9.54, percent = 56.18 },{ type = "laser", decrese = 10.95, percent = 62.05 },{ type = "acid", decrese = 10.92, percent = 62.4} }, durability = 50000,  subgroup = "cursed-armor", order = "c[cursed]-b[armor]", stack_size = 1, equipment_grid = {width = 17, height = 17}},</v>
      </c>
      <c r="B85" t="s">
        <v>22</v>
      </c>
      <c r="C85" t="s">
        <v>0</v>
      </c>
      <c r="D85" t="s">
        <v>114</v>
      </c>
      <c r="E85" t="s">
        <v>148</v>
      </c>
      <c r="F85">
        <v>83</v>
      </c>
      <c r="G85" t="s">
        <v>32</v>
      </c>
      <c r="H85" s="5">
        <v>10.79</v>
      </c>
      <c r="I85" t="s">
        <v>2</v>
      </c>
      <c r="J85" s="3">
        <v>63.91</v>
      </c>
      <c r="K85" t="s">
        <v>3</v>
      </c>
      <c r="L85" s="3">
        <v>10.24</v>
      </c>
      <c r="M85" t="s">
        <v>2</v>
      </c>
      <c r="N85" s="3">
        <v>60.16</v>
      </c>
      <c r="O85" t="s">
        <v>8</v>
      </c>
      <c r="P85" s="3">
        <v>9.86</v>
      </c>
      <c r="Q85" t="s">
        <v>2</v>
      </c>
      <c r="R85" s="3">
        <v>58</v>
      </c>
      <c r="S85" t="s">
        <v>11</v>
      </c>
      <c r="T85" s="3">
        <v>10.199999999999999</v>
      </c>
      <c r="U85" t="s">
        <v>2</v>
      </c>
      <c r="V85" s="3">
        <v>60.52</v>
      </c>
      <c r="W85" t="s">
        <v>13</v>
      </c>
      <c r="X85" s="3">
        <v>9.5399999999999991</v>
      </c>
      <c r="Y85" t="s">
        <v>2</v>
      </c>
      <c r="Z85" s="3">
        <v>56.18</v>
      </c>
      <c r="AA85" t="s">
        <v>14</v>
      </c>
      <c r="AB85" s="3">
        <v>10.95</v>
      </c>
      <c r="AC85" t="s">
        <v>2</v>
      </c>
      <c r="AD85" s="3">
        <v>62.05</v>
      </c>
      <c r="AE85" t="s">
        <v>16</v>
      </c>
      <c r="AF85" s="3">
        <v>10.92</v>
      </c>
      <c r="AG85" t="s">
        <v>2</v>
      </c>
      <c r="AH85" s="3">
        <v>62.4</v>
      </c>
      <c r="AI85" t="s">
        <v>259</v>
      </c>
      <c r="AJ85" s="2">
        <v>17</v>
      </c>
      <c r="AK85" t="s">
        <v>17</v>
      </c>
      <c r="AL85" s="2">
        <v>17</v>
      </c>
      <c r="AM85" t="s">
        <v>18</v>
      </c>
      <c r="AP85">
        <f t="shared" si="22"/>
        <v>83</v>
      </c>
      <c r="AQ85" s="3">
        <f t="shared" si="23"/>
        <v>10.79</v>
      </c>
      <c r="AR85" s="3">
        <f t="shared" si="24"/>
        <v>63.91</v>
      </c>
      <c r="AS85" s="3">
        <f t="shared" si="29"/>
        <v>10.92</v>
      </c>
      <c r="AT85" s="3">
        <f t="shared" si="30"/>
        <v>62.4</v>
      </c>
      <c r="AU85" s="3">
        <f t="shared" si="31"/>
        <v>10.95</v>
      </c>
      <c r="AV85" s="3">
        <f t="shared" si="32"/>
        <v>62.05</v>
      </c>
      <c r="AW85" s="3">
        <f t="shared" si="33"/>
        <v>10.199999999999999</v>
      </c>
      <c r="AX85" s="3">
        <f t="shared" si="34"/>
        <v>60.52</v>
      </c>
      <c r="AY85" s="3">
        <f t="shared" si="15"/>
        <v>10.24</v>
      </c>
      <c r="AZ85" s="3">
        <f t="shared" si="16"/>
        <v>60.16</v>
      </c>
      <c r="BA85" s="3">
        <f t="shared" si="17"/>
        <v>9.86</v>
      </c>
      <c r="BB85" s="3">
        <f t="shared" si="18"/>
        <v>58</v>
      </c>
      <c r="BC85" s="3">
        <f t="shared" si="19"/>
        <v>9.5399999999999991</v>
      </c>
      <c r="BD85" s="3">
        <f t="shared" si="20"/>
        <v>56.18</v>
      </c>
      <c r="BF85" s="2">
        <f t="shared" si="25"/>
        <v>15</v>
      </c>
      <c r="BG85" s="2">
        <f t="shared" si="26"/>
        <v>15</v>
      </c>
      <c r="BH85" s="2">
        <f t="shared" si="27"/>
        <v>17</v>
      </c>
      <c r="BI85" s="2">
        <f t="shared" si="27"/>
        <v>17</v>
      </c>
      <c r="BK85" t="s">
        <v>231</v>
      </c>
      <c r="BL85" t="str">
        <f t="shared" si="28"/>
        <v>cursed-armor-83 = Cursed armor - Level 83</v>
      </c>
    </row>
    <row r="86" spans="1:64" x14ac:dyDescent="0.25">
      <c r="A86" t="str">
        <f t="shared" si="21"/>
        <v>{ type = "armor", name = "cursed-armor-84", icon = "__Cursed-Exp__/graphics/icons/armor/cursed-armor-84.jpg", flags = {"goes-to-main-inventory"}, resistences = { { type = "physical", decrese = 10.92, percent = 64.68 },{ type = "impact", decrese = 10.4, percent = 61.1 },{ type = "poison", decrese = 10.03, percent = 59 },{ type = "explosion", decrese = 10.35, percent = 61.41 },{ type = "fire", decrese = 9.72, percent = 57.24 },{ type = "laser", decrese = 11.1, percent = 62.9 },{ type = "acid", decrese = 11.06, percent = 63.2} }, durability = 50000,  subgroup = "cursed-armor", order = "c[cursed]-b[armor]", stack_size = 1, equipment_grid = {width = 17, height = 17}},</v>
      </c>
      <c r="B86" t="s">
        <v>22</v>
      </c>
      <c r="C86" t="s">
        <v>0</v>
      </c>
      <c r="D86" t="s">
        <v>115</v>
      </c>
      <c r="E86" t="s">
        <v>148</v>
      </c>
      <c r="F86">
        <v>84</v>
      </c>
      <c r="G86" t="s">
        <v>32</v>
      </c>
      <c r="H86" s="5">
        <v>10.92</v>
      </c>
      <c r="I86" t="s">
        <v>2</v>
      </c>
      <c r="J86" s="3">
        <v>64.680000000000007</v>
      </c>
      <c r="K86" t="s">
        <v>3</v>
      </c>
      <c r="L86" s="3">
        <v>10.4</v>
      </c>
      <c r="M86" t="s">
        <v>2</v>
      </c>
      <c r="N86" s="3">
        <v>61.1</v>
      </c>
      <c r="O86" t="s">
        <v>8</v>
      </c>
      <c r="P86" s="3">
        <v>10.029999999999999</v>
      </c>
      <c r="Q86" t="s">
        <v>2</v>
      </c>
      <c r="R86" s="3">
        <v>59</v>
      </c>
      <c r="S86" t="s">
        <v>11</v>
      </c>
      <c r="T86" s="3">
        <v>10.35</v>
      </c>
      <c r="U86" t="s">
        <v>2</v>
      </c>
      <c r="V86" s="3">
        <v>61.41</v>
      </c>
      <c r="W86" t="s">
        <v>13</v>
      </c>
      <c r="X86" s="3">
        <v>9.7200000000000006</v>
      </c>
      <c r="Y86" t="s">
        <v>2</v>
      </c>
      <c r="Z86" s="3">
        <v>57.24</v>
      </c>
      <c r="AA86" t="s">
        <v>14</v>
      </c>
      <c r="AB86" s="3">
        <v>11.1</v>
      </c>
      <c r="AC86" t="s">
        <v>2</v>
      </c>
      <c r="AD86" s="3">
        <v>62.9</v>
      </c>
      <c r="AE86" t="s">
        <v>16</v>
      </c>
      <c r="AF86" s="3">
        <v>11.06</v>
      </c>
      <c r="AG86" t="s">
        <v>2</v>
      </c>
      <c r="AH86" s="3">
        <v>63.2</v>
      </c>
      <c r="AI86" t="s">
        <v>259</v>
      </c>
      <c r="AJ86" s="2">
        <v>17</v>
      </c>
      <c r="AK86" t="s">
        <v>17</v>
      </c>
      <c r="AL86" s="2">
        <v>17</v>
      </c>
      <c r="AM86" t="s">
        <v>18</v>
      </c>
      <c r="AP86">
        <f t="shared" si="22"/>
        <v>84</v>
      </c>
      <c r="AQ86" s="3">
        <f t="shared" si="23"/>
        <v>10.92</v>
      </c>
      <c r="AR86" s="3">
        <f t="shared" si="24"/>
        <v>64.680000000000007</v>
      </c>
      <c r="AS86" s="3">
        <f t="shared" si="29"/>
        <v>11.06</v>
      </c>
      <c r="AT86" s="3">
        <f t="shared" si="30"/>
        <v>63.2</v>
      </c>
      <c r="AU86" s="3">
        <f t="shared" si="31"/>
        <v>11.1</v>
      </c>
      <c r="AV86" s="3">
        <f t="shared" si="32"/>
        <v>62.9</v>
      </c>
      <c r="AW86" s="3">
        <f t="shared" si="33"/>
        <v>10.35</v>
      </c>
      <c r="AX86" s="3">
        <f t="shared" si="34"/>
        <v>61.41</v>
      </c>
      <c r="AY86" s="3">
        <f t="shared" si="15"/>
        <v>10.4</v>
      </c>
      <c r="AZ86" s="3">
        <f t="shared" si="16"/>
        <v>61.1</v>
      </c>
      <c r="BA86" s="3">
        <f t="shared" si="17"/>
        <v>10.029999999999999</v>
      </c>
      <c r="BB86" s="3">
        <f t="shared" si="18"/>
        <v>59</v>
      </c>
      <c r="BC86" s="3">
        <f t="shared" si="19"/>
        <v>9.7200000000000006</v>
      </c>
      <c r="BD86" s="3">
        <f t="shared" si="20"/>
        <v>57.24</v>
      </c>
      <c r="BF86" s="2">
        <f t="shared" si="25"/>
        <v>15</v>
      </c>
      <c r="BG86" s="2">
        <f t="shared" si="26"/>
        <v>15</v>
      </c>
      <c r="BH86" s="2">
        <f t="shared" si="27"/>
        <v>17</v>
      </c>
      <c r="BI86" s="2">
        <f t="shared" si="27"/>
        <v>17</v>
      </c>
      <c r="BK86" t="s">
        <v>232</v>
      </c>
      <c r="BL86" t="str">
        <f t="shared" si="28"/>
        <v>cursed-armor-84 = Cursed armor - Level 84</v>
      </c>
    </row>
    <row r="87" spans="1:64" x14ac:dyDescent="0.25">
      <c r="A87" t="str">
        <f t="shared" si="21"/>
        <v>{ type = "armor", name = "cursed-armor-85", icon = "__Cursed-Exp__/graphics/icons/armor/cursed-armor-85.jpg", flags = {"goes-to-main-inventory"}, resistences = { { type = "physical", decrese = 11.05, percent = 65.45 },{ type = "impact", decrese = 10.56, percent = 62.04 },{ type = "poison", decrese = 10.2, percent = 60 },{ type = "explosion", decrese = 10.5, percent = 62.3 },{ type = "fire", decrese = 9.9, percent = 58.3 },{ type = "laser", decrese = 11.25, percent = 63.75 },{ type = "acid", decrese = 11.2, percent = 64} }, durability = 50000,  subgroup = "cursed-armor", order = "c[cursed]-b[armor]", stack_size = 1, equipment_grid = {width = 17, height = 17}},</v>
      </c>
      <c r="B87" t="s">
        <v>22</v>
      </c>
      <c r="C87" t="s">
        <v>0</v>
      </c>
      <c r="D87" t="s">
        <v>116</v>
      </c>
      <c r="E87" t="s">
        <v>148</v>
      </c>
      <c r="F87">
        <v>85</v>
      </c>
      <c r="G87" t="s">
        <v>32</v>
      </c>
      <c r="H87" s="5">
        <v>11.05</v>
      </c>
      <c r="I87" t="s">
        <v>2</v>
      </c>
      <c r="J87" s="3">
        <v>65.45</v>
      </c>
      <c r="K87" t="s">
        <v>3</v>
      </c>
      <c r="L87" s="3">
        <v>10.56</v>
      </c>
      <c r="M87" t="s">
        <v>2</v>
      </c>
      <c r="N87" s="3">
        <v>62.04</v>
      </c>
      <c r="O87" t="s">
        <v>8</v>
      </c>
      <c r="P87" s="3">
        <v>10.199999999999999</v>
      </c>
      <c r="Q87" t="s">
        <v>2</v>
      </c>
      <c r="R87" s="3">
        <v>60</v>
      </c>
      <c r="S87" t="s">
        <v>11</v>
      </c>
      <c r="T87" s="3">
        <v>10.5</v>
      </c>
      <c r="U87" t="s">
        <v>2</v>
      </c>
      <c r="V87" s="3">
        <v>62.3</v>
      </c>
      <c r="W87" t="s">
        <v>13</v>
      </c>
      <c r="X87" s="3">
        <v>9.9</v>
      </c>
      <c r="Y87" t="s">
        <v>2</v>
      </c>
      <c r="Z87" s="3">
        <v>58.3</v>
      </c>
      <c r="AA87" t="s">
        <v>14</v>
      </c>
      <c r="AB87" s="3">
        <v>11.25</v>
      </c>
      <c r="AC87" t="s">
        <v>2</v>
      </c>
      <c r="AD87" s="3">
        <v>63.75</v>
      </c>
      <c r="AE87" t="s">
        <v>16</v>
      </c>
      <c r="AF87" s="3">
        <v>11.2</v>
      </c>
      <c r="AG87" t="s">
        <v>2</v>
      </c>
      <c r="AH87" s="3">
        <v>64</v>
      </c>
      <c r="AI87" t="s">
        <v>259</v>
      </c>
      <c r="AJ87" s="2">
        <v>17</v>
      </c>
      <c r="AK87" t="s">
        <v>17</v>
      </c>
      <c r="AL87" s="2">
        <v>17</v>
      </c>
      <c r="AM87" t="s">
        <v>18</v>
      </c>
      <c r="AP87">
        <f t="shared" si="22"/>
        <v>85</v>
      </c>
      <c r="AQ87" s="3">
        <f t="shared" si="23"/>
        <v>11.05</v>
      </c>
      <c r="AR87" s="3">
        <f t="shared" si="24"/>
        <v>65.45</v>
      </c>
      <c r="AS87" s="3">
        <f t="shared" si="29"/>
        <v>11.2</v>
      </c>
      <c r="AT87" s="3">
        <f t="shared" si="30"/>
        <v>64</v>
      </c>
      <c r="AU87" s="3">
        <f t="shared" si="31"/>
        <v>11.25</v>
      </c>
      <c r="AV87" s="3">
        <f t="shared" si="32"/>
        <v>63.75</v>
      </c>
      <c r="AW87" s="3">
        <f t="shared" si="33"/>
        <v>10.5</v>
      </c>
      <c r="AX87" s="3">
        <f t="shared" si="34"/>
        <v>62.3</v>
      </c>
      <c r="AY87" s="3">
        <f t="shared" ref="AY87:AY112" si="35">ROUNDDOWN((1*15/90)+AY86,2)</f>
        <v>10.56</v>
      </c>
      <c r="AZ87" s="3">
        <f t="shared" ref="AZ87:AZ112" si="36">ROUNDDOWN((1*85/90)+AZ86,2)</f>
        <v>62.04</v>
      </c>
      <c r="BA87" s="3">
        <f t="shared" si="17"/>
        <v>10.199999999999999</v>
      </c>
      <c r="BB87" s="3">
        <f t="shared" si="18"/>
        <v>60</v>
      </c>
      <c r="BC87" s="3">
        <f t="shared" si="19"/>
        <v>9.9</v>
      </c>
      <c r="BD87" s="3">
        <f t="shared" si="20"/>
        <v>58.3</v>
      </c>
      <c r="BF87" s="2">
        <f t="shared" si="25"/>
        <v>15</v>
      </c>
      <c r="BG87" s="2">
        <f t="shared" si="26"/>
        <v>15</v>
      </c>
      <c r="BH87" s="2">
        <f t="shared" si="27"/>
        <v>17</v>
      </c>
      <c r="BI87" s="2">
        <f t="shared" si="27"/>
        <v>17</v>
      </c>
      <c r="BK87" t="s">
        <v>233</v>
      </c>
      <c r="BL87" t="str">
        <f t="shared" si="28"/>
        <v>cursed-armor-85 = Cursed armor - Level 85</v>
      </c>
    </row>
    <row r="88" spans="1:64" x14ac:dyDescent="0.25">
      <c r="A88" t="str">
        <f t="shared" si="21"/>
        <v>{ type = "armor", name = "cursed-armor-86", icon = "__Cursed-Exp__/graphics/icons/armor/cursed-armor-86.jpg", flags = {"goes-to-main-inventory"}, resistences = { { type = "physical", decrese = 11.18, percent = 66.22 },{ type = "impact", decrese = 10.72, percent = 62.98 },{ type = "poison", decrese = 10.37, percent = 61 },{ type = "explosion", decrese = 10.65, percent = 63.19 },{ type = "fire", decrese = 10.08, percent = 59.36 },{ type = "laser", decrese = 11.4, percent = 64.6 },{ type = "acid", decrese = 11.34, percent = 64.8} }, durability = 50000,  subgroup = "cursed-armor", order = "c[cursed]-b[armor]", stack_size = 1, equipment_grid = {width = 17, height = 17}},</v>
      </c>
      <c r="B88" t="s">
        <v>22</v>
      </c>
      <c r="C88" t="s">
        <v>0</v>
      </c>
      <c r="D88" t="s">
        <v>117</v>
      </c>
      <c r="E88" t="s">
        <v>148</v>
      </c>
      <c r="F88">
        <v>86</v>
      </c>
      <c r="G88" t="s">
        <v>32</v>
      </c>
      <c r="H88" s="5">
        <v>11.18</v>
      </c>
      <c r="I88" t="s">
        <v>2</v>
      </c>
      <c r="J88" s="3">
        <v>66.22</v>
      </c>
      <c r="K88" t="s">
        <v>3</v>
      </c>
      <c r="L88" s="3">
        <v>10.72</v>
      </c>
      <c r="M88" t="s">
        <v>2</v>
      </c>
      <c r="N88" s="3">
        <v>62.98</v>
      </c>
      <c r="O88" t="s">
        <v>8</v>
      </c>
      <c r="P88" s="3">
        <v>10.37</v>
      </c>
      <c r="Q88" t="s">
        <v>2</v>
      </c>
      <c r="R88" s="3">
        <v>61</v>
      </c>
      <c r="S88" t="s">
        <v>11</v>
      </c>
      <c r="T88" s="3">
        <v>10.65</v>
      </c>
      <c r="U88" t="s">
        <v>2</v>
      </c>
      <c r="V88" s="3">
        <v>63.19</v>
      </c>
      <c r="W88" t="s">
        <v>13</v>
      </c>
      <c r="X88" s="3">
        <v>10.08</v>
      </c>
      <c r="Y88" t="s">
        <v>2</v>
      </c>
      <c r="Z88" s="3">
        <v>59.36</v>
      </c>
      <c r="AA88" t="s">
        <v>14</v>
      </c>
      <c r="AB88" s="3">
        <v>11.4</v>
      </c>
      <c r="AC88" t="s">
        <v>2</v>
      </c>
      <c r="AD88" s="3">
        <v>64.599999999999994</v>
      </c>
      <c r="AE88" t="s">
        <v>16</v>
      </c>
      <c r="AF88" s="3">
        <v>11.34</v>
      </c>
      <c r="AG88" t="s">
        <v>2</v>
      </c>
      <c r="AH88" s="3">
        <v>64.8</v>
      </c>
      <c r="AI88" t="s">
        <v>259</v>
      </c>
      <c r="AJ88" s="2">
        <v>17</v>
      </c>
      <c r="AK88" t="s">
        <v>17</v>
      </c>
      <c r="AL88" s="2">
        <v>17</v>
      </c>
      <c r="AM88" t="s">
        <v>18</v>
      </c>
      <c r="AP88">
        <f t="shared" si="22"/>
        <v>86</v>
      </c>
      <c r="AQ88" s="3">
        <f t="shared" si="23"/>
        <v>11.18</v>
      </c>
      <c r="AR88" s="3">
        <f t="shared" si="24"/>
        <v>66.22</v>
      </c>
      <c r="AS88" s="3">
        <f t="shared" si="29"/>
        <v>11.34</v>
      </c>
      <c r="AT88" s="3">
        <f t="shared" si="30"/>
        <v>64.8</v>
      </c>
      <c r="AU88" s="3">
        <f t="shared" si="31"/>
        <v>11.4</v>
      </c>
      <c r="AV88" s="3">
        <f t="shared" si="32"/>
        <v>64.599999999999994</v>
      </c>
      <c r="AW88" s="3">
        <f t="shared" si="33"/>
        <v>10.65</v>
      </c>
      <c r="AX88" s="3">
        <f t="shared" si="34"/>
        <v>63.19</v>
      </c>
      <c r="AY88" s="3">
        <f t="shared" si="35"/>
        <v>10.72</v>
      </c>
      <c r="AZ88" s="3">
        <f t="shared" si="36"/>
        <v>62.98</v>
      </c>
      <c r="BA88" s="3">
        <f t="shared" si="17"/>
        <v>10.37</v>
      </c>
      <c r="BB88" s="3">
        <f t="shared" si="18"/>
        <v>61</v>
      </c>
      <c r="BC88" s="3">
        <f t="shared" si="19"/>
        <v>10.08</v>
      </c>
      <c r="BD88" s="3">
        <f t="shared" si="20"/>
        <v>59.36</v>
      </c>
      <c r="BF88" s="2">
        <f t="shared" si="25"/>
        <v>15</v>
      </c>
      <c r="BG88" s="2">
        <f t="shared" si="26"/>
        <v>15</v>
      </c>
      <c r="BH88" s="2">
        <f t="shared" si="27"/>
        <v>17</v>
      </c>
      <c r="BI88" s="2">
        <f t="shared" si="27"/>
        <v>17</v>
      </c>
      <c r="BK88" t="s">
        <v>234</v>
      </c>
      <c r="BL88" t="str">
        <f t="shared" si="28"/>
        <v>cursed-armor-86 = Cursed armor - Level 86</v>
      </c>
    </row>
    <row r="89" spans="1:64" x14ac:dyDescent="0.25">
      <c r="A89" t="str">
        <f t="shared" si="21"/>
        <v>{ type = "armor", name = "cursed-armor-87", icon = "__Cursed-Exp__/graphics/icons/armor/cursed-armor-87.jpg", flags = {"goes-to-main-inventory"}, resistences = { { type = "physical", decrese = 11.31, percent = 66.99 },{ type = "impact", decrese = 10.88, percent = 63.92 },{ type = "poison", decrese = 10.54, percent = 62 },{ type = "explosion", decrese = 10.8, percent = 64.08 },{ type = "fire", decrese = 10.26, percent = 60.42 },{ type = "laser", decrese = 11.55, percent = 65.45 },{ type = "acid", decrese = 11.48, percent = 65.6} }, durability = 50000,  subgroup = "cursed-armor", order = "c[cursed]-b[armor]", stack_size = 1, equipment_grid = {width = 17, height = 17}},</v>
      </c>
      <c r="B89" t="s">
        <v>22</v>
      </c>
      <c r="C89" t="s">
        <v>0</v>
      </c>
      <c r="D89" t="s">
        <v>118</v>
      </c>
      <c r="E89" t="s">
        <v>148</v>
      </c>
      <c r="F89">
        <v>87</v>
      </c>
      <c r="G89" t="s">
        <v>32</v>
      </c>
      <c r="H89" s="5">
        <v>11.31</v>
      </c>
      <c r="I89" t="s">
        <v>2</v>
      </c>
      <c r="J89" s="3">
        <v>66.989999999999995</v>
      </c>
      <c r="K89" t="s">
        <v>3</v>
      </c>
      <c r="L89" s="3">
        <v>10.88</v>
      </c>
      <c r="M89" t="s">
        <v>2</v>
      </c>
      <c r="N89" s="3">
        <v>63.92</v>
      </c>
      <c r="O89" t="s">
        <v>8</v>
      </c>
      <c r="P89" s="3">
        <v>10.54</v>
      </c>
      <c r="Q89" t="s">
        <v>2</v>
      </c>
      <c r="R89" s="3">
        <v>62</v>
      </c>
      <c r="S89" t="s">
        <v>11</v>
      </c>
      <c r="T89" s="3">
        <v>10.8</v>
      </c>
      <c r="U89" t="s">
        <v>2</v>
      </c>
      <c r="V89" s="3">
        <v>64.08</v>
      </c>
      <c r="W89" t="s">
        <v>13</v>
      </c>
      <c r="X89" s="3">
        <v>10.26</v>
      </c>
      <c r="Y89" t="s">
        <v>2</v>
      </c>
      <c r="Z89" s="3">
        <v>60.42</v>
      </c>
      <c r="AA89" t="s">
        <v>14</v>
      </c>
      <c r="AB89" s="3">
        <v>11.55</v>
      </c>
      <c r="AC89" t="s">
        <v>2</v>
      </c>
      <c r="AD89" s="3">
        <v>65.45</v>
      </c>
      <c r="AE89" t="s">
        <v>16</v>
      </c>
      <c r="AF89" s="3">
        <v>11.48</v>
      </c>
      <c r="AG89" t="s">
        <v>2</v>
      </c>
      <c r="AH89" s="3">
        <v>65.599999999999994</v>
      </c>
      <c r="AI89" t="s">
        <v>259</v>
      </c>
      <c r="AJ89" s="2">
        <v>17</v>
      </c>
      <c r="AK89" t="s">
        <v>17</v>
      </c>
      <c r="AL89" s="2">
        <v>17</v>
      </c>
      <c r="AM89" t="s">
        <v>18</v>
      </c>
      <c r="AP89">
        <f t="shared" si="22"/>
        <v>87</v>
      </c>
      <c r="AQ89" s="3">
        <f t="shared" si="23"/>
        <v>11.31</v>
      </c>
      <c r="AR89" s="3">
        <f t="shared" si="24"/>
        <v>66.989999999999995</v>
      </c>
      <c r="AS89" s="3">
        <f t="shared" si="29"/>
        <v>11.48</v>
      </c>
      <c r="AT89" s="3">
        <f t="shared" si="30"/>
        <v>65.599999999999994</v>
      </c>
      <c r="AU89" s="3">
        <f t="shared" si="31"/>
        <v>11.55</v>
      </c>
      <c r="AV89" s="3">
        <f t="shared" si="32"/>
        <v>65.45</v>
      </c>
      <c r="AW89" s="3">
        <f t="shared" si="33"/>
        <v>10.8</v>
      </c>
      <c r="AX89" s="3">
        <f t="shared" si="34"/>
        <v>64.08</v>
      </c>
      <c r="AY89" s="3">
        <f t="shared" si="35"/>
        <v>10.88</v>
      </c>
      <c r="AZ89" s="3">
        <f t="shared" si="36"/>
        <v>63.92</v>
      </c>
      <c r="BA89" s="3">
        <f t="shared" si="17"/>
        <v>10.54</v>
      </c>
      <c r="BB89" s="3">
        <f t="shared" si="18"/>
        <v>62</v>
      </c>
      <c r="BC89" s="3">
        <f t="shared" si="19"/>
        <v>10.26</v>
      </c>
      <c r="BD89" s="3">
        <f t="shared" si="20"/>
        <v>60.42</v>
      </c>
      <c r="BF89" s="2">
        <f t="shared" si="25"/>
        <v>15</v>
      </c>
      <c r="BG89" s="2">
        <f t="shared" si="26"/>
        <v>15</v>
      </c>
      <c r="BH89" s="2">
        <f t="shared" si="27"/>
        <v>17</v>
      </c>
      <c r="BI89" s="2">
        <f t="shared" si="27"/>
        <v>17</v>
      </c>
      <c r="BK89" t="s">
        <v>235</v>
      </c>
      <c r="BL89" t="str">
        <f t="shared" si="28"/>
        <v>cursed-armor-87 = Cursed armor - Level 87</v>
      </c>
    </row>
    <row r="90" spans="1:64" x14ac:dyDescent="0.25">
      <c r="A90" t="str">
        <f t="shared" si="21"/>
        <v>{ type = "armor", name = "cursed-armor-88", icon = "__Cursed-Exp__/graphics/icons/armor/cursed-armor-88.jpg", flags = {"goes-to-main-inventory"}, resistences = { { type = "physical", decrese = 11.44, percent = 67.76 },{ type = "impact", decrese = 11.04, percent = 64.86 },{ type = "poison", decrese = 10.71, percent = 63 },{ type = "explosion", decrese = 10.95, percent = 64.97 },{ type = "fire", decrese = 10.44, percent = 61.48 },{ type = "laser", decrese = 11.7, percent = 66.3 },{ type = "acid", decrese = 11.62, percent = 66.4} }, durability = 50000,  subgroup = "cursed-armor", order = "c[cursed]-b[armor]", stack_size = 1, equipment_grid = {width = 18, height = 18}},</v>
      </c>
      <c r="B90" t="s">
        <v>22</v>
      </c>
      <c r="C90" t="s">
        <v>0</v>
      </c>
      <c r="D90" t="s">
        <v>119</v>
      </c>
      <c r="E90" t="s">
        <v>148</v>
      </c>
      <c r="F90">
        <v>88</v>
      </c>
      <c r="G90" t="s">
        <v>32</v>
      </c>
      <c r="H90" s="5">
        <v>11.44</v>
      </c>
      <c r="I90" t="s">
        <v>2</v>
      </c>
      <c r="J90" s="3">
        <v>67.760000000000005</v>
      </c>
      <c r="K90" t="s">
        <v>3</v>
      </c>
      <c r="L90" s="3">
        <v>11.04</v>
      </c>
      <c r="M90" t="s">
        <v>2</v>
      </c>
      <c r="N90" s="3">
        <v>64.86</v>
      </c>
      <c r="O90" t="s">
        <v>8</v>
      </c>
      <c r="P90" s="3">
        <v>10.71</v>
      </c>
      <c r="Q90" t="s">
        <v>2</v>
      </c>
      <c r="R90" s="3">
        <v>63</v>
      </c>
      <c r="S90" t="s">
        <v>11</v>
      </c>
      <c r="T90" s="3">
        <v>10.95</v>
      </c>
      <c r="U90" t="s">
        <v>2</v>
      </c>
      <c r="V90" s="3">
        <v>64.97</v>
      </c>
      <c r="W90" t="s">
        <v>13</v>
      </c>
      <c r="X90" s="3">
        <v>10.44</v>
      </c>
      <c r="Y90" t="s">
        <v>2</v>
      </c>
      <c r="Z90" s="3">
        <v>61.48</v>
      </c>
      <c r="AA90" t="s">
        <v>14</v>
      </c>
      <c r="AB90" s="3">
        <v>11.7</v>
      </c>
      <c r="AC90" t="s">
        <v>2</v>
      </c>
      <c r="AD90" s="3">
        <v>66.3</v>
      </c>
      <c r="AE90" t="s">
        <v>16</v>
      </c>
      <c r="AF90" s="3">
        <v>11.62</v>
      </c>
      <c r="AG90" t="s">
        <v>2</v>
      </c>
      <c r="AH90" s="3">
        <v>66.400000000000006</v>
      </c>
      <c r="AI90" t="s">
        <v>259</v>
      </c>
      <c r="AJ90" s="2">
        <v>18</v>
      </c>
      <c r="AK90" t="s">
        <v>17</v>
      </c>
      <c r="AL90" s="2">
        <v>18</v>
      </c>
      <c r="AM90" t="s">
        <v>18</v>
      </c>
      <c r="AP90">
        <f t="shared" si="22"/>
        <v>88</v>
      </c>
      <c r="AQ90" s="3">
        <f t="shared" si="23"/>
        <v>11.44</v>
      </c>
      <c r="AR90" s="3">
        <f t="shared" si="24"/>
        <v>67.760000000000005</v>
      </c>
      <c r="AS90" s="3">
        <f t="shared" si="29"/>
        <v>11.62</v>
      </c>
      <c r="AT90" s="3">
        <f t="shared" si="30"/>
        <v>66.400000000000006</v>
      </c>
      <c r="AU90" s="3">
        <f t="shared" si="31"/>
        <v>11.7</v>
      </c>
      <c r="AV90" s="3">
        <f t="shared" si="32"/>
        <v>66.3</v>
      </c>
      <c r="AW90" s="3">
        <f t="shared" si="33"/>
        <v>10.95</v>
      </c>
      <c r="AX90" s="3">
        <f t="shared" si="34"/>
        <v>64.97</v>
      </c>
      <c r="AY90" s="3">
        <f t="shared" si="35"/>
        <v>11.04</v>
      </c>
      <c r="AZ90" s="3">
        <f t="shared" si="36"/>
        <v>64.86</v>
      </c>
      <c r="BA90" s="3">
        <f t="shared" si="17"/>
        <v>10.71</v>
      </c>
      <c r="BB90" s="3">
        <f t="shared" si="18"/>
        <v>63</v>
      </c>
      <c r="BC90" s="3">
        <f t="shared" si="19"/>
        <v>10.44</v>
      </c>
      <c r="BD90" s="3">
        <f t="shared" si="20"/>
        <v>61.48</v>
      </c>
      <c r="BF90" s="2">
        <f t="shared" si="25"/>
        <v>16</v>
      </c>
      <c r="BG90" s="2">
        <f t="shared" si="26"/>
        <v>16</v>
      </c>
      <c r="BH90" s="2">
        <f t="shared" si="27"/>
        <v>18</v>
      </c>
      <c r="BI90" s="2">
        <f t="shared" si="27"/>
        <v>18</v>
      </c>
      <c r="BK90" t="s">
        <v>236</v>
      </c>
      <c r="BL90" t="str">
        <f t="shared" si="28"/>
        <v>cursed-armor-88 = Cursed armor - Level 88</v>
      </c>
    </row>
    <row r="91" spans="1:64" x14ac:dyDescent="0.25">
      <c r="A91" t="str">
        <f t="shared" si="21"/>
        <v>{ type = "armor", name = "cursed-armor-89", icon = "__Cursed-Exp__/graphics/icons/armor/cursed-armor-89.jpg", flags = {"goes-to-main-inventory"}, resistences = { { type = "physical", decrese = 11.57, percent = 68.53 },{ type = "impact", decrese = 11.2, percent = 65.8 },{ type = "poison", decrese = 10.88, percent = 64 },{ type = "explosion", decrese = 11.1, percent = 65.86 },{ type = "fire", decrese = 10.62, percent = 62.54 },{ type = "laser", decrese = 11.85, percent = 67.15 },{ type = "acid", decrese = 11.76, percent = 67.2} }, durability = 50000,  subgroup = "cursed-armor", order = "c[cursed]-b[armor]", stack_size = 1, equipment_grid = {width = 18, height = 18}},</v>
      </c>
      <c r="B91" t="s">
        <v>22</v>
      </c>
      <c r="C91" t="s">
        <v>0</v>
      </c>
      <c r="D91" t="s">
        <v>120</v>
      </c>
      <c r="E91" t="s">
        <v>148</v>
      </c>
      <c r="F91">
        <v>89</v>
      </c>
      <c r="G91" t="s">
        <v>32</v>
      </c>
      <c r="H91" s="5">
        <v>11.57</v>
      </c>
      <c r="I91" t="s">
        <v>2</v>
      </c>
      <c r="J91" s="3">
        <v>68.53</v>
      </c>
      <c r="K91" t="s">
        <v>3</v>
      </c>
      <c r="L91" s="3">
        <v>11.2</v>
      </c>
      <c r="M91" t="s">
        <v>2</v>
      </c>
      <c r="N91" s="3">
        <v>65.8</v>
      </c>
      <c r="O91" t="s">
        <v>8</v>
      </c>
      <c r="P91" s="3">
        <v>10.88</v>
      </c>
      <c r="Q91" t="s">
        <v>2</v>
      </c>
      <c r="R91" s="3">
        <v>64</v>
      </c>
      <c r="S91" t="s">
        <v>11</v>
      </c>
      <c r="T91" s="3">
        <v>11.1</v>
      </c>
      <c r="U91" t="s">
        <v>2</v>
      </c>
      <c r="V91" s="3">
        <v>65.86</v>
      </c>
      <c r="W91" t="s">
        <v>13</v>
      </c>
      <c r="X91" s="3">
        <v>10.62</v>
      </c>
      <c r="Y91" t="s">
        <v>2</v>
      </c>
      <c r="Z91" s="3">
        <v>62.54</v>
      </c>
      <c r="AA91" t="s">
        <v>14</v>
      </c>
      <c r="AB91" s="3">
        <v>11.85</v>
      </c>
      <c r="AC91" t="s">
        <v>2</v>
      </c>
      <c r="AD91" s="3">
        <v>67.150000000000006</v>
      </c>
      <c r="AE91" t="s">
        <v>16</v>
      </c>
      <c r="AF91" s="3">
        <v>11.76</v>
      </c>
      <c r="AG91" t="s">
        <v>2</v>
      </c>
      <c r="AH91" s="3">
        <v>67.2</v>
      </c>
      <c r="AI91" t="s">
        <v>259</v>
      </c>
      <c r="AJ91" s="2">
        <v>18</v>
      </c>
      <c r="AK91" t="s">
        <v>17</v>
      </c>
      <c r="AL91" s="2">
        <v>18</v>
      </c>
      <c r="AM91" t="s">
        <v>18</v>
      </c>
      <c r="AP91">
        <f t="shared" si="22"/>
        <v>89</v>
      </c>
      <c r="AQ91" s="3">
        <f t="shared" si="23"/>
        <v>11.57</v>
      </c>
      <c r="AR91" s="3">
        <f t="shared" si="24"/>
        <v>68.53</v>
      </c>
      <c r="AS91" s="3">
        <f t="shared" si="29"/>
        <v>11.76</v>
      </c>
      <c r="AT91" s="3">
        <f t="shared" si="30"/>
        <v>67.2</v>
      </c>
      <c r="AU91" s="3">
        <f t="shared" si="31"/>
        <v>11.85</v>
      </c>
      <c r="AV91" s="3">
        <f t="shared" si="32"/>
        <v>67.150000000000006</v>
      </c>
      <c r="AW91" s="3">
        <f t="shared" si="33"/>
        <v>11.1</v>
      </c>
      <c r="AX91" s="3">
        <f t="shared" si="34"/>
        <v>65.86</v>
      </c>
      <c r="AY91" s="3">
        <f t="shared" si="35"/>
        <v>11.2</v>
      </c>
      <c r="AZ91" s="3">
        <f t="shared" si="36"/>
        <v>65.8</v>
      </c>
      <c r="BA91" s="3">
        <f t="shared" si="17"/>
        <v>10.88</v>
      </c>
      <c r="BB91" s="3">
        <f t="shared" si="18"/>
        <v>64</v>
      </c>
      <c r="BC91" s="3">
        <f t="shared" si="19"/>
        <v>10.62</v>
      </c>
      <c r="BD91" s="3">
        <f t="shared" si="20"/>
        <v>62.54</v>
      </c>
      <c r="BF91" s="2">
        <f t="shared" si="25"/>
        <v>16</v>
      </c>
      <c r="BG91" s="2">
        <f t="shared" si="26"/>
        <v>16</v>
      </c>
      <c r="BH91" s="2">
        <f t="shared" si="27"/>
        <v>18</v>
      </c>
      <c r="BI91" s="2">
        <f t="shared" si="27"/>
        <v>18</v>
      </c>
      <c r="BK91" t="s">
        <v>237</v>
      </c>
      <c r="BL91" t="str">
        <f t="shared" si="28"/>
        <v>cursed-armor-89 = Cursed armor - Level 89</v>
      </c>
    </row>
    <row r="92" spans="1:64" x14ac:dyDescent="0.25">
      <c r="A92" t="str">
        <f t="shared" si="21"/>
        <v>{ type = "armor", name = "cursed-armor-90", icon = "__Cursed-Exp__/graphics/icons/armor/cursed-armor-90.jpg", flags = {"goes-to-main-inventory"}, resistences = { { type = "physical", decrese = 11.7, percent = 69.3 },{ type = "impact", decrese = 11.36, percent = 66.74 },{ type = "poison", decrese = 11.05, percent = 65 },{ type = "explosion", decrese = 11.25, percent = 66.75 },{ type = "fire", decrese = 10.8, percent = 63.6 },{ type = "laser", decrese = 12, percent = 68 },{ type = "acid", decrese = 11.9, percent = 68} }, durability = 50000,  subgroup = "cursed-armor", order = "c[cursed]-b[armor]", stack_size = 1, equipment_grid = {width = 18, height = 18}},</v>
      </c>
      <c r="B92" t="s">
        <v>22</v>
      </c>
      <c r="C92" t="s">
        <v>0</v>
      </c>
      <c r="D92" t="s">
        <v>121</v>
      </c>
      <c r="E92" t="s">
        <v>148</v>
      </c>
      <c r="F92">
        <v>90</v>
      </c>
      <c r="G92" t="s">
        <v>32</v>
      </c>
      <c r="H92" s="5">
        <v>11.7</v>
      </c>
      <c r="I92" t="s">
        <v>2</v>
      </c>
      <c r="J92" s="3">
        <v>69.3</v>
      </c>
      <c r="K92" t="s">
        <v>3</v>
      </c>
      <c r="L92" s="3">
        <v>11.36</v>
      </c>
      <c r="M92" t="s">
        <v>2</v>
      </c>
      <c r="N92" s="3">
        <v>66.739999999999995</v>
      </c>
      <c r="O92" t="s">
        <v>8</v>
      </c>
      <c r="P92" s="3">
        <v>11.05</v>
      </c>
      <c r="Q92" t="s">
        <v>2</v>
      </c>
      <c r="R92" s="3">
        <v>65</v>
      </c>
      <c r="S92" t="s">
        <v>11</v>
      </c>
      <c r="T92" s="3">
        <v>11.25</v>
      </c>
      <c r="U92" t="s">
        <v>2</v>
      </c>
      <c r="V92" s="3">
        <v>66.75</v>
      </c>
      <c r="W92" t="s">
        <v>13</v>
      </c>
      <c r="X92" s="3">
        <v>10.8</v>
      </c>
      <c r="Y92" t="s">
        <v>2</v>
      </c>
      <c r="Z92" s="3">
        <v>63.6</v>
      </c>
      <c r="AA92" t="s">
        <v>14</v>
      </c>
      <c r="AB92" s="3">
        <v>12</v>
      </c>
      <c r="AC92" t="s">
        <v>2</v>
      </c>
      <c r="AD92" s="3">
        <v>68</v>
      </c>
      <c r="AE92" t="s">
        <v>16</v>
      </c>
      <c r="AF92" s="3">
        <v>11.9</v>
      </c>
      <c r="AG92" t="s">
        <v>2</v>
      </c>
      <c r="AH92" s="3">
        <v>68</v>
      </c>
      <c r="AI92" t="s">
        <v>259</v>
      </c>
      <c r="AJ92" s="2">
        <v>18</v>
      </c>
      <c r="AK92" t="s">
        <v>17</v>
      </c>
      <c r="AL92" s="2">
        <v>18</v>
      </c>
      <c r="AM92" t="s">
        <v>18</v>
      </c>
      <c r="AP92">
        <f t="shared" si="22"/>
        <v>90</v>
      </c>
      <c r="AQ92" s="3">
        <f t="shared" si="23"/>
        <v>11.7</v>
      </c>
      <c r="AR92" s="3">
        <f t="shared" si="24"/>
        <v>69.3</v>
      </c>
      <c r="AS92" s="3">
        <f t="shared" si="29"/>
        <v>11.9</v>
      </c>
      <c r="AT92" s="3">
        <f t="shared" si="30"/>
        <v>68</v>
      </c>
      <c r="AU92" s="3">
        <f t="shared" si="31"/>
        <v>12</v>
      </c>
      <c r="AV92" s="3">
        <f t="shared" si="32"/>
        <v>68</v>
      </c>
      <c r="AW92" s="3">
        <f t="shared" si="33"/>
        <v>11.25</v>
      </c>
      <c r="AX92" s="3">
        <f t="shared" si="34"/>
        <v>66.75</v>
      </c>
      <c r="AY92" s="3">
        <f t="shared" si="35"/>
        <v>11.36</v>
      </c>
      <c r="AZ92" s="3">
        <f t="shared" si="36"/>
        <v>66.739999999999995</v>
      </c>
      <c r="BA92" s="3">
        <f t="shared" si="17"/>
        <v>11.05</v>
      </c>
      <c r="BB92" s="3">
        <f t="shared" si="18"/>
        <v>65</v>
      </c>
      <c r="BC92" s="3">
        <f t="shared" si="19"/>
        <v>10.8</v>
      </c>
      <c r="BD92" s="3">
        <f t="shared" si="20"/>
        <v>63.6</v>
      </c>
      <c r="BF92" s="2">
        <f t="shared" si="25"/>
        <v>16</v>
      </c>
      <c r="BG92" s="2">
        <f t="shared" si="26"/>
        <v>16</v>
      </c>
      <c r="BH92" s="2">
        <f t="shared" si="27"/>
        <v>18</v>
      </c>
      <c r="BI92" s="2">
        <f t="shared" si="27"/>
        <v>18</v>
      </c>
      <c r="BK92" t="s">
        <v>238</v>
      </c>
      <c r="BL92" t="str">
        <f t="shared" si="28"/>
        <v>cursed-armor-90 = Cursed armor - Level 90</v>
      </c>
    </row>
    <row r="93" spans="1:64" x14ac:dyDescent="0.25">
      <c r="A93" t="str">
        <f t="shared" si="21"/>
        <v>{ type = "armor", name = "cursed-armor-91", icon = "__Cursed-Exp__/graphics/icons/armor/cursed-armor-91.jpg", flags = {"goes-to-main-inventory"}, resistences = { { type = "physical", decrese = 11.83, percent = 70.07 },{ type = "impact", decrese = 11.52, percent = 67.68 },{ type = "poison", decrese = 11.22, percent = 66 },{ type = "explosion", decrese = 11.4, percent = 67.64 },{ type = "fire", decrese = 10.98, percent = 64.66 },{ type = "laser", decrese = 12.15, percent = 68.85 },{ type = "acid", decrese = 12.04, percent = 68.8} }, durability = 50000,  subgroup = "cursed-armor", order = "c[cursed]-b[armor]", stack_size = 1, equipment_grid = {width = 18, height = 18}},</v>
      </c>
      <c r="B93" t="s">
        <v>22</v>
      </c>
      <c r="C93" t="s">
        <v>0</v>
      </c>
      <c r="D93" t="s">
        <v>122</v>
      </c>
      <c r="E93" t="s">
        <v>148</v>
      </c>
      <c r="F93">
        <v>91</v>
      </c>
      <c r="G93" t="s">
        <v>32</v>
      </c>
      <c r="H93" s="5">
        <v>11.83</v>
      </c>
      <c r="I93" t="s">
        <v>2</v>
      </c>
      <c r="J93" s="3">
        <v>70.069999999999993</v>
      </c>
      <c r="K93" t="s">
        <v>3</v>
      </c>
      <c r="L93" s="3">
        <v>11.52</v>
      </c>
      <c r="M93" t="s">
        <v>2</v>
      </c>
      <c r="N93" s="3">
        <v>67.680000000000007</v>
      </c>
      <c r="O93" t="s">
        <v>8</v>
      </c>
      <c r="P93" s="3">
        <v>11.22</v>
      </c>
      <c r="Q93" t="s">
        <v>2</v>
      </c>
      <c r="R93" s="3">
        <v>66</v>
      </c>
      <c r="S93" t="s">
        <v>11</v>
      </c>
      <c r="T93" s="3">
        <v>11.4</v>
      </c>
      <c r="U93" t="s">
        <v>2</v>
      </c>
      <c r="V93" s="3">
        <v>67.64</v>
      </c>
      <c r="W93" t="s">
        <v>13</v>
      </c>
      <c r="X93" s="3">
        <v>10.98</v>
      </c>
      <c r="Y93" t="s">
        <v>2</v>
      </c>
      <c r="Z93" s="3">
        <v>64.66</v>
      </c>
      <c r="AA93" t="s">
        <v>14</v>
      </c>
      <c r="AB93" s="3">
        <v>12.15</v>
      </c>
      <c r="AC93" t="s">
        <v>2</v>
      </c>
      <c r="AD93" s="3">
        <v>68.849999999999994</v>
      </c>
      <c r="AE93" t="s">
        <v>16</v>
      </c>
      <c r="AF93" s="3">
        <v>12.04</v>
      </c>
      <c r="AG93" t="s">
        <v>2</v>
      </c>
      <c r="AH93" s="3">
        <v>68.8</v>
      </c>
      <c r="AI93" t="s">
        <v>259</v>
      </c>
      <c r="AJ93" s="2">
        <v>18</v>
      </c>
      <c r="AK93" t="s">
        <v>17</v>
      </c>
      <c r="AL93" s="2">
        <v>18</v>
      </c>
      <c r="AM93" t="s">
        <v>18</v>
      </c>
      <c r="AP93">
        <f t="shared" si="22"/>
        <v>91</v>
      </c>
      <c r="AQ93" s="3">
        <f t="shared" si="23"/>
        <v>11.83</v>
      </c>
      <c r="AR93" s="3">
        <f t="shared" si="24"/>
        <v>70.069999999999993</v>
      </c>
      <c r="AS93" s="3">
        <f t="shared" si="29"/>
        <v>12.04</v>
      </c>
      <c r="AT93" s="3">
        <f t="shared" si="30"/>
        <v>68.8</v>
      </c>
      <c r="AU93" s="3">
        <f t="shared" si="31"/>
        <v>12.15</v>
      </c>
      <c r="AV93" s="3">
        <f t="shared" si="32"/>
        <v>68.849999999999994</v>
      </c>
      <c r="AW93" s="3">
        <f t="shared" si="33"/>
        <v>11.4</v>
      </c>
      <c r="AX93" s="3">
        <f t="shared" si="34"/>
        <v>67.64</v>
      </c>
      <c r="AY93" s="3">
        <f t="shared" si="35"/>
        <v>11.52</v>
      </c>
      <c r="AZ93" s="3">
        <f t="shared" si="36"/>
        <v>67.680000000000007</v>
      </c>
      <c r="BA93" s="3">
        <f t="shared" ref="BA93:BA112" si="37">ROUNDDOWN((1*15/85)+BA92,2)</f>
        <v>11.22</v>
      </c>
      <c r="BB93" s="3">
        <f t="shared" ref="BB93:BB112" si="38">ROUNDDOWN((1*85/85)+BB92,2)</f>
        <v>66</v>
      </c>
      <c r="BC93" s="3">
        <f t="shared" si="19"/>
        <v>10.98</v>
      </c>
      <c r="BD93" s="3">
        <f t="shared" si="20"/>
        <v>64.66</v>
      </c>
      <c r="BF93" s="2">
        <f t="shared" si="25"/>
        <v>16</v>
      </c>
      <c r="BG93" s="2">
        <f t="shared" si="26"/>
        <v>16</v>
      </c>
      <c r="BH93" s="2">
        <f t="shared" si="27"/>
        <v>18</v>
      </c>
      <c r="BI93" s="2">
        <f t="shared" si="27"/>
        <v>18</v>
      </c>
      <c r="BK93" t="s">
        <v>239</v>
      </c>
      <c r="BL93" t="str">
        <f t="shared" si="28"/>
        <v>cursed-armor-91 = Cursed armor - Level 91</v>
      </c>
    </row>
    <row r="94" spans="1:64" x14ac:dyDescent="0.25">
      <c r="A94" t="str">
        <f t="shared" si="21"/>
        <v>{ type = "armor", name = "cursed-armor-92", icon = "__Cursed-Exp__/graphics/icons/armor/cursed-armor-92.jpg", flags = {"goes-to-main-inventory"}, resistences = { { type = "physical", decrese = 11.96, percent = 70.84 },{ type = "impact", decrese = 11.68, percent = 68.62 },{ type = "poison", decrese = 11.39, percent = 67 },{ type = "explosion", decrese = 11.55, percent = 68.53 },{ type = "fire", decrese = 11.16, percent = 65.72 },{ type = "laser", decrese = 12.3, percent = 69.7 },{ type = "acid", decrese = 12.18, percent = 69.6} }, durability = 50000,  subgroup = "cursed-armor", order = "c[cursed]-b[armor]", stack_size = 1, equipment_grid = {width = 18, height = 18}},</v>
      </c>
      <c r="B94" t="s">
        <v>22</v>
      </c>
      <c r="C94" t="s">
        <v>0</v>
      </c>
      <c r="D94" t="s">
        <v>123</v>
      </c>
      <c r="E94" t="s">
        <v>148</v>
      </c>
      <c r="F94">
        <v>92</v>
      </c>
      <c r="G94" t="s">
        <v>32</v>
      </c>
      <c r="H94" s="5">
        <v>11.96</v>
      </c>
      <c r="I94" t="s">
        <v>2</v>
      </c>
      <c r="J94" s="3">
        <v>70.84</v>
      </c>
      <c r="K94" t="s">
        <v>3</v>
      </c>
      <c r="L94" s="3">
        <v>11.68</v>
      </c>
      <c r="M94" t="s">
        <v>2</v>
      </c>
      <c r="N94" s="3">
        <v>68.62</v>
      </c>
      <c r="O94" t="s">
        <v>8</v>
      </c>
      <c r="P94" s="3">
        <v>11.39</v>
      </c>
      <c r="Q94" t="s">
        <v>2</v>
      </c>
      <c r="R94" s="3">
        <v>67</v>
      </c>
      <c r="S94" t="s">
        <v>11</v>
      </c>
      <c r="T94" s="3">
        <v>11.55</v>
      </c>
      <c r="U94" t="s">
        <v>2</v>
      </c>
      <c r="V94" s="3">
        <v>68.53</v>
      </c>
      <c r="W94" t="s">
        <v>13</v>
      </c>
      <c r="X94" s="3">
        <v>11.16</v>
      </c>
      <c r="Y94" t="s">
        <v>2</v>
      </c>
      <c r="Z94" s="3">
        <v>65.72</v>
      </c>
      <c r="AA94" t="s">
        <v>14</v>
      </c>
      <c r="AB94" s="3">
        <v>12.3</v>
      </c>
      <c r="AC94" t="s">
        <v>2</v>
      </c>
      <c r="AD94" s="3">
        <v>69.7</v>
      </c>
      <c r="AE94" t="s">
        <v>16</v>
      </c>
      <c r="AF94" s="3">
        <v>12.18</v>
      </c>
      <c r="AG94" t="s">
        <v>2</v>
      </c>
      <c r="AH94" s="3">
        <v>69.599999999999994</v>
      </c>
      <c r="AI94" t="s">
        <v>259</v>
      </c>
      <c r="AJ94" s="2">
        <v>18</v>
      </c>
      <c r="AK94" t="s">
        <v>17</v>
      </c>
      <c r="AL94" s="2">
        <v>18</v>
      </c>
      <c r="AM94" t="s">
        <v>18</v>
      </c>
      <c r="AP94">
        <f t="shared" si="22"/>
        <v>92</v>
      </c>
      <c r="AQ94" s="3">
        <f t="shared" si="23"/>
        <v>11.96</v>
      </c>
      <c r="AR94" s="3">
        <f t="shared" si="24"/>
        <v>70.84</v>
      </c>
      <c r="AS94" s="3">
        <f t="shared" si="29"/>
        <v>12.18</v>
      </c>
      <c r="AT94" s="3">
        <f t="shared" si="30"/>
        <v>69.599999999999994</v>
      </c>
      <c r="AU94" s="3">
        <f t="shared" si="31"/>
        <v>12.3</v>
      </c>
      <c r="AV94" s="3">
        <f t="shared" si="32"/>
        <v>69.7</v>
      </c>
      <c r="AW94" s="3">
        <f t="shared" si="33"/>
        <v>11.55</v>
      </c>
      <c r="AX94" s="3">
        <f t="shared" si="34"/>
        <v>68.53</v>
      </c>
      <c r="AY94" s="3">
        <f t="shared" si="35"/>
        <v>11.68</v>
      </c>
      <c r="AZ94" s="3">
        <f t="shared" si="36"/>
        <v>68.62</v>
      </c>
      <c r="BA94" s="3">
        <f t="shared" si="37"/>
        <v>11.39</v>
      </c>
      <c r="BB94" s="3">
        <f t="shared" si="38"/>
        <v>67</v>
      </c>
      <c r="BC94" s="3">
        <f t="shared" si="19"/>
        <v>11.16</v>
      </c>
      <c r="BD94" s="3">
        <f t="shared" si="20"/>
        <v>65.72</v>
      </c>
      <c r="BF94" s="2">
        <f t="shared" si="25"/>
        <v>16</v>
      </c>
      <c r="BG94" s="2">
        <f t="shared" si="26"/>
        <v>16</v>
      </c>
      <c r="BH94" s="2">
        <f t="shared" si="27"/>
        <v>18</v>
      </c>
      <c r="BI94" s="2">
        <f t="shared" si="27"/>
        <v>18</v>
      </c>
      <c r="BK94" t="s">
        <v>240</v>
      </c>
      <c r="BL94" t="str">
        <f t="shared" si="28"/>
        <v>cursed-armor-92 = Cursed armor - Level 92</v>
      </c>
    </row>
    <row r="95" spans="1:64" x14ac:dyDescent="0.25">
      <c r="A95" t="str">
        <f t="shared" si="21"/>
        <v>{ type = "armor", name = "cursed-armor-93", icon = "__Cursed-Exp__/graphics/icons/armor/cursed-armor-93.jpg", flags = {"goes-to-main-inventory"}, resistences = { { type = "physical", decrese = 12.09, percent = 71.61 },{ type = "impact", decrese = 11.84, percent = 69.56 },{ type = "poison", decrese = 11.56, percent = 68 },{ type = "explosion", decrese = 11.7, percent = 69.42 },{ type = "fire", decrese = 11.34, percent = 66.78 },{ type = "laser", decrese = 12.45, percent = 70.55 },{ type = "acid", decrese = 12.32, percent = 70.4} }, durability = 50000,  subgroup = "cursed-armor", order = "c[cursed]-b[armor]", stack_size = 1, equipment_grid = {width = 18, height = 18}},</v>
      </c>
      <c r="B95" t="s">
        <v>22</v>
      </c>
      <c r="C95" t="s">
        <v>0</v>
      </c>
      <c r="D95" t="s">
        <v>124</v>
      </c>
      <c r="E95" t="s">
        <v>148</v>
      </c>
      <c r="F95">
        <v>93</v>
      </c>
      <c r="G95" t="s">
        <v>32</v>
      </c>
      <c r="H95" s="5">
        <v>12.09</v>
      </c>
      <c r="I95" t="s">
        <v>2</v>
      </c>
      <c r="J95" s="3">
        <v>71.61</v>
      </c>
      <c r="K95" t="s">
        <v>3</v>
      </c>
      <c r="L95" s="3">
        <v>11.84</v>
      </c>
      <c r="M95" t="s">
        <v>2</v>
      </c>
      <c r="N95" s="3">
        <v>69.56</v>
      </c>
      <c r="O95" t="s">
        <v>8</v>
      </c>
      <c r="P95" s="3">
        <v>11.56</v>
      </c>
      <c r="Q95" t="s">
        <v>2</v>
      </c>
      <c r="R95" s="3">
        <v>68</v>
      </c>
      <c r="S95" t="s">
        <v>11</v>
      </c>
      <c r="T95" s="3">
        <v>11.7</v>
      </c>
      <c r="U95" t="s">
        <v>2</v>
      </c>
      <c r="V95" s="3">
        <v>69.42</v>
      </c>
      <c r="W95" t="s">
        <v>13</v>
      </c>
      <c r="X95" s="3">
        <v>11.34</v>
      </c>
      <c r="Y95" t="s">
        <v>2</v>
      </c>
      <c r="Z95" s="3">
        <v>66.78</v>
      </c>
      <c r="AA95" t="s">
        <v>14</v>
      </c>
      <c r="AB95" s="3">
        <v>12.45</v>
      </c>
      <c r="AC95" t="s">
        <v>2</v>
      </c>
      <c r="AD95" s="3">
        <v>70.55</v>
      </c>
      <c r="AE95" t="s">
        <v>16</v>
      </c>
      <c r="AF95" s="3">
        <v>12.32</v>
      </c>
      <c r="AG95" t="s">
        <v>2</v>
      </c>
      <c r="AH95" s="3">
        <v>70.400000000000006</v>
      </c>
      <c r="AI95" t="s">
        <v>259</v>
      </c>
      <c r="AJ95" s="2">
        <v>18</v>
      </c>
      <c r="AK95" t="s">
        <v>17</v>
      </c>
      <c r="AL95" s="2">
        <v>18</v>
      </c>
      <c r="AM95" t="s">
        <v>18</v>
      </c>
      <c r="AP95">
        <f t="shared" si="22"/>
        <v>93</v>
      </c>
      <c r="AQ95" s="3">
        <f t="shared" si="23"/>
        <v>12.09</v>
      </c>
      <c r="AR95" s="3">
        <f t="shared" si="24"/>
        <v>71.61</v>
      </c>
      <c r="AS95" s="3">
        <f t="shared" si="29"/>
        <v>12.32</v>
      </c>
      <c r="AT95" s="3">
        <f t="shared" si="30"/>
        <v>70.400000000000006</v>
      </c>
      <c r="AU95" s="3">
        <f t="shared" si="31"/>
        <v>12.45</v>
      </c>
      <c r="AV95" s="3">
        <f t="shared" si="32"/>
        <v>70.55</v>
      </c>
      <c r="AW95" s="3">
        <f t="shared" si="33"/>
        <v>11.7</v>
      </c>
      <c r="AX95" s="3">
        <f t="shared" si="34"/>
        <v>69.42</v>
      </c>
      <c r="AY95" s="3">
        <f t="shared" si="35"/>
        <v>11.84</v>
      </c>
      <c r="AZ95" s="3">
        <f t="shared" si="36"/>
        <v>69.56</v>
      </c>
      <c r="BA95" s="3">
        <f t="shared" si="37"/>
        <v>11.56</v>
      </c>
      <c r="BB95" s="3">
        <f t="shared" si="38"/>
        <v>68</v>
      </c>
      <c r="BC95" s="3">
        <f t="shared" si="19"/>
        <v>11.34</v>
      </c>
      <c r="BD95" s="3">
        <f t="shared" si="20"/>
        <v>66.78</v>
      </c>
      <c r="BF95" s="2">
        <f t="shared" si="25"/>
        <v>16</v>
      </c>
      <c r="BG95" s="2">
        <f t="shared" si="26"/>
        <v>16</v>
      </c>
      <c r="BH95" s="2">
        <f t="shared" si="27"/>
        <v>18</v>
      </c>
      <c r="BI95" s="2">
        <f t="shared" si="27"/>
        <v>18</v>
      </c>
      <c r="BK95" t="s">
        <v>241</v>
      </c>
      <c r="BL95" t="str">
        <f t="shared" si="28"/>
        <v>cursed-armor-93 = Cursed armor - Level 93</v>
      </c>
    </row>
    <row r="96" spans="1:64" x14ac:dyDescent="0.25">
      <c r="A96" t="str">
        <f t="shared" si="21"/>
        <v>{ type = "armor", name = "cursed-armor-94", icon = "__Cursed-Exp__/graphics/icons/armor/cursed-armor-94.jpg", flags = {"goes-to-main-inventory"}, resistences = { { type = "physical", decrese = 12.22, percent = 72.38 },{ type = "impact", decrese = 12, percent = 70.5 },{ type = "poison", decrese = 11.73, percent = 69 },{ type = "explosion", decrese = 11.85, percent = 70.31 },{ type = "fire", decrese = 11.52, percent = 67.84 },{ type = "laser", decrese = 12.6, percent = 71.4 },{ type = "acid", decrese = 12.46, percent = 71.2} }, durability = 50000,  subgroup = "cursed-armor", order = "c[cursed]-b[armor]", stack_size = 1, equipment_grid = {width = 19, height = 19}},</v>
      </c>
      <c r="B96" t="s">
        <v>22</v>
      </c>
      <c r="C96" t="s">
        <v>0</v>
      </c>
      <c r="D96" t="s">
        <v>125</v>
      </c>
      <c r="E96" t="s">
        <v>148</v>
      </c>
      <c r="F96">
        <v>94</v>
      </c>
      <c r="G96" t="s">
        <v>32</v>
      </c>
      <c r="H96" s="5">
        <v>12.22</v>
      </c>
      <c r="I96" t="s">
        <v>2</v>
      </c>
      <c r="J96" s="3">
        <v>72.38</v>
      </c>
      <c r="K96" t="s">
        <v>3</v>
      </c>
      <c r="L96" s="3">
        <v>12</v>
      </c>
      <c r="M96" t="s">
        <v>2</v>
      </c>
      <c r="N96" s="3">
        <v>70.5</v>
      </c>
      <c r="O96" t="s">
        <v>8</v>
      </c>
      <c r="P96" s="3">
        <v>11.73</v>
      </c>
      <c r="Q96" t="s">
        <v>2</v>
      </c>
      <c r="R96" s="3">
        <v>69</v>
      </c>
      <c r="S96" t="s">
        <v>11</v>
      </c>
      <c r="T96" s="3">
        <v>11.85</v>
      </c>
      <c r="U96" t="s">
        <v>2</v>
      </c>
      <c r="V96" s="3">
        <v>70.31</v>
      </c>
      <c r="W96" t="s">
        <v>13</v>
      </c>
      <c r="X96" s="3">
        <v>11.52</v>
      </c>
      <c r="Y96" t="s">
        <v>2</v>
      </c>
      <c r="Z96" s="3">
        <v>67.84</v>
      </c>
      <c r="AA96" t="s">
        <v>14</v>
      </c>
      <c r="AB96" s="3">
        <v>12.6</v>
      </c>
      <c r="AC96" t="s">
        <v>2</v>
      </c>
      <c r="AD96" s="3">
        <v>71.400000000000006</v>
      </c>
      <c r="AE96" t="s">
        <v>16</v>
      </c>
      <c r="AF96" s="3">
        <v>12.46</v>
      </c>
      <c r="AG96" t="s">
        <v>2</v>
      </c>
      <c r="AH96" s="3">
        <v>71.2</v>
      </c>
      <c r="AI96" t="s">
        <v>259</v>
      </c>
      <c r="AJ96" s="2">
        <v>19</v>
      </c>
      <c r="AK96" t="s">
        <v>17</v>
      </c>
      <c r="AL96" s="2">
        <v>19</v>
      </c>
      <c r="AM96" t="s">
        <v>18</v>
      </c>
      <c r="AP96">
        <f t="shared" si="22"/>
        <v>94</v>
      </c>
      <c r="AQ96" s="3">
        <f t="shared" si="23"/>
        <v>12.22</v>
      </c>
      <c r="AR96" s="3">
        <f t="shared" si="24"/>
        <v>72.38</v>
      </c>
      <c r="AS96" s="3">
        <f t="shared" si="29"/>
        <v>12.46</v>
      </c>
      <c r="AT96" s="3">
        <f t="shared" si="30"/>
        <v>71.2</v>
      </c>
      <c r="AU96" s="3">
        <f t="shared" si="31"/>
        <v>12.6</v>
      </c>
      <c r="AV96" s="3">
        <f t="shared" si="32"/>
        <v>71.400000000000006</v>
      </c>
      <c r="AW96" s="3">
        <f t="shared" si="33"/>
        <v>11.85</v>
      </c>
      <c r="AX96" s="3">
        <f t="shared" si="34"/>
        <v>70.31</v>
      </c>
      <c r="AY96" s="3">
        <f t="shared" si="35"/>
        <v>12</v>
      </c>
      <c r="AZ96" s="3">
        <f t="shared" si="36"/>
        <v>70.5</v>
      </c>
      <c r="BA96" s="3">
        <f t="shared" si="37"/>
        <v>11.73</v>
      </c>
      <c r="BB96" s="3">
        <f t="shared" si="38"/>
        <v>69</v>
      </c>
      <c r="BC96" s="3">
        <f t="shared" si="19"/>
        <v>11.52</v>
      </c>
      <c r="BD96" s="3">
        <f t="shared" si="20"/>
        <v>67.84</v>
      </c>
      <c r="BF96" s="2">
        <f t="shared" si="25"/>
        <v>17</v>
      </c>
      <c r="BG96" s="2">
        <f t="shared" si="26"/>
        <v>17</v>
      </c>
      <c r="BH96" s="2">
        <f t="shared" si="27"/>
        <v>19</v>
      </c>
      <c r="BI96" s="2">
        <f t="shared" si="27"/>
        <v>19</v>
      </c>
      <c r="BK96" t="s">
        <v>242</v>
      </c>
      <c r="BL96" t="str">
        <f t="shared" si="28"/>
        <v>cursed-armor-94 = Cursed armor - Level 94</v>
      </c>
    </row>
    <row r="97" spans="1:64" x14ac:dyDescent="0.25">
      <c r="A97" t="str">
        <f t="shared" si="21"/>
        <v>{ type = "armor", name = "cursed-armor-95", icon = "__Cursed-Exp__/graphics/icons/armor/cursed-armor-95.jpg", flags = {"goes-to-main-inventory"}, resistences = { { type = "physical", decrese = 12.35, percent = 73.15 },{ type = "impact", decrese = 12.16, percent = 71.44 },{ type = "poison", decrese = 11.9, percent = 70 },{ type = "explosion", decrese = 12, percent = 71.2 },{ type = "fire", decrese = 11.7, percent = 68.9 },{ type = "laser", decrese = 12.75, percent = 72.25 },{ type = "acid", decrese = 12.6, percent = 72} }, durability = 50000,  subgroup = "cursed-armor", order = "c[cursed]-b[armor]", stack_size = 1, equipment_grid = {width = 19, height = 19}},</v>
      </c>
      <c r="B97" t="s">
        <v>22</v>
      </c>
      <c r="C97" t="s">
        <v>0</v>
      </c>
      <c r="D97" t="s">
        <v>126</v>
      </c>
      <c r="E97" t="s">
        <v>148</v>
      </c>
      <c r="F97">
        <v>95</v>
      </c>
      <c r="G97" t="s">
        <v>32</v>
      </c>
      <c r="H97" s="5">
        <v>12.35</v>
      </c>
      <c r="I97" t="s">
        <v>2</v>
      </c>
      <c r="J97" s="3">
        <v>73.150000000000006</v>
      </c>
      <c r="K97" t="s">
        <v>3</v>
      </c>
      <c r="L97" s="3">
        <v>12.16</v>
      </c>
      <c r="M97" t="s">
        <v>2</v>
      </c>
      <c r="N97" s="3">
        <v>71.44</v>
      </c>
      <c r="O97" t="s">
        <v>8</v>
      </c>
      <c r="P97" s="3">
        <v>11.9</v>
      </c>
      <c r="Q97" t="s">
        <v>2</v>
      </c>
      <c r="R97" s="3">
        <v>70</v>
      </c>
      <c r="S97" t="s">
        <v>11</v>
      </c>
      <c r="T97" s="3">
        <v>12</v>
      </c>
      <c r="U97" t="s">
        <v>2</v>
      </c>
      <c r="V97" s="3">
        <v>71.2</v>
      </c>
      <c r="W97" t="s">
        <v>13</v>
      </c>
      <c r="X97" s="3">
        <v>11.7</v>
      </c>
      <c r="Y97" t="s">
        <v>2</v>
      </c>
      <c r="Z97" s="3">
        <v>68.900000000000006</v>
      </c>
      <c r="AA97" t="s">
        <v>14</v>
      </c>
      <c r="AB97" s="3">
        <v>12.75</v>
      </c>
      <c r="AC97" t="s">
        <v>2</v>
      </c>
      <c r="AD97" s="3">
        <v>72.25</v>
      </c>
      <c r="AE97" t="s">
        <v>16</v>
      </c>
      <c r="AF97" s="3">
        <v>12.6</v>
      </c>
      <c r="AG97" t="s">
        <v>2</v>
      </c>
      <c r="AH97" s="3">
        <v>72</v>
      </c>
      <c r="AI97" t="s">
        <v>259</v>
      </c>
      <c r="AJ97" s="2">
        <v>19</v>
      </c>
      <c r="AK97" t="s">
        <v>17</v>
      </c>
      <c r="AL97" s="2">
        <v>19</v>
      </c>
      <c r="AM97" t="s">
        <v>18</v>
      </c>
      <c r="AP97">
        <f t="shared" si="22"/>
        <v>95</v>
      </c>
      <c r="AQ97" s="3">
        <f t="shared" si="23"/>
        <v>12.35</v>
      </c>
      <c r="AR97" s="3">
        <f t="shared" si="24"/>
        <v>73.150000000000006</v>
      </c>
      <c r="AS97" s="3">
        <f t="shared" si="29"/>
        <v>12.6</v>
      </c>
      <c r="AT97" s="3">
        <f t="shared" si="30"/>
        <v>72</v>
      </c>
      <c r="AU97" s="3">
        <f t="shared" si="31"/>
        <v>12.75</v>
      </c>
      <c r="AV97" s="3">
        <f t="shared" si="32"/>
        <v>72.25</v>
      </c>
      <c r="AW97" s="3">
        <f t="shared" si="33"/>
        <v>12</v>
      </c>
      <c r="AX97" s="3">
        <f t="shared" si="34"/>
        <v>71.2</v>
      </c>
      <c r="AY97" s="3">
        <f t="shared" si="35"/>
        <v>12.16</v>
      </c>
      <c r="AZ97" s="3">
        <f t="shared" si="36"/>
        <v>71.44</v>
      </c>
      <c r="BA97" s="3">
        <f t="shared" si="37"/>
        <v>11.9</v>
      </c>
      <c r="BB97" s="3">
        <f t="shared" si="38"/>
        <v>70</v>
      </c>
      <c r="BC97" s="3">
        <f t="shared" si="19"/>
        <v>11.7</v>
      </c>
      <c r="BD97" s="3">
        <f t="shared" si="20"/>
        <v>68.900000000000006</v>
      </c>
      <c r="BF97" s="2">
        <f t="shared" si="25"/>
        <v>17</v>
      </c>
      <c r="BG97" s="2">
        <f t="shared" si="26"/>
        <v>17</v>
      </c>
      <c r="BH97" s="2">
        <f t="shared" si="27"/>
        <v>19</v>
      </c>
      <c r="BI97" s="2">
        <f t="shared" si="27"/>
        <v>19</v>
      </c>
      <c r="BK97" t="s">
        <v>243</v>
      </c>
      <c r="BL97" t="str">
        <f t="shared" si="28"/>
        <v>cursed-armor-95 = Cursed armor - Level 95</v>
      </c>
    </row>
    <row r="98" spans="1:64" x14ac:dyDescent="0.25">
      <c r="A98" t="str">
        <f t="shared" si="21"/>
        <v>{ type = "armor", name = "cursed-armor-96", icon = "__Cursed-Exp__/graphics/icons/armor/cursed-armor-96.jpg", flags = {"goes-to-main-inventory"}, resistences = { { type = "physical", decrese = 12.48, percent = 73.92 },{ type = "impact", decrese = 12.32, percent = 72.38 },{ type = "poison", decrese = 12.07, percent = 71 },{ type = "explosion", decrese = 12.15, percent = 72.09 },{ type = "fire", decrese = 11.88, percent = 69.96 },{ type = "laser", decrese = 12.9, percent = 73.1 },{ type = "acid", decrese = 12.74, percent = 72.8} }, durability = 50000,  subgroup = "cursed-armor", order = "c[cursed]-b[armor]", stack_size = 1, equipment_grid = {width = 19, height = 19}},</v>
      </c>
      <c r="B98" t="s">
        <v>22</v>
      </c>
      <c r="C98" t="s">
        <v>0</v>
      </c>
      <c r="D98" t="s">
        <v>127</v>
      </c>
      <c r="E98" t="s">
        <v>148</v>
      </c>
      <c r="F98">
        <v>96</v>
      </c>
      <c r="G98" t="s">
        <v>32</v>
      </c>
      <c r="H98" s="5">
        <v>12.48</v>
      </c>
      <c r="I98" t="s">
        <v>2</v>
      </c>
      <c r="J98" s="3">
        <v>73.92</v>
      </c>
      <c r="K98" t="s">
        <v>3</v>
      </c>
      <c r="L98" s="3">
        <v>12.32</v>
      </c>
      <c r="M98" t="s">
        <v>2</v>
      </c>
      <c r="N98" s="3">
        <v>72.38</v>
      </c>
      <c r="O98" t="s">
        <v>8</v>
      </c>
      <c r="P98" s="3">
        <v>12.07</v>
      </c>
      <c r="Q98" t="s">
        <v>2</v>
      </c>
      <c r="R98" s="3">
        <v>71</v>
      </c>
      <c r="S98" t="s">
        <v>11</v>
      </c>
      <c r="T98" s="3">
        <v>12.15</v>
      </c>
      <c r="U98" t="s">
        <v>2</v>
      </c>
      <c r="V98" s="3">
        <v>72.09</v>
      </c>
      <c r="W98" t="s">
        <v>13</v>
      </c>
      <c r="X98" s="3">
        <v>11.88</v>
      </c>
      <c r="Y98" t="s">
        <v>2</v>
      </c>
      <c r="Z98" s="3">
        <v>69.959999999999994</v>
      </c>
      <c r="AA98" t="s">
        <v>14</v>
      </c>
      <c r="AB98" s="3">
        <v>12.9</v>
      </c>
      <c r="AC98" t="s">
        <v>2</v>
      </c>
      <c r="AD98" s="3">
        <v>73.099999999999994</v>
      </c>
      <c r="AE98" t="s">
        <v>16</v>
      </c>
      <c r="AF98" s="3">
        <v>12.74</v>
      </c>
      <c r="AG98" t="s">
        <v>2</v>
      </c>
      <c r="AH98" s="3">
        <v>72.8</v>
      </c>
      <c r="AI98" t="s">
        <v>259</v>
      </c>
      <c r="AJ98" s="2">
        <v>19</v>
      </c>
      <c r="AK98" t="s">
        <v>17</v>
      </c>
      <c r="AL98" s="2">
        <v>19</v>
      </c>
      <c r="AM98" t="s">
        <v>18</v>
      </c>
      <c r="AP98">
        <f t="shared" si="22"/>
        <v>96</v>
      </c>
      <c r="AQ98" s="3">
        <f t="shared" si="23"/>
        <v>12.48</v>
      </c>
      <c r="AR98" s="3">
        <f t="shared" si="24"/>
        <v>73.92</v>
      </c>
      <c r="AS98" s="3">
        <f t="shared" si="29"/>
        <v>12.74</v>
      </c>
      <c r="AT98" s="3">
        <f t="shared" si="30"/>
        <v>72.8</v>
      </c>
      <c r="AU98" s="3">
        <f t="shared" si="31"/>
        <v>12.9</v>
      </c>
      <c r="AV98" s="3">
        <f t="shared" si="32"/>
        <v>73.099999999999994</v>
      </c>
      <c r="AW98" s="3">
        <f t="shared" si="33"/>
        <v>12.15</v>
      </c>
      <c r="AX98" s="3">
        <f t="shared" si="34"/>
        <v>72.09</v>
      </c>
      <c r="AY98" s="3">
        <f t="shared" si="35"/>
        <v>12.32</v>
      </c>
      <c r="AZ98" s="3">
        <f t="shared" si="36"/>
        <v>72.38</v>
      </c>
      <c r="BA98" s="3">
        <f t="shared" si="37"/>
        <v>12.07</v>
      </c>
      <c r="BB98" s="3">
        <f t="shared" si="38"/>
        <v>71</v>
      </c>
      <c r="BC98" s="3">
        <f t="shared" ref="BC98:BC112" si="39">ROUNDDOWN((1*15/80)+BC97,2)</f>
        <v>11.88</v>
      </c>
      <c r="BD98" s="3">
        <f t="shared" ref="BD98:BD112" si="40">ROUNDDOWN((1*85/80)+BD97,2)</f>
        <v>69.959999999999994</v>
      </c>
      <c r="BF98" s="2">
        <f t="shared" si="25"/>
        <v>17</v>
      </c>
      <c r="BG98" s="2">
        <f t="shared" si="26"/>
        <v>17</v>
      </c>
      <c r="BH98" s="2">
        <f t="shared" si="27"/>
        <v>19</v>
      </c>
      <c r="BI98" s="2">
        <f t="shared" si="27"/>
        <v>19</v>
      </c>
      <c r="BK98" t="s">
        <v>244</v>
      </c>
      <c r="BL98" t="str">
        <f t="shared" si="28"/>
        <v>cursed-armor-96 = Cursed armor - Level 96</v>
      </c>
    </row>
    <row r="99" spans="1:64" x14ac:dyDescent="0.25">
      <c r="A99" t="str">
        <f t="shared" si="21"/>
        <v>{ type = "armor", name = "cursed-armor-97", icon = "__Cursed-Exp__/graphics/icons/armor/cursed-armor-97.jpg", flags = {"goes-to-main-inventory"}, resistences = { { type = "physical", decrese = 12.61, percent = 74.69 },{ type = "impact", decrese = 12.48, percent = 73.32 },{ type = "poison", decrese = 12.24, percent = 72 },{ type = "explosion", decrese = 12.3, percent = 72.98 },{ type = "fire", decrese = 12.06, percent = 71.02 },{ type = "laser", decrese = 13.05, percent = 73.95 },{ type = "acid", decrese = 12.88, percent = 73.6} }, durability = 50000,  subgroup = "cursed-armor", order = "c[cursed]-b[armor]", stack_size = 1, equipment_grid = {width = 19, height = 19}},</v>
      </c>
      <c r="B99" t="s">
        <v>22</v>
      </c>
      <c r="C99" t="s">
        <v>0</v>
      </c>
      <c r="D99" t="s">
        <v>128</v>
      </c>
      <c r="E99" t="s">
        <v>148</v>
      </c>
      <c r="F99">
        <v>97</v>
      </c>
      <c r="G99" t="s">
        <v>32</v>
      </c>
      <c r="H99" s="5">
        <v>12.61</v>
      </c>
      <c r="I99" t="s">
        <v>2</v>
      </c>
      <c r="J99" s="3">
        <v>74.69</v>
      </c>
      <c r="K99" t="s">
        <v>3</v>
      </c>
      <c r="L99" s="3">
        <v>12.48</v>
      </c>
      <c r="M99" t="s">
        <v>2</v>
      </c>
      <c r="N99" s="3">
        <v>73.319999999999993</v>
      </c>
      <c r="O99" t="s">
        <v>8</v>
      </c>
      <c r="P99" s="3">
        <v>12.24</v>
      </c>
      <c r="Q99" t="s">
        <v>2</v>
      </c>
      <c r="R99" s="3">
        <v>72</v>
      </c>
      <c r="S99" t="s">
        <v>11</v>
      </c>
      <c r="T99" s="3">
        <v>12.3</v>
      </c>
      <c r="U99" t="s">
        <v>2</v>
      </c>
      <c r="V99" s="3">
        <v>72.98</v>
      </c>
      <c r="W99" t="s">
        <v>13</v>
      </c>
      <c r="X99" s="3">
        <v>12.06</v>
      </c>
      <c r="Y99" t="s">
        <v>2</v>
      </c>
      <c r="Z99" s="3">
        <v>71.02</v>
      </c>
      <c r="AA99" t="s">
        <v>14</v>
      </c>
      <c r="AB99" s="3">
        <v>13.05</v>
      </c>
      <c r="AC99" t="s">
        <v>2</v>
      </c>
      <c r="AD99" s="3">
        <v>73.95</v>
      </c>
      <c r="AE99" t="s">
        <v>16</v>
      </c>
      <c r="AF99" s="3">
        <v>12.88</v>
      </c>
      <c r="AG99" t="s">
        <v>2</v>
      </c>
      <c r="AH99" s="3">
        <v>73.599999999999994</v>
      </c>
      <c r="AI99" t="s">
        <v>259</v>
      </c>
      <c r="AJ99" s="2">
        <v>19</v>
      </c>
      <c r="AK99" t="s">
        <v>17</v>
      </c>
      <c r="AL99" s="2">
        <v>19</v>
      </c>
      <c r="AM99" t="s">
        <v>18</v>
      </c>
      <c r="AP99">
        <f t="shared" si="22"/>
        <v>97</v>
      </c>
      <c r="AQ99" s="3">
        <f t="shared" si="23"/>
        <v>12.61</v>
      </c>
      <c r="AR99" s="3">
        <f t="shared" si="24"/>
        <v>74.69</v>
      </c>
      <c r="AS99" s="3">
        <f t="shared" si="29"/>
        <v>12.88</v>
      </c>
      <c r="AT99" s="3">
        <f t="shared" si="30"/>
        <v>73.599999999999994</v>
      </c>
      <c r="AU99" s="3">
        <f t="shared" si="31"/>
        <v>13.05</v>
      </c>
      <c r="AV99" s="3">
        <f t="shared" si="32"/>
        <v>73.95</v>
      </c>
      <c r="AW99" s="3">
        <f t="shared" si="33"/>
        <v>12.3</v>
      </c>
      <c r="AX99" s="3">
        <f t="shared" si="34"/>
        <v>72.98</v>
      </c>
      <c r="AY99" s="3">
        <f t="shared" si="35"/>
        <v>12.48</v>
      </c>
      <c r="AZ99" s="3">
        <f t="shared" si="36"/>
        <v>73.319999999999993</v>
      </c>
      <c r="BA99" s="3">
        <f t="shared" si="37"/>
        <v>12.24</v>
      </c>
      <c r="BB99" s="3">
        <f t="shared" si="38"/>
        <v>72</v>
      </c>
      <c r="BC99" s="3">
        <f t="shared" si="39"/>
        <v>12.06</v>
      </c>
      <c r="BD99" s="3">
        <f t="shared" si="40"/>
        <v>71.02</v>
      </c>
      <c r="BF99" s="2">
        <f t="shared" si="25"/>
        <v>17</v>
      </c>
      <c r="BG99" s="2">
        <f t="shared" si="26"/>
        <v>17</v>
      </c>
      <c r="BH99" s="2">
        <f t="shared" si="27"/>
        <v>19</v>
      </c>
      <c r="BI99" s="2">
        <f t="shared" si="27"/>
        <v>19</v>
      </c>
      <c r="BK99" t="s">
        <v>245</v>
      </c>
      <c r="BL99" t="str">
        <f t="shared" si="28"/>
        <v>cursed-armor-97 = Cursed armor - Level 97</v>
      </c>
    </row>
    <row r="100" spans="1:64" x14ac:dyDescent="0.25">
      <c r="A100" t="str">
        <f t="shared" si="21"/>
        <v>{ type = "armor", name = "cursed-armor-98", icon = "__Cursed-Exp__/graphics/icons/armor/cursed-armor-98.jpg", flags = {"goes-to-main-inventory"}, resistences = { { type = "physical", decrese = 12.74, percent = 75.46 },{ type = "impact", decrese = 12.64, percent = 74.26 },{ type = "poison", decrese = 12.41, percent = 73 },{ type = "explosion", decrese = 12.45, percent = 73.87 },{ type = "fire", decrese = 12.24, percent = 72.08 },{ type = "laser", decrese = 13.2, percent = 74.8 },{ type = "acid", decrese = 13.02, percent = 74.4} }, durability = 50000,  subgroup = "cursed-armor", order = "c[cursed]-b[armor]", stack_size = 1, equipment_grid = {width = 19, height = 19}},</v>
      </c>
      <c r="B100" t="s">
        <v>22</v>
      </c>
      <c r="C100" t="s">
        <v>0</v>
      </c>
      <c r="D100" t="s">
        <v>129</v>
      </c>
      <c r="E100" t="s">
        <v>148</v>
      </c>
      <c r="F100">
        <v>98</v>
      </c>
      <c r="G100" t="s">
        <v>32</v>
      </c>
      <c r="H100" s="5">
        <v>12.74</v>
      </c>
      <c r="I100" t="s">
        <v>2</v>
      </c>
      <c r="J100" s="3">
        <v>75.459999999999994</v>
      </c>
      <c r="K100" t="s">
        <v>3</v>
      </c>
      <c r="L100" s="3">
        <v>12.64</v>
      </c>
      <c r="M100" t="s">
        <v>2</v>
      </c>
      <c r="N100" s="3">
        <v>74.260000000000005</v>
      </c>
      <c r="O100" t="s">
        <v>8</v>
      </c>
      <c r="P100" s="3">
        <v>12.41</v>
      </c>
      <c r="Q100" t="s">
        <v>2</v>
      </c>
      <c r="R100" s="3">
        <v>73</v>
      </c>
      <c r="S100" t="s">
        <v>11</v>
      </c>
      <c r="T100" s="3">
        <v>12.45</v>
      </c>
      <c r="U100" t="s">
        <v>2</v>
      </c>
      <c r="V100" s="3">
        <v>73.87</v>
      </c>
      <c r="W100" t="s">
        <v>13</v>
      </c>
      <c r="X100" s="3">
        <v>12.24</v>
      </c>
      <c r="Y100" t="s">
        <v>2</v>
      </c>
      <c r="Z100" s="3">
        <v>72.08</v>
      </c>
      <c r="AA100" t="s">
        <v>14</v>
      </c>
      <c r="AB100" s="3">
        <v>13.2</v>
      </c>
      <c r="AC100" t="s">
        <v>2</v>
      </c>
      <c r="AD100" s="3">
        <v>74.8</v>
      </c>
      <c r="AE100" t="s">
        <v>16</v>
      </c>
      <c r="AF100" s="3">
        <v>13.02</v>
      </c>
      <c r="AG100" t="s">
        <v>2</v>
      </c>
      <c r="AH100" s="3">
        <v>74.400000000000006</v>
      </c>
      <c r="AI100" t="s">
        <v>259</v>
      </c>
      <c r="AJ100" s="2">
        <v>19</v>
      </c>
      <c r="AK100" t="s">
        <v>17</v>
      </c>
      <c r="AL100" s="2">
        <v>19</v>
      </c>
      <c r="AM100" t="s">
        <v>18</v>
      </c>
      <c r="AP100">
        <f t="shared" si="22"/>
        <v>98</v>
      </c>
      <c r="AQ100" s="3">
        <f t="shared" si="23"/>
        <v>12.74</v>
      </c>
      <c r="AR100" s="3">
        <f t="shared" si="24"/>
        <v>75.459999999999994</v>
      </c>
      <c r="AS100" s="3">
        <f t="shared" si="29"/>
        <v>13.02</v>
      </c>
      <c r="AT100" s="3">
        <f t="shared" si="30"/>
        <v>74.400000000000006</v>
      </c>
      <c r="AU100" s="3">
        <f t="shared" si="31"/>
        <v>13.2</v>
      </c>
      <c r="AV100" s="3">
        <f t="shared" si="32"/>
        <v>74.8</v>
      </c>
      <c r="AW100" s="3">
        <f t="shared" si="33"/>
        <v>12.45</v>
      </c>
      <c r="AX100" s="3">
        <f t="shared" si="34"/>
        <v>73.87</v>
      </c>
      <c r="AY100" s="3">
        <f t="shared" si="35"/>
        <v>12.64</v>
      </c>
      <c r="AZ100" s="3">
        <f t="shared" si="36"/>
        <v>74.260000000000005</v>
      </c>
      <c r="BA100" s="3">
        <f t="shared" si="37"/>
        <v>12.41</v>
      </c>
      <c r="BB100" s="3">
        <f t="shared" si="38"/>
        <v>73</v>
      </c>
      <c r="BC100" s="3">
        <f t="shared" si="39"/>
        <v>12.24</v>
      </c>
      <c r="BD100" s="3">
        <f t="shared" si="40"/>
        <v>72.08</v>
      </c>
      <c r="BF100" s="2">
        <f t="shared" si="25"/>
        <v>17</v>
      </c>
      <c r="BG100" s="2">
        <f t="shared" si="26"/>
        <v>17</v>
      </c>
      <c r="BH100" s="2">
        <f t="shared" si="27"/>
        <v>19</v>
      </c>
      <c r="BI100" s="2">
        <f t="shared" si="27"/>
        <v>19</v>
      </c>
      <c r="BK100" t="s">
        <v>246</v>
      </c>
      <c r="BL100" t="str">
        <f t="shared" si="28"/>
        <v>cursed-armor-98 = Cursed armor - Level 98</v>
      </c>
    </row>
    <row r="101" spans="1:64" x14ac:dyDescent="0.25">
      <c r="A101" t="str">
        <f t="shared" si="21"/>
        <v>{ type = "armor", name = "cursed-armor-99", icon = "__Cursed-Exp__/graphics/icons/armor/cursed-armor-99.jpg", flags = {"goes-to-main-inventory"}, resistences = { { type = "physical", decrese = 12.87, percent = 76.23 },{ type = "impact", decrese = 12.8, percent = 75.2 },{ type = "poison", decrese = 12.58, percent = 74 },{ type = "explosion", decrese = 12.6, percent = 74.76 },{ type = "fire", decrese = 12.42, percent = 73.14 },{ type = "laser", decrese = 13.35, percent = 75.65 },{ type = "acid", decrese = 13.16, percent = 75.2} }, durability = 50000,  subgroup = "cursed-armor", order = "c[cursed]-b[armor]", stack_size = 1, equipment_grid = {width = 20, height = 20}},</v>
      </c>
      <c r="B101" t="s">
        <v>22</v>
      </c>
      <c r="C101" t="s">
        <v>0</v>
      </c>
      <c r="D101" t="s">
        <v>130</v>
      </c>
      <c r="E101" t="s">
        <v>148</v>
      </c>
      <c r="F101">
        <v>99</v>
      </c>
      <c r="G101" t="s">
        <v>32</v>
      </c>
      <c r="H101" s="5">
        <v>12.87</v>
      </c>
      <c r="I101" t="s">
        <v>2</v>
      </c>
      <c r="J101" s="3">
        <v>76.23</v>
      </c>
      <c r="K101" t="s">
        <v>3</v>
      </c>
      <c r="L101" s="3">
        <v>12.8</v>
      </c>
      <c r="M101" t="s">
        <v>2</v>
      </c>
      <c r="N101" s="3">
        <v>75.2</v>
      </c>
      <c r="O101" t="s">
        <v>8</v>
      </c>
      <c r="P101" s="3">
        <v>12.58</v>
      </c>
      <c r="Q101" t="s">
        <v>2</v>
      </c>
      <c r="R101" s="3">
        <v>74</v>
      </c>
      <c r="S101" t="s">
        <v>11</v>
      </c>
      <c r="T101" s="3">
        <v>12.6</v>
      </c>
      <c r="U101" t="s">
        <v>2</v>
      </c>
      <c r="V101" s="3">
        <v>74.760000000000005</v>
      </c>
      <c r="W101" t="s">
        <v>13</v>
      </c>
      <c r="X101" s="3">
        <v>12.42</v>
      </c>
      <c r="Y101" t="s">
        <v>2</v>
      </c>
      <c r="Z101" s="3">
        <v>73.14</v>
      </c>
      <c r="AA101" t="s">
        <v>14</v>
      </c>
      <c r="AB101" s="3">
        <v>13.35</v>
      </c>
      <c r="AC101" t="s">
        <v>2</v>
      </c>
      <c r="AD101" s="3">
        <v>75.650000000000006</v>
      </c>
      <c r="AE101" t="s">
        <v>16</v>
      </c>
      <c r="AF101" s="3">
        <v>13.16</v>
      </c>
      <c r="AG101" t="s">
        <v>2</v>
      </c>
      <c r="AH101" s="3">
        <v>75.2</v>
      </c>
      <c r="AI101" t="s">
        <v>259</v>
      </c>
      <c r="AJ101" s="2">
        <v>20</v>
      </c>
      <c r="AK101" t="s">
        <v>17</v>
      </c>
      <c r="AL101" s="2">
        <v>20</v>
      </c>
      <c r="AM101" t="s">
        <v>18</v>
      </c>
      <c r="AP101">
        <f t="shared" si="22"/>
        <v>99</v>
      </c>
      <c r="AQ101" s="3">
        <f t="shared" si="23"/>
        <v>12.87</v>
      </c>
      <c r="AR101" s="3">
        <f t="shared" si="24"/>
        <v>76.23</v>
      </c>
      <c r="AS101" s="3">
        <f t="shared" si="29"/>
        <v>13.16</v>
      </c>
      <c r="AT101" s="3">
        <f t="shared" si="30"/>
        <v>75.2</v>
      </c>
      <c r="AU101" s="3">
        <f t="shared" si="31"/>
        <v>13.35</v>
      </c>
      <c r="AV101" s="3">
        <f t="shared" si="32"/>
        <v>75.650000000000006</v>
      </c>
      <c r="AW101" s="3">
        <f t="shared" si="33"/>
        <v>12.6</v>
      </c>
      <c r="AX101" s="3">
        <f t="shared" si="34"/>
        <v>74.760000000000005</v>
      </c>
      <c r="AY101" s="3">
        <f t="shared" si="35"/>
        <v>12.8</v>
      </c>
      <c r="AZ101" s="3">
        <f t="shared" si="36"/>
        <v>75.2</v>
      </c>
      <c r="BA101" s="3">
        <f t="shared" si="37"/>
        <v>12.58</v>
      </c>
      <c r="BB101" s="3">
        <f t="shared" si="38"/>
        <v>74</v>
      </c>
      <c r="BC101" s="3">
        <f t="shared" si="39"/>
        <v>12.42</v>
      </c>
      <c r="BD101" s="3">
        <f t="shared" si="40"/>
        <v>73.14</v>
      </c>
      <c r="BF101" s="2">
        <f t="shared" si="25"/>
        <v>18</v>
      </c>
      <c r="BG101" s="2">
        <f t="shared" si="26"/>
        <v>18</v>
      </c>
      <c r="BH101" s="2">
        <f t="shared" si="27"/>
        <v>20</v>
      </c>
      <c r="BI101" s="2">
        <f t="shared" si="27"/>
        <v>20</v>
      </c>
      <c r="BK101" t="s">
        <v>247</v>
      </c>
      <c r="BL101" t="str">
        <f t="shared" si="28"/>
        <v>cursed-armor-99 = Cursed armor - Level 99</v>
      </c>
    </row>
    <row r="102" spans="1:64" x14ac:dyDescent="0.25">
      <c r="A102" t="str">
        <f t="shared" si="21"/>
        <v>{ type = "armor", name = "cursed-armor-100", icon = "__Cursed-Exp__/graphics/icons/armor/cursed-armor-100.jpg", flags = {"goes-to-main-inventory"}, resistences = { { type = "physical", decrese = 13, percent = 77 },{ type = "impact", decrese = 12.96, percent = 76.14 },{ type = "poison", decrese = 12.75, percent = 75 },{ type = "explosion", decrese = 12.75, percent = 75.65 },{ type = "fire", decrese = 12.6, percent = 74.2 },{ type = "laser", decrese = 13.5, percent = 76.5 },{ type = "acid", decrese = 13.3, percent = 76} }, durability = 50000,  subgroup = "cursed-armor", order = "c[cursed]-b[armor]", stack_size = 1, equipment_grid = {width = 20, height = 20}},</v>
      </c>
      <c r="B102" t="s">
        <v>22</v>
      </c>
      <c r="C102" t="s">
        <v>0</v>
      </c>
      <c r="D102" t="s">
        <v>131</v>
      </c>
      <c r="E102" t="s">
        <v>148</v>
      </c>
      <c r="F102">
        <v>100</v>
      </c>
      <c r="G102" t="s">
        <v>32</v>
      </c>
      <c r="H102" s="5">
        <v>13</v>
      </c>
      <c r="I102" t="s">
        <v>2</v>
      </c>
      <c r="J102" s="3">
        <v>77</v>
      </c>
      <c r="K102" t="s">
        <v>3</v>
      </c>
      <c r="L102" s="3">
        <v>12.96</v>
      </c>
      <c r="M102" t="s">
        <v>2</v>
      </c>
      <c r="N102" s="3">
        <v>76.14</v>
      </c>
      <c r="O102" t="s">
        <v>8</v>
      </c>
      <c r="P102" s="3">
        <v>12.75</v>
      </c>
      <c r="Q102" t="s">
        <v>2</v>
      </c>
      <c r="R102" s="3">
        <v>75</v>
      </c>
      <c r="S102" t="s">
        <v>11</v>
      </c>
      <c r="T102" s="3">
        <v>12.75</v>
      </c>
      <c r="U102" t="s">
        <v>2</v>
      </c>
      <c r="V102" s="3">
        <v>75.650000000000006</v>
      </c>
      <c r="W102" t="s">
        <v>13</v>
      </c>
      <c r="X102" s="3">
        <v>12.6</v>
      </c>
      <c r="Y102" t="s">
        <v>2</v>
      </c>
      <c r="Z102" s="3">
        <v>74.2</v>
      </c>
      <c r="AA102" t="s">
        <v>14</v>
      </c>
      <c r="AB102" s="3">
        <v>13.5</v>
      </c>
      <c r="AC102" t="s">
        <v>2</v>
      </c>
      <c r="AD102" s="3">
        <v>76.5</v>
      </c>
      <c r="AE102" t="s">
        <v>16</v>
      </c>
      <c r="AF102" s="3">
        <v>13.3</v>
      </c>
      <c r="AG102" t="s">
        <v>2</v>
      </c>
      <c r="AH102" s="3">
        <v>76</v>
      </c>
      <c r="AI102" t="s">
        <v>259</v>
      </c>
      <c r="AJ102" s="2">
        <v>20</v>
      </c>
      <c r="AK102" t="s">
        <v>17</v>
      </c>
      <c r="AL102" s="2">
        <v>20</v>
      </c>
      <c r="AM102" t="s">
        <v>18</v>
      </c>
      <c r="AP102">
        <f t="shared" si="22"/>
        <v>100</v>
      </c>
      <c r="AQ102" s="3">
        <f t="shared" si="23"/>
        <v>13</v>
      </c>
      <c r="AR102" s="3">
        <f t="shared" si="24"/>
        <v>77</v>
      </c>
      <c r="AS102" s="3">
        <f t="shared" si="29"/>
        <v>13.3</v>
      </c>
      <c r="AT102" s="3">
        <f t="shared" si="30"/>
        <v>76</v>
      </c>
      <c r="AU102" s="3">
        <f t="shared" si="31"/>
        <v>13.5</v>
      </c>
      <c r="AV102" s="3">
        <f t="shared" si="32"/>
        <v>76.5</v>
      </c>
      <c r="AW102" s="3">
        <f t="shared" si="33"/>
        <v>12.75</v>
      </c>
      <c r="AX102" s="3">
        <f t="shared" si="34"/>
        <v>75.650000000000006</v>
      </c>
      <c r="AY102" s="3">
        <f t="shared" si="35"/>
        <v>12.96</v>
      </c>
      <c r="AZ102" s="3">
        <f t="shared" si="36"/>
        <v>76.14</v>
      </c>
      <c r="BA102" s="3">
        <f t="shared" si="37"/>
        <v>12.75</v>
      </c>
      <c r="BB102" s="3">
        <f t="shared" si="38"/>
        <v>75</v>
      </c>
      <c r="BC102" s="3">
        <f t="shared" si="39"/>
        <v>12.6</v>
      </c>
      <c r="BD102" s="3">
        <f t="shared" si="40"/>
        <v>74.2</v>
      </c>
      <c r="BF102" s="2">
        <f t="shared" si="25"/>
        <v>18</v>
      </c>
      <c r="BG102" s="2">
        <f t="shared" si="26"/>
        <v>18</v>
      </c>
      <c r="BH102" s="2">
        <f t="shared" si="27"/>
        <v>20</v>
      </c>
      <c r="BI102" s="2">
        <f t="shared" si="27"/>
        <v>20</v>
      </c>
      <c r="BK102" t="s">
        <v>248</v>
      </c>
      <c r="BL102" t="str">
        <f t="shared" si="28"/>
        <v>cursed-armor-100 = Cursed armor - Level 100</v>
      </c>
    </row>
    <row r="103" spans="1:64" x14ac:dyDescent="0.25">
      <c r="A103" t="str">
        <f t="shared" si="21"/>
        <v>{ type = "armor", name = "cursed-armor-101", icon = "__Cursed-Exp__/graphics/icons/armor/cursed-armor-101.jpg", flags = {"goes-to-main-inventory"}, resistences = { { type = "physical", decrese = 13.13, percent = 77.77 },{ type = "impact", decrese = 13.12, percent = 77.08 },{ type = "poison", decrese = 12.92, percent = 76 },{ type = "explosion", decrese = 12.9, percent = 76.54 },{ type = "fire", decrese = 12.78, percent = 75.26 },{ type = "laser", decrese = 13.65, percent = 77.35 },{ type = "acid", decrese = 13.44, percent = 76.8} }, durability = 50000,  subgroup = "cursed-armor", order = "c[cursed]-b[armor]", stack_size = 1, equipment_grid = {width = 20, height = 20}},</v>
      </c>
      <c r="B103" t="s">
        <v>22</v>
      </c>
      <c r="C103" t="s">
        <v>0</v>
      </c>
      <c r="D103" t="s">
        <v>132</v>
      </c>
      <c r="E103" t="s">
        <v>148</v>
      </c>
      <c r="F103">
        <v>101</v>
      </c>
      <c r="G103" t="s">
        <v>32</v>
      </c>
      <c r="H103" s="5">
        <v>13.13</v>
      </c>
      <c r="I103" t="s">
        <v>2</v>
      </c>
      <c r="J103" s="3">
        <v>77.77</v>
      </c>
      <c r="K103" t="s">
        <v>3</v>
      </c>
      <c r="L103" s="3">
        <v>13.12</v>
      </c>
      <c r="M103" t="s">
        <v>2</v>
      </c>
      <c r="N103" s="3">
        <v>77.08</v>
      </c>
      <c r="O103" t="s">
        <v>8</v>
      </c>
      <c r="P103" s="3">
        <v>12.92</v>
      </c>
      <c r="Q103" t="s">
        <v>2</v>
      </c>
      <c r="R103" s="3">
        <v>76</v>
      </c>
      <c r="S103" t="s">
        <v>11</v>
      </c>
      <c r="T103" s="3">
        <v>12.9</v>
      </c>
      <c r="U103" t="s">
        <v>2</v>
      </c>
      <c r="V103" s="3">
        <v>76.540000000000006</v>
      </c>
      <c r="W103" t="s">
        <v>13</v>
      </c>
      <c r="X103" s="3">
        <v>12.78</v>
      </c>
      <c r="Y103" t="s">
        <v>2</v>
      </c>
      <c r="Z103" s="3">
        <v>75.260000000000005</v>
      </c>
      <c r="AA103" t="s">
        <v>14</v>
      </c>
      <c r="AB103" s="3">
        <v>13.65</v>
      </c>
      <c r="AC103" t="s">
        <v>2</v>
      </c>
      <c r="AD103" s="3">
        <v>77.349999999999994</v>
      </c>
      <c r="AE103" t="s">
        <v>16</v>
      </c>
      <c r="AF103" s="3">
        <v>13.44</v>
      </c>
      <c r="AG103" t="s">
        <v>2</v>
      </c>
      <c r="AH103" s="3">
        <v>76.8</v>
      </c>
      <c r="AI103" t="s">
        <v>259</v>
      </c>
      <c r="AJ103" s="2">
        <v>20</v>
      </c>
      <c r="AK103" t="s">
        <v>17</v>
      </c>
      <c r="AL103" s="2">
        <v>20</v>
      </c>
      <c r="AM103" t="s">
        <v>18</v>
      </c>
      <c r="AP103">
        <f t="shared" si="22"/>
        <v>101</v>
      </c>
      <c r="AQ103" s="3">
        <f t="shared" si="23"/>
        <v>13.13</v>
      </c>
      <c r="AR103" s="3">
        <f t="shared" si="24"/>
        <v>77.77</v>
      </c>
      <c r="AS103" s="3">
        <f t="shared" si="29"/>
        <v>13.44</v>
      </c>
      <c r="AT103" s="3">
        <f t="shared" si="30"/>
        <v>76.8</v>
      </c>
      <c r="AU103" s="3">
        <f t="shared" si="31"/>
        <v>13.65</v>
      </c>
      <c r="AV103" s="3">
        <f t="shared" si="32"/>
        <v>77.349999999999994</v>
      </c>
      <c r="AW103" s="3">
        <f t="shared" si="33"/>
        <v>12.9</v>
      </c>
      <c r="AX103" s="3">
        <f t="shared" si="34"/>
        <v>76.540000000000006</v>
      </c>
      <c r="AY103" s="3">
        <f t="shared" si="35"/>
        <v>13.12</v>
      </c>
      <c r="AZ103" s="3">
        <f t="shared" si="36"/>
        <v>77.08</v>
      </c>
      <c r="BA103" s="3">
        <f t="shared" si="37"/>
        <v>12.92</v>
      </c>
      <c r="BB103" s="3">
        <f t="shared" si="38"/>
        <v>76</v>
      </c>
      <c r="BC103" s="3">
        <f t="shared" si="39"/>
        <v>12.78</v>
      </c>
      <c r="BD103" s="3">
        <f t="shared" si="40"/>
        <v>75.260000000000005</v>
      </c>
      <c r="BF103" s="2">
        <f t="shared" si="25"/>
        <v>18</v>
      </c>
      <c r="BG103" s="2">
        <f t="shared" si="26"/>
        <v>18</v>
      </c>
      <c r="BH103" s="2">
        <f t="shared" si="27"/>
        <v>20</v>
      </c>
      <c r="BI103" s="2">
        <f t="shared" si="27"/>
        <v>20</v>
      </c>
      <c r="BK103" t="s">
        <v>249</v>
      </c>
      <c r="BL103" t="str">
        <f t="shared" si="28"/>
        <v>cursed-armor-101 = Cursed armor - Level 101</v>
      </c>
    </row>
    <row r="104" spans="1:64" x14ac:dyDescent="0.25">
      <c r="A104" t="str">
        <f t="shared" si="21"/>
        <v>{ type = "armor", name = "cursed-armor-102", icon = "__Cursed-Exp__/graphics/icons/armor/cursed-armor-102.jpg", flags = {"goes-to-main-inventory"}, resistences = { { type = "physical", decrese = 13.26, percent = 78.54 },{ type = "impact", decrese = 13.28, percent = 78.02 },{ type = "poison", decrese = 13.09, percent = 77 },{ type = "explosion", decrese = 13.05, percent = 77.43 },{ type = "fire", decrese = 12.96, percent = 76.32 },{ type = "laser", decrese = 13.8, percent = 78.2 },{ type = "acid", decrese = 13.58, percent = 77.6} }, durability = 50000,  subgroup = "cursed-armor", order = "c[cursed]-b[armor]", stack_size = 1, equipment_grid = {width = 20, height = 20}},</v>
      </c>
      <c r="B104" t="s">
        <v>22</v>
      </c>
      <c r="C104" t="s">
        <v>0</v>
      </c>
      <c r="D104" t="s">
        <v>133</v>
      </c>
      <c r="E104" t="s">
        <v>148</v>
      </c>
      <c r="F104">
        <v>102</v>
      </c>
      <c r="G104" t="s">
        <v>32</v>
      </c>
      <c r="H104" s="5">
        <v>13.26</v>
      </c>
      <c r="I104" t="s">
        <v>2</v>
      </c>
      <c r="J104" s="3">
        <v>78.540000000000006</v>
      </c>
      <c r="K104" t="s">
        <v>3</v>
      </c>
      <c r="L104" s="3">
        <v>13.28</v>
      </c>
      <c r="M104" t="s">
        <v>2</v>
      </c>
      <c r="N104" s="3">
        <v>78.02</v>
      </c>
      <c r="O104" t="s">
        <v>8</v>
      </c>
      <c r="P104" s="3">
        <v>13.09</v>
      </c>
      <c r="Q104" t="s">
        <v>2</v>
      </c>
      <c r="R104" s="3">
        <v>77</v>
      </c>
      <c r="S104" t="s">
        <v>11</v>
      </c>
      <c r="T104" s="3">
        <v>13.05</v>
      </c>
      <c r="U104" t="s">
        <v>2</v>
      </c>
      <c r="V104" s="3">
        <v>77.430000000000007</v>
      </c>
      <c r="W104" t="s">
        <v>13</v>
      </c>
      <c r="X104" s="3">
        <v>12.96</v>
      </c>
      <c r="Y104" t="s">
        <v>2</v>
      </c>
      <c r="Z104" s="3">
        <v>76.319999999999993</v>
      </c>
      <c r="AA104" t="s">
        <v>14</v>
      </c>
      <c r="AB104" s="3">
        <v>13.8</v>
      </c>
      <c r="AC104" t="s">
        <v>2</v>
      </c>
      <c r="AD104" s="3">
        <v>78.2</v>
      </c>
      <c r="AE104" t="s">
        <v>16</v>
      </c>
      <c r="AF104" s="3">
        <v>13.58</v>
      </c>
      <c r="AG104" t="s">
        <v>2</v>
      </c>
      <c r="AH104" s="3">
        <v>77.599999999999994</v>
      </c>
      <c r="AI104" t="s">
        <v>259</v>
      </c>
      <c r="AJ104" s="2">
        <v>20</v>
      </c>
      <c r="AK104" t="s">
        <v>17</v>
      </c>
      <c r="AL104" s="2">
        <v>20</v>
      </c>
      <c r="AM104" t="s">
        <v>18</v>
      </c>
      <c r="AP104">
        <f t="shared" si="22"/>
        <v>102</v>
      </c>
      <c r="AQ104" s="3">
        <f t="shared" si="23"/>
        <v>13.26</v>
      </c>
      <c r="AR104" s="3">
        <f t="shared" si="24"/>
        <v>78.540000000000006</v>
      </c>
      <c r="AS104" s="3">
        <f t="shared" si="29"/>
        <v>13.58</v>
      </c>
      <c r="AT104" s="3">
        <f t="shared" si="30"/>
        <v>77.599999999999994</v>
      </c>
      <c r="AU104" s="3">
        <f t="shared" si="31"/>
        <v>13.8</v>
      </c>
      <c r="AV104" s="3">
        <f t="shared" si="32"/>
        <v>78.2</v>
      </c>
      <c r="AW104" s="3">
        <f t="shared" si="33"/>
        <v>13.05</v>
      </c>
      <c r="AX104" s="3">
        <f t="shared" si="34"/>
        <v>77.430000000000007</v>
      </c>
      <c r="AY104" s="3">
        <f t="shared" si="35"/>
        <v>13.28</v>
      </c>
      <c r="AZ104" s="3">
        <f t="shared" si="36"/>
        <v>78.02</v>
      </c>
      <c r="BA104" s="3">
        <f t="shared" si="37"/>
        <v>13.09</v>
      </c>
      <c r="BB104" s="3">
        <f t="shared" si="38"/>
        <v>77</v>
      </c>
      <c r="BC104" s="3">
        <f t="shared" si="39"/>
        <v>12.96</v>
      </c>
      <c r="BD104" s="3">
        <f t="shared" si="40"/>
        <v>76.319999999999993</v>
      </c>
      <c r="BF104" s="2">
        <f t="shared" si="25"/>
        <v>18</v>
      </c>
      <c r="BG104" s="2">
        <f t="shared" si="26"/>
        <v>18</v>
      </c>
      <c r="BH104" s="2">
        <f t="shared" si="27"/>
        <v>20</v>
      </c>
      <c r="BI104" s="2">
        <f t="shared" si="27"/>
        <v>20</v>
      </c>
      <c r="BK104" t="s">
        <v>250</v>
      </c>
      <c r="BL104" t="str">
        <f t="shared" si="28"/>
        <v>cursed-armor-102 = Cursed armor - Level 102</v>
      </c>
    </row>
    <row r="105" spans="1:64" x14ac:dyDescent="0.25">
      <c r="A105" t="str">
        <f t="shared" si="21"/>
        <v>{ type = "armor", name = "cursed-armor-103", icon = "__Cursed-Exp__/graphics/icons/armor/cursed-armor-103.jpg", flags = {"goes-to-main-inventory"}, resistences = { { type = "physical", decrese = 13.39, percent = 79.31 },{ type = "impact", decrese = 13.44, percent = 78.96 },{ type = "poison", decrese = 13.26, percent = 78 },{ type = "explosion", decrese = 13.2, percent = 78.32 },{ type = "fire", decrese = 13.14, percent = 77.38 },{ type = "laser", decrese = 13.95, percent = 79.05 },{ type = "acid", decrese = 13.72, percent = 78.4} }, durability = 50000,  subgroup = "cursed-armor", order = "c[cursed]-b[armor]", stack_size = 1, equipment_grid = {width = 20, height = 20}},</v>
      </c>
      <c r="B105" t="s">
        <v>22</v>
      </c>
      <c r="C105" t="s">
        <v>0</v>
      </c>
      <c r="D105" t="s">
        <v>134</v>
      </c>
      <c r="E105" t="s">
        <v>148</v>
      </c>
      <c r="F105">
        <v>103</v>
      </c>
      <c r="G105" t="s">
        <v>32</v>
      </c>
      <c r="H105" s="5">
        <v>13.39</v>
      </c>
      <c r="I105" t="s">
        <v>2</v>
      </c>
      <c r="J105" s="3">
        <v>79.31</v>
      </c>
      <c r="K105" t="s">
        <v>3</v>
      </c>
      <c r="L105" s="3">
        <v>13.44</v>
      </c>
      <c r="M105" t="s">
        <v>2</v>
      </c>
      <c r="N105" s="3">
        <v>78.959999999999994</v>
      </c>
      <c r="O105" t="s">
        <v>8</v>
      </c>
      <c r="P105" s="3">
        <v>13.26</v>
      </c>
      <c r="Q105" t="s">
        <v>2</v>
      </c>
      <c r="R105" s="3">
        <v>78</v>
      </c>
      <c r="S105" t="s">
        <v>11</v>
      </c>
      <c r="T105" s="3">
        <v>13.2</v>
      </c>
      <c r="U105" t="s">
        <v>2</v>
      </c>
      <c r="V105" s="3">
        <v>78.319999999999993</v>
      </c>
      <c r="W105" t="s">
        <v>13</v>
      </c>
      <c r="X105" s="3">
        <v>13.14</v>
      </c>
      <c r="Y105" t="s">
        <v>2</v>
      </c>
      <c r="Z105" s="3">
        <v>77.38</v>
      </c>
      <c r="AA105" t="s">
        <v>14</v>
      </c>
      <c r="AB105" s="3">
        <v>13.95</v>
      </c>
      <c r="AC105" t="s">
        <v>2</v>
      </c>
      <c r="AD105" s="3">
        <v>79.05</v>
      </c>
      <c r="AE105" t="s">
        <v>16</v>
      </c>
      <c r="AF105" s="3">
        <v>13.72</v>
      </c>
      <c r="AG105" t="s">
        <v>2</v>
      </c>
      <c r="AH105" s="3">
        <v>78.400000000000006</v>
      </c>
      <c r="AI105" t="s">
        <v>259</v>
      </c>
      <c r="AJ105" s="2">
        <v>20</v>
      </c>
      <c r="AK105" t="s">
        <v>17</v>
      </c>
      <c r="AL105" s="2">
        <v>20</v>
      </c>
      <c r="AM105" t="s">
        <v>18</v>
      </c>
      <c r="AP105">
        <f t="shared" si="22"/>
        <v>103</v>
      </c>
      <c r="AQ105" s="3">
        <f t="shared" si="23"/>
        <v>13.39</v>
      </c>
      <c r="AR105" s="3">
        <f t="shared" si="24"/>
        <v>79.31</v>
      </c>
      <c r="AS105" s="3">
        <f t="shared" si="29"/>
        <v>13.72</v>
      </c>
      <c r="AT105" s="3">
        <f t="shared" si="30"/>
        <v>78.400000000000006</v>
      </c>
      <c r="AU105" s="3">
        <f t="shared" si="31"/>
        <v>13.95</v>
      </c>
      <c r="AV105" s="3">
        <f t="shared" si="32"/>
        <v>79.05</v>
      </c>
      <c r="AW105" s="3">
        <f t="shared" si="33"/>
        <v>13.2</v>
      </c>
      <c r="AX105" s="3">
        <f t="shared" si="34"/>
        <v>78.319999999999993</v>
      </c>
      <c r="AY105" s="3">
        <f t="shared" si="35"/>
        <v>13.44</v>
      </c>
      <c r="AZ105" s="3">
        <f t="shared" si="36"/>
        <v>78.959999999999994</v>
      </c>
      <c r="BA105" s="3">
        <f t="shared" si="37"/>
        <v>13.26</v>
      </c>
      <c r="BB105" s="3">
        <f t="shared" si="38"/>
        <v>78</v>
      </c>
      <c r="BC105" s="3">
        <f t="shared" si="39"/>
        <v>13.14</v>
      </c>
      <c r="BD105" s="3">
        <f t="shared" si="40"/>
        <v>77.38</v>
      </c>
      <c r="BF105" s="2">
        <f t="shared" si="25"/>
        <v>18</v>
      </c>
      <c r="BG105" s="2">
        <f t="shared" si="26"/>
        <v>18</v>
      </c>
      <c r="BH105" s="2">
        <f t="shared" si="27"/>
        <v>20</v>
      </c>
      <c r="BI105" s="2">
        <f t="shared" si="27"/>
        <v>20</v>
      </c>
      <c r="BK105" t="s">
        <v>251</v>
      </c>
      <c r="BL105" t="str">
        <f t="shared" si="28"/>
        <v>cursed-armor-103 = Cursed armor - Level 103</v>
      </c>
    </row>
    <row r="106" spans="1:64" x14ac:dyDescent="0.25">
      <c r="A106" t="str">
        <f t="shared" si="21"/>
        <v>{ type = "armor", name = "cursed-armor-104", icon = "__Cursed-Exp__/graphics/icons/armor/cursed-armor-104.jpg", flags = {"goes-to-main-inventory"}, resistences = { { type = "physical", decrese = 13.52, percent = 80.08 },{ type = "impact", decrese = 13.6, percent = 79.9 },{ type = "poison", decrese = 13.43, percent = 79 },{ type = "explosion", decrese = 13.35, percent = 79.21 },{ type = "fire", decrese = 13.32, percent = 78.44 },{ type = "laser", decrese = 14.1, percent = 79.9 },{ type = "acid", decrese = 13.86, percent = 79.2} }, durability = 50000,  subgroup = "cursed-armor", order = "c[cursed]-b[armor]", stack_size = 1, equipment_grid = {width = 20, height = 20}},</v>
      </c>
      <c r="B106" t="s">
        <v>22</v>
      </c>
      <c r="C106" t="s">
        <v>0</v>
      </c>
      <c r="D106" t="s">
        <v>135</v>
      </c>
      <c r="E106" t="s">
        <v>148</v>
      </c>
      <c r="F106">
        <v>104</v>
      </c>
      <c r="G106" t="s">
        <v>32</v>
      </c>
      <c r="H106" s="5">
        <v>13.52</v>
      </c>
      <c r="I106" t="s">
        <v>2</v>
      </c>
      <c r="J106" s="3">
        <v>80.08</v>
      </c>
      <c r="K106" t="s">
        <v>3</v>
      </c>
      <c r="L106" s="3">
        <v>13.6</v>
      </c>
      <c r="M106" t="s">
        <v>2</v>
      </c>
      <c r="N106" s="3">
        <v>79.900000000000006</v>
      </c>
      <c r="O106" t="s">
        <v>8</v>
      </c>
      <c r="P106" s="3">
        <v>13.43</v>
      </c>
      <c r="Q106" t="s">
        <v>2</v>
      </c>
      <c r="R106" s="3">
        <v>79</v>
      </c>
      <c r="S106" t="s">
        <v>11</v>
      </c>
      <c r="T106" s="3">
        <v>13.35</v>
      </c>
      <c r="U106" t="s">
        <v>2</v>
      </c>
      <c r="V106" s="3">
        <v>79.209999999999994</v>
      </c>
      <c r="W106" t="s">
        <v>13</v>
      </c>
      <c r="X106" s="3">
        <v>13.32</v>
      </c>
      <c r="Y106" t="s">
        <v>2</v>
      </c>
      <c r="Z106" s="3">
        <v>78.44</v>
      </c>
      <c r="AA106" t="s">
        <v>14</v>
      </c>
      <c r="AB106" s="3">
        <v>14.1</v>
      </c>
      <c r="AC106" t="s">
        <v>2</v>
      </c>
      <c r="AD106" s="3">
        <v>79.900000000000006</v>
      </c>
      <c r="AE106" t="s">
        <v>16</v>
      </c>
      <c r="AF106" s="3">
        <v>13.86</v>
      </c>
      <c r="AG106" t="s">
        <v>2</v>
      </c>
      <c r="AH106" s="3">
        <v>79.2</v>
      </c>
      <c r="AI106" t="s">
        <v>259</v>
      </c>
      <c r="AJ106" s="2">
        <v>20</v>
      </c>
      <c r="AK106" t="s">
        <v>17</v>
      </c>
      <c r="AL106" s="2">
        <v>20</v>
      </c>
      <c r="AM106" t="s">
        <v>18</v>
      </c>
      <c r="AP106">
        <f t="shared" si="22"/>
        <v>104</v>
      </c>
      <c r="AQ106" s="3">
        <f t="shared" si="23"/>
        <v>13.52</v>
      </c>
      <c r="AR106" s="3">
        <f t="shared" si="24"/>
        <v>80.08</v>
      </c>
      <c r="AS106" s="3">
        <f t="shared" si="29"/>
        <v>13.86</v>
      </c>
      <c r="AT106" s="3">
        <f t="shared" si="30"/>
        <v>79.2</v>
      </c>
      <c r="AU106" s="3">
        <f t="shared" si="31"/>
        <v>14.1</v>
      </c>
      <c r="AV106" s="3">
        <f t="shared" si="32"/>
        <v>79.900000000000006</v>
      </c>
      <c r="AW106" s="3">
        <f t="shared" si="33"/>
        <v>13.35</v>
      </c>
      <c r="AX106" s="3">
        <f t="shared" si="34"/>
        <v>79.209999999999994</v>
      </c>
      <c r="AY106" s="3">
        <f t="shared" si="35"/>
        <v>13.6</v>
      </c>
      <c r="AZ106" s="3">
        <f t="shared" si="36"/>
        <v>79.900000000000006</v>
      </c>
      <c r="BA106" s="3">
        <f t="shared" si="37"/>
        <v>13.43</v>
      </c>
      <c r="BB106" s="3">
        <f t="shared" si="38"/>
        <v>79</v>
      </c>
      <c r="BC106" s="3">
        <f t="shared" si="39"/>
        <v>13.32</v>
      </c>
      <c r="BD106" s="3">
        <f t="shared" si="40"/>
        <v>78.44</v>
      </c>
      <c r="BF106" s="2">
        <f t="shared" si="25"/>
        <v>18</v>
      </c>
      <c r="BG106" s="2">
        <f t="shared" si="26"/>
        <v>18</v>
      </c>
      <c r="BH106" s="2">
        <f t="shared" si="27"/>
        <v>20</v>
      </c>
      <c r="BI106" s="2">
        <f t="shared" si="27"/>
        <v>20</v>
      </c>
      <c r="BK106" t="s">
        <v>252</v>
      </c>
      <c r="BL106" t="str">
        <f t="shared" si="28"/>
        <v>cursed-armor-104 = Cursed armor - Level 104</v>
      </c>
    </row>
    <row r="107" spans="1:64" x14ac:dyDescent="0.25">
      <c r="A107" t="str">
        <f t="shared" si="21"/>
        <v>{ type = "armor", name = "cursed-armor-105", icon = "__Cursed-Exp__/graphics/icons/armor/cursed-armor-105.jpg", flags = {"goes-to-main-inventory"}, resistences = { { type = "physical", decrese = 13.65, percent = 80.85 },{ type = "impact", decrese = 13.76, percent = 80.84 },{ type = "poison", decrese = 13.6, percent = 80 },{ type = "explosion", decrese = 13.5, percent = 80.1 },{ type = "fire", decrese = 13.5, percent = 79.5 },{ type = "laser", decrese = 14.25, percent = 80.75 },{ type = "acid", decrese = 14, percent = 80} }, durability = 50000,  subgroup = "cursed-armor", order = "c[cursed]-b[armor]", stack_size = 1, equipment_grid = {width = 21, height = 21}},</v>
      </c>
      <c r="B107" t="s">
        <v>22</v>
      </c>
      <c r="C107" t="s">
        <v>0</v>
      </c>
      <c r="D107" t="s">
        <v>136</v>
      </c>
      <c r="E107" t="s">
        <v>148</v>
      </c>
      <c r="F107">
        <v>105</v>
      </c>
      <c r="G107" t="s">
        <v>32</v>
      </c>
      <c r="H107" s="5">
        <v>13.65</v>
      </c>
      <c r="I107" t="s">
        <v>2</v>
      </c>
      <c r="J107" s="3">
        <v>80.849999999999994</v>
      </c>
      <c r="K107" t="s">
        <v>3</v>
      </c>
      <c r="L107" s="3">
        <v>13.76</v>
      </c>
      <c r="M107" t="s">
        <v>2</v>
      </c>
      <c r="N107" s="3">
        <v>80.84</v>
      </c>
      <c r="O107" t="s">
        <v>8</v>
      </c>
      <c r="P107" s="3">
        <v>13.6</v>
      </c>
      <c r="Q107" t="s">
        <v>2</v>
      </c>
      <c r="R107" s="3">
        <v>80</v>
      </c>
      <c r="S107" t="s">
        <v>11</v>
      </c>
      <c r="T107" s="3">
        <v>13.5</v>
      </c>
      <c r="U107" t="s">
        <v>2</v>
      </c>
      <c r="V107" s="3">
        <v>80.099999999999994</v>
      </c>
      <c r="W107" t="s">
        <v>13</v>
      </c>
      <c r="X107" s="3">
        <v>13.5</v>
      </c>
      <c r="Y107" t="s">
        <v>2</v>
      </c>
      <c r="Z107" s="3">
        <v>79.5</v>
      </c>
      <c r="AA107" t="s">
        <v>14</v>
      </c>
      <c r="AB107" s="3">
        <v>14.25</v>
      </c>
      <c r="AC107" t="s">
        <v>2</v>
      </c>
      <c r="AD107" s="3">
        <v>80.75</v>
      </c>
      <c r="AE107" t="s">
        <v>16</v>
      </c>
      <c r="AF107" s="3">
        <v>14</v>
      </c>
      <c r="AG107" t="s">
        <v>2</v>
      </c>
      <c r="AH107" s="3">
        <v>80</v>
      </c>
      <c r="AI107" t="s">
        <v>259</v>
      </c>
      <c r="AJ107" s="2">
        <v>21</v>
      </c>
      <c r="AK107" t="s">
        <v>17</v>
      </c>
      <c r="AL107" s="2">
        <v>21</v>
      </c>
      <c r="AM107" t="s">
        <v>18</v>
      </c>
      <c r="AP107">
        <f t="shared" si="22"/>
        <v>105</v>
      </c>
      <c r="AQ107" s="3">
        <f t="shared" si="23"/>
        <v>13.65</v>
      </c>
      <c r="AR107" s="3">
        <f t="shared" si="24"/>
        <v>80.849999999999994</v>
      </c>
      <c r="AS107" s="3">
        <f t="shared" si="29"/>
        <v>14</v>
      </c>
      <c r="AT107" s="3">
        <f t="shared" si="30"/>
        <v>80</v>
      </c>
      <c r="AU107" s="3">
        <f t="shared" si="31"/>
        <v>14.25</v>
      </c>
      <c r="AV107" s="3">
        <f t="shared" si="32"/>
        <v>80.75</v>
      </c>
      <c r="AW107" s="3">
        <f t="shared" si="33"/>
        <v>13.5</v>
      </c>
      <c r="AX107" s="3">
        <f t="shared" si="34"/>
        <v>80.099999999999994</v>
      </c>
      <c r="AY107" s="3">
        <f t="shared" si="35"/>
        <v>13.76</v>
      </c>
      <c r="AZ107" s="3">
        <f t="shared" si="36"/>
        <v>80.84</v>
      </c>
      <c r="BA107" s="3">
        <f t="shared" si="37"/>
        <v>13.6</v>
      </c>
      <c r="BB107" s="3">
        <f t="shared" si="38"/>
        <v>80</v>
      </c>
      <c r="BC107" s="3">
        <f t="shared" si="39"/>
        <v>13.5</v>
      </c>
      <c r="BD107" s="3">
        <f t="shared" si="40"/>
        <v>79.5</v>
      </c>
      <c r="BF107" s="2">
        <f t="shared" si="25"/>
        <v>19</v>
      </c>
      <c r="BG107" s="2">
        <f t="shared" si="26"/>
        <v>19</v>
      </c>
      <c r="BH107" s="2">
        <f t="shared" si="27"/>
        <v>21</v>
      </c>
      <c r="BI107" s="2">
        <f t="shared" si="27"/>
        <v>21</v>
      </c>
      <c r="BK107" t="s">
        <v>253</v>
      </c>
      <c r="BL107" t="str">
        <f t="shared" si="28"/>
        <v>cursed-armor-105 = Cursed armor - Level 105</v>
      </c>
    </row>
    <row r="108" spans="1:64" x14ac:dyDescent="0.25">
      <c r="A108" t="str">
        <f t="shared" si="21"/>
        <v>{ type = "armor", name = "cursed-armor-106", icon = "__Cursed-Exp__/graphics/icons/armor/cursed-armor-106.jpg", flags = {"goes-to-main-inventory"}, resistences = { { type = "physical", decrese = 13.78, percent = 81.62 },{ type = "impact", decrese = 13.92, percent = 81.78 },{ type = "poison", decrese = 13.77, percent = 81 },{ type = "explosion", decrese = 13.65, percent = 80.99 },{ type = "fire", decrese = 13.68, percent = 80.56 },{ type = "laser", decrese = 14.4, percent = 81.6 },{ type = "acid", decrese = 14.14, percent = 80.8} }, durability = 50000,  subgroup = "cursed-armor", order = "c[cursed]-b[armor]", stack_size = 1, equipment_grid = {width = 21, height = 21}},</v>
      </c>
      <c r="B108" t="s">
        <v>22</v>
      </c>
      <c r="C108" t="s">
        <v>0</v>
      </c>
      <c r="D108" t="s">
        <v>137</v>
      </c>
      <c r="E108" t="s">
        <v>148</v>
      </c>
      <c r="F108">
        <v>106</v>
      </c>
      <c r="G108" t="s">
        <v>32</v>
      </c>
      <c r="H108" s="5">
        <v>13.78</v>
      </c>
      <c r="I108" t="s">
        <v>2</v>
      </c>
      <c r="J108" s="3">
        <v>81.62</v>
      </c>
      <c r="K108" t="s">
        <v>3</v>
      </c>
      <c r="L108" s="3">
        <v>13.92</v>
      </c>
      <c r="M108" t="s">
        <v>2</v>
      </c>
      <c r="N108" s="3">
        <v>81.78</v>
      </c>
      <c r="O108" t="s">
        <v>8</v>
      </c>
      <c r="P108" s="3">
        <v>13.77</v>
      </c>
      <c r="Q108" t="s">
        <v>2</v>
      </c>
      <c r="R108" s="3">
        <v>81</v>
      </c>
      <c r="S108" t="s">
        <v>11</v>
      </c>
      <c r="T108" s="3">
        <v>13.65</v>
      </c>
      <c r="U108" t="s">
        <v>2</v>
      </c>
      <c r="V108" s="3">
        <v>80.989999999999995</v>
      </c>
      <c r="W108" t="s">
        <v>13</v>
      </c>
      <c r="X108" s="3">
        <v>13.68</v>
      </c>
      <c r="Y108" t="s">
        <v>2</v>
      </c>
      <c r="Z108" s="3">
        <v>80.56</v>
      </c>
      <c r="AA108" t="s">
        <v>14</v>
      </c>
      <c r="AB108" s="3">
        <v>14.4</v>
      </c>
      <c r="AC108" t="s">
        <v>2</v>
      </c>
      <c r="AD108" s="3">
        <v>81.599999999999994</v>
      </c>
      <c r="AE108" t="s">
        <v>16</v>
      </c>
      <c r="AF108" s="3">
        <v>14.14</v>
      </c>
      <c r="AG108" t="s">
        <v>2</v>
      </c>
      <c r="AH108" s="3">
        <v>80.8</v>
      </c>
      <c r="AI108" t="s">
        <v>259</v>
      </c>
      <c r="AJ108" s="2">
        <v>21</v>
      </c>
      <c r="AK108" t="s">
        <v>17</v>
      </c>
      <c r="AL108" s="2">
        <v>21</v>
      </c>
      <c r="AM108" t="s">
        <v>18</v>
      </c>
      <c r="AP108">
        <f t="shared" si="22"/>
        <v>106</v>
      </c>
      <c r="AQ108" s="3">
        <f t="shared" si="23"/>
        <v>13.78</v>
      </c>
      <c r="AR108" s="3">
        <f t="shared" si="24"/>
        <v>81.62</v>
      </c>
      <c r="AS108" s="3">
        <f t="shared" si="29"/>
        <v>14.14</v>
      </c>
      <c r="AT108" s="3">
        <f t="shared" si="30"/>
        <v>80.8</v>
      </c>
      <c r="AU108" s="3">
        <f t="shared" si="31"/>
        <v>14.4</v>
      </c>
      <c r="AV108" s="3">
        <f t="shared" si="32"/>
        <v>81.599999999999994</v>
      </c>
      <c r="AW108" s="3">
        <f t="shared" si="33"/>
        <v>13.65</v>
      </c>
      <c r="AX108" s="3">
        <f t="shared" si="34"/>
        <v>80.989999999999995</v>
      </c>
      <c r="AY108" s="3">
        <f t="shared" si="35"/>
        <v>13.92</v>
      </c>
      <c r="AZ108" s="3">
        <f t="shared" si="36"/>
        <v>81.78</v>
      </c>
      <c r="BA108" s="3">
        <f t="shared" si="37"/>
        <v>13.77</v>
      </c>
      <c r="BB108" s="3">
        <f t="shared" si="38"/>
        <v>81</v>
      </c>
      <c r="BC108" s="3">
        <f t="shared" si="39"/>
        <v>13.68</v>
      </c>
      <c r="BD108" s="3">
        <f t="shared" si="40"/>
        <v>80.56</v>
      </c>
      <c r="BF108" s="2">
        <f t="shared" si="25"/>
        <v>19</v>
      </c>
      <c r="BG108" s="2">
        <f t="shared" si="26"/>
        <v>19</v>
      </c>
      <c r="BH108" s="2">
        <f t="shared" si="27"/>
        <v>21</v>
      </c>
      <c r="BI108" s="2">
        <f t="shared" si="27"/>
        <v>21</v>
      </c>
      <c r="BK108" t="s">
        <v>254</v>
      </c>
      <c r="BL108" t="str">
        <f t="shared" si="28"/>
        <v>cursed-armor-106 = Cursed armor - Level 106</v>
      </c>
    </row>
    <row r="109" spans="1:64" x14ac:dyDescent="0.25">
      <c r="A109" t="str">
        <f t="shared" si="21"/>
        <v>{ type = "armor", name = "cursed-armor-107", icon = "__Cursed-Exp__/graphics/icons/armor/cursed-armor-107.jpg", flags = {"goes-to-main-inventory"}, resistences = { { type = "physical", decrese = 13.91, percent = 82.39 },{ type = "impact", decrese = 14.08, percent = 82.72 },{ type = "poison", decrese = 13.94, percent = 82 },{ type = "explosion", decrese = 13.8, percent = 81.88 },{ type = "fire", decrese = 13.86, percent = 81.62 },{ type = "laser", decrese = 14.55, percent = 82.45 },{ type = "acid", decrese = 14.28, percent = 81.6} }, durability = 50000,  subgroup = "cursed-armor", order = "c[cursed]-b[armor]", stack_size = 1, equipment_grid = {width = 21, height = 21}},</v>
      </c>
      <c r="B109" t="s">
        <v>22</v>
      </c>
      <c r="C109" t="s">
        <v>0</v>
      </c>
      <c r="D109" t="s">
        <v>138</v>
      </c>
      <c r="E109" t="s">
        <v>148</v>
      </c>
      <c r="F109">
        <v>107</v>
      </c>
      <c r="G109" t="s">
        <v>32</v>
      </c>
      <c r="H109" s="5">
        <v>13.91</v>
      </c>
      <c r="I109" t="s">
        <v>2</v>
      </c>
      <c r="J109" s="3">
        <v>82.39</v>
      </c>
      <c r="K109" t="s">
        <v>3</v>
      </c>
      <c r="L109" s="3">
        <v>14.08</v>
      </c>
      <c r="M109" t="s">
        <v>2</v>
      </c>
      <c r="N109" s="3">
        <v>82.72</v>
      </c>
      <c r="O109" t="s">
        <v>8</v>
      </c>
      <c r="P109" s="3">
        <v>13.94</v>
      </c>
      <c r="Q109" t="s">
        <v>2</v>
      </c>
      <c r="R109" s="3">
        <v>82</v>
      </c>
      <c r="S109" t="s">
        <v>11</v>
      </c>
      <c r="T109" s="3">
        <v>13.8</v>
      </c>
      <c r="U109" t="s">
        <v>2</v>
      </c>
      <c r="V109" s="3">
        <v>81.88</v>
      </c>
      <c r="W109" t="s">
        <v>13</v>
      </c>
      <c r="X109" s="3">
        <v>13.86</v>
      </c>
      <c r="Y109" t="s">
        <v>2</v>
      </c>
      <c r="Z109" s="3">
        <v>81.62</v>
      </c>
      <c r="AA109" t="s">
        <v>14</v>
      </c>
      <c r="AB109" s="3">
        <v>14.55</v>
      </c>
      <c r="AC109" t="s">
        <v>2</v>
      </c>
      <c r="AD109" s="3">
        <v>82.45</v>
      </c>
      <c r="AE109" t="s">
        <v>16</v>
      </c>
      <c r="AF109" s="3">
        <v>14.28</v>
      </c>
      <c r="AG109" t="s">
        <v>2</v>
      </c>
      <c r="AH109" s="3">
        <v>81.599999999999994</v>
      </c>
      <c r="AI109" t="s">
        <v>259</v>
      </c>
      <c r="AJ109" s="2">
        <v>21</v>
      </c>
      <c r="AK109" t="s">
        <v>17</v>
      </c>
      <c r="AL109" s="2">
        <v>21</v>
      </c>
      <c r="AM109" t="s">
        <v>18</v>
      </c>
      <c r="AP109">
        <f t="shared" si="22"/>
        <v>107</v>
      </c>
      <c r="AQ109" s="3">
        <f t="shared" si="23"/>
        <v>13.91</v>
      </c>
      <c r="AR109" s="3">
        <f t="shared" si="24"/>
        <v>82.39</v>
      </c>
      <c r="AS109" s="3">
        <f t="shared" si="29"/>
        <v>14.28</v>
      </c>
      <c r="AT109" s="3">
        <f t="shared" si="30"/>
        <v>81.599999999999994</v>
      </c>
      <c r="AU109" s="3">
        <f t="shared" si="31"/>
        <v>14.55</v>
      </c>
      <c r="AV109" s="3">
        <f t="shared" si="32"/>
        <v>82.45</v>
      </c>
      <c r="AW109" s="3">
        <f t="shared" si="33"/>
        <v>13.8</v>
      </c>
      <c r="AX109" s="3">
        <f t="shared" si="34"/>
        <v>81.88</v>
      </c>
      <c r="AY109" s="3">
        <f t="shared" si="35"/>
        <v>14.08</v>
      </c>
      <c r="AZ109" s="3">
        <f t="shared" si="36"/>
        <v>82.72</v>
      </c>
      <c r="BA109" s="3">
        <f t="shared" si="37"/>
        <v>13.94</v>
      </c>
      <c r="BB109" s="3">
        <f t="shared" si="38"/>
        <v>82</v>
      </c>
      <c r="BC109" s="3">
        <f t="shared" si="39"/>
        <v>13.86</v>
      </c>
      <c r="BD109" s="3">
        <f t="shared" si="40"/>
        <v>81.62</v>
      </c>
      <c r="BF109" s="2">
        <f t="shared" si="25"/>
        <v>19</v>
      </c>
      <c r="BG109" s="2">
        <f t="shared" si="26"/>
        <v>19</v>
      </c>
      <c r="BH109" s="2">
        <f t="shared" si="27"/>
        <v>21</v>
      </c>
      <c r="BI109" s="2">
        <f t="shared" si="27"/>
        <v>21</v>
      </c>
      <c r="BK109" t="s">
        <v>255</v>
      </c>
      <c r="BL109" t="str">
        <f t="shared" si="28"/>
        <v>cursed-armor-107 = Cursed armor - Level 107</v>
      </c>
    </row>
    <row r="110" spans="1:64" x14ac:dyDescent="0.25">
      <c r="A110" t="str">
        <f t="shared" si="21"/>
        <v>{ type = "armor", name = "cursed-armor-108", icon = "__Cursed-Exp__/graphics/icons/armor/cursed-armor-108.jpg", flags = {"goes-to-main-inventory"}, resistences = { { type = "physical", decrese = 14.04, percent = 83.16 },{ type = "impact", decrese = 14.24, percent = 83.66 },{ type = "poison", decrese = 14.11, percent = 83 },{ type = "explosion", decrese = 13.95, percent = 82.77 },{ type = "fire", decrese = 14.04, percent = 82.68 },{ type = "laser", decrese = 14.7, percent = 83.3 },{ type = "acid", decrese = 14.42, percent = 82.4} }, durability = 50000,  subgroup = "cursed-armor", order = "c[cursed]-b[armor]", stack_size = 1, equipment_grid = {width = 21, height = 21}},</v>
      </c>
      <c r="B110" t="s">
        <v>22</v>
      </c>
      <c r="C110" t="s">
        <v>0</v>
      </c>
      <c r="D110" t="s">
        <v>139</v>
      </c>
      <c r="E110" t="s">
        <v>148</v>
      </c>
      <c r="F110">
        <v>108</v>
      </c>
      <c r="G110" t="s">
        <v>32</v>
      </c>
      <c r="H110" s="5">
        <v>14.04</v>
      </c>
      <c r="I110" t="s">
        <v>2</v>
      </c>
      <c r="J110" s="3">
        <v>83.16</v>
      </c>
      <c r="K110" t="s">
        <v>3</v>
      </c>
      <c r="L110" s="3">
        <v>14.24</v>
      </c>
      <c r="M110" t="s">
        <v>2</v>
      </c>
      <c r="N110" s="3">
        <v>83.66</v>
      </c>
      <c r="O110" t="s">
        <v>8</v>
      </c>
      <c r="P110" s="3">
        <v>14.11</v>
      </c>
      <c r="Q110" t="s">
        <v>2</v>
      </c>
      <c r="R110" s="3">
        <v>83</v>
      </c>
      <c r="S110" t="s">
        <v>11</v>
      </c>
      <c r="T110" s="3">
        <v>13.95</v>
      </c>
      <c r="U110" t="s">
        <v>2</v>
      </c>
      <c r="V110" s="3">
        <v>82.77</v>
      </c>
      <c r="W110" t="s">
        <v>13</v>
      </c>
      <c r="X110" s="3">
        <v>14.04</v>
      </c>
      <c r="Y110" t="s">
        <v>2</v>
      </c>
      <c r="Z110" s="3">
        <v>82.68</v>
      </c>
      <c r="AA110" t="s">
        <v>14</v>
      </c>
      <c r="AB110" s="3">
        <v>14.7</v>
      </c>
      <c r="AC110" t="s">
        <v>2</v>
      </c>
      <c r="AD110" s="3">
        <v>83.3</v>
      </c>
      <c r="AE110" t="s">
        <v>16</v>
      </c>
      <c r="AF110" s="3">
        <v>14.42</v>
      </c>
      <c r="AG110" t="s">
        <v>2</v>
      </c>
      <c r="AH110" s="3">
        <v>82.4</v>
      </c>
      <c r="AI110" t="s">
        <v>259</v>
      </c>
      <c r="AJ110" s="2">
        <v>21</v>
      </c>
      <c r="AK110" t="s">
        <v>17</v>
      </c>
      <c r="AL110" s="2">
        <v>21</v>
      </c>
      <c r="AM110" t="s">
        <v>18</v>
      </c>
      <c r="AP110">
        <f t="shared" si="22"/>
        <v>108</v>
      </c>
      <c r="AQ110" s="3">
        <f t="shared" si="23"/>
        <v>14.04</v>
      </c>
      <c r="AR110" s="3">
        <f t="shared" si="24"/>
        <v>83.16</v>
      </c>
      <c r="AS110" s="3">
        <f t="shared" si="29"/>
        <v>14.42</v>
      </c>
      <c r="AT110" s="3">
        <f t="shared" si="30"/>
        <v>82.4</v>
      </c>
      <c r="AU110" s="3">
        <f t="shared" si="31"/>
        <v>14.7</v>
      </c>
      <c r="AV110" s="3">
        <f t="shared" si="32"/>
        <v>83.3</v>
      </c>
      <c r="AW110" s="3">
        <f t="shared" si="33"/>
        <v>13.95</v>
      </c>
      <c r="AX110" s="3">
        <f t="shared" si="34"/>
        <v>82.77</v>
      </c>
      <c r="AY110" s="3">
        <f t="shared" si="35"/>
        <v>14.24</v>
      </c>
      <c r="AZ110" s="3">
        <f t="shared" si="36"/>
        <v>83.66</v>
      </c>
      <c r="BA110" s="3">
        <f t="shared" si="37"/>
        <v>14.11</v>
      </c>
      <c r="BB110" s="3">
        <f t="shared" si="38"/>
        <v>83</v>
      </c>
      <c r="BC110" s="3">
        <f t="shared" si="39"/>
        <v>14.04</v>
      </c>
      <c r="BD110" s="3">
        <f t="shared" si="40"/>
        <v>82.68</v>
      </c>
      <c r="BF110" s="2">
        <f t="shared" si="25"/>
        <v>19</v>
      </c>
      <c r="BG110" s="2">
        <f t="shared" si="26"/>
        <v>19</v>
      </c>
      <c r="BH110" s="2">
        <f t="shared" si="27"/>
        <v>21</v>
      </c>
      <c r="BI110" s="2">
        <f t="shared" si="27"/>
        <v>21</v>
      </c>
      <c r="BK110" t="s">
        <v>256</v>
      </c>
      <c r="BL110" t="str">
        <f t="shared" si="28"/>
        <v>cursed-armor-108 = Cursed armor - Level 108</v>
      </c>
    </row>
    <row r="111" spans="1:64" x14ac:dyDescent="0.25">
      <c r="A111" t="str">
        <f t="shared" si="21"/>
        <v>{ type = "armor", name = "cursed-armor-109", icon = "__Cursed-Exp__/graphics/icons/armor/cursed-armor-109.jpg", flags = {"goes-to-main-inventory"}, resistences = { { type = "physical", decrese = 14.17, percent = 83.93 },{ type = "impact", decrese = 14.4, percent = 84.6 },{ type = "poison", decrese = 14.28, percent = 84 },{ type = "explosion", decrese = 14.1, percent = 83.66 },{ type = "fire", decrese = 14.22, percent = 83.74 },{ type = "laser", decrese = 14.85, percent = 84.15 },{ type = "acid", decrese = 14.56, percent = 83.2} }, durability = 50000,  subgroup = "cursed-armor", order = "c[cursed]-b[armor]", stack_size = 1, equipment_grid = {width = 21, height = 21}},</v>
      </c>
      <c r="B111" t="s">
        <v>22</v>
      </c>
      <c r="C111" t="s">
        <v>0</v>
      </c>
      <c r="D111" t="s">
        <v>140</v>
      </c>
      <c r="E111" t="s">
        <v>148</v>
      </c>
      <c r="F111">
        <v>109</v>
      </c>
      <c r="G111" t="s">
        <v>32</v>
      </c>
      <c r="H111" s="5">
        <v>14.17</v>
      </c>
      <c r="I111" t="s">
        <v>2</v>
      </c>
      <c r="J111" s="3">
        <v>83.93</v>
      </c>
      <c r="K111" t="s">
        <v>3</v>
      </c>
      <c r="L111" s="3">
        <v>14.4</v>
      </c>
      <c r="M111" t="s">
        <v>2</v>
      </c>
      <c r="N111" s="3">
        <v>84.6</v>
      </c>
      <c r="O111" t="s">
        <v>8</v>
      </c>
      <c r="P111" s="3">
        <v>14.28</v>
      </c>
      <c r="Q111" t="s">
        <v>2</v>
      </c>
      <c r="R111" s="3">
        <v>84</v>
      </c>
      <c r="S111" t="s">
        <v>11</v>
      </c>
      <c r="T111" s="3">
        <v>14.1</v>
      </c>
      <c r="U111" t="s">
        <v>2</v>
      </c>
      <c r="V111" s="3">
        <v>83.66</v>
      </c>
      <c r="W111" t="s">
        <v>13</v>
      </c>
      <c r="X111" s="3">
        <v>14.22</v>
      </c>
      <c r="Y111" t="s">
        <v>2</v>
      </c>
      <c r="Z111" s="3">
        <v>83.74</v>
      </c>
      <c r="AA111" t="s">
        <v>14</v>
      </c>
      <c r="AB111" s="3">
        <v>14.85</v>
      </c>
      <c r="AC111" t="s">
        <v>2</v>
      </c>
      <c r="AD111" s="3">
        <v>84.15</v>
      </c>
      <c r="AE111" t="s">
        <v>16</v>
      </c>
      <c r="AF111" s="3">
        <v>14.56</v>
      </c>
      <c r="AG111" t="s">
        <v>2</v>
      </c>
      <c r="AH111" s="3">
        <v>83.2</v>
      </c>
      <c r="AI111" t="s">
        <v>259</v>
      </c>
      <c r="AJ111" s="2">
        <v>21</v>
      </c>
      <c r="AK111" t="s">
        <v>17</v>
      </c>
      <c r="AL111" s="2">
        <v>21</v>
      </c>
      <c r="AM111" t="s">
        <v>18</v>
      </c>
      <c r="AP111">
        <f t="shared" si="22"/>
        <v>109</v>
      </c>
      <c r="AQ111" s="3">
        <f t="shared" si="23"/>
        <v>14.17</v>
      </c>
      <c r="AR111" s="3">
        <f t="shared" si="24"/>
        <v>83.93</v>
      </c>
      <c r="AS111" s="3">
        <f t="shared" si="29"/>
        <v>14.56</v>
      </c>
      <c r="AT111" s="3">
        <f t="shared" si="30"/>
        <v>83.2</v>
      </c>
      <c r="AU111" s="3">
        <f t="shared" si="31"/>
        <v>14.85</v>
      </c>
      <c r="AV111" s="3">
        <f t="shared" si="32"/>
        <v>84.15</v>
      </c>
      <c r="AW111" s="3">
        <f t="shared" si="33"/>
        <v>14.1</v>
      </c>
      <c r="AX111" s="3">
        <f t="shared" si="34"/>
        <v>83.66</v>
      </c>
      <c r="AY111" s="3">
        <f t="shared" si="35"/>
        <v>14.4</v>
      </c>
      <c r="AZ111" s="3">
        <f t="shared" si="36"/>
        <v>84.6</v>
      </c>
      <c r="BA111" s="3">
        <f t="shared" si="37"/>
        <v>14.28</v>
      </c>
      <c r="BB111" s="3">
        <f t="shared" si="38"/>
        <v>84</v>
      </c>
      <c r="BC111" s="3">
        <f t="shared" si="39"/>
        <v>14.22</v>
      </c>
      <c r="BD111" s="3">
        <f t="shared" si="40"/>
        <v>83.74</v>
      </c>
      <c r="BF111" s="2">
        <f t="shared" si="25"/>
        <v>19</v>
      </c>
      <c r="BG111" s="2">
        <f t="shared" si="26"/>
        <v>19</v>
      </c>
      <c r="BH111" s="2">
        <f t="shared" si="27"/>
        <v>21</v>
      </c>
      <c r="BI111" s="2">
        <f t="shared" si="27"/>
        <v>21</v>
      </c>
      <c r="BK111" t="s">
        <v>257</v>
      </c>
      <c r="BL111" t="str">
        <f t="shared" si="28"/>
        <v>cursed-armor-109 = Cursed armor - Level 109</v>
      </c>
    </row>
    <row r="112" spans="1:64" x14ac:dyDescent="0.25">
      <c r="A112" t="str">
        <f t="shared" si="21"/>
        <v>{ type = "armor", name = "cursed-armor-110", icon = "__Cursed-Exp__/graphics/icons/armor/cursed-armor-110.jpg", flags = {"goes-to-main-inventory"}, resistences = { { type = "physical", decrese = 14.3, percent = 84.7 },{ type = "impact", decrese = 14.56, percent = 85.54 },{ type = "poison", decrese = 14.45, percent = 85 },{ type = "explosion", decrese = 14.25, percent = 84.55 },{ type = "fire", decrese = 14.4, percent = 84.8 },{ type = "laser", decrese = 15, percent = 85 },{ type = "acid", decrese = 14.7, percent = 84} }, durability = 50000,  subgroup = "cursed-armor", order = "c[cursed]-b[armor]", stack_size = 1, equipment_grid = {width = 22, height = 22}},</v>
      </c>
      <c r="B112" t="s">
        <v>22</v>
      </c>
      <c r="C112" t="s">
        <v>0</v>
      </c>
      <c r="D112" t="s">
        <v>141</v>
      </c>
      <c r="E112" t="s">
        <v>148</v>
      </c>
      <c r="F112">
        <v>110</v>
      </c>
      <c r="G112" t="s">
        <v>32</v>
      </c>
      <c r="H112" s="5">
        <v>14.3</v>
      </c>
      <c r="I112" t="s">
        <v>2</v>
      </c>
      <c r="J112" s="3">
        <v>84.7</v>
      </c>
      <c r="K112" t="s">
        <v>3</v>
      </c>
      <c r="L112" s="3">
        <v>14.56</v>
      </c>
      <c r="M112" t="s">
        <v>2</v>
      </c>
      <c r="N112" s="3">
        <v>85.54</v>
      </c>
      <c r="O112" t="s">
        <v>8</v>
      </c>
      <c r="P112" s="3">
        <v>14.45</v>
      </c>
      <c r="Q112" t="s">
        <v>2</v>
      </c>
      <c r="R112" s="3">
        <v>85</v>
      </c>
      <c r="S112" t="s">
        <v>11</v>
      </c>
      <c r="T112" s="3">
        <v>14.25</v>
      </c>
      <c r="U112" t="s">
        <v>2</v>
      </c>
      <c r="V112" s="3">
        <v>84.55</v>
      </c>
      <c r="W112" t="s">
        <v>13</v>
      </c>
      <c r="X112" s="3">
        <v>14.4</v>
      </c>
      <c r="Y112" t="s">
        <v>2</v>
      </c>
      <c r="Z112" s="3">
        <v>84.8</v>
      </c>
      <c r="AA112" t="s">
        <v>14</v>
      </c>
      <c r="AB112" s="3">
        <v>15</v>
      </c>
      <c r="AC112" t="s">
        <v>2</v>
      </c>
      <c r="AD112" s="3">
        <v>85</v>
      </c>
      <c r="AE112" t="s">
        <v>16</v>
      </c>
      <c r="AF112" s="3">
        <v>14.7</v>
      </c>
      <c r="AG112" t="s">
        <v>2</v>
      </c>
      <c r="AH112" s="3">
        <v>84</v>
      </c>
      <c r="AI112" t="s">
        <v>259</v>
      </c>
      <c r="AJ112" s="2">
        <v>22</v>
      </c>
      <c r="AK112" t="s">
        <v>17</v>
      </c>
      <c r="AL112" s="2">
        <v>22</v>
      </c>
      <c r="AM112" t="s">
        <v>18</v>
      </c>
      <c r="AP112">
        <f t="shared" si="22"/>
        <v>110</v>
      </c>
      <c r="AQ112" s="3">
        <f t="shared" si="23"/>
        <v>14.3</v>
      </c>
      <c r="AR112" s="3">
        <f t="shared" si="24"/>
        <v>84.7</v>
      </c>
      <c r="AS112" s="3">
        <f t="shared" si="29"/>
        <v>14.7</v>
      </c>
      <c r="AT112" s="3">
        <f t="shared" si="30"/>
        <v>84</v>
      </c>
      <c r="AU112" s="3">
        <f t="shared" si="31"/>
        <v>15</v>
      </c>
      <c r="AV112" s="3">
        <f t="shared" si="32"/>
        <v>85</v>
      </c>
      <c r="AW112" s="3">
        <f t="shared" si="33"/>
        <v>14.25</v>
      </c>
      <c r="AX112" s="3">
        <f t="shared" si="34"/>
        <v>84.55</v>
      </c>
      <c r="AY112" s="3">
        <f t="shared" si="35"/>
        <v>14.56</v>
      </c>
      <c r="AZ112" s="3">
        <f t="shared" si="36"/>
        <v>85.54</v>
      </c>
      <c r="BA112" s="3">
        <f t="shared" si="37"/>
        <v>14.45</v>
      </c>
      <c r="BB112" s="3">
        <f t="shared" si="38"/>
        <v>85</v>
      </c>
      <c r="BC112" s="3">
        <f t="shared" si="39"/>
        <v>14.4</v>
      </c>
      <c r="BD112" s="3">
        <f t="shared" si="40"/>
        <v>84.8</v>
      </c>
      <c r="BF112" s="2">
        <f t="shared" si="25"/>
        <v>20</v>
      </c>
      <c r="BG112" s="2">
        <f t="shared" si="26"/>
        <v>20</v>
      </c>
      <c r="BH112" s="2">
        <f t="shared" si="27"/>
        <v>22</v>
      </c>
      <c r="BI112" s="2">
        <f>BG112+2</f>
        <v>22</v>
      </c>
      <c r="BK112" t="s">
        <v>258</v>
      </c>
      <c r="BL112" t="str">
        <f t="shared" si="28"/>
        <v>cursed-armor-110 = Cursed armor - Level 110</v>
      </c>
    </row>
    <row r="113" spans="2:45" x14ac:dyDescent="0.25">
      <c r="B113" t="s">
        <v>22</v>
      </c>
      <c r="AS113" s="2"/>
    </row>
    <row r="114" spans="2:45" x14ac:dyDescent="0.25">
      <c r="B114" t="s">
        <v>22</v>
      </c>
      <c r="AS114" s="2"/>
    </row>
    <row r="115" spans="2:45" x14ac:dyDescent="0.25">
      <c r="B115" t="s">
        <v>22</v>
      </c>
      <c r="AS115" s="2"/>
    </row>
    <row r="116" spans="2:45" x14ac:dyDescent="0.25">
      <c r="B116" t="s">
        <v>22</v>
      </c>
      <c r="AS116" s="2"/>
    </row>
    <row r="117" spans="2:45" x14ac:dyDescent="0.25">
      <c r="B117" t="s">
        <v>22</v>
      </c>
      <c r="AS117" s="2"/>
    </row>
    <row r="118" spans="2:45" x14ac:dyDescent="0.25">
      <c r="B118" t="s">
        <v>22</v>
      </c>
      <c r="AS118" s="2"/>
    </row>
    <row r="119" spans="2:45" x14ac:dyDescent="0.25">
      <c r="B119" t="s">
        <v>22</v>
      </c>
      <c r="AS119" s="2"/>
    </row>
    <row r="120" spans="2:45" x14ac:dyDescent="0.25">
      <c r="B120" t="s">
        <v>22</v>
      </c>
      <c r="AS120" s="2"/>
    </row>
    <row r="121" spans="2:45" x14ac:dyDescent="0.25">
      <c r="B121" t="s">
        <v>22</v>
      </c>
      <c r="AS121" s="2"/>
    </row>
    <row r="122" spans="2:45" x14ac:dyDescent="0.25">
      <c r="B122" t="s">
        <v>22</v>
      </c>
      <c r="AS122" s="2"/>
    </row>
    <row r="123" spans="2:45" x14ac:dyDescent="0.25">
      <c r="B123" t="s">
        <v>22</v>
      </c>
      <c r="AS123" s="2"/>
    </row>
    <row r="124" spans="2:45" x14ac:dyDescent="0.25">
      <c r="B124" t="s">
        <v>22</v>
      </c>
      <c r="AS124" s="2"/>
    </row>
    <row r="125" spans="2:45" x14ac:dyDescent="0.25">
      <c r="B125" t="s">
        <v>22</v>
      </c>
      <c r="AS125" s="2"/>
    </row>
    <row r="126" spans="2:45" x14ac:dyDescent="0.25">
      <c r="B126" t="s">
        <v>22</v>
      </c>
      <c r="AS126" s="2"/>
    </row>
    <row r="127" spans="2:45" x14ac:dyDescent="0.25">
      <c r="B127" t="s">
        <v>22</v>
      </c>
      <c r="AS127" s="2"/>
    </row>
    <row r="128" spans="2:45" x14ac:dyDescent="0.25">
      <c r="B128" t="s">
        <v>22</v>
      </c>
      <c r="AS128" s="2"/>
    </row>
    <row r="129" spans="2:45" x14ac:dyDescent="0.25">
      <c r="B129" t="s">
        <v>22</v>
      </c>
      <c r="AS129" s="2"/>
    </row>
    <row r="130" spans="2:45" x14ac:dyDescent="0.25">
      <c r="B130" t="s">
        <v>22</v>
      </c>
      <c r="AS130" s="2"/>
    </row>
    <row r="131" spans="2:45" x14ac:dyDescent="0.25">
      <c r="B131" t="s">
        <v>22</v>
      </c>
      <c r="AS131" s="2"/>
    </row>
    <row r="132" spans="2:45" x14ac:dyDescent="0.25">
      <c r="B132" t="s">
        <v>22</v>
      </c>
      <c r="AS132" s="2"/>
    </row>
    <row r="133" spans="2:45" x14ac:dyDescent="0.25">
      <c r="B133" t="s">
        <v>22</v>
      </c>
      <c r="AS133" s="2"/>
    </row>
    <row r="134" spans="2:45" x14ac:dyDescent="0.25">
      <c r="B134" t="s">
        <v>22</v>
      </c>
      <c r="AS134" s="2"/>
    </row>
    <row r="135" spans="2:45" x14ac:dyDescent="0.25">
      <c r="B135" t="s">
        <v>22</v>
      </c>
      <c r="AS135" s="2"/>
    </row>
    <row r="136" spans="2:45" x14ac:dyDescent="0.25">
      <c r="B136" t="s">
        <v>22</v>
      </c>
      <c r="AS136" s="2"/>
    </row>
    <row r="137" spans="2:45" x14ac:dyDescent="0.25">
      <c r="B137" t="s">
        <v>22</v>
      </c>
      <c r="AS137" s="2"/>
    </row>
    <row r="138" spans="2:45" x14ac:dyDescent="0.25">
      <c r="B138" t="s">
        <v>22</v>
      </c>
      <c r="AS138" s="2"/>
    </row>
    <row r="139" spans="2:45" x14ac:dyDescent="0.25">
      <c r="B139" t="s">
        <v>22</v>
      </c>
      <c r="AS139" s="2"/>
    </row>
    <row r="140" spans="2:45" x14ac:dyDescent="0.25">
      <c r="B140" t="s">
        <v>22</v>
      </c>
      <c r="AS140" s="2"/>
    </row>
    <row r="141" spans="2:45" x14ac:dyDescent="0.25">
      <c r="B141" t="s">
        <v>22</v>
      </c>
      <c r="AS141" s="2"/>
    </row>
    <row r="142" spans="2:45" x14ac:dyDescent="0.25">
      <c r="B142" t="s">
        <v>22</v>
      </c>
      <c r="AS142" s="2"/>
    </row>
    <row r="143" spans="2:45" x14ac:dyDescent="0.25">
      <c r="B143" t="s">
        <v>22</v>
      </c>
      <c r="AS143" s="2"/>
    </row>
    <row r="144" spans="2:45" x14ac:dyDescent="0.25">
      <c r="B144" t="s">
        <v>22</v>
      </c>
      <c r="AS144" s="2"/>
    </row>
    <row r="145" spans="2:45" x14ac:dyDescent="0.25">
      <c r="B145" t="s">
        <v>22</v>
      </c>
      <c r="AS145" s="2"/>
    </row>
    <row r="146" spans="2:45" x14ac:dyDescent="0.25">
      <c r="B146" t="s">
        <v>22</v>
      </c>
      <c r="AS146" s="2"/>
    </row>
    <row r="147" spans="2:45" x14ac:dyDescent="0.25">
      <c r="B147" t="s">
        <v>22</v>
      </c>
      <c r="AS147" s="2"/>
    </row>
    <row r="148" spans="2:45" x14ac:dyDescent="0.25">
      <c r="B148" t="s">
        <v>22</v>
      </c>
      <c r="AS148" s="2"/>
    </row>
    <row r="149" spans="2:45" x14ac:dyDescent="0.25">
      <c r="B149" t="s">
        <v>22</v>
      </c>
      <c r="AS149" s="2"/>
    </row>
    <row r="150" spans="2:45" x14ac:dyDescent="0.25">
      <c r="B150" t="s">
        <v>22</v>
      </c>
      <c r="AS150" s="2"/>
    </row>
    <row r="151" spans="2:45" x14ac:dyDescent="0.25">
      <c r="B151" t="s">
        <v>22</v>
      </c>
      <c r="AS151" s="2"/>
    </row>
    <row r="152" spans="2:45" x14ac:dyDescent="0.25">
      <c r="B152" t="s">
        <v>22</v>
      </c>
      <c r="AS152" s="2"/>
    </row>
    <row r="153" spans="2:45" x14ac:dyDescent="0.25">
      <c r="B153" t="s">
        <v>22</v>
      </c>
      <c r="AS153" s="2"/>
    </row>
    <row r="154" spans="2:45" x14ac:dyDescent="0.25">
      <c r="B154" t="s">
        <v>22</v>
      </c>
      <c r="AS154" s="2"/>
    </row>
    <row r="155" spans="2:45" x14ac:dyDescent="0.25">
      <c r="B155" t="s">
        <v>22</v>
      </c>
      <c r="AS155" s="2"/>
    </row>
    <row r="156" spans="2:45" x14ac:dyDescent="0.25">
      <c r="B156" t="s">
        <v>22</v>
      </c>
      <c r="AS156" s="2"/>
    </row>
    <row r="157" spans="2:45" x14ac:dyDescent="0.25">
      <c r="B157" t="s">
        <v>22</v>
      </c>
      <c r="AS157" s="2"/>
    </row>
    <row r="158" spans="2:45" x14ac:dyDescent="0.25">
      <c r="B158" t="s">
        <v>22</v>
      </c>
      <c r="AS158" s="2"/>
    </row>
    <row r="159" spans="2:45" x14ac:dyDescent="0.25">
      <c r="B159" t="s">
        <v>22</v>
      </c>
      <c r="AS159" s="2"/>
    </row>
    <row r="160" spans="2:45" x14ac:dyDescent="0.25">
      <c r="B160" t="s">
        <v>22</v>
      </c>
      <c r="AS160" s="2"/>
    </row>
    <row r="161" spans="2:45" x14ac:dyDescent="0.25">
      <c r="B161" t="s">
        <v>22</v>
      </c>
      <c r="AS161" s="2"/>
    </row>
    <row r="162" spans="2:45" x14ac:dyDescent="0.25">
      <c r="B162" t="s">
        <v>22</v>
      </c>
      <c r="AS162" s="2"/>
    </row>
    <row r="163" spans="2:45" x14ac:dyDescent="0.25">
      <c r="B163" t="s">
        <v>22</v>
      </c>
      <c r="AS163" s="2"/>
    </row>
    <row r="164" spans="2:45" x14ac:dyDescent="0.25">
      <c r="B164" t="s">
        <v>22</v>
      </c>
      <c r="AS164" s="2"/>
    </row>
    <row r="165" spans="2:45" x14ac:dyDescent="0.25">
      <c r="B165" t="s">
        <v>22</v>
      </c>
      <c r="AS165" s="2"/>
    </row>
    <row r="166" spans="2:45" x14ac:dyDescent="0.25">
      <c r="B166" t="s">
        <v>22</v>
      </c>
      <c r="AS166" s="2"/>
    </row>
    <row r="167" spans="2:45" x14ac:dyDescent="0.25">
      <c r="B167" t="s">
        <v>22</v>
      </c>
      <c r="AS167" s="2"/>
    </row>
    <row r="168" spans="2:45" x14ac:dyDescent="0.25">
      <c r="B168" t="s">
        <v>22</v>
      </c>
      <c r="AS168" s="2"/>
    </row>
    <row r="169" spans="2:45" x14ac:dyDescent="0.25">
      <c r="B169" t="s">
        <v>22</v>
      </c>
      <c r="AS169" s="2"/>
    </row>
    <row r="170" spans="2:45" x14ac:dyDescent="0.25">
      <c r="B170" t="s">
        <v>22</v>
      </c>
      <c r="AS170" s="2"/>
    </row>
    <row r="171" spans="2:45" x14ac:dyDescent="0.25">
      <c r="B171" t="s">
        <v>22</v>
      </c>
      <c r="AS171" s="2"/>
    </row>
    <row r="172" spans="2:45" x14ac:dyDescent="0.25">
      <c r="B172" t="s">
        <v>22</v>
      </c>
      <c r="AS172" s="2"/>
    </row>
    <row r="173" spans="2:45" x14ac:dyDescent="0.25">
      <c r="B173" t="s">
        <v>22</v>
      </c>
      <c r="AS173" s="2"/>
    </row>
    <row r="174" spans="2:45" x14ac:dyDescent="0.25">
      <c r="B174" t="s">
        <v>22</v>
      </c>
      <c r="AS174" s="2"/>
    </row>
    <row r="175" spans="2:45" x14ac:dyDescent="0.25">
      <c r="B175" t="s">
        <v>22</v>
      </c>
      <c r="AS175" s="2"/>
    </row>
    <row r="176" spans="2:45" x14ac:dyDescent="0.25">
      <c r="B176" t="s">
        <v>22</v>
      </c>
    </row>
    <row r="177" spans="2:2" x14ac:dyDescent="0.25">
      <c r="B177" t="s">
        <v>22</v>
      </c>
    </row>
    <row r="178" spans="2:2" x14ac:dyDescent="0.25">
      <c r="B178" t="s">
        <v>22</v>
      </c>
    </row>
    <row r="179" spans="2:2" x14ac:dyDescent="0.25">
      <c r="B179" t="s">
        <v>22</v>
      </c>
    </row>
    <row r="180" spans="2:2" x14ac:dyDescent="0.25">
      <c r="B180" t="s">
        <v>22</v>
      </c>
    </row>
    <row r="181" spans="2:2" x14ac:dyDescent="0.25">
      <c r="B181" t="s">
        <v>22</v>
      </c>
    </row>
    <row r="182" spans="2:2" x14ac:dyDescent="0.25">
      <c r="B182" t="s">
        <v>22</v>
      </c>
    </row>
    <row r="183" spans="2:2" x14ac:dyDescent="0.25">
      <c r="B183" t="s">
        <v>22</v>
      </c>
    </row>
    <row r="184" spans="2:2" x14ac:dyDescent="0.25">
      <c r="B184" t="s">
        <v>22</v>
      </c>
    </row>
    <row r="185" spans="2:2" x14ac:dyDescent="0.25">
      <c r="B185" t="s">
        <v>22</v>
      </c>
    </row>
    <row r="186" spans="2:2" x14ac:dyDescent="0.25">
      <c r="B186" t="s">
        <v>22</v>
      </c>
    </row>
    <row r="187" spans="2:2" x14ac:dyDescent="0.25">
      <c r="B187" t="s">
        <v>22</v>
      </c>
    </row>
    <row r="188" spans="2:2" x14ac:dyDescent="0.25">
      <c r="B188" t="s">
        <v>22</v>
      </c>
    </row>
    <row r="189" spans="2:2" x14ac:dyDescent="0.25">
      <c r="B189" t="s">
        <v>22</v>
      </c>
    </row>
    <row r="190" spans="2:2" x14ac:dyDescent="0.25">
      <c r="B190" t="s">
        <v>22</v>
      </c>
    </row>
    <row r="191" spans="2:2" x14ac:dyDescent="0.25">
      <c r="B191" t="s">
        <v>22</v>
      </c>
    </row>
    <row r="192" spans="2:2" x14ac:dyDescent="0.25">
      <c r="B192" t="s">
        <v>22</v>
      </c>
    </row>
    <row r="193" spans="2:2" x14ac:dyDescent="0.25">
      <c r="B193" t="s">
        <v>22</v>
      </c>
    </row>
    <row r="194" spans="2:2" x14ac:dyDescent="0.25">
      <c r="B194" t="s">
        <v>22</v>
      </c>
    </row>
    <row r="195" spans="2:2" x14ac:dyDescent="0.25">
      <c r="B195" t="s">
        <v>22</v>
      </c>
    </row>
    <row r="196" spans="2:2" x14ac:dyDescent="0.25">
      <c r="B196" t="s">
        <v>22</v>
      </c>
    </row>
    <row r="197" spans="2:2" x14ac:dyDescent="0.25">
      <c r="B197" t="s">
        <v>22</v>
      </c>
    </row>
    <row r="198" spans="2:2" x14ac:dyDescent="0.25">
      <c r="B198" t="s">
        <v>22</v>
      </c>
    </row>
    <row r="199" spans="2:2" x14ac:dyDescent="0.25">
      <c r="B199" t="s">
        <v>22</v>
      </c>
    </row>
    <row r="200" spans="2:2" x14ac:dyDescent="0.25">
      <c r="B200" t="s">
        <v>22</v>
      </c>
    </row>
    <row r="201" spans="2:2" x14ac:dyDescent="0.25">
      <c r="B201" t="s">
        <v>22</v>
      </c>
    </row>
    <row r="202" spans="2:2" x14ac:dyDescent="0.25">
      <c r="B202" t="s">
        <v>22</v>
      </c>
    </row>
    <row r="203" spans="2:2" x14ac:dyDescent="0.25">
      <c r="B203" t="s">
        <v>22</v>
      </c>
    </row>
    <row r="204" spans="2:2" x14ac:dyDescent="0.25">
      <c r="B204" t="s">
        <v>22</v>
      </c>
    </row>
    <row r="205" spans="2:2" x14ac:dyDescent="0.25">
      <c r="B205" t="s">
        <v>22</v>
      </c>
    </row>
    <row r="206" spans="2:2" x14ac:dyDescent="0.25">
      <c r="B206" t="s">
        <v>22</v>
      </c>
    </row>
    <row r="207" spans="2:2" x14ac:dyDescent="0.25">
      <c r="B207" t="s">
        <v>22</v>
      </c>
    </row>
    <row r="208" spans="2:2" x14ac:dyDescent="0.25">
      <c r="B208" t="s">
        <v>22</v>
      </c>
    </row>
    <row r="209" spans="2:2" x14ac:dyDescent="0.25">
      <c r="B209" t="s">
        <v>22</v>
      </c>
    </row>
    <row r="210" spans="2:2" x14ac:dyDescent="0.25">
      <c r="B210" t="s">
        <v>22</v>
      </c>
    </row>
    <row r="211" spans="2:2" x14ac:dyDescent="0.25">
      <c r="B211" t="s">
        <v>22</v>
      </c>
    </row>
    <row r="212" spans="2:2" x14ac:dyDescent="0.25">
      <c r="B212" t="s">
        <v>22</v>
      </c>
    </row>
    <row r="213" spans="2:2" x14ac:dyDescent="0.25">
      <c r="B213" t="s">
        <v>22</v>
      </c>
    </row>
    <row r="214" spans="2:2" x14ac:dyDescent="0.25">
      <c r="B214" t="s">
        <v>22</v>
      </c>
    </row>
    <row r="215" spans="2:2" x14ac:dyDescent="0.25">
      <c r="B215" t="s">
        <v>22</v>
      </c>
    </row>
    <row r="216" spans="2:2" x14ac:dyDescent="0.25">
      <c r="B216" t="s">
        <v>22</v>
      </c>
    </row>
    <row r="217" spans="2:2" x14ac:dyDescent="0.25">
      <c r="B217" t="s">
        <v>22</v>
      </c>
    </row>
    <row r="218" spans="2:2" x14ac:dyDescent="0.25">
      <c r="B218" t="s">
        <v>22</v>
      </c>
    </row>
    <row r="219" spans="2:2" x14ac:dyDescent="0.25">
      <c r="B219" t="s">
        <v>22</v>
      </c>
    </row>
    <row r="220" spans="2:2" x14ac:dyDescent="0.25">
      <c r="B220" t="s">
        <v>22</v>
      </c>
    </row>
    <row r="221" spans="2:2" x14ac:dyDescent="0.25">
      <c r="B221" t="s">
        <v>22</v>
      </c>
    </row>
    <row r="222" spans="2:2" x14ac:dyDescent="0.25">
      <c r="B222" t="s">
        <v>22</v>
      </c>
    </row>
    <row r="223" spans="2:2" x14ac:dyDescent="0.25">
      <c r="B223" t="s">
        <v>22</v>
      </c>
    </row>
    <row r="224" spans="2:2" x14ac:dyDescent="0.25">
      <c r="B224" t="s">
        <v>22</v>
      </c>
    </row>
    <row r="225" spans="2:2" x14ac:dyDescent="0.25">
      <c r="B225" t="s">
        <v>22</v>
      </c>
    </row>
    <row r="226" spans="2:2" x14ac:dyDescent="0.25">
      <c r="B226" t="s">
        <v>22</v>
      </c>
    </row>
    <row r="227" spans="2:2" x14ac:dyDescent="0.25">
      <c r="B227" t="s">
        <v>22</v>
      </c>
    </row>
    <row r="228" spans="2:2" x14ac:dyDescent="0.25">
      <c r="B228" t="s">
        <v>22</v>
      </c>
    </row>
    <row r="229" spans="2:2" x14ac:dyDescent="0.25">
      <c r="B229" t="s">
        <v>22</v>
      </c>
    </row>
    <row r="230" spans="2:2" x14ac:dyDescent="0.25">
      <c r="B230" t="s">
        <v>22</v>
      </c>
    </row>
    <row r="231" spans="2:2" x14ac:dyDescent="0.25">
      <c r="B231" t="s">
        <v>22</v>
      </c>
    </row>
    <row r="232" spans="2:2" x14ac:dyDescent="0.25">
      <c r="B232" t="s">
        <v>22</v>
      </c>
    </row>
    <row r="233" spans="2:2" x14ac:dyDescent="0.25">
      <c r="B233" t="s">
        <v>22</v>
      </c>
    </row>
    <row r="234" spans="2:2" x14ac:dyDescent="0.25">
      <c r="B234" t="s">
        <v>22</v>
      </c>
    </row>
    <row r="235" spans="2:2" x14ac:dyDescent="0.25">
      <c r="B235" t="s">
        <v>22</v>
      </c>
    </row>
    <row r="236" spans="2:2" x14ac:dyDescent="0.25">
      <c r="B236" t="s">
        <v>22</v>
      </c>
    </row>
    <row r="237" spans="2:2" x14ac:dyDescent="0.25">
      <c r="B237" t="s">
        <v>22</v>
      </c>
    </row>
    <row r="238" spans="2:2" x14ac:dyDescent="0.25">
      <c r="B238" t="s">
        <v>22</v>
      </c>
    </row>
    <row r="239" spans="2:2" x14ac:dyDescent="0.25">
      <c r="B239" t="s">
        <v>22</v>
      </c>
    </row>
    <row r="240" spans="2:2" x14ac:dyDescent="0.25">
      <c r="B240" t="s">
        <v>22</v>
      </c>
    </row>
    <row r="241" spans="2:2" x14ac:dyDescent="0.25">
      <c r="B241" t="s">
        <v>22</v>
      </c>
    </row>
    <row r="242" spans="2:2" x14ac:dyDescent="0.25">
      <c r="B242" t="s">
        <v>22</v>
      </c>
    </row>
    <row r="243" spans="2:2" x14ac:dyDescent="0.25">
      <c r="B243" t="s">
        <v>22</v>
      </c>
    </row>
    <row r="244" spans="2:2" x14ac:dyDescent="0.25">
      <c r="B244" t="s">
        <v>22</v>
      </c>
    </row>
    <row r="245" spans="2:2" x14ac:dyDescent="0.25">
      <c r="B245" t="s">
        <v>22</v>
      </c>
    </row>
    <row r="246" spans="2:2" x14ac:dyDescent="0.25">
      <c r="B246" t="s">
        <v>22</v>
      </c>
    </row>
    <row r="247" spans="2:2" x14ac:dyDescent="0.25">
      <c r="B247" t="s">
        <v>22</v>
      </c>
    </row>
    <row r="248" spans="2:2" x14ac:dyDescent="0.25">
      <c r="B248" t="s">
        <v>22</v>
      </c>
    </row>
    <row r="249" spans="2:2" x14ac:dyDescent="0.25">
      <c r="B249" t="s">
        <v>22</v>
      </c>
    </row>
    <row r="250" spans="2:2" x14ac:dyDescent="0.25">
      <c r="B250" t="s">
        <v>22</v>
      </c>
    </row>
    <row r="251" spans="2:2" x14ac:dyDescent="0.25">
      <c r="B251" t="s">
        <v>22</v>
      </c>
    </row>
    <row r="252" spans="2:2" x14ac:dyDescent="0.25">
      <c r="B252" t="s">
        <v>22</v>
      </c>
    </row>
    <row r="253" spans="2:2" x14ac:dyDescent="0.25">
      <c r="B253" t="s">
        <v>22</v>
      </c>
    </row>
    <row r="254" spans="2:2" x14ac:dyDescent="0.25">
      <c r="B254" t="s">
        <v>22</v>
      </c>
    </row>
    <row r="255" spans="2:2" x14ac:dyDescent="0.25">
      <c r="B255" t="s">
        <v>22</v>
      </c>
    </row>
    <row r="256" spans="2:2" x14ac:dyDescent="0.25">
      <c r="B256" t="s">
        <v>22</v>
      </c>
    </row>
    <row r="257" spans="2:2" x14ac:dyDescent="0.25">
      <c r="B257" t="s">
        <v>22</v>
      </c>
    </row>
    <row r="258" spans="2:2" x14ac:dyDescent="0.25">
      <c r="B258" t="s">
        <v>22</v>
      </c>
    </row>
    <row r="259" spans="2:2" x14ac:dyDescent="0.25">
      <c r="B259" t="s">
        <v>22</v>
      </c>
    </row>
    <row r="260" spans="2:2" x14ac:dyDescent="0.25">
      <c r="B260" t="s">
        <v>22</v>
      </c>
    </row>
    <row r="261" spans="2:2" x14ac:dyDescent="0.25">
      <c r="B261" t="s">
        <v>22</v>
      </c>
    </row>
    <row r="262" spans="2:2" x14ac:dyDescent="0.25">
      <c r="B262" t="s">
        <v>22</v>
      </c>
    </row>
    <row r="263" spans="2:2" x14ac:dyDescent="0.25">
      <c r="B263" t="s">
        <v>22</v>
      </c>
    </row>
    <row r="264" spans="2:2" x14ac:dyDescent="0.25">
      <c r="B264" t="s">
        <v>22</v>
      </c>
    </row>
    <row r="265" spans="2:2" x14ac:dyDescent="0.25">
      <c r="B265" t="s">
        <v>22</v>
      </c>
    </row>
    <row r="266" spans="2:2" x14ac:dyDescent="0.25">
      <c r="B266" t="s">
        <v>22</v>
      </c>
    </row>
    <row r="267" spans="2:2" x14ac:dyDescent="0.25">
      <c r="B267" t="s">
        <v>22</v>
      </c>
    </row>
    <row r="268" spans="2:2" x14ac:dyDescent="0.25">
      <c r="B268" t="s">
        <v>22</v>
      </c>
    </row>
    <row r="269" spans="2:2" x14ac:dyDescent="0.25">
      <c r="B269" t="s">
        <v>22</v>
      </c>
    </row>
    <row r="270" spans="2:2" x14ac:dyDescent="0.25">
      <c r="B270" t="s">
        <v>22</v>
      </c>
    </row>
    <row r="271" spans="2:2" x14ac:dyDescent="0.25">
      <c r="B271" t="s">
        <v>22</v>
      </c>
    </row>
    <row r="272" spans="2:2" x14ac:dyDescent="0.25">
      <c r="B272" t="s">
        <v>22</v>
      </c>
    </row>
    <row r="273" spans="2:2" x14ac:dyDescent="0.25">
      <c r="B273" t="s">
        <v>22</v>
      </c>
    </row>
    <row r="274" spans="2:2" x14ac:dyDescent="0.25">
      <c r="B274" t="s">
        <v>22</v>
      </c>
    </row>
    <row r="275" spans="2:2" x14ac:dyDescent="0.25">
      <c r="B275" t="s">
        <v>22</v>
      </c>
    </row>
    <row r="276" spans="2:2" x14ac:dyDescent="0.25">
      <c r="B276" t="s">
        <v>22</v>
      </c>
    </row>
    <row r="277" spans="2:2" x14ac:dyDescent="0.25">
      <c r="B277" t="s">
        <v>22</v>
      </c>
    </row>
    <row r="278" spans="2:2" x14ac:dyDescent="0.25">
      <c r="B278" t="s">
        <v>22</v>
      </c>
    </row>
    <row r="279" spans="2:2" x14ac:dyDescent="0.25">
      <c r="B279" t="s">
        <v>22</v>
      </c>
    </row>
    <row r="280" spans="2:2" x14ac:dyDescent="0.25">
      <c r="B280" t="s">
        <v>22</v>
      </c>
    </row>
    <row r="281" spans="2:2" x14ac:dyDescent="0.25">
      <c r="B281" t="s">
        <v>22</v>
      </c>
    </row>
    <row r="282" spans="2:2" x14ac:dyDescent="0.25">
      <c r="B282" t="s">
        <v>22</v>
      </c>
    </row>
    <row r="283" spans="2:2" x14ac:dyDescent="0.25">
      <c r="B283" t="s">
        <v>22</v>
      </c>
    </row>
    <row r="284" spans="2:2" x14ac:dyDescent="0.25">
      <c r="B284" t="s">
        <v>22</v>
      </c>
    </row>
    <row r="285" spans="2:2" x14ac:dyDescent="0.25">
      <c r="B285" t="s">
        <v>22</v>
      </c>
    </row>
    <row r="286" spans="2:2" x14ac:dyDescent="0.25">
      <c r="B286" t="s">
        <v>22</v>
      </c>
    </row>
    <row r="287" spans="2:2" x14ac:dyDescent="0.25">
      <c r="B287" t="s">
        <v>22</v>
      </c>
    </row>
    <row r="288" spans="2:2" x14ac:dyDescent="0.25">
      <c r="B288" t="s">
        <v>22</v>
      </c>
    </row>
    <row r="289" spans="2:2" x14ac:dyDescent="0.25">
      <c r="B289" t="s">
        <v>22</v>
      </c>
    </row>
    <row r="290" spans="2:2" x14ac:dyDescent="0.25">
      <c r="B290" t="s">
        <v>22</v>
      </c>
    </row>
    <row r="291" spans="2:2" x14ac:dyDescent="0.25">
      <c r="B291" t="s">
        <v>22</v>
      </c>
    </row>
    <row r="292" spans="2:2" x14ac:dyDescent="0.25">
      <c r="B292" t="s">
        <v>22</v>
      </c>
    </row>
    <row r="293" spans="2:2" x14ac:dyDescent="0.25">
      <c r="B293" t="s">
        <v>22</v>
      </c>
    </row>
    <row r="294" spans="2:2" x14ac:dyDescent="0.25">
      <c r="B294" t="s">
        <v>22</v>
      </c>
    </row>
    <row r="295" spans="2:2" x14ac:dyDescent="0.25">
      <c r="B295" t="s">
        <v>22</v>
      </c>
    </row>
    <row r="296" spans="2:2" x14ac:dyDescent="0.25">
      <c r="B296" t="s">
        <v>22</v>
      </c>
    </row>
    <row r="297" spans="2:2" x14ac:dyDescent="0.25">
      <c r="B297" t="s">
        <v>22</v>
      </c>
    </row>
    <row r="298" spans="2:2" x14ac:dyDescent="0.25">
      <c r="B298" t="s">
        <v>22</v>
      </c>
    </row>
    <row r="299" spans="2:2" x14ac:dyDescent="0.25">
      <c r="B299" t="s">
        <v>22</v>
      </c>
    </row>
    <row r="300" spans="2:2" x14ac:dyDescent="0.25">
      <c r="B300" t="s">
        <v>22</v>
      </c>
    </row>
    <row r="301" spans="2:2" x14ac:dyDescent="0.25">
      <c r="B301" t="s">
        <v>22</v>
      </c>
    </row>
    <row r="302" spans="2:2" x14ac:dyDescent="0.25">
      <c r="B302" t="s">
        <v>22</v>
      </c>
    </row>
    <row r="303" spans="2:2" x14ac:dyDescent="0.25">
      <c r="B303" t="s">
        <v>22</v>
      </c>
    </row>
    <row r="304" spans="2:2" x14ac:dyDescent="0.25">
      <c r="B304" t="s">
        <v>22</v>
      </c>
    </row>
    <row r="305" spans="2:2" x14ac:dyDescent="0.25">
      <c r="B305" t="s">
        <v>22</v>
      </c>
    </row>
    <row r="306" spans="2:2" x14ac:dyDescent="0.25">
      <c r="B306" t="s">
        <v>22</v>
      </c>
    </row>
    <row r="307" spans="2:2" x14ac:dyDescent="0.25">
      <c r="B307" t="s">
        <v>22</v>
      </c>
    </row>
    <row r="308" spans="2:2" x14ac:dyDescent="0.25">
      <c r="B308" t="s">
        <v>22</v>
      </c>
    </row>
    <row r="309" spans="2:2" x14ac:dyDescent="0.25">
      <c r="B309" t="s">
        <v>22</v>
      </c>
    </row>
    <row r="310" spans="2:2" x14ac:dyDescent="0.25">
      <c r="B310" t="s">
        <v>22</v>
      </c>
    </row>
    <row r="311" spans="2:2" x14ac:dyDescent="0.25">
      <c r="B311" t="s">
        <v>22</v>
      </c>
    </row>
    <row r="312" spans="2:2" x14ac:dyDescent="0.25">
      <c r="B312" t="s">
        <v>22</v>
      </c>
    </row>
    <row r="313" spans="2:2" x14ac:dyDescent="0.25">
      <c r="B313" t="s">
        <v>22</v>
      </c>
    </row>
    <row r="314" spans="2:2" x14ac:dyDescent="0.25">
      <c r="B314" t="s">
        <v>22</v>
      </c>
    </row>
    <row r="315" spans="2:2" x14ac:dyDescent="0.25">
      <c r="B315" t="s">
        <v>22</v>
      </c>
    </row>
    <row r="316" spans="2:2" x14ac:dyDescent="0.25">
      <c r="B316" t="s">
        <v>22</v>
      </c>
    </row>
    <row r="317" spans="2:2" x14ac:dyDescent="0.25">
      <c r="B317" t="s">
        <v>22</v>
      </c>
    </row>
    <row r="318" spans="2:2" x14ac:dyDescent="0.25">
      <c r="B318" t="s">
        <v>22</v>
      </c>
    </row>
    <row r="319" spans="2:2" x14ac:dyDescent="0.25">
      <c r="B319" t="s">
        <v>22</v>
      </c>
    </row>
    <row r="320" spans="2:2" x14ac:dyDescent="0.25">
      <c r="B320" t="s">
        <v>22</v>
      </c>
    </row>
    <row r="321" spans="2:2" x14ac:dyDescent="0.25">
      <c r="B321" t="s">
        <v>22</v>
      </c>
    </row>
    <row r="322" spans="2:2" x14ac:dyDescent="0.25">
      <c r="B322" t="s">
        <v>22</v>
      </c>
    </row>
    <row r="323" spans="2:2" x14ac:dyDescent="0.25">
      <c r="B323" t="s">
        <v>22</v>
      </c>
    </row>
    <row r="324" spans="2:2" x14ac:dyDescent="0.25">
      <c r="B324" t="s">
        <v>22</v>
      </c>
    </row>
    <row r="325" spans="2:2" x14ac:dyDescent="0.25">
      <c r="B325" t="s">
        <v>22</v>
      </c>
    </row>
    <row r="326" spans="2:2" x14ac:dyDescent="0.25">
      <c r="B326" t="s">
        <v>22</v>
      </c>
    </row>
    <row r="327" spans="2:2" x14ac:dyDescent="0.25">
      <c r="B327" t="s">
        <v>22</v>
      </c>
    </row>
    <row r="328" spans="2:2" x14ac:dyDescent="0.25">
      <c r="B328" t="s">
        <v>22</v>
      </c>
    </row>
    <row r="329" spans="2:2" x14ac:dyDescent="0.25">
      <c r="B329" t="s">
        <v>22</v>
      </c>
    </row>
    <row r="330" spans="2:2" x14ac:dyDescent="0.25">
      <c r="B330" t="s">
        <v>22</v>
      </c>
    </row>
    <row r="331" spans="2:2" x14ac:dyDescent="0.25">
      <c r="B331" t="s">
        <v>22</v>
      </c>
    </row>
    <row r="332" spans="2:2" x14ac:dyDescent="0.25">
      <c r="B332" t="s">
        <v>22</v>
      </c>
    </row>
    <row r="333" spans="2:2" x14ac:dyDescent="0.25">
      <c r="B333" t="s">
        <v>22</v>
      </c>
    </row>
    <row r="334" spans="2:2" x14ac:dyDescent="0.25">
      <c r="B334" t="s">
        <v>22</v>
      </c>
    </row>
    <row r="335" spans="2:2" x14ac:dyDescent="0.25">
      <c r="B335" t="s">
        <v>22</v>
      </c>
    </row>
    <row r="336" spans="2:2" x14ac:dyDescent="0.25">
      <c r="B336" t="s">
        <v>22</v>
      </c>
    </row>
    <row r="337" spans="2:2" x14ac:dyDescent="0.25">
      <c r="B337" t="s">
        <v>22</v>
      </c>
    </row>
    <row r="338" spans="2:2" x14ac:dyDescent="0.25">
      <c r="B338" t="s">
        <v>22</v>
      </c>
    </row>
    <row r="339" spans="2:2" x14ac:dyDescent="0.25">
      <c r="B339" t="s">
        <v>22</v>
      </c>
    </row>
    <row r="340" spans="2:2" x14ac:dyDescent="0.25">
      <c r="B340" t="s">
        <v>22</v>
      </c>
    </row>
  </sheetData>
  <mergeCells count="8">
    <mergeCell ref="AJ1:AL1"/>
    <mergeCell ref="AF1:AH1"/>
    <mergeCell ref="H1:J1"/>
    <mergeCell ref="L1:N1"/>
    <mergeCell ref="P1:R1"/>
    <mergeCell ref="T1:V1"/>
    <mergeCell ref="X1:Z1"/>
    <mergeCell ref="AB1:A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L0771</dc:creator>
  <cp:lastModifiedBy>L0771</cp:lastModifiedBy>
  <dcterms:created xsi:type="dcterms:W3CDTF">2014-11-07T08:19:54Z</dcterms:created>
  <dcterms:modified xsi:type="dcterms:W3CDTF">2014-11-29T07:42:42Z</dcterms:modified>
</cp:coreProperties>
</file>