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20115" windowHeight="8250" tabRatio="413"/>
  </bookViews>
  <sheets>
    <sheet name="mining-drill" sheetId="1" r:id="rId1"/>
    <sheet name="turret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F12" i="2"/>
  <c r="H12" i="2"/>
  <c r="J12" i="2"/>
  <c r="F13" i="2"/>
  <c r="H13" i="2"/>
  <c r="J13" i="2"/>
  <c r="F14" i="2"/>
  <c r="H14" i="2"/>
  <c r="J14" i="2"/>
  <c r="F15" i="2"/>
  <c r="H15" i="2"/>
  <c r="J15" i="2"/>
  <c r="F16" i="2"/>
  <c r="H16" i="2"/>
  <c r="J16" i="2"/>
  <c r="F17" i="2"/>
  <c r="H17" i="2"/>
  <c r="J17" i="2"/>
  <c r="F18" i="2"/>
  <c r="H18" i="2"/>
  <c r="J18" i="2"/>
  <c r="F19" i="2"/>
  <c r="H19" i="2"/>
  <c r="J19" i="2"/>
  <c r="F20" i="2"/>
  <c r="H20" i="2"/>
  <c r="J20" i="2"/>
  <c r="F21" i="2"/>
  <c r="H21" i="2"/>
  <c r="J21" i="2"/>
  <c r="F22" i="2"/>
  <c r="H22" i="2"/>
  <c r="J22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F30" i="2"/>
  <c r="H30" i="2"/>
  <c r="J30" i="2"/>
  <c r="F31" i="2"/>
  <c r="H31" i="2"/>
  <c r="J31" i="2"/>
  <c r="F32" i="2"/>
  <c r="H32" i="2"/>
  <c r="J32" i="2"/>
  <c r="F33" i="2"/>
  <c r="H33" i="2"/>
  <c r="J33" i="2"/>
  <c r="F34" i="2"/>
  <c r="H34" i="2"/>
  <c r="J34" i="2"/>
  <c r="F35" i="2"/>
  <c r="H35" i="2"/>
  <c r="J35" i="2"/>
  <c r="F36" i="2"/>
  <c r="H36" i="2"/>
  <c r="J36" i="2"/>
  <c r="F37" i="2"/>
  <c r="H37" i="2"/>
  <c r="J37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F44" i="2"/>
  <c r="H44" i="2"/>
  <c r="J44" i="2"/>
  <c r="F45" i="2"/>
  <c r="H45" i="2"/>
  <c r="J45" i="2"/>
  <c r="F46" i="2"/>
  <c r="H46" i="2"/>
  <c r="J46" i="2"/>
  <c r="F47" i="2"/>
  <c r="H47" i="2"/>
  <c r="J47" i="2"/>
  <c r="F48" i="2"/>
  <c r="H48" i="2"/>
  <c r="J48" i="2"/>
  <c r="F49" i="2"/>
  <c r="H49" i="2"/>
  <c r="J49" i="2"/>
  <c r="F50" i="2"/>
  <c r="H50" i="2"/>
  <c r="J50" i="2"/>
  <c r="F51" i="2"/>
  <c r="H51" i="2"/>
  <c r="J51" i="2"/>
  <c r="F3" i="2"/>
  <c r="J3" i="2"/>
  <c r="J2" i="2"/>
  <c r="H3" i="2"/>
  <c r="F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J2" i="1" l="1"/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</calcChain>
</file>

<file path=xl/sharedStrings.xml><?xml version="1.0" encoding="utf-8"?>
<sst xmlns="http://schemas.openxmlformats.org/spreadsheetml/2006/main" count="867" uniqueCount="222">
  <si>
    <t>{ type = "mining-drill", name = "</t>
  </si>
  <si>
    <t xml:space="preserve">, mining_speed = </t>
  </si>
  <si>
    <t xml:space="preserve">, resource_searching_radius = </t>
  </si>
  <si>
    <t>, energy_usage = "</t>
  </si>
  <si>
    <t>cursed-drill-1</t>
  </si>
  <si>
    <t>name</t>
  </si>
  <si>
    <t>mining_power</t>
  </si>
  <si>
    <t>mining_speed</t>
  </si>
  <si>
    <t>searching_radius</t>
  </si>
  <si>
    <t>energy_usage</t>
  </si>
  <si>
    <t>cursed-drill-2</t>
  </si>
  <si>
    <t>cursed-drill-3</t>
  </si>
  <si>
    <t>cursed-drill-4</t>
  </si>
  <si>
    <t>cursed-drill-5</t>
  </si>
  <si>
    <t>cursed-drill-6</t>
  </si>
  <si>
    <t>cursed-drill-7</t>
  </si>
  <si>
    <t>cursed-drill-8</t>
  </si>
  <si>
    <t>cursed-drill-9</t>
  </si>
  <si>
    <t>cursed-drill-10</t>
  </si>
  <si>
    <t>cursed-drill-11</t>
  </si>
  <si>
    <t>cursed-drill-12</t>
  </si>
  <si>
    <t>cursed-drill-13</t>
  </si>
  <si>
    <t>cursed-drill-14</t>
  </si>
  <si>
    <t>cursed-drill-15</t>
  </si>
  <si>
    <t xml:space="preserve"> </t>
  </si>
  <si>
    <t>cursed-drill-16</t>
  </si>
  <si>
    <t>cursed-drill-17</t>
  </si>
  <si>
    <t>cursed-drill-18</t>
  </si>
  <si>
    <t>cursed-drill-19</t>
  </si>
  <si>
    <t>cursed-drill-20</t>
  </si>
  <si>
    <t>cursed-drill-21</t>
  </si>
  <si>
    <t>cursed-drill-22</t>
  </si>
  <si>
    <t>cursed-drill-23</t>
  </si>
  <si>
    <t>cursed-drill-24</t>
  </si>
  <si>
    <t>cursed-drill-25</t>
  </si>
  <si>
    <t>cursed-drill-26</t>
  </si>
  <si>
    <t>cursed-drill-27</t>
  </si>
  <si>
    <t>cursed-drill-28</t>
  </si>
  <si>
    <t>cursed-drill-29</t>
  </si>
  <si>
    <t>cursed-drill-30</t>
  </si>
  <si>
    <t>cursed-drill-31</t>
  </si>
  <si>
    <t>cursed-drill-32</t>
  </si>
  <si>
    <t>cursed-drill-33</t>
  </si>
  <si>
    <t>cursed-drill-34</t>
  </si>
  <si>
    <t>cursed-drill-35</t>
  </si>
  <si>
    <t>cursed-drill-36</t>
  </si>
  <si>
    <t>cursed-drill-37</t>
  </si>
  <si>
    <t>cursed-drill-38</t>
  </si>
  <si>
    <t>cursed-drill-39</t>
  </si>
  <si>
    <t>cursed-drill-40</t>
  </si>
  <si>
    <t>cursed-drill-41</t>
  </si>
  <si>
    <t>cursed-drill-42</t>
  </si>
  <si>
    <t>cursed-drill-43</t>
  </si>
  <si>
    <t>cursed-drill-44</t>
  </si>
  <si>
    <t>cursed-drill-45</t>
  </si>
  <si>
    <t>cursed-drill-46</t>
  </si>
  <si>
    <t>cursed-drill-47</t>
  </si>
  <si>
    <t>cursed-drill-48</t>
  </si>
  <si>
    <t>cursed-drill-49</t>
  </si>
  <si>
    <t>cursed-drill-50</t>
  </si>
  <si>
    <t>texto aca</t>
  </si>
  <si>
    <t xml:space="preserve">, max_health = </t>
  </si>
  <si>
    <t>Cursed drill - Level 1</t>
  </si>
  <si>
    <t>Cursed drill - Level 2</t>
  </si>
  <si>
    <t>Cursed drill - Level 3</t>
  </si>
  <si>
    <t>Cursed drill - Level 4</t>
  </si>
  <si>
    <t>Cursed drill - Level 5</t>
  </si>
  <si>
    <t>Cursed drill - Level 6</t>
  </si>
  <si>
    <t>Cursed drill - Level 7</t>
  </si>
  <si>
    <t>Cursed drill - Level 8</t>
  </si>
  <si>
    <t>Cursed drill - Level 9</t>
  </si>
  <si>
    <t>Cursed drill - Level 10</t>
  </si>
  <si>
    <t>Cursed drill - Level 11</t>
  </si>
  <si>
    <t>Cursed drill - Level 12</t>
  </si>
  <si>
    <t>Cursed drill - Level 13</t>
  </si>
  <si>
    <t>Cursed drill - Level 14</t>
  </si>
  <si>
    <t>Cursed drill - Level 15</t>
  </si>
  <si>
    <t>Cursed drill - Level 16</t>
  </si>
  <si>
    <t>Cursed drill - Level 17</t>
  </si>
  <si>
    <t>Cursed drill - Level 18</t>
  </si>
  <si>
    <t>Cursed drill - Level 19</t>
  </si>
  <si>
    <t>Cursed drill - Level 20</t>
  </si>
  <si>
    <t>Cursed drill - Level 21</t>
  </si>
  <si>
    <t>Cursed drill - Level 22</t>
  </si>
  <si>
    <t>Cursed drill - Level 23</t>
  </si>
  <si>
    <t>Cursed drill - Level 24</t>
  </si>
  <si>
    <t>Cursed drill - Level 25</t>
  </si>
  <si>
    <t>Cursed drill - Level 26</t>
  </si>
  <si>
    <t>Cursed drill - Level 27</t>
  </si>
  <si>
    <t>Cursed drill - Level 28</t>
  </si>
  <si>
    <t>Cursed drill - Level 29</t>
  </si>
  <si>
    <t>Cursed drill - Level 30</t>
  </si>
  <si>
    <t>Cursed drill - Level 31</t>
  </si>
  <si>
    <t>Cursed drill - Level 32</t>
  </si>
  <si>
    <t>Cursed drill - Level 33</t>
  </si>
  <si>
    <t>Cursed drill - Level 34</t>
  </si>
  <si>
    <t>Cursed drill - Level 35</t>
  </si>
  <si>
    <t>Cursed drill - Level 36</t>
  </si>
  <si>
    <t>Cursed drill - Level 37</t>
  </si>
  <si>
    <t>Cursed drill - Level 38</t>
  </si>
  <si>
    <t>Cursed drill - Level 39</t>
  </si>
  <si>
    <t>Cursed drill - Level 40</t>
  </si>
  <si>
    <t>Cursed drill - Level 41</t>
  </si>
  <si>
    <t>Cursed drill - Level 42</t>
  </si>
  <si>
    <t>Cursed drill - Level 43</t>
  </si>
  <si>
    <t>Cursed drill - Level 44</t>
  </si>
  <si>
    <t>Cursed drill - Level 45</t>
  </si>
  <si>
    <t>Cursed drill - Level 46</t>
  </si>
  <si>
    <t>Cursed drill - Level 47</t>
  </si>
  <si>
    <t>Cursed drill - Level 48</t>
  </si>
  <si>
    <t>Cursed drill - Level 49</t>
  </si>
  <si>
    <t>Cursed drill - Level 50</t>
  </si>
  <si>
    <t>{ type = "turret", name = "</t>
  </si>
  <si>
    <t>cursed-turret-1</t>
  </si>
  <si>
    <t xml:space="preserve">", icon = "__Cursed-Exp__/graphics/icons/turret/cursed-turret-1.jpg", flags = {"placeable-player", "not-repairable", "breaths-air"}, order="b-b-d", max_health = </t>
  </si>
  <si>
    <t xml:space="preserve">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</t>
  </si>
  <si>
    <t xml:space="preserve">, ammo_type = { category = "bullet", action = { { type = "direct", action_delivery = { { type = "instant", target_effects = { { type = "create-entity", entity_name = "sunken_spike" }, { type = "damage", damage = { amount = </t>
  </si>
  <si>
    <t xml:space="preserve"> , type = "physical"} } } } } } } } } },</t>
  </si>
  <si>
    <t>daño</t>
  </si>
  <si>
    <t>rango</t>
  </si>
  <si>
    <t>hp</t>
  </si>
  <si>
    <t>cursed-turret-2</t>
  </si>
  <si>
    <t>cursed-turret-3</t>
  </si>
  <si>
    <t>cursed-turret-4</t>
  </si>
  <si>
    <t>cursed-turret-5</t>
  </si>
  <si>
    <t>cursed-turret-6</t>
  </si>
  <si>
    <t>cursed-turret-7</t>
  </si>
  <si>
    <t>cursed-turret-8</t>
  </si>
  <si>
    <t>cursed-turret-9</t>
  </si>
  <si>
    <t>cursed-turret-10</t>
  </si>
  <si>
    <t>cursed-turret-11</t>
  </si>
  <si>
    <t>cursed-turret-12</t>
  </si>
  <si>
    <t>cursed-turret-13</t>
  </si>
  <si>
    <t>cursed-turret-14</t>
  </si>
  <si>
    <t>cursed-turret-15</t>
  </si>
  <si>
    <t>cursed-turret-16</t>
  </si>
  <si>
    <t>cursed-turret-17</t>
  </si>
  <si>
    <t>cursed-turret-18</t>
  </si>
  <si>
    <t>cursed-turret-19</t>
  </si>
  <si>
    <t>cursed-turret-20</t>
  </si>
  <si>
    <t>cursed-turret-21</t>
  </si>
  <si>
    <t>cursed-turret-22</t>
  </si>
  <si>
    <t>cursed-turret-23</t>
  </si>
  <si>
    <t>cursed-turret-24</t>
  </si>
  <si>
    <t>cursed-turret-25</t>
  </si>
  <si>
    <t>cursed-turret-26</t>
  </si>
  <si>
    <t>cursed-turret-27</t>
  </si>
  <si>
    <t>cursed-turret-28</t>
  </si>
  <si>
    <t>cursed-turret-29</t>
  </si>
  <si>
    <t>cursed-turret-30</t>
  </si>
  <si>
    <t>cursed-turret-31</t>
  </si>
  <si>
    <t>cursed-turret-32</t>
  </si>
  <si>
    <t>cursed-turret-33</t>
  </si>
  <si>
    <t>cursed-turret-34</t>
  </si>
  <si>
    <t>cursed-turret-35</t>
  </si>
  <si>
    <t>cursed-turret-36</t>
  </si>
  <si>
    <t>cursed-turret-37</t>
  </si>
  <si>
    <t>cursed-turret-38</t>
  </si>
  <si>
    <t>cursed-turret-39</t>
  </si>
  <si>
    <t>cursed-turret-40</t>
  </si>
  <si>
    <t>cursed-turret-41</t>
  </si>
  <si>
    <t>cursed-turret-42</t>
  </si>
  <si>
    <t>cursed-turret-43</t>
  </si>
  <si>
    <t>cursed-turret-44</t>
  </si>
  <si>
    <t>cursed-turret-45</t>
  </si>
  <si>
    <t>cursed-turret-46</t>
  </si>
  <si>
    <t>cursed-turret-47</t>
  </si>
  <si>
    <t>cursed-turret-48</t>
  </si>
  <si>
    <t>cursed-turret-49</t>
  </si>
  <si>
    <t>cursed-turret-50</t>
  </si>
  <si>
    <t>Sunken Colony - Level 1</t>
  </si>
  <si>
    <t>Sunken Colony - Level 2</t>
  </si>
  <si>
    <t>Sunken Colony - Level 3</t>
  </si>
  <si>
    <t>Sunken Colony - Level 4</t>
  </si>
  <si>
    <t>Sunken Colony - Level 5</t>
  </si>
  <si>
    <t>Sunken Colony - Level 6</t>
  </si>
  <si>
    <t>Sunken Colony - Level 7</t>
  </si>
  <si>
    <t>Sunken Colony - Level 8</t>
  </si>
  <si>
    <t>Sunken Colony - Level 9</t>
  </si>
  <si>
    <t>Sunken Colony - Level 10</t>
  </si>
  <si>
    <t>Sunken Colony - Level 11</t>
  </si>
  <si>
    <t>Sunken Colony - Level 12</t>
  </si>
  <si>
    <t>Sunken Colony - Level 13</t>
  </si>
  <si>
    <t>Sunken Colony - Level 14</t>
  </si>
  <si>
    <t>Sunken Colony - Level 15</t>
  </si>
  <si>
    <t>Sunken Colony - Level 16</t>
  </si>
  <si>
    <t>Sunken Colony - Level 17</t>
  </si>
  <si>
    <t>Sunken Colony - Level 18</t>
  </si>
  <si>
    <t>Sunken Colony - Level 19</t>
  </si>
  <si>
    <t>Sunken Colony - Level 20</t>
  </si>
  <si>
    <t>Sunken Colony - Level 21</t>
  </si>
  <si>
    <t>Sunken Colony - Level 22</t>
  </si>
  <si>
    <t>Sunken Colony - Level 23</t>
  </si>
  <si>
    <t>Sunken Colony - Level 24</t>
  </si>
  <si>
    <t>Sunken Colony - Level 25</t>
  </si>
  <si>
    <t>Sunken Colony - Level 26</t>
  </si>
  <si>
    <t>Sunken Colony - Level 27</t>
  </si>
  <si>
    <t>Sunken Colony - Level 28</t>
  </si>
  <si>
    <t>Sunken Colony - Level 29</t>
  </si>
  <si>
    <t>Sunken Colony - Level 30</t>
  </si>
  <si>
    <t>Sunken Colony - Level 31</t>
  </si>
  <si>
    <t>Sunken Colony - Level 32</t>
  </si>
  <si>
    <t>Sunken Colony - Level 33</t>
  </si>
  <si>
    <t>Sunken Colony - Level 34</t>
  </si>
  <si>
    <t>Sunken Colony - Level 35</t>
  </si>
  <si>
    <t>Sunken Colony - Level 36</t>
  </si>
  <si>
    <t>Sunken Colony - Level 37</t>
  </si>
  <si>
    <t>Sunken Colony - Level 38</t>
  </si>
  <si>
    <t>Sunken Colony - Level 39</t>
  </si>
  <si>
    <t>Sunken Colony - Level 40</t>
  </si>
  <si>
    <t>Sunken Colony - Level 41</t>
  </si>
  <si>
    <t>Sunken Colony - Level 42</t>
  </si>
  <si>
    <t>Sunken Colony - Level 43</t>
  </si>
  <si>
    <t>Sunken Colony - Level 44</t>
  </si>
  <si>
    <t>Sunken Colony - Level 45</t>
  </si>
  <si>
    <t>Sunken Colony - Level 46</t>
  </si>
  <si>
    <t>Sunken Colony - Level 47</t>
  </si>
  <si>
    <t>Sunken Colony - Level 48</t>
  </si>
  <si>
    <t>Sunken Colony - Level 49</t>
  </si>
  <si>
    <t>Sunken Colony - Level 50</t>
  </si>
  <si>
    <t xml:space="preserve">", icon = "__Cursed-Exp__/graphics/icons/drill/cursed-drill.jpg", mining_power = </t>
  </si>
  <si>
    <t xml:space="preserve">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</si>
</sst>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selection activeCell="B51" sqref="B2:B51"/>
    </sheetView>
  </sheetViews>
  <sheetFormatPr baseColWidth="10" defaultRowHeight="15" x14ac:dyDescent="0.25"/>
  <cols>
    <col min="3" max="3" width="5.7109375" customWidth="1"/>
    <col min="4" max="4" width="13.85546875" bestFit="1" customWidth="1"/>
    <col min="5" max="5" width="5.7109375" customWidth="1"/>
    <col min="6" max="6" width="13.85546875" bestFit="1" customWidth="1"/>
    <col min="7" max="7" width="13.85546875" customWidth="1"/>
    <col min="8" max="8" width="5" bestFit="1" customWidth="1"/>
    <col min="9" max="9" width="5.7109375" customWidth="1"/>
    <col min="10" max="10" width="13.5703125" bestFit="1" customWidth="1"/>
    <col min="11" max="11" width="5.7109375" customWidth="1"/>
    <col min="12" max="12" width="15.85546875" bestFit="1" customWidth="1"/>
    <col min="13" max="13" width="5.7109375" customWidth="1"/>
    <col min="14" max="14" width="13.28515625" bestFit="1" customWidth="1"/>
    <col min="15" max="15" width="5.7109375" customWidth="1"/>
  </cols>
  <sheetData>
    <row r="1" spans="1:21" x14ac:dyDescent="0.25">
      <c r="B1" t="s">
        <v>60</v>
      </c>
      <c r="D1" t="s">
        <v>5</v>
      </c>
      <c r="F1" t="s">
        <v>6</v>
      </c>
      <c r="J1" t="s">
        <v>7</v>
      </c>
      <c r="L1" t="s">
        <v>8</v>
      </c>
      <c r="N1" t="s">
        <v>9</v>
      </c>
      <c r="P1" t="s">
        <v>24</v>
      </c>
    </row>
    <row r="2" spans="1:21" x14ac:dyDescent="0.25">
      <c r="A2">
        <v>1</v>
      </c>
      <c r="B2" t="str">
        <f>CONCATENATE(C2,D2,E2,F2,G2,H2,I2,J2,K2,L2,M2,N2,O2)</f>
        <v xml:space="preserve">{ type = "mining-drill", name = "cursed-drill-1", icon = "__Cursed-Exp__/graphics/icons/drill/cursed-drill.jpg", mining_power = 2, max_health = 200, mining_speed = 0.25, resource_searching_radius = 1.49, energy_usage = "50kW",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" t="s">
        <v>0</v>
      </c>
      <c r="D2" t="s">
        <v>4</v>
      </c>
      <c r="E2" t="s">
        <v>220</v>
      </c>
      <c r="F2">
        <v>2</v>
      </c>
      <c r="G2" t="s">
        <v>61</v>
      </c>
      <c r="H2">
        <v>200</v>
      </c>
      <c r="I2" t="s">
        <v>1</v>
      </c>
      <c r="J2">
        <f>0.25*A2</f>
        <v>0.25</v>
      </c>
      <c r="K2" t="s">
        <v>2</v>
      </c>
      <c r="L2">
        <v>1.49</v>
      </c>
      <c r="M2" t="s">
        <v>3</v>
      </c>
      <c r="N2">
        <v>50</v>
      </c>
      <c r="O2" t="s">
        <v>221</v>
      </c>
      <c r="P2">
        <v>0.01</v>
      </c>
      <c r="Q2">
        <f>P2*60</f>
        <v>0.6</v>
      </c>
      <c r="R2">
        <f>P2*150</f>
        <v>1.5</v>
      </c>
      <c r="T2" t="s">
        <v>62</v>
      </c>
      <c r="U2" t="str">
        <f>CONCATENATE(D2," = ",T2)</f>
        <v>cursed-drill-1 = Cursed drill - Level 1</v>
      </c>
    </row>
    <row r="3" spans="1:21" x14ac:dyDescent="0.25">
      <c r="A3">
        <v>2</v>
      </c>
      <c r="B3" t="str">
        <f t="shared" ref="B3:B51" si="0">CONCATENATE(C3,D3,E3,F3,G3,H3,I3,J3,K3,L3,M3,N3,O3)</f>
        <v xml:space="preserve">{ type = "mining-drill", name = "cursed-drill-2", icon = "__Cursed-Exp__/graphics/icons/drill/cursed-drill.jpg", mining_power = 3.5, max_health = 225, mining_speed = 0.75, resource_searching_radius = 3.49, energy_usage = "75kW",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" t="s">
        <v>0</v>
      </c>
      <c r="D3" t="s">
        <v>10</v>
      </c>
      <c r="E3" t="s">
        <v>220</v>
      </c>
      <c r="F3">
        <v>3.5</v>
      </c>
      <c r="G3" t="s">
        <v>61</v>
      </c>
      <c r="H3">
        <v>225</v>
      </c>
      <c r="I3" t="s">
        <v>1</v>
      </c>
      <c r="J3">
        <f t="shared" ref="J3:J34" si="1">J2+0.25*A3</f>
        <v>0.75</v>
      </c>
      <c r="K3" t="s">
        <v>2</v>
      </c>
      <c r="L3">
        <v>3.49</v>
      </c>
      <c r="M3" t="s">
        <v>3</v>
      </c>
      <c r="N3">
        <v>75</v>
      </c>
      <c r="O3" t="s">
        <v>221</v>
      </c>
      <c r="P3">
        <v>0.02</v>
      </c>
      <c r="Q3">
        <f t="shared" ref="Q3:Q51" si="2">P3*60</f>
        <v>1.2</v>
      </c>
      <c r="R3">
        <f t="shared" ref="R3:R51" si="3">P3*150</f>
        <v>3</v>
      </c>
      <c r="T3" t="s">
        <v>63</v>
      </c>
      <c r="U3" t="str">
        <f t="shared" ref="U3:U51" si="4">CONCATENATE(D3," = ",T3)</f>
        <v>cursed-drill-2 = Cursed drill - Level 2</v>
      </c>
    </row>
    <row r="4" spans="1:21" x14ac:dyDescent="0.25">
      <c r="A4">
        <v>3</v>
      </c>
      <c r="B4" t="str">
        <f t="shared" si="0"/>
        <v xml:space="preserve">{ type = "mining-drill", name = "cursed-drill-3", icon = "__Cursed-Exp__/graphics/icons/drill/cursed-drill.jpg", mining_power = 5, max_health = 250, mining_speed = 1.5, resource_searching_radius = 5.49, energy_usage = "100kW",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" t="s">
        <v>0</v>
      </c>
      <c r="D4" t="s">
        <v>11</v>
      </c>
      <c r="E4" t="s">
        <v>220</v>
      </c>
      <c r="F4">
        <v>5</v>
      </c>
      <c r="G4" t="s">
        <v>61</v>
      </c>
      <c r="H4">
        <v>250</v>
      </c>
      <c r="I4" t="s">
        <v>1</v>
      </c>
      <c r="J4">
        <f t="shared" si="1"/>
        <v>1.5</v>
      </c>
      <c r="K4" t="s">
        <v>2</v>
      </c>
      <c r="L4">
        <v>5.49</v>
      </c>
      <c r="M4" t="s">
        <v>3</v>
      </c>
      <c r="N4">
        <v>100</v>
      </c>
      <c r="O4" t="s">
        <v>221</v>
      </c>
      <c r="P4">
        <v>0.03</v>
      </c>
      <c r="Q4">
        <f t="shared" si="2"/>
        <v>1.7999999999999998</v>
      </c>
      <c r="R4">
        <f t="shared" si="3"/>
        <v>4.5</v>
      </c>
      <c r="T4" t="s">
        <v>64</v>
      </c>
      <c r="U4" t="str">
        <f t="shared" si="4"/>
        <v>cursed-drill-3 = Cursed drill - Level 3</v>
      </c>
    </row>
    <row r="5" spans="1:21" x14ac:dyDescent="0.25">
      <c r="A5">
        <v>4</v>
      </c>
      <c r="B5" t="str">
        <f t="shared" si="0"/>
        <v xml:space="preserve">{ type = "mining-drill", name = "cursed-drill-4", icon = "__Cursed-Exp__/graphics/icons/drill/cursed-drill.jpg", mining_power = 6.5, max_health = 275, mining_speed = 2.5, resource_searching_radius = 7.49, energy_usage = "125kW",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5" t="s">
        <v>0</v>
      </c>
      <c r="D5" t="s">
        <v>12</v>
      </c>
      <c r="E5" t="s">
        <v>220</v>
      </c>
      <c r="F5">
        <v>6.5</v>
      </c>
      <c r="G5" t="s">
        <v>61</v>
      </c>
      <c r="H5">
        <v>275</v>
      </c>
      <c r="I5" t="s">
        <v>1</v>
      </c>
      <c r="J5">
        <f t="shared" si="1"/>
        <v>2.5</v>
      </c>
      <c r="K5" t="s">
        <v>2</v>
      </c>
      <c r="L5">
        <v>7.49</v>
      </c>
      <c r="M5" t="s">
        <v>3</v>
      </c>
      <c r="N5">
        <v>125</v>
      </c>
      <c r="O5" t="s">
        <v>221</v>
      </c>
      <c r="P5">
        <v>0.04</v>
      </c>
      <c r="Q5">
        <f t="shared" si="2"/>
        <v>2.4</v>
      </c>
      <c r="R5">
        <f t="shared" si="3"/>
        <v>6</v>
      </c>
      <c r="T5" t="s">
        <v>65</v>
      </c>
      <c r="U5" t="str">
        <f t="shared" si="4"/>
        <v>cursed-drill-4 = Cursed drill - Level 4</v>
      </c>
    </row>
    <row r="6" spans="1:21" x14ac:dyDescent="0.25">
      <c r="A6">
        <v>5</v>
      </c>
      <c r="B6" t="str">
        <f t="shared" si="0"/>
        <v xml:space="preserve">{ type = "mining-drill", name = "cursed-drill-5", icon = "__Cursed-Exp__/graphics/icons/drill/cursed-drill.jpg", mining_power = 8, max_health = 300, mining_speed = 3.75, resource_searching_radius = 9.49, energy_usage = "150kW",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6" t="s">
        <v>0</v>
      </c>
      <c r="D6" t="s">
        <v>13</v>
      </c>
      <c r="E6" t="s">
        <v>220</v>
      </c>
      <c r="F6">
        <v>8</v>
      </c>
      <c r="G6" t="s">
        <v>61</v>
      </c>
      <c r="H6">
        <v>300</v>
      </c>
      <c r="I6" t="s">
        <v>1</v>
      </c>
      <c r="J6">
        <f t="shared" si="1"/>
        <v>3.75</v>
      </c>
      <c r="K6" t="s">
        <v>2</v>
      </c>
      <c r="L6">
        <v>9.49</v>
      </c>
      <c r="M6" t="s">
        <v>3</v>
      </c>
      <c r="N6">
        <v>150</v>
      </c>
      <c r="O6" t="s">
        <v>221</v>
      </c>
      <c r="P6">
        <v>0.05</v>
      </c>
      <c r="Q6">
        <f t="shared" si="2"/>
        <v>3</v>
      </c>
      <c r="R6">
        <f t="shared" si="3"/>
        <v>7.5</v>
      </c>
      <c r="T6" t="s">
        <v>66</v>
      </c>
      <c r="U6" t="str">
        <f t="shared" si="4"/>
        <v>cursed-drill-5 = Cursed drill - Level 5</v>
      </c>
    </row>
    <row r="7" spans="1:21" x14ac:dyDescent="0.25">
      <c r="A7">
        <v>6</v>
      </c>
      <c r="B7" t="str">
        <f t="shared" si="0"/>
        <v xml:space="preserve">{ type = "mining-drill", name = "cursed-drill-6", icon = "__Cursed-Exp__/graphics/icons/drill/cursed-drill.jpg", mining_power = 9.5, max_health = 325, mining_speed = 5.25, resource_searching_radius = 11.49, energy_usage = "175kW",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7" t="s">
        <v>0</v>
      </c>
      <c r="D7" t="s">
        <v>14</v>
      </c>
      <c r="E7" t="s">
        <v>220</v>
      </c>
      <c r="F7">
        <v>9.5</v>
      </c>
      <c r="G7" t="s">
        <v>61</v>
      </c>
      <c r="H7">
        <v>325</v>
      </c>
      <c r="I7" t="s">
        <v>1</v>
      </c>
      <c r="J7">
        <f t="shared" si="1"/>
        <v>5.25</v>
      </c>
      <c r="K7" t="s">
        <v>2</v>
      </c>
      <c r="L7">
        <v>11.49</v>
      </c>
      <c r="M7" t="s">
        <v>3</v>
      </c>
      <c r="N7">
        <v>175</v>
      </c>
      <c r="O7" t="s">
        <v>221</v>
      </c>
      <c r="P7">
        <v>0.06</v>
      </c>
      <c r="Q7">
        <f t="shared" si="2"/>
        <v>3.5999999999999996</v>
      </c>
      <c r="R7">
        <f t="shared" si="3"/>
        <v>9</v>
      </c>
      <c r="T7" t="s">
        <v>67</v>
      </c>
      <c r="U7" t="str">
        <f t="shared" si="4"/>
        <v>cursed-drill-6 = Cursed drill - Level 6</v>
      </c>
    </row>
    <row r="8" spans="1:21" x14ac:dyDescent="0.25">
      <c r="A8">
        <v>7</v>
      </c>
      <c r="B8" t="str">
        <f t="shared" si="0"/>
        <v xml:space="preserve">{ type = "mining-drill", name = "cursed-drill-7", icon = "__Cursed-Exp__/graphics/icons/drill/cursed-drill.jpg", mining_power = 11, max_health = 350, mining_speed = 7, resource_searching_radius = 13.49, energy_usage = "200kW",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8" t="s">
        <v>0</v>
      </c>
      <c r="D8" t="s">
        <v>15</v>
      </c>
      <c r="E8" t="s">
        <v>220</v>
      </c>
      <c r="F8">
        <v>11</v>
      </c>
      <c r="G8" t="s">
        <v>61</v>
      </c>
      <c r="H8">
        <v>350</v>
      </c>
      <c r="I8" t="s">
        <v>1</v>
      </c>
      <c r="J8">
        <f t="shared" si="1"/>
        <v>7</v>
      </c>
      <c r="K8" t="s">
        <v>2</v>
      </c>
      <c r="L8">
        <v>13.49</v>
      </c>
      <c r="M8" t="s">
        <v>3</v>
      </c>
      <c r="N8">
        <v>200</v>
      </c>
      <c r="O8" t="s">
        <v>221</v>
      </c>
      <c r="P8">
        <v>7.0000000000000007E-2</v>
      </c>
      <c r="Q8">
        <f t="shared" si="2"/>
        <v>4.2</v>
      </c>
      <c r="R8">
        <f t="shared" si="3"/>
        <v>10.500000000000002</v>
      </c>
      <c r="T8" t="s">
        <v>68</v>
      </c>
      <c r="U8" t="str">
        <f t="shared" si="4"/>
        <v>cursed-drill-7 = Cursed drill - Level 7</v>
      </c>
    </row>
    <row r="9" spans="1:21" x14ac:dyDescent="0.25">
      <c r="A9">
        <v>8</v>
      </c>
      <c r="B9" t="str">
        <f t="shared" si="0"/>
        <v xml:space="preserve">{ type = "mining-drill", name = "cursed-drill-8", icon = "__Cursed-Exp__/graphics/icons/drill/cursed-drill.jpg", mining_power = 12.5, max_health = 375, mining_speed = 9, resource_searching_radius = 15.49, energy_usage = "225kW",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9" t="s">
        <v>0</v>
      </c>
      <c r="D9" t="s">
        <v>16</v>
      </c>
      <c r="E9" t="s">
        <v>220</v>
      </c>
      <c r="F9">
        <v>12.5</v>
      </c>
      <c r="G9" t="s">
        <v>61</v>
      </c>
      <c r="H9">
        <v>375</v>
      </c>
      <c r="I9" t="s">
        <v>1</v>
      </c>
      <c r="J9">
        <f t="shared" si="1"/>
        <v>9</v>
      </c>
      <c r="K9" t="s">
        <v>2</v>
      </c>
      <c r="L9">
        <v>15.49</v>
      </c>
      <c r="M9" t="s">
        <v>3</v>
      </c>
      <c r="N9">
        <v>225</v>
      </c>
      <c r="O9" t="s">
        <v>221</v>
      </c>
      <c r="P9">
        <v>0.08</v>
      </c>
      <c r="Q9">
        <f t="shared" si="2"/>
        <v>4.8</v>
      </c>
      <c r="R9">
        <f t="shared" si="3"/>
        <v>12</v>
      </c>
      <c r="T9" t="s">
        <v>69</v>
      </c>
      <c r="U9" t="str">
        <f t="shared" si="4"/>
        <v>cursed-drill-8 = Cursed drill - Level 8</v>
      </c>
    </row>
    <row r="10" spans="1:21" x14ac:dyDescent="0.25">
      <c r="A10">
        <v>9</v>
      </c>
      <c r="B10" t="str">
        <f t="shared" si="0"/>
        <v xml:space="preserve">{ type = "mining-drill", name = "cursed-drill-9", icon = "__Cursed-Exp__/graphics/icons/drill/cursed-drill.jpg", mining_power = 14, max_health = 400, mining_speed = 11.25, resource_searching_radius = 17.49, energy_usage = "250kW",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0" t="s">
        <v>0</v>
      </c>
      <c r="D10" t="s">
        <v>17</v>
      </c>
      <c r="E10" t="s">
        <v>220</v>
      </c>
      <c r="F10">
        <v>14</v>
      </c>
      <c r="G10" t="s">
        <v>61</v>
      </c>
      <c r="H10">
        <v>400</v>
      </c>
      <c r="I10" t="s">
        <v>1</v>
      </c>
      <c r="J10">
        <f t="shared" si="1"/>
        <v>11.25</v>
      </c>
      <c r="K10" t="s">
        <v>2</v>
      </c>
      <c r="L10">
        <v>17.489999999999998</v>
      </c>
      <c r="M10" t="s">
        <v>3</v>
      </c>
      <c r="N10">
        <v>250</v>
      </c>
      <c r="O10" t="s">
        <v>221</v>
      </c>
      <c r="P10">
        <v>0.09</v>
      </c>
      <c r="Q10">
        <f t="shared" si="2"/>
        <v>5.3999999999999995</v>
      </c>
      <c r="R10">
        <f t="shared" si="3"/>
        <v>13.5</v>
      </c>
      <c r="T10" t="s">
        <v>70</v>
      </c>
      <c r="U10" t="str">
        <f t="shared" si="4"/>
        <v>cursed-drill-9 = Cursed drill - Level 9</v>
      </c>
    </row>
    <row r="11" spans="1:21" x14ac:dyDescent="0.25">
      <c r="A11">
        <v>10</v>
      </c>
      <c r="B11" t="str">
        <f t="shared" si="0"/>
        <v xml:space="preserve">{ type = "mining-drill", name = "cursed-drill-10", icon = "__Cursed-Exp__/graphics/icons/drill/cursed-drill.jpg", mining_power = 15.5, max_health = 425, mining_speed = 13.75, resource_searching_radius = 19.49, energy_usage = "275kW",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1" t="s">
        <v>0</v>
      </c>
      <c r="D11" t="s">
        <v>18</v>
      </c>
      <c r="E11" t="s">
        <v>220</v>
      </c>
      <c r="F11">
        <v>15.5</v>
      </c>
      <c r="G11" t="s">
        <v>61</v>
      </c>
      <c r="H11">
        <v>425</v>
      </c>
      <c r="I11" t="s">
        <v>1</v>
      </c>
      <c r="J11">
        <f t="shared" si="1"/>
        <v>13.75</v>
      </c>
      <c r="K11" t="s">
        <v>2</v>
      </c>
      <c r="L11">
        <v>19.489999999999998</v>
      </c>
      <c r="M11" t="s">
        <v>3</v>
      </c>
      <c r="N11">
        <v>275</v>
      </c>
      <c r="O11" t="s">
        <v>221</v>
      </c>
      <c r="P11">
        <v>0.1</v>
      </c>
      <c r="Q11">
        <f t="shared" si="2"/>
        <v>6</v>
      </c>
      <c r="R11">
        <f t="shared" si="3"/>
        <v>15</v>
      </c>
      <c r="T11" t="s">
        <v>71</v>
      </c>
      <c r="U11" t="str">
        <f t="shared" si="4"/>
        <v>cursed-drill-10 = Cursed drill - Level 10</v>
      </c>
    </row>
    <row r="12" spans="1:21" x14ac:dyDescent="0.25">
      <c r="A12">
        <v>11</v>
      </c>
      <c r="B12" t="str">
        <f t="shared" si="0"/>
        <v xml:space="preserve">{ type = "mining-drill", name = "cursed-drill-11", icon = "__Cursed-Exp__/graphics/icons/drill/cursed-drill.jpg", mining_power = 17, max_health = 450, mining_speed = 16.5, resource_searching_radius = 21.49, energy_usage = "300kW",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2" t="s">
        <v>0</v>
      </c>
      <c r="D12" t="s">
        <v>19</v>
      </c>
      <c r="E12" t="s">
        <v>220</v>
      </c>
      <c r="F12">
        <v>17</v>
      </c>
      <c r="G12" t="s">
        <v>61</v>
      </c>
      <c r="H12">
        <v>450</v>
      </c>
      <c r="I12" t="s">
        <v>1</v>
      </c>
      <c r="J12">
        <f t="shared" si="1"/>
        <v>16.5</v>
      </c>
      <c r="K12" t="s">
        <v>2</v>
      </c>
      <c r="L12">
        <v>21.49</v>
      </c>
      <c r="M12" t="s">
        <v>3</v>
      </c>
      <c r="N12">
        <v>300</v>
      </c>
      <c r="O12" t="s">
        <v>221</v>
      </c>
      <c r="P12">
        <v>0.11</v>
      </c>
      <c r="Q12">
        <f t="shared" si="2"/>
        <v>6.6</v>
      </c>
      <c r="R12">
        <f t="shared" si="3"/>
        <v>16.5</v>
      </c>
      <c r="T12" t="s">
        <v>72</v>
      </c>
      <c r="U12" t="str">
        <f t="shared" si="4"/>
        <v>cursed-drill-11 = Cursed drill - Level 11</v>
      </c>
    </row>
    <row r="13" spans="1:21" x14ac:dyDescent="0.25">
      <c r="A13">
        <v>12</v>
      </c>
      <c r="B13" t="str">
        <f t="shared" si="0"/>
        <v xml:space="preserve">{ type = "mining-drill", name = "cursed-drill-12", icon = "__Cursed-Exp__/graphics/icons/drill/cursed-drill.jpg", mining_power = 18.5, max_health = 475, mining_speed = 19.5, resource_searching_radius = 23.49, energy_usage = "325kW",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3" t="s">
        <v>0</v>
      </c>
      <c r="D13" t="s">
        <v>20</v>
      </c>
      <c r="E13" t="s">
        <v>220</v>
      </c>
      <c r="F13">
        <v>18.5</v>
      </c>
      <c r="G13" t="s">
        <v>61</v>
      </c>
      <c r="H13">
        <v>475</v>
      </c>
      <c r="I13" t="s">
        <v>1</v>
      </c>
      <c r="J13">
        <f t="shared" si="1"/>
        <v>19.5</v>
      </c>
      <c r="K13" t="s">
        <v>2</v>
      </c>
      <c r="L13">
        <v>23.49</v>
      </c>
      <c r="M13" t="s">
        <v>3</v>
      </c>
      <c r="N13">
        <v>325</v>
      </c>
      <c r="O13" t="s">
        <v>221</v>
      </c>
      <c r="P13">
        <v>0.12</v>
      </c>
      <c r="Q13">
        <f t="shared" si="2"/>
        <v>7.1999999999999993</v>
      </c>
      <c r="R13">
        <f t="shared" si="3"/>
        <v>18</v>
      </c>
      <c r="T13" t="s">
        <v>73</v>
      </c>
      <c r="U13" t="str">
        <f t="shared" si="4"/>
        <v>cursed-drill-12 = Cursed drill - Level 12</v>
      </c>
    </row>
    <row r="14" spans="1:21" x14ac:dyDescent="0.25">
      <c r="A14">
        <v>13</v>
      </c>
      <c r="B14" t="str">
        <f t="shared" si="0"/>
        <v xml:space="preserve">{ type = "mining-drill", name = "cursed-drill-13", icon = "__Cursed-Exp__/graphics/icons/drill/cursed-drill.jpg", mining_power = 20, max_health = 500, mining_speed = 22.75, resource_searching_radius = 25.49, energy_usage = "350kW",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4" t="s">
        <v>0</v>
      </c>
      <c r="D14" t="s">
        <v>21</v>
      </c>
      <c r="E14" t="s">
        <v>220</v>
      </c>
      <c r="F14">
        <v>20</v>
      </c>
      <c r="G14" t="s">
        <v>61</v>
      </c>
      <c r="H14">
        <v>500</v>
      </c>
      <c r="I14" t="s">
        <v>1</v>
      </c>
      <c r="J14">
        <f t="shared" si="1"/>
        <v>22.75</v>
      </c>
      <c r="K14" t="s">
        <v>2</v>
      </c>
      <c r="L14">
        <v>25.49</v>
      </c>
      <c r="M14" t="s">
        <v>3</v>
      </c>
      <c r="N14">
        <v>350</v>
      </c>
      <c r="O14" t="s">
        <v>221</v>
      </c>
      <c r="P14">
        <v>0.13</v>
      </c>
      <c r="Q14">
        <f t="shared" si="2"/>
        <v>7.8000000000000007</v>
      </c>
      <c r="R14">
        <f t="shared" si="3"/>
        <v>19.5</v>
      </c>
      <c r="T14" t="s">
        <v>74</v>
      </c>
      <c r="U14" t="str">
        <f t="shared" si="4"/>
        <v>cursed-drill-13 = Cursed drill - Level 13</v>
      </c>
    </row>
    <row r="15" spans="1:21" x14ac:dyDescent="0.25">
      <c r="A15">
        <v>14</v>
      </c>
      <c r="B15" t="str">
        <f t="shared" si="0"/>
        <v xml:space="preserve">{ type = "mining-drill", name = "cursed-drill-14", icon = "__Cursed-Exp__/graphics/icons/drill/cursed-drill.jpg", mining_power = 21.5, max_health = 525, mining_speed = 26.25, resource_searching_radius = 27.49, energy_usage = "375kW",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5" t="s">
        <v>0</v>
      </c>
      <c r="D15" t="s">
        <v>22</v>
      </c>
      <c r="E15" t="s">
        <v>220</v>
      </c>
      <c r="F15">
        <v>21.5</v>
      </c>
      <c r="G15" t="s">
        <v>61</v>
      </c>
      <c r="H15">
        <v>525</v>
      </c>
      <c r="I15" t="s">
        <v>1</v>
      </c>
      <c r="J15">
        <f t="shared" si="1"/>
        <v>26.25</v>
      </c>
      <c r="K15" t="s">
        <v>2</v>
      </c>
      <c r="L15">
        <v>27.49</v>
      </c>
      <c r="M15" t="s">
        <v>3</v>
      </c>
      <c r="N15">
        <v>375</v>
      </c>
      <c r="O15" t="s">
        <v>221</v>
      </c>
      <c r="P15">
        <v>0.14000000000000001</v>
      </c>
      <c r="Q15">
        <f t="shared" si="2"/>
        <v>8.4</v>
      </c>
      <c r="R15">
        <f t="shared" si="3"/>
        <v>21.000000000000004</v>
      </c>
      <c r="T15" t="s">
        <v>75</v>
      </c>
      <c r="U15" t="str">
        <f t="shared" si="4"/>
        <v>cursed-drill-14 = Cursed drill - Level 14</v>
      </c>
    </row>
    <row r="16" spans="1:21" x14ac:dyDescent="0.25">
      <c r="A16">
        <v>15</v>
      </c>
      <c r="B16" t="str">
        <f t="shared" si="0"/>
        <v xml:space="preserve">{ type = "mining-drill", name = "cursed-drill-15", icon = "__Cursed-Exp__/graphics/icons/drill/cursed-drill.jpg", mining_power = 23, max_health = 550, mining_speed = 30, resource_searching_radius = 29.49, energy_usage = "400kW",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6" t="s">
        <v>0</v>
      </c>
      <c r="D16" t="s">
        <v>23</v>
      </c>
      <c r="E16" t="s">
        <v>220</v>
      </c>
      <c r="F16">
        <v>23</v>
      </c>
      <c r="G16" t="s">
        <v>61</v>
      </c>
      <c r="H16">
        <v>550</v>
      </c>
      <c r="I16" t="s">
        <v>1</v>
      </c>
      <c r="J16">
        <f t="shared" si="1"/>
        <v>30</v>
      </c>
      <c r="K16" t="s">
        <v>2</v>
      </c>
      <c r="L16">
        <v>29.49</v>
      </c>
      <c r="M16" t="s">
        <v>3</v>
      </c>
      <c r="N16">
        <v>400</v>
      </c>
      <c r="O16" t="s">
        <v>221</v>
      </c>
      <c r="P16">
        <v>0.15</v>
      </c>
      <c r="Q16">
        <f t="shared" si="2"/>
        <v>9</v>
      </c>
      <c r="R16">
        <f t="shared" si="3"/>
        <v>22.5</v>
      </c>
      <c r="T16" t="s">
        <v>76</v>
      </c>
      <c r="U16" t="str">
        <f t="shared" si="4"/>
        <v>cursed-drill-15 = Cursed drill - Level 15</v>
      </c>
    </row>
    <row r="17" spans="1:21" x14ac:dyDescent="0.25">
      <c r="A17">
        <v>16</v>
      </c>
      <c r="B17" t="str">
        <f t="shared" si="0"/>
        <v xml:space="preserve">{ type = "mining-drill", name = "cursed-drill-16", icon = "__Cursed-Exp__/graphics/icons/drill/cursed-drill.jpg", mining_power = 24.5, max_health = 575, mining_speed = 34, resource_searching_radius = 31.49, energy_usage = "425kW",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7" t="s">
        <v>0</v>
      </c>
      <c r="D17" t="s">
        <v>25</v>
      </c>
      <c r="E17" t="s">
        <v>220</v>
      </c>
      <c r="F17">
        <v>24.5</v>
      </c>
      <c r="G17" t="s">
        <v>61</v>
      </c>
      <c r="H17">
        <v>575</v>
      </c>
      <c r="I17" t="s">
        <v>1</v>
      </c>
      <c r="J17">
        <f t="shared" si="1"/>
        <v>34</v>
      </c>
      <c r="K17" t="s">
        <v>2</v>
      </c>
      <c r="L17">
        <v>31.49</v>
      </c>
      <c r="M17" t="s">
        <v>3</v>
      </c>
      <c r="N17">
        <v>425</v>
      </c>
      <c r="O17" t="s">
        <v>221</v>
      </c>
      <c r="P17">
        <v>0.16</v>
      </c>
      <c r="Q17">
        <f t="shared" si="2"/>
        <v>9.6</v>
      </c>
      <c r="R17">
        <f t="shared" si="3"/>
        <v>24</v>
      </c>
      <c r="T17" t="s">
        <v>77</v>
      </c>
      <c r="U17" t="str">
        <f t="shared" si="4"/>
        <v>cursed-drill-16 = Cursed drill - Level 16</v>
      </c>
    </row>
    <row r="18" spans="1:21" x14ac:dyDescent="0.25">
      <c r="A18">
        <v>17</v>
      </c>
      <c r="B18" t="str">
        <f t="shared" si="0"/>
        <v xml:space="preserve">{ type = "mining-drill", name = "cursed-drill-17", icon = "__Cursed-Exp__/graphics/icons/drill/cursed-drill.jpg", mining_power = 26, max_health = 600, mining_speed = 38.25, resource_searching_radius = 33.49, energy_usage = "450kW",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8" t="s">
        <v>0</v>
      </c>
      <c r="D18" t="s">
        <v>26</v>
      </c>
      <c r="E18" t="s">
        <v>220</v>
      </c>
      <c r="F18">
        <v>26</v>
      </c>
      <c r="G18" t="s">
        <v>61</v>
      </c>
      <c r="H18">
        <v>600</v>
      </c>
      <c r="I18" t="s">
        <v>1</v>
      </c>
      <c r="J18">
        <f t="shared" si="1"/>
        <v>38.25</v>
      </c>
      <c r="K18" t="s">
        <v>2</v>
      </c>
      <c r="L18">
        <v>33.49</v>
      </c>
      <c r="M18" t="s">
        <v>3</v>
      </c>
      <c r="N18">
        <v>450</v>
      </c>
      <c r="O18" t="s">
        <v>221</v>
      </c>
      <c r="P18">
        <v>0.17</v>
      </c>
      <c r="Q18">
        <f t="shared" si="2"/>
        <v>10.200000000000001</v>
      </c>
      <c r="R18">
        <f t="shared" si="3"/>
        <v>25.500000000000004</v>
      </c>
      <c r="T18" t="s">
        <v>78</v>
      </c>
      <c r="U18" t="str">
        <f t="shared" si="4"/>
        <v>cursed-drill-17 = Cursed drill - Level 17</v>
      </c>
    </row>
    <row r="19" spans="1:21" x14ac:dyDescent="0.25">
      <c r="A19">
        <v>18</v>
      </c>
      <c r="B19" t="str">
        <f t="shared" si="0"/>
        <v xml:space="preserve">{ type = "mining-drill", name = "cursed-drill-18", icon = "__Cursed-Exp__/graphics/icons/drill/cursed-drill.jpg", mining_power = 27.5, max_health = 625, mining_speed = 42.75, resource_searching_radius = 35.49, energy_usage = "475kW",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9" t="s">
        <v>0</v>
      </c>
      <c r="D19" t="s">
        <v>27</v>
      </c>
      <c r="E19" t="s">
        <v>220</v>
      </c>
      <c r="F19">
        <v>27.5</v>
      </c>
      <c r="G19" t="s">
        <v>61</v>
      </c>
      <c r="H19">
        <v>625</v>
      </c>
      <c r="I19" t="s">
        <v>1</v>
      </c>
      <c r="J19">
        <f t="shared" si="1"/>
        <v>42.75</v>
      </c>
      <c r="K19" t="s">
        <v>2</v>
      </c>
      <c r="L19">
        <v>35.49</v>
      </c>
      <c r="M19" t="s">
        <v>3</v>
      </c>
      <c r="N19">
        <v>475</v>
      </c>
      <c r="O19" t="s">
        <v>221</v>
      </c>
      <c r="P19">
        <v>0.18</v>
      </c>
      <c r="Q19">
        <f t="shared" si="2"/>
        <v>10.799999999999999</v>
      </c>
      <c r="R19">
        <f t="shared" si="3"/>
        <v>27</v>
      </c>
      <c r="T19" t="s">
        <v>79</v>
      </c>
      <c r="U19" t="str">
        <f t="shared" si="4"/>
        <v>cursed-drill-18 = Cursed drill - Level 18</v>
      </c>
    </row>
    <row r="20" spans="1:21" x14ac:dyDescent="0.25">
      <c r="A20">
        <v>19</v>
      </c>
      <c r="B20" t="str">
        <f t="shared" si="0"/>
        <v xml:space="preserve">{ type = "mining-drill", name = "cursed-drill-19", icon = "__Cursed-Exp__/graphics/icons/drill/cursed-drill.jpg", mining_power = 29, max_health = 650, mining_speed = 47.5, resource_searching_radius = 37.49, energy_usage = "500kW",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0" t="s">
        <v>0</v>
      </c>
      <c r="D20" t="s">
        <v>28</v>
      </c>
      <c r="E20" t="s">
        <v>220</v>
      </c>
      <c r="F20">
        <v>29</v>
      </c>
      <c r="G20" t="s">
        <v>61</v>
      </c>
      <c r="H20">
        <v>650</v>
      </c>
      <c r="I20" t="s">
        <v>1</v>
      </c>
      <c r="J20">
        <f t="shared" si="1"/>
        <v>47.5</v>
      </c>
      <c r="K20" t="s">
        <v>2</v>
      </c>
      <c r="L20">
        <v>37.49</v>
      </c>
      <c r="M20" t="s">
        <v>3</v>
      </c>
      <c r="N20">
        <v>500</v>
      </c>
      <c r="O20" t="s">
        <v>221</v>
      </c>
      <c r="P20">
        <v>0.19</v>
      </c>
      <c r="Q20">
        <f t="shared" si="2"/>
        <v>11.4</v>
      </c>
      <c r="R20">
        <f t="shared" si="3"/>
        <v>28.5</v>
      </c>
      <c r="T20" t="s">
        <v>80</v>
      </c>
      <c r="U20" t="str">
        <f t="shared" si="4"/>
        <v>cursed-drill-19 = Cursed drill - Level 19</v>
      </c>
    </row>
    <row r="21" spans="1:21" x14ac:dyDescent="0.25">
      <c r="A21">
        <v>20</v>
      </c>
      <c r="B21" t="str">
        <f t="shared" si="0"/>
        <v xml:space="preserve">{ type = "mining-drill", name = "cursed-drill-20", icon = "__Cursed-Exp__/graphics/icons/drill/cursed-drill.jpg", mining_power = 30.5, max_health = 675, mining_speed = 52.5, resource_searching_radius = 39.49, energy_usage = "525kW",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1" t="s">
        <v>0</v>
      </c>
      <c r="D21" t="s">
        <v>29</v>
      </c>
      <c r="E21" t="s">
        <v>220</v>
      </c>
      <c r="F21">
        <v>30.5</v>
      </c>
      <c r="G21" t="s">
        <v>61</v>
      </c>
      <c r="H21">
        <v>675</v>
      </c>
      <c r="I21" t="s">
        <v>1</v>
      </c>
      <c r="J21">
        <f t="shared" si="1"/>
        <v>52.5</v>
      </c>
      <c r="K21" t="s">
        <v>2</v>
      </c>
      <c r="L21">
        <v>39.49</v>
      </c>
      <c r="M21" t="s">
        <v>3</v>
      </c>
      <c r="N21">
        <v>525</v>
      </c>
      <c r="O21" t="s">
        <v>221</v>
      </c>
      <c r="P21">
        <v>0.2</v>
      </c>
      <c r="Q21">
        <f t="shared" si="2"/>
        <v>12</v>
      </c>
      <c r="R21">
        <f t="shared" si="3"/>
        <v>30</v>
      </c>
      <c r="T21" t="s">
        <v>81</v>
      </c>
      <c r="U21" t="str">
        <f t="shared" si="4"/>
        <v>cursed-drill-20 = Cursed drill - Level 20</v>
      </c>
    </row>
    <row r="22" spans="1:21" x14ac:dyDescent="0.25">
      <c r="A22">
        <v>21</v>
      </c>
      <c r="B22" t="str">
        <f t="shared" si="0"/>
        <v xml:space="preserve">{ type = "mining-drill", name = "cursed-drill-21", icon = "__Cursed-Exp__/graphics/icons/drill/cursed-drill.jpg", mining_power = 32, max_health = 700, mining_speed = 57.75, resource_searching_radius = 41.49, energy_usage = "550kW",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2" t="s">
        <v>0</v>
      </c>
      <c r="D22" t="s">
        <v>30</v>
      </c>
      <c r="E22" t="s">
        <v>220</v>
      </c>
      <c r="F22">
        <v>32</v>
      </c>
      <c r="G22" t="s">
        <v>61</v>
      </c>
      <c r="H22">
        <v>700</v>
      </c>
      <c r="I22" t="s">
        <v>1</v>
      </c>
      <c r="J22">
        <f t="shared" si="1"/>
        <v>57.75</v>
      </c>
      <c r="K22" t="s">
        <v>2</v>
      </c>
      <c r="L22">
        <v>41.49</v>
      </c>
      <c r="M22" t="s">
        <v>3</v>
      </c>
      <c r="N22">
        <v>550</v>
      </c>
      <c r="O22" t="s">
        <v>221</v>
      </c>
      <c r="P22">
        <v>0.21</v>
      </c>
      <c r="Q22">
        <f t="shared" si="2"/>
        <v>12.6</v>
      </c>
      <c r="R22">
        <f t="shared" si="3"/>
        <v>31.5</v>
      </c>
      <c r="T22" t="s">
        <v>82</v>
      </c>
      <c r="U22" t="str">
        <f t="shared" si="4"/>
        <v>cursed-drill-21 = Cursed drill - Level 21</v>
      </c>
    </row>
    <row r="23" spans="1:21" x14ac:dyDescent="0.25">
      <c r="A23">
        <v>22</v>
      </c>
      <c r="B23" t="str">
        <f t="shared" si="0"/>
        <v xml:space="preserve">{ type = "mining-drill", name = "cursed-drill-22", icon = "__Cursed-Exp__/graphics/icons/drill/cursed-drill.jpg", mining_power = 33.5, max_health = 725, mining_speed = 63.25, resource_searching_radius = 43.49, energy_usage = "575kW",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3" t="s">
        <v>0</v>
      </c>
      <c r="D23" t="s">
        <v>31</v>
      </c>
      <c r="E23" t="s">
        <v>220</v>
      </c>
      <c r="F23">
        <v>33.5</v>
      </c>
      <c r="G23" t="s">
        <v>61</v>
      </c>
      <c r="H23">
        <v>725</v>
      </c>
      <c r="I23" t="s">
        <v>1</v>
      </c>
      <c r="J23">
        <f t="shared" si="1"/>
        <v>63.25</v>
      </c>
      <c r="K23" t="s">
        <v>2</v>
      </c>
      <c r="L23">
        <v>43.49</v>
      </c>
      <c r="M23" t="s">
        <v>3</v>
      </c>
      <c r="N23">
        <v>575</v>
      </c>
      <c r="O23" t="s">
        <v>221</v>
      </c>
      <c r="P23">
        <v>0.22</v>
      </c>
      <c r="Q23">
        <f t="shared" si="2"/>
        <v>13.2</v>
      </c>
      <c r="R23">
        <f t="shared" si="3"/>
        <v>33</v>
      </c>
      <c r="T23" t="s">
        <v>83</v>
      </c>
      <c r="U23" t="str">
        <f t="shared" si="4"/>
        <v>cursed-drill-22 = Cursed drill - Level 22</v>
      </c>
    </row>
    <row r="24" spans="1:21" x14ac:dyDescent="0.25">
      <c r="A24">
        <v>23</v>
      </c>
      <c r="B24" t="str">
        <f t="shared" si="0"/>
        <v xml:space="preserve">{ type = "mining-drill", name = "cursed-drill-23", icon = "__Cursed-Exp__/graphics/icons/drill/cursed-drill.jpg", mining_power = 35, max_health = 750, mining_speed = 69, resource_searching_radius = 45.49, energy_usage = "600kW",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4" t="s">
        <v>0</v>
      </c>
      <c r="D24" t="s">
        <v>32</v>
      </c>
      <c r="E24" t="s">
        <v>220</v>
      </c>
      <c r="F24">
        <v>35</v>
      </c>
      <c r="G24" t="s">
        <v>61</v>
      </c>
      <c r="H24">
        <v>750</v>
      </c>
      <c r="I24" t="s">
        <v>1</v>
      </c>
      <c r="J24">
        <f t="shared" si="1"/>
        <v>69</v>
      </c>
      <c r="K24" t="s">
        <v>2</v>
      </c>
      <c r="L24">
        <v>45.49</v>
      </c>
      <c r="M24" t="s">
        <v>3</v>
      </c>
      <c r="N24">
        <v>600</v>
      </c>
      <c r="O24" t="s">
        <v>221</v>
      </c>
      <c r="P24">
        <v>0.23</v>
      </c>
      <c r="Q24">
        <f t="shared" si="2"/>
        <v>13.8</v>
      </c>
      <c r="R24">
        <f t="shared" si="3"/>
        <v>34.5</v>
      </c>
      <c r="T24" t="s">
        <v>84</v>
      </c>
      <c r="U24" t="str">
        <f t="shared" si="4"/>
        <v>cursed-drill-23 = Cursed drill - Level 23</v>
      </c>
    </row>
    <row r="25" spans="1:21" x14ac:dyDescent="0.25">
      <c r="A25">
        <v>24</v>
      </c>
      <c r="B25" t="str">
        <f t="shared" si="0"/>
        <v xml:space="preserve">{ type = "mining-drill", name = "cursed-drill-24", icon = "__Cursed-Exp__/graphics/icons/drill/cursed-drill.jpg", mining_power = 36.5, max_health = 775, mining_speed = 75, resource_searching_radius = 47.49, energy_usage = "625kW",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5" t="s">
        <v>0</v>
      </c>
      <c r="D25" t="s">
        <v>33</v>
      </c>
      <c r="E25" t="s">
        <v>220</v>
      </c>
      <c r="F25">
        <v>36.5</v>
      </c>
      <c r="G25" t="s">
        <v>61</v>
      </c>
      <c r="H25">
        <v>775</v>
      </c>
      <c r="I25" t="s">
        <v>1</v>
      </c>
      <c r="J25">
        <f t="shared" si="1"/>
        <v>75</v>
      </c>
      <c r="K25" t="s">
        <v>2</v>
      </c>
      <c r="L25">
        <v>47.49</v>
      </c>
      <c r="M25" t="s">
        <v>3</v>
      </c>
      <c r="N25">
        <v>625</v>
      </c>
      <c r="O25" t="s">
        <v>221</v>
      </c>
      <c r="P25">
        <v>0.24</v>
      </c>
      <c r="Q25">
        <f t="shared" si="2"/>
        <v>14.399999999999999</v>
      </c>
      <c r="R25">
        <f t="shared" si="3"/>
        <v>36</v>
      </c>
      <c r="T25" t="s">
        <v>85</v>
      </c>
      <c r="U25" t="str">
        <f t="shared" si="4"/>
        <v>cursed-drill-24 = Cursed drill - Level 24</v>
      </c>
    </row>
    <row r="26" spans="1:21" x14ac:dyDescent="0.25">
      <c r="A26">
        <v>25</v>
      </c>
      <c r="B26" t="str">
        <f t="shared" si="0"/>
        <v xml:space="preserve">{ type = "mining-drill", name = "cursed-drill-25", icon = "__Cursed-Exp__/graphics/icons/drill/cursed-drill.jpg", mining_power = 38, max_health = 800, mining_speed = 81.25, resource_searching_radius = 49.49, energy_usage = "650kW",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6" t="s">
        <v>0</v>
      </c>
      <c r="D26" t="s">
        <v>34</v>
      </c>
      <c r="E26" t="s">
        <v>220</v>
      </c>
      <c r="F26">
        <v>38</v>
      </c>
      <c r="G26" t="s">
        <v>61</v>
      </c>
      <c r="H26">
        <v>800</v>
      </c>
      <c r="I26" t="s">
        <v>1</v>
      </c>
      <c r="J26">
        <f t="shared" si="1"/>
        <v>81.25</v>
      </c>
      <c r="K26" t="s">
        <v>2</v>
      </c>
      <c r="L26">
        <v>49.49</v>
      </c>
      <c r="M26" t="s">
        <v>3</v>
      </c>
      <c r="N26">
        <v>650</v>
      </c>
      <c r="O26" t="s">
        <v>221</v>
      </c>
      <c r="P26">
        <v>0.25</v>
      </c>
      <c r="Q26">
        <f t="shared" si="2"/>
        <v>15</v>
      </c>
      <c r="R26">
        <f t="shared" si="3"/>
        <v>37.5</v>
      </c>
      <c r="T26" t="s">
        <v>86</v>
      </c>
      <c r="U26" t="str">
        <f t="shared" si="4"/>
        <v>cursed-drill-25 = Cursed drill - Level 25</v>
      </c>
    </row>
    <row r="27" spans="1:21" x14ac:dyDescent="0.25">
      <c r="A27">
        <v>26</v>
      </c>
      <c r="B27" t="str">
        <f t="shared" si="0"/>
        <v xml:space="preserve">{ type = "mining-drill", name = "cursed-drill-26", icon = "__Cursed-Exp__/graphics/icons/drill/cursed-drill.jpg", mining_power = 39.5, max_health = 825, mining_speed = 87.75, resource_searching_radius = 51.49, energy_usage = "675kW",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7" t="s">
        <v>0</v>
      </c>
      <c r="D27" t="s">
        <v>35</v>
      </c>
      <c r="E27" t="s">
        <v>220</v>
      </c>
      <c r="F27">
        <v>39.5</v>
      </c>
      <c r="G27" t="s">
        <v>61</v>
      </c>
      <c r="H27">
        <v>825</v>
      </c>
      <c r="I27" t="s">
        <v>1</v>
      </c>
      <c r="J27">
        <f t="shared" si="1"/>
        <v>87.75</v>
      </c>
      <c r="K27" t="s">
        <v>2</v>
      </c>
      <c r="L27">
        <v>51.49</v>
      </c>
      <c r="M27" t="s">
        <v>3</v>
      </c>
      <c r="N27">
        <v>675</v>
      </c>
      <c r="O27" t="s">
        <v>221</v>
      </c>
      <c r="P27">
        <v>0.26</v>
      </c>
      <c r="Q27">
        <f t="shared" si="2"/>
        <v>15.600000000000001</v>
      </c>
      <c r="R27">
        <f t="shared" si="3"/>
        <v>39</v>
      </c>
      <c r="T27" t="s">
        <v>87</v>
      </c>
      <c r="U27" t="str">
        <f t="shared" si="4"/>
        <v>cursed-drill-26 = Cursed drill - Level 26</v>
      </c>
    </row>
    <row r="28" spans="1:21" x14ac:dyDescent="0.25">
      <c r="A28">
        <v>27</v>
      </c>
      <c r="B28" t="str">
        <f t="shared" si="0"/>
        <v xml:space="preserve">{ type = "mining-drill", name = "cursed-drill-27", icon = "__Cursed-Exp__/graphics/icons/drill/cursed-drill.jpg", mining_power = 41, max_health = 850, mining_speed = 94.5, resource_searching_radius = 53.49, energy_usage = "700kW",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8" t="s">
        <v>0</v>
      </c>
      <c r="D28" t="s">
        <v>36</v>
      </c>
      <c r="E28" t="s">
        <v>220</v>
      </c>
      <c r="F28">
        <v>41</v>
      </c>
      <c r="G28" t="s">
        <v>61</v>
      </c>
      <c r="H28">
        <v>850</v>
      </c>
      <c r="I28" t="s">
        <v>1</v>
      </c>
      <c r="J28">
        <f t="shared" si="1"/>
        <v>94.5</v>
      </c>
      <c r="K28" t="s">
        <v>2</v>
      </c>
      <c r="L28">
        <v>53.49</v>
      </c>
      <c r="M28" t="s">
        <v>3</v>
      </c>
      <c r="N28">
        <v>700</v>
      </c>
      <c r="O28" t="s">
        <v>221</v>
      </c>
      <c r="P28">
        <v>0.27</v>
      </c>
      <c r="Q28">
        <f t="shared" si="2"/>
        <v>16.200000000000003</v>
      </c>
      <c r="R28">
        <f t="shared" si="3"/>
        <v>40.5</v>
      </c>
      <c r="T28" t="s">
        <v>88</v>
      </c>
      <c r="U28" t="str">
        <f t="shared" si="4"/>
        <v>cursed-drill-27 = Cursed drill - Level 27</v>
      </c>
    </row>
    <row r="29" spans="1:21" x14ac:dyDescent="0.25">
      <c r="A29">
        <v>28</v>
      </c>
      <c r="B29" t="str">
        <f t="shared" si="0"/>
        <v xml:space="preserve">{ type = "mining-drill", name = "cursed-drill-28", icon = "__Cursed-Exp__/graphics/icons/drill/cursed-drill.jpg", mining_power = 42.5, max_health = 875, mining_speed = 101.5, resource_searching_radius = 55.49, energy_usage = "725kW",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9" t="s">
        <v>0</v>
      </c>
      <c r="D29" t="s">
        <v>37</v>
      </c>
      <c r="E29" t="s">
        <v>220</v>
      </c>
      <c r="F29">
        <v>42.5</v>
      </c>
      <c r="G29" t="s">
        <v>61</v>
      </c>
      <c r="H29">
        <v>875</v>
      </c>
      <c r="I29" t="s">
        <v>1</v>
      </c>
      <c r="J29">
        <f t="shared" si="1"/>
        <v>101.5</v>
      </c>
      <c r="K29" t="s">
        <v>2</v>
      </c>
      <c r="L29">
        <v>55.49</v>
      </c>
      <c r="M29" t="s">
        <v>3</v>
      </c>
      <c r="N29">
        <v>725</v>
      </c>
      <c r="O29" t="s">
        <v>221</v>
      </c>
      <c r="P29">
        <v>0.28000000000000003</v>
      </c>
      <c r="Q29">
        <f t="shared" si="2"/>
        <v>16.8</v>
      </c>
      <c r="R29">
        <f t="shared" si="3"/>
        <v>42.000000000000007</v>
      </c>
      <c r="T29" t="s">
        <v>89</v>
      </c>
      <c r="U29" t="str">
        <f t="shared" si="4"/>
        <v>cursed-drill-28 = Cursed drill - Level 28</v>
      </c>
    </row>
    <row r="30" spans="1:21" x14ac:dyDescent="0.25">
      <c r="A30">
        <v>29</v>
      </c>
      <c r="B30" t="str">
        <f t="shared" si="0"/>
        <v xml:space="preserve">{ type = "mining-drill", name = "cursed-drill-29", icon = "__Cursed-Exp__/graphics/icons/drill/cursed-drill.jpg", mining_power = 44, max_health = 900, mining_speed = 108.75, resource_searching_radius = 57.49, energy_usage = "750kW",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0" t="s">
        <v>0</v>
      </c>
      <c r="D30" t="s">
        <v>38</v>
      </c>
      <c r="E30" t="s">
        <v>220</v>
      </c>
      <c r="F30">
        <v>44</v>
      </c>
      <c r="G30" t="s">
        <v>61</v>
      </c>
      <c r="H30">
        <v>900</v>
      </c>
      <c r="I30" t="s">
        <v>1</v>
      </c>
      <c r="J30">
        <f t="shared" si="1"/>
        <v>108.75</v>
      </c>
      <c r="K30" t="s">
        <v>2</v>
      </c>
      <c r="L30">
        <v>57.49</v>
      </c>
      <c r="M30" t="s">
        <v>3</v>
      </c>
      <c r="N30">
        <v>750</v>
      </c>
      <c r="O30" t="s">
        <v>221</v>
      </c>
      <c r="P30">
        <v>0.28999999999999998</v>
      </c>
      <c r="Q30">
        <f t="shared" si="2"/>
        <v>17.399999999999999</v>
      </c>
      <c r="R30">
        <f t="shared" si="3"/>
        <v>43.5</v>
      </c>
      <c r="T30" t="s">
        <v>90</v>
      </c>
      <c r="U30" t="str">
        <f t="shared" si="4"/>
        <v>cursed-drill-29 = Cursed drill - Level 29</v>
      </c>
    </row>
    <row r="31" spans="1:21" x14ac:dyDescent="0.25">
      <c r="A31">
        <v>30</v>
      </c>
      <c r="B31" t="str">
        <f t="shared" si="0"/>
        <v xml:space="preserve">{ type = "mining-drill", name = "cursed-drill-30", icon = "__Cursed-Exp__/graphics/icons/drill/cursed-drill.jpg", mining_power = 45.5, max_health = 925, mining_speed = 116.25, resource_searching_radius = 59.49, energy_usage = "775kW",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1" t="s">
        <v>0</v>
      </c>
      <c r="D31" t="s">
        <v>39</v>
      </c>
      <c r="E31" t="s">
        <v>220</v>
      </c>
      <c r="F31">
        <v>45.5</v>
      </c>
      <c r="G31" t="s">
        <v>61</v>
      </c>
      <c r="H31">
        <v>925</v>
      </c>
      <c r="I31" t="s">
        <v>1</v>
      </c>
      <c r="J31">
        <f t="shared" si="1"/>
        <v>116.25</v>
      </c>
      <c r="K31" t="s">
        <v>2</v>
      </c>
      <c r="L31">
        <v>59.49</v>
      </c>
      <c r="M31" t="s">
        <v>3</v>
      </c>
      <c r="N31">
        <v>775</v>
      </c>
      <c r="O31" t="s">
        <v>221</v>
      </c>
      <c r="P31">
        <v>0.3</v>
      </c>
      <c r="Q31">
        <f t="shared" si="2"/>
        <v>18</v>
      </c>
      <c r="R31">
        <f t="shared" si="3"/>
        <v>45</v>
      </c>
      <c r="T31" t="s">
        <v>91</v>
      </c>
      <c r="U31" t="str">
        <f t="shared" si="4"/>
        <v>cursed-drill-30 = Cursed drill - Level 30</v>
      </c>
    </row>
    <row r="32" spans="1:21" x14ac:dyDescent="0.25">
      <c r="A32">
        <v>31</v>
      </c>
      <c r="B32" t="str">
        <f t="shared" si="0"/>
        <v xml:space="preserve">{ type = "mining-drill", name = "cursed-drill-31", icon = "__Cursed-Exp__/graphics/icons/drill/cursed-drill.jpg", mining_power = 47, max_health = 950, mining_speed = 124, resource_searching_radius = 61.49, energy_usage = "800kW",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2" t="s">
        <v>0</v>
      </c>
      <c r="D32" t="s">
        <v>40</v>
      </c>
      <c r="E32" t="s">
        <v>220</v>
      </c>
      <c r="F32">
        <v>47</v>
      </c>
      <c r="G32" t="s">
        <v>61</v>
      </c>
      <c r="H32">
        <v>950</v>
      </c>
      <c r="I32" t="s">
        <v>1</v>
      </c>
      <c r="J32">
        <f t="shared" si="1"/>
        <v>124</v>
      </c>
      <c r="K32" t="s">
        <v>2</v>
      </c>
      <c r="L32">
        <v>61.49</v>
      </c>
      <c r="M32" t="s">
        <v>3</v>
      </c>
      <c r="N32">
        <v>800</v>
      </c>
      <c r="O32" t="s">
        <v>221</v>
      </c>
      <c r="P32">
        <v>0.31</v>
      </c>
      <c r="Q32">
        <f t="shared" si="2"/>
        <v>18.600000000000001</v>
      </c>
      <c r="R32">
        <f t="shared" si="3"/>
        <v>46.5</v>
      </c>
      <c r="T32" t="s">
        <v>92</v>
      </c>
      <c r="U32" t="str">
        <f t="shared" si="4"/>
        <v>cursed-drill-31 = Cursed drill - Level 31</v>
      </c>
    </row>
    <row r="33" spans="1:21" x14ac:dyDescent="0.25">
      <c r="A33">
        <v>32</v>
      </c>
      <c r="B33" t="str">
        <f t="shared" si="0"/>
        <v xml:space="preserve">{ type = "mining-drill", name = "cursed-drill-32", icon = "__Cursed-Exp__/graphics/icons/drill/cursed-drill.jpg", mining_power = 48.5, max_health = 975, mining_speed = 132, resource_searching_radius = 63.49, energy_usage = "825kW",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3" t="s">
        <v>0</v>
      </c>
      <c r="D33" t="s">
        <v>41</v>
      </c>
      <c r="E33" t="s">
        <v>220</v>
      </c>
      <c r="F33">
        <v>48.5</v>
      </c>
      <c r="G33" t="s">
        <v>61</v>
      </c>
      <c r="H33">
        <v>975</v>
      </c>
      <c r="I33" t="s">
        <v>1</v>
      </c>
      <c r="J33">
        <f t="shared" si="1"/>
        <v>132</v>
      </c>
      <c r="K33" t="s">
        <v>2</v>
      </c>
      <c r="L33">
        <v>63.49</v>
      </c>
      <c r="M33" t="s">
        <v>3</v>
      </c>
      <c r="N33">
        <v>825</v>
      </c>
      <c r="O33" t="s">
        <v>221</v>
      </c>
      <c r="P33">
        <v>0.32</v>
      </c>
      <c r="Q33">
        <f t="shared" si="2"/>
        <v>19.2</v>
      </c>
      <c r="R33">
        <f t="shared" si="3"/>
        <v>48</v>
      </c>
      <c r="T33" t="s">
        <v>93</v>
      </c>
      <c r="U33" t="str">
        <f t="shared" si="4"/>
        <v>cursed-drill-32 = Cursed drill - Level 32</v>
      </c>
    </row>
    <row r="34" spans="1:21" x14ac:dyDescent="0.25">
      <c r="A34">
        <v>33</v>
      </c>
      <c r="B34" t="str">
        <f t="shared" si="0"/>
        <v xml:space="preserve">{ type = "mining-drill", name = "cursed-drill-33", icon = "__Cursed-Exp__/graphics/icons/drill/cursed-drill.jpg", mining_power = 50, max_health = 1000, mining_speed = 140.25, resource_searching_radius = 65.49, energy_usage = "850kW",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4" t="s">
        <v>0</v>
      </c>
      <c r="D34" t="s">
        <v>42</v>
      </c>
      <c r="E34" t="s">
        <v>220</v>
      </c>
      <c r="F34">
        <v>50</v>
      </c>
      <c r="G34" t="s">
        <v>61</v>
      </c>
      <c r="H34">
        <v>1000</v>
      </c>
      <c r="I34" t="s">
        <v>1</v>
      </c>
      <c r="J34">
        <f t="shared" si="1"/>
        <v>140.25</v>
      </c>
      <c r="K34" t="s">
        <v>2</v>
      </c>
      <c r="L34">
        <v>65.489999999999995</v>
      </c>
      <c r="M34" t="s">
        <v>3</v>
      </c>
      <c r="N34">
        <v>850</v>
      </c>
      <c r="O34" t="s">
        <v>221</v>
      </c>
      <c r="P34">
        <v>0.33</v>
      </c>
      <c r="Q34">
        <f t="shared" si="2"/>
        <v>19.8</v>
      </c>
      <c r="R34">
        <f t="shared" si="3"/>
        <v>49.5</v>
      </c>
      <c r="T34" t="s">
        <v>94</v>
      </c>
      <c r="U34" t="str">
        <f t="shared" si="4"/>
        <v>cursed-drill-33 = Cursed drill - Level 33</v>
      </c>
    </row>
    <row r="35" spans="1:21" x14ac:dyDescent="0.25">
      <c r="A35">
        <v>34</v>
      </c>
      <c r="B35" t="str">
        <f t="shared" si="0"/>
        <v xml:space="preserve">{ type = "mining-drill", name = "cursed-drill-34", icon = "__Cursed-Exp__/graphics/icons/drill/cursed-drill.jpg", mining_power = 51.5, max_health = 1025, mining_speed = 148.75, resource_searching_radius = 67.49, energy_usage = "875kW",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5" t="s">
        <v>0</v>
      </c>
      <c r="D35" t="s">
        <v>43</v>
      </c>
      <c r="E35" t="s">
        <v>220</v>
      </c>
      <c r="F35">
        <v>51.5</v>
      </c>
      <c r="G35" t="s">
        <v>61</v>
      </c>
      <c r="H35">
        <v>1025</v>
      </c>
      <c r="I35" t="s">
        <v>1</v>
      </c>
      <c r="J35">
        <f t="shared" ref="J35:J51" si="5">J34+0.25*A35</f>
        <v>148.75</v>
      </c>
      <c r="K35" t="s">
        <v>2</v>
      </c>
      <c r="L35">
        <v>67.489999999999995</v>
      </c>
      <c r="M35" t="s">
        <v>3</v>
      </c>
      <c r="N35">
        <v>875</v>
      </c>
      <c r="O35" t="s">
        <v>221</v>
      </c>
      <c r="P35">
        <v>0.34</v>
      </c>
      <c r="Q35">
        <f t="shared" si="2"/>
        <v>20.400000000000002</v>
      </c>
      <c r="R35">
        <f t="shared" si="3"/>
        <v>51.000000000000007</v>
      </c>
      <c r="T35" t="s">
        <v>95</v>
      </c>
      <c r="U35" t="str">
        <f t="shared" si="4"/>
        <v>cursed-drill-34 = Cursed drill - Level 34</v>
      </c>
    </row>
    <row r="36" spans="1:21" x14ac:dyDescent="0.25">
      <c r="A36">
        <v>35</v>
      </c>
      <c r="B36" t="str">
        <f t="shared" si="0"/>
        <v xml:space="preserve">{ type = "mining-drill", name = "cursed-drill-35", icon = "__Cursed-Exp__/graphics/icons/drill/cursed-drill.jpg", mining_power = 53, max_health = 1050, mining_speed = 157.5, resource_searching_radius = 69.49, energy_usage = "900kW",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6" t="s">
        <v>0</v>
      </c>
      <c r="D36" t="s">
        <v>44</v>
      </c>
      <c r="E36" t="s">
        <v>220</v>
      </c>
      <c r="F36">
        <v>53</v>
      </c>
      <c r="G36" t="s">
        <v>61</v>
      </c>
      <c r="H36">
        <v>1050</v>
      </c>
      <c r="I36" t="s">
        <v>1</v>
      </c>
      <c r="J36">
        <f t="shared" si="5"/>
        <v>157.5</v>
      </c>
      <c r="K36" t="s">
        <v>2</v>
      </c>
      <c r="L36">
        <v>69.489999999999995</v>
      </c>
      <c r="M36" t="s">
        <v>3</v>
      </c>
      <c r="N36">
        <v>900</v>
      </c>
      <c r="O36" t="s">
        <v>221</v>
      </c>
      <c r="P36">
        <v>0.35</v>
      </c>
      <c r="Q36">
        <f t="shared" si="2"/>
        <v>21</v>
      </c>
      <c r="R36">
        <f t="shared" si="3"/>
        <v>52.5</v>
      </c>
      <c r="T36" t="s">
        <v>96</v>
      </c>
      <c r="U36" t="str">
        <f t="shared" si="4"/>
        <v>cursed-drill-35 = Cursed drill - Level 35</v>
      </c>
    </row>
    <row r="37" spans="1:21" x14ac:dyDescent="0.25">
      <c r="A37">
        <v>36</v>
      </c>
      <c r="B37" t="str">
        <f t="shared" si="0"/>
        <v xml:space="preserve">{ type = "mining-drill", name = "cursed-drill-36", icon = "__Cursed-Exp__/graphics/icons/drill/cursed-drill.jpg", mining_power = 54.5, max_health = 1075, mining_speed = 166.5, resource_searching_radius = 71.49, energy_usage = "925kW",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7" t="s">
        <v>0</v>
      </c>
      <c r="D37" t="s">
        <v>45</v>
      </c>
      <c r="E37" t="s">
        <v>220</v>
      </c>
      <c r="F37">
        <v>54.5</v>
      </c>
      <c r="G37" t="s">
        <v>61</v>
      </c>
      <c r="H37">
        <v>1075</v>
      </c>
      <c r="I37" t="s">
        <v>1</v>
      </c>
      <c r="J37">
        <f t="shared" si="5"/>
        <v>166.5</v>
      </c>
      <c r="K37" t="s">
        <v>2</v>
      </c>
      <c r="L37">
        <v>71.489999999999995</v>
      </c>
      <c r="M37" t="s">
        <v>3</v>
      </c>
      <c r="N37">
        <v>925</v>
      </c>
      <c r="O37" t="s">
        <v>221</v>
      </c>
      <c r="P37">
        <v>0.36</v>
      </c>
      <c r="Q37">
        <f t="shared" si="2"/>
        <v>21.599999999999998</v>
      </c>
      <c r="R37">
        <f t="shared" si="3"/>
        <v>54</v>
      </c>
      <c r="T37" t="s">
        <v>97</v>
      </c>
      <c r="U37" t="str">
        <f t="shared" si="4"/>
        <v>cursed-drill-36 = Cursed drill - Level 36</v>
      </c>
    </row>
    <row r="38" spans="1:21" x14ac:dyDescent="0.25">
      <c r="A38">
        <v>37</v>
      </c>
      <c r="B38" t="str">
        <f t="shared" si="0"/>
        <v xml:space="preserve">{ type = "mining-drill", name = "cursed-drill-37", icon = "__Cursed-Exp__/graphics/icons/drill/cursed-drill.jpg", mining_power = 56, max_health = 1100, mining_speed = 175.75, resource_searching_radius = 73.49, energy_usage = "950kW",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8" t="s">
        <v>0</v>
      </c>
      <c r="D38" t="s">
        <v>46</v>
      </c>
      <c r="E38" t="s">
        <v>220</v>
      </c>
      <c r="F38">
        <v>56</v>
      </c>
      <c r="G38" t="s">
        <v>61</v>
      </c>
      <c r="H38">
        <v>1100</v>
      </c>
      <c r="I38" t="s">
        <v>1</v>
      </c>
      <c r="J38">
        <f t="shared" si="5"/>
        <v>175.75</v>
      </c>
      <c r="K38" t="s">
        <v>2</v>
      </c>
      <c r="L38">
        <v>73.489999999999995</v>
      </c>
      <c r="M38" t="s">
        <v>3</v>
      </c>
      <c r="N38">
        <v>950</v>
      </c>
      <c r="O38" t="s">
        <v>221</v>
      </c>
      <c r="P38">
        <v>0.37</v>
      </c>
      <c r="Q38">
        <f t="shared" si="2"/>
        <v>22.2</v>
      </c>
      <c r="R38">
        <f t="shared" si="3"/>
        <v>55.5</v>
      </c>
      <c r="T38" t="s">
        <v>98</v>
      </c>
      <c r="U38" t="str">
        <f t="shared" si="4"/>
        <v>cursed-drill-37 = Cursed drill - Level 37</v>
      </c>
    </row>
    <row r="39" spans="1:21" x14ac:dyDescent="0.25">
      <c r="A39">
        <v>38</v>
      </c>
      <c r="B39" t="str">
        <f t="shared" si="0"/>
        <v xml:space="preserve">{ type = "mining-drill", name = "cursed-drill-38", icon = "__Cursed-Exp__/graphics/icons/drill/cursed-drill.jpg", mining_power = 57.5, max_health = 1125, mining_speed = 185.25, resource_searching_radius = 75.49, energy_usage = "975kW",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9" t="s">
        <v>0</v>
      </c>
      <c r="D39" t="s">
        <v>47</v>
      </c>
      <c r="E39" t="s">
        <v>220</v>
      </c>
      <c r="F39">
        <v>57.5</v>
      </c>
      <c r="G39" t="s">
        <v>61</v>
      </c>
      <c r="H39">
        <v>1125</v>
      </c>
      <c r="I39" t="s">
        <v>1</v>
      </c>
      <c r="J39">
        <f t="shared" si="5"/>
        <v>185.25</v>
      </c>
      <c r="K39" t="s">
        <v>2</v>
      </c>
      <c r="L39">
        <v>75.489999999999995</v>
      </c>
      <c r="M39" t="s">
        <v>3</v>
      </c>
      <c r="N39">
        <v>975</v>
      </c>
      <c r="O39" t="s">
        <v>221</v>
      </c>
      <c r="P39">
        <v>0.38</v>
      </c>
      <c r="Q39">
        <f t="shared" si="2"/>
        <v>22.8</v>
      </c>
      <c r="R39">
        <f t="shared" si="3"/>
        <v>57</v>
      </c>
      <c r="T39" t="s">
        <v>99</v>
      </c>
      <c r="U39" t="str">
        <f t="shared" si="4"/>
        <v>cursed-drill-38 = Cursed drill - Level 38</v>
      </c>
    </row>
    <row r="40" spans="1:21" x14ac:dyDescent="0.25">
      <c r="A40">
        <v>39</v>
      </c>
      <c r="B40" t="str">
        <f t="shared" si="0"/>
        <v xml:space="preserve">{ type = "mining-drill", name = "cursed-drill-39", icon = "__Cursed-Exp__/graphics/icons/drill/cursed-drill.jpg", mining_power = 59, max_health = 1150, mining_speed = 195, resource_searching_radius = 77.49, energy_usage = "1000kW",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0" t="s">
        <v>0</v>
      </c>
      <c r="D40" t="s">
        <v>48</v>
      </c>
      <c r="E40" t="s">
        <v>220</v>
      </c>
      <c r="F40">
        <v>59</v>
      </c>
      <c r="G40" t="s">
        <v>61</v>
      </c>
      <c r="H40">
        <v>1150</v>
      </c>
      <c r="I40" t="s">
        <v>1</v>
      </c>
      <c r="J40">
        <f t="shared" si="5"/>
        <v>195</v>
      </c>
      <c r="K40" t="s">
        <v>2</v>
      </c>
      <c r="L40">
        <v>77.489999999999995</v>
      </c>
      <c r="M40" t="s">
        <v>3</v>
      </c>
      <c r="N40">
        <v>1000</v>
      </c>
      <c r="O40" t="s">
        <v>221</v>
      </c>
      <c r="P40">
        <v>0.39</v>
      </c>
      <c r="Q40">
        <f t="shared" si="2"/>
        <v>23.400000000000002</v>
      </c>
      <c r="R40">
        <f t="shared" si="3"/>
        <v>58.5</v>
      </c>
      <c r="T40" t="s">
        <v>100</v>
      </c>
      <c r="U40" t="str">
        <f t="shared" si="4"/>
        <v>cursed-drill-39 = Cursed drill - Level 39</v>
      </c>
    </row>
    <row r="41" spans="1:21" x14ac:dyDescent="0.25">
      <c r="A41">
        <v>40</v>
      </c>
      <c r="B41" t="str">
        <f t="shared" si="0"/>
        <v xml:space="preserve">{ type = "mining-drill", name = "cursed-drill-40", icon = "__Cursed-Exp__/graphics/icons/drill/cursed-drill.jpg", mining_power = 60.5, max_health = 1175, mining_speed = 205, resource_searching_radius = 79.49, energy_usage = "1025kW",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1" t="s">
        <v>0</v>
      </c>
      <c r="D41" t="s">
        <v>49</v>
      </c>
      <c r="E41" t="s">
        <v>220</v>
      </c>
      <c r="F41">
        <v>60.5</v>
      </c>
      <c r="G41" t="s">
        <v>61</v>
      </c>
      <c r="H41">
        <v>1175</v>
      </c>
      <c r="I41" t="s">
        <v>1</v>
      </c>
      <c r="J41">
        <f t="shared" si="5"/>
        <v>205</v>
      </c>
      <c r="K41" t="s">
        <v>2</v>
      </c>
      <c r="L41">
        <v>79.489999999999995</v>
      </c>
      <c r="M41" t="s">
        <v>3</v>
      </c>
      <c r="N41">
        <v>1025</v>
      </c>
      <c r="O41" t="s">
        <v>221</v>
      </c>
      <c r="P41">
        <v>0.4</v>
      </c>
      <c r="Q41">
        <f t="shared" si="2"/>
        <v>24</v>
      </c>
      <c r="R41">
        <f t="shared" si="3"/>
        <v>60</v>
      </c>
      <c r="T41" t="s">
        <v>101</v>
      </c>
      <c r="U41" t="str">
        <f t="shared" si="4"/>
        <v>cursed-drill-40 = Cursed drill - Level 40</v>
      </c>
    </row>
    <row r="42" spans="1:21" x14ac:dyDescent="0.25">
      <c r="A42">
        <v>41</v>
      </c>
      <c r="B42" t="str">
        <f t="shared" si="0"/>
        <v xml:space="preserve">{ type = "mining-drill", name = "cursed-drill-41", icon = "__Cursed-Exp__/graphics/icons/drill/cursed-drill.jpg", mining_power = 62, max_health = 1200, mining_speed = 215.25, resource_searching_radius = 81.49, energy_usage = "1050kW",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2" t="s">
        <v>0</v>
      </c>
      <c r="D42" t="s">
        <v>50</v>
      </c>
      <c r="E42" t="s">
        <v>220</v>
      </c>
      <c r="F42">
        <v>62</v>
      </c>
      <c r="G42" t="s">
        <v>61</v>
      </c>
      <c r="H42">
        <v>1200</v>
      </c>
      <c r="I42" t="s">
        <v>1</v>
      </c>
      <c r="J42">
        <f t="shared" si="5"/>
        <v>215.25</v>
      </c>
      <c r="K42" t="s">
        <v>2</v>
      </c>
      <c r="L42">
        <v>81.489999999999995</v>
      </c>
      <c r="M42" t="s">
        <v>3</v>
      </c>
      <c r="N42">
        <v>1050</v>
      </c>
      <c r="O42" t="s">
        <v>221</v>
      </c>
      <c r="P42">
        <v>0.41</v>
      </c>
      <c r="Q42">
        <f t="shared" si="2"/>
        <v>24.599999999999998</v>
      </c>
      <c r="R42">
        <f t="shared" si="3"/>
        <v>61.499999999999993</v>
      </c>
      <c r="T42" t="s">
        <v>102</v>
      </c>
      <c r="U42" t="str">
        <f t="shared" si="4"/>
        <v>cursed-drill-41 = Cursed drill - Level 41</v>
      </c>
    </row>
    <row r="43" spans="1:21" x14ac:dyDescent="0.25">
      <c r="A43">
        <v>42</v>
      </c>
      <c r="B43" t="str">
        <f t="shared" si="0"/>
        <v xml:space="preserve">{ type = "mining-drill", name = "cursed-drill-42", icon = "__Cursed-Exp__/graphics/icons/drill/cursed-drill.jpg", mining_power = 63.5, max_health = 1225, mining_speed = 225.75, resource_searching_radius = 83.49, energy_usage = "1075kW",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3" t="s">
        <v>0</v>
      </c>
      <c r="D43" t="s">
        <v>51</v>
      </c>
      <c r="E43" t="s">
        <v>220</v>
      </c>
      <c r="F43">
        <v>63.5</v>
      </c>
      <c r="G43" t="s">
        <v>61</v>
      </c>
      <c r="H43">
        <v>1225</v>
      </c>
      <c r="I43" t="s">
        <v>1</v>
      </c>
      <c r="J43">
        <f t="shared" si="5"/>
        <v>225.75</v>
      </c>
      <c r="K43" t="s">
        <v>2</v>
      </c>
      <c r="L43">
        <v>83.49</v>
      </c>
      <c r="M43" t="s">
        <v>3</v>
      </c>
      <c r="N43">
        <v>1075</v>
      </c>
      <c r="O43" t="s">
        <v>221</v>
      </c>
      <c r="P43">
        <v>0.42</v>
      </c>
      <c r="Q43">
        <f t="shared" si="2"/>
        <v>25.2</v>
      </c>
      <c r="R43">
        <f t="shared" si="3"/>
        <v>63</v>
      </c>
      <c r="T43" t="s">
        <v>103</v>
      </c>
      <c r="U43" t="str">
        <f t="shared" si="4"/>
        <v>cursed-drill-42 = Cursed drill - Level 42</v>
      </c>
    </row>
    <row r="44" spans="1:21" x14ac:dyDescent="0.25">
      <c r="A44">
        <v>43</v>
      </c>
      <c r="B44" t="str">
        <f t="shared" si="0"/>
        <v xml:space="preserve">{ type = "mining-drill", name = "cursed-drill-43", icon = "__Cursed-Exp__/graphics/icons/drill/cursed-drill.jpg", mining_power = 65, max_health = 1250, mining_speed = 236.5, resource_searching_radius = 85.49, energy_usage = "1100kW",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4" t="s">
        <v>0</v>
      </c>
      <c r="D44" t="s">
        <v>52</v>
      </c>
      <c r="E44" t="s">
        <v>220</v>
      </c>
      <c r="F44">
        <v>65</v>
      </c>
      <c r="G44" t="s">
        <v>61</v>
      </c>
      <c r="H44">
        <v>1250</v>
      </c>
      <c r="I44" t="s">
        <v>1</v>
      </c>
      <c r="J44">
        <f t="shared" si="5"/>
        <v>236.5</v>
      </c>
      <c r="K44" t="s">
        <v>2</v>
      </c>
      <c r="L44">
        <v>85.49</v>
      </c>
      <c r="M44" t="s">
        <v>3</v>
      </c>
      <c r="N44">
        <v>1100</v>
      </c>
      <c r="O44" t="s">
        <v>221</v>
      </c>
      <c r="P44">
        <v>0.43</v>
      </c>
      <c r="Q44">
        <f t="shared" si="2"/>
        <v>25.8</v>
      </c>
      <c r="R44">
        <f t="shared" si="3"/>
        <v>64.5</v>
      </c>
      <c r="T44" t="s">
        <v>104</v>
      </c>
      <c r="U44" t="str">
        <f t="shared" si="4"/>
        <v>cursed-drill-43 = Cursed drill - Level 43</v>
      </c>
    </row>
    <row r="45" spans="1:21" x14ac:dyDescent="0.25">
      <c r="A45">
        <v>44</v>
      </c>
      <c r="B45" t="str">
        <f t="shared" si="0"/>
        <v xml:space="preserve">{ type = "mining-drill", name = "cursed-drill-44", icon = "__Cursed-Exp__/graphics/icons/drill/cursed-drill.jpg", mining_power = 66.5, max_health = 1275, mining_speed = 247.5, resource_searching_radius = 87.49, energy_usage = "1125kW",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5" t="s">
        <v>0</v>
      </c>
      <c r="D45" t="s">
        <v>53</v>
      </c>
      <c r="E45" t="s">
        <v>220</v>
      </c>
      <c r="F45">
        <v>66.5</v>
      </c>
      <c r="G45" t="s">
        <v>61</v>
      </c>
      <c r="H45">
        <v>1275</v>
      </c>
      <c r="I45" t="s">
        <v>1</v>
      </c>
      <c r="J45">
        <f t="shared" si="5"/>
        <v>247.5</v>
      </c>
      <c r="K45" t="s">
        <v>2</v>
      </c>
      <c r="L45">
        <v>87.49</v>
      </c>
      <c r="M45" t="s">
        <v>3</v>
      </c>
      <c r="N45">
        <v>1125</v>
      </c>
      <c r="O45" t="s">
        <v>221</v>
      </c>
      <c r="P45">
        <v>0.44</v>
      </c>
      <c r="Q45">
        <f t="shared" si="2"/>
        <v>26.4</v>
      </c>
      <c r="R45">
        <f t="shared" si="3"/>
        <v>66</v>
      </c>
      <c r="T45" t="s">
        <v>105</v>
      </c>
      <c r="U45" t="str">
        <f t="shared" si="4"/>
        <v>cursed-drill-44 = Cursed drill - Level 44</v>
      </c>
    </row>
    <row r="46" spans="1:21" x14ac:dyDescent="0.25">
      <c r="A46">
        <v>45</v>
      </c>
      <c r="B46" t="str">
        <f t="shared" si="0"/>
        <v xml:space="preserve">{ type = "mining-drill", name = "cursed-drill-45", icon = "__Cursed-Exp__/graphics/icons/drill/cursed-drill.jpg", mining_power = 68, max_health = 1300, mining_speed = 258.75, resource_searching_radius = 89.49, energy_usage = "1150kW",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6" t="s">
        <v>0</v>
      </c>
      <c r="D46" t="s">
        <v>54</v>
      </c>
      <c r="E46" t="s">
        <v>220</v>
      </c>
      <c r="F46">
        <v>68</v>
      </c>
      <c r="G46" t="s">
        <v>61</v>
      </c>
      <c r="H46">
        <v>1300</v>
      </c>
      <c r="I46" t="s">
        <v>1</v>
      </c>
      <c r="J46">
        <f t="shared" si="5"/>
        <v>258.75</v>
      </c>
      <c r="K46" t="s">
        <v>2</v>
      </c>
      <c r="L46">
        <v>89.49</v>
      </c>
      <c r="M46" t="s">
        <v>3</v>
      </c>
      <c r="N46">
        <v>1150</v>
      </c>
      <c r="O46" t="s">
        <v>221</v>
      </c>
      <c r="P46">
        <v>0.45</v>
      </c>
      <c r="Q46">
        <f t="shared" si="2"/>
        <v>27</v>
      </c>
      <c r="R46">
        <f t="shared" si="3"/>
        <v>67.5</v>
      </c>
      <c r="T46" t="s">
        <v>106</v>
      </c>
      <c r="U46" t="str">
        <f t="shared" si="4"/>
        <v>cursed-drill-45 = Cursed drill - Level 45</v>
      </c>
    </row>
    <row r="47" spans="1:21" x14ac:dyDescent="0.25">
      <c r="A47">
        <v>46</v>
      </c>
      <c r="B47" t="str">
        <f t="shared" si="0"/>
        <v xml:space="preserve">{ type = "mining-drill", name = "cursed-drill-46", icon = "__Cursed-Exp__/graphics/icons/drill/cursed-drill.jpg", mining_power = 69.5, max_health = 1325, mining_speed = 270.25, resource_searching_radius = 91.49, energy_usage = "1175kW",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7" t="s">
        <v>0</v>
      </c>
      <c r="D47" t="s">
        <v>55</v>
      </c>
      <c r="E47" t="s">
        <v>220</v>
      </c>
      <c r="F47">
        <v>69.5</v>
      </c>
      <c r="G47" t="s">
        <v>61</v>
      </c>
      <c r="H47">
        <v>1325</v>
      </c>
      <c r="I47" t="s">
        <v>1</v>
      </c>
      <c r="J47">
        <f t="shared" si="5"/>
        <v>270.25</v>
      </c>
      <c r="K47" t="s">
        <v>2</v>
      </c>
      <c r="L47">
        <v>91.49</v>
      </c>
      <c r="M47" t="s">
        <v>3</v>
      </c>
      <c r="N47">
        <v>1175</v>
      </c>
      <c r="O47" t="s">
        <v>221</v>
      </c>
      <c r="P47">
        <v>0.46</v>
      </c>
      <c r="Q47">
        <f t="shared" si="2"/>
        <v>27.6</v>
      </c>
      <c r="R47">
        <f t="shared" si="3"/>
        <v>69</v>
      </c>
      <c r="T47" t="s">
        <v>107</v>
      </c>
      <c r="U47" t="str">
        <f t="shared" si="4"/>
        <v>cursed-drill-46 = Cursed drill - Level 46</v>
      </c>
    </row>
    <row r="48" spans="1:21" x14ac:dyDescent="0.25">
      <c r="A48">
        <v>47</v>
      </c>
      <c r="B48" t="str">
        <f t="shared" si="0"/>
        <v xml:space="preserve">{ type = "mining-drill", name = "cursed-drill-47", icon = "__Cursed-Exp__/graphics/icons/drill/cursed-drill.jpg", mining_power = 71, max_health = 1350, mining_speed = 282, resource_searching_radius = 93.49, energy_usage = "1200kW",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8" t="s">
        <v>0</v>
      </c>
      <c r="D48" t="s">
        <v>56</v>
      </c>
      <c r="E48" t="s">
        <v>220</v>
      </c>
      <c r="F48">
        <v>71</v>
      </c>
      <c r="G48" t="s">
        <v>61</v>
      </c>
      <c r="H48">
        <v>1350</v>
      </c>
      <c r="I48" t="s">
        <v>1</v>
      </c>
      <c r="J48">
        <f t="shared" si="5"/>
        <v>282</v>
      </c>
      <c r="K48" t="s">
        <v>2</v>
      </c>
      <c r="L48">
        <v>93.49</v>
      </c>
      <c r="M48" t="s">
        <v>3</v>
      </c>
      <c r="N48">
        <v>1200</v>
      </c>
      <c r="O48" t="s">
        <v>221</v>
      </c>
      <c r="P48">
        <v>0.47</v>
      </c>
      <c r="Q48">
        <f t="shared" si="2"/>
        <v>28.2</v>
      </c>
      <c r="R48">
        <f t="shared" si="3"/>
        <v>70.5</v>
      </c>
      <c r="T48" t="s">
        <v>108</v>
      </c>
      <c r="U48" t="str">
        <f t="shared" si="4"/>
        <v>cursed-drill-47 = Cursed drill - Level 47</v>
      </c>
    </row>
    <row r="49" spans="1:21" x14ac:dyDescent="0.25">
      <c r="A49">
        <v>48</v>
      </c>
      <c r="B49" t="str">
        <f t="shared" si="0"/>
        <v xml:space="preserve">{ type = "mining-drill", name = "cursed-drill-48", icon = "__Cursed-Exp__/graphics/icons/drill/cursed-drill.jpg", mining_power = 72.5, max_health = 1375, mining_speed = 294, resource_searching_radius = 95.49, energy_usage = "1225kW",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9" t="s">
        <v>0</v>
      </c>
      <c r="D49" t="s">
        <v>57</v>
      </c>
      <c r="E49" t="s">
        <v>220</v>
      </c>
      <c r="F49">
        <v>72.5</v>
      </c>
      <c r="G49" t="s">
        <v>61</v>
      </c>
      <c r="H49">
        <v>1375</v>
      </c>
      <c r="I49" t="s">
        <v>1</v>
      </c>
      <c r="J49">
        <f t="shared" si="5"/>
        <v>294</v>
      </c>
      <c r="K49" t="s">
        <v>2</v>
      </c>
      <c r="L49">
        <v>95.49</v>
      </c>
      <c r="M49" t="s">
        <v>3</v>
      </c>
      <c r="N49">
        <v>1225</v>
      </c>
      <c r="O49" t="s">
        <v>221</v>
      </c>
      <c r="P49">
        <v>0.48</v>
      </c>
      <c r="Q49">
        <f t="shared" si="2"/>
        <v>28.799999999999997</v>
      </c>
      <c r="R49">
        <f t="shared" si="3"/>
        <v>72</v>
      </c>
      <c r="T49" t="s">
        <v>109</v>
      </c>
      <c r="U49" t="str">
        <f t="shared" si="4"/>
        <v>cursed-drill-48 = Cursed drill - Level 48</v>
      </c>
    </row>
    <row r="50" spans="1:21" x14ac:dyDescent="0.25">
      <c r="A50">
        <v>49</v>
      </c>
      <c r="B50" t="str">
        <f t="shared" si="0"/>
        <v xml:space="preserve">{ type = "mining-drill", name = "cursed-drill-49", icon = "__Cursed-Exp__/graphics/icons/drill/cursed-drill.jpg", mining_power = 74, max_health = 1400, mining_speed = 306.25, resource_searching_radius = 97.49, energy_usage = "1250kW",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50" t="s">
        <v>0</v>
      </c>
      <c r="D50" t="s">
        <v>58</v>
      </c>
      <c r="E50" t="s">
        <v>220</v>
      </c>
      <c r="F50">
        <v>74</v>
      </c>
      <c r="G50" t="s">
        <v>61</v>
      </c>
      <c r="H50">
        <v>1400</v>
      </c>
      <c r="I50" t="s">
        <v>1</v>
      </c>
      <c r="J50">
        <f t="shared" si="5"/>
        <v>306.25</v>
      </c>
      <c r="K50" t="s">
        <v>2</v>
      </c>
      <c r="L50">
        <v>97.49</v>
      </c>
      <c r="M50" t="s">
        <v>3</v>
      </c>
      <c r="N50">
        <v>1250</v>
      </c>
      <c r="O50" t="s">
        <v>221</v>
      </c>
      <c r="P50">
        <v>0.49</v>
      </c>
      <c r="Q50">
        <f t="shared" si="2"/>
        <v>29.4</v>
      </c>
      <c r="R50">
        <f t="shared" si="3"/>
        <v>73.5</v>
      </c>
      <c r="T50" t="s">
        <v>110</v>
      </c>
      <c r="U50" t="str">
        <f t="shared" si="4"/>
        <v>cursed-drill-49 = Cursed drill - Level 49</v>
      </c>
    </row>
    <row r="51" spans="1:21" x14ac:dyDescent="0.25">
      <c r="A51">
        <v>50</v>
      </c>
      <c r="B51" t="str">
        <f t="shared" si="0"/>
        <v xml:space="preserve">{ type = "mining-drill", name = "cursed-drill-50", icon = "__Cursed-Exp__/graphics/icons/drill/cursed-drill.jpg", mining_power = 75.5, max_health = 1425, mining_speed = 318.75, resource_searching_radius = 99.49, energy_usage = "1275kW",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51" t="s">
        <v>0</v>
      </c>
      <c r="D51" t="s">
        <v>59</v>
      </c>
      <c r="E51" t="s">
        <v>220</v>
      </c>
      <c r="F51">
        <v>75.5</v>
      </c>
      <c r="G51" t="s">
        <v>61</v>
      </c>
      <c r="H51">
        <v>1425</v>
      </c>
      <c r="I51" t="s">
        <v>1</v>
      </c>
      <c r="J51">
        <f t="shared" si="5"/>
        <v>318.75</v>
      </c>
      <c r="K51" t="s">
        <v>2</v>
      </c>
      <c r="L51">
        <v>99.49</v>
      </c>
      <c r="M51" t="s">
        <v>3</v>
      </c>
      <c r="N51">
        <v>1275</v>
      </c>
      <c r="O51" t="s">
        <v>221</v>
      </c>
      <c r="P51">
        <v>0.5</v>
      </c>
      <c r="Q51">
        <f t="shared" si="2"/>
        <v>30</v>
      </c>
      <c r="R51">
        <f t="shared" si="3"/>
        <v>75</v>
      </c>
      <c r="T51" t="s">
        <v>111</v>
      </c>
      <c r="U51" t="str">
        <f t="shared" si="4"/>
        <v>cursed-drill-50 = Cursed drill - Level 50</v>
      </c>
    </row>
    <row r="52" spans="1:21" x14ac:dyDescent="0.25">
      <c r="P52" t="s">
        <v>24</v>
      </c>
    </row>
    <row r="53" spans="1:21" x14ac:dyDescent="0.25">
      <c r="P53" t="s">
        <v>24</v>
      </c>
    </row>
    <row r="54" spans="1:21" x14ac:dyDescent="0.25">
      <c r="P54" t="s">
        <v>24</v>
      </c>
    </row>
    <row r="55" spans="1:21" x14ac:dyDescent="0.25">
      <c r="P55" t="s">
        <v>24</v>
      </c>
    </row>
    <row r="56" spans="1:21" x14ac:dyDescent="0.25">
      <c r="P56" t="s">
        <v>24</v>
      </c>
    </row>
    <row r="57" spans="1:21" x14ac:dyDescent="0.25">
      <c r="P5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H16" sqref="H16"/>
    </sheetView>
  </sheetViews>
  <sheetFormatPr baseColWidth="10" defaultRowHeight="15" x14ac:dyDescent="0.25"/>
  <cols>
    <col min="6" max="6" width="5" bestFit="1" customWidth="1"/>
    <col min="8" max="8" width="6" bestFit="1" customWidth="1"/>
    <col min="10" max="10" width="5.42578125" bestFit="1" customWidth="1"/>
  </cols>
  <sheetData>
    <row r="1" spans="1:14" x14ac:dyDescent="0.25">
      <c r="B1" t="s">
        <v>60</v>
      </c>
      <c r="F1" t="s">
        <v>120</v>
      </c>
      <c r="H1" t="s">
        <v>119</v>
      </c>
      <c r="J1" t="s">
        <v>118</v>
      </c>
    </row>
    <row r="2" spans="1:14" x14ac:dyDescent="0.25">
      <c r="A2">
        <v>1</v>
      </c>
      <c r="B2" t="str">
        <f>CONCATENATE(C2,D2,E2,F2,G2,H2,I2,J2,K2)</f>
        <v>{ type = "turret", name = "cursed-turret-1", icon = "__Cursed-Exp__/graphics/icons/turret/cursed-turret-1.jpg", flags = {"placeable-player", "not-repairable", "breaths-air"}, order="b-b-d", max_health = 200,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7.5, ammo_type = { category = "bullet", action = { { type = "direct", action_delivery = { { type = "instant", target_effects = { { type = "create-entity", entity_name = "sunken_spike" }, { type = "damage", damage = { amount = 3 , type = "physical"} } } } } } } } } },</v>
      </c>
      <c r="C2" t="s">
        <v>112</v>
      </c>
      <c r="D2" t="s">
        <v>113</v>
      </c>
      <c r="E2" t="s">
        <v>114</v>
      </c>
      <c r="F2">
        <f>175+A2*25</f>
        <v>200</v>
      </c>
      <c r="G2" t="s">
        <v>115</v>
      </c>
      <c r="H2">
        <f>7+A2/2</f>
        <v>7.5</v>
      </c>
      <c r="I2" t="s">
        <v>116</v>
      </c>
      <c r="J2">
        <f>A2*3</f>
        <v>3</v>
      </c>
      <c r="K2" t="s">
        <v>117</v>
      </c>
      <c r="L2" t="s">
        <v>24</v>
      </c>
      <c r="M2" t="s">
        <v>170</v>
      </c>
      <c r="N2" t="str">
        <f>CONCATENATE(D2," = ",M2)</f>
        <v>cursed-turret-1 = Sunken Colony - Level 1</v>
      </c>
    </row>
    <row r="3" spans="1:14" x14ac:dyDescent="0.25">
      <c r="A3">
        <v>2</v>
      </c>
      <c r="B3" t="str">
        <f t="shared" ref="B3:B51" si="0">CONCATENATE(C3,D3,E3,F3,G3,H3,I3,J3,K3)</f>
        <v>{ type = "turret", name = "cursed-turret-2", icon = "__Cursed-Exp__/graphics/icons/turret/cursed-turret-1.jpg", flags = {"placeable-player", "not-repairable", "breaths-air"}, order="b-b-d", max_health = 225,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8, ammo_type = { category = "bullet", action = { { type = "direct", action_delivery = { { type = "instant", target_effects = { { type = "create-entity", entity_name = "sunken_spike" }, { type = "damage", damage = { amount = 6 , type = "physical"} } } } } } } } } },</v>
      </c>
      <c r="C3" t="s">
        <v>112</v>
      </c>
      <c r="D3" t="s">
        <v>121</v>
      </c>
      <c r="E3" t="s">
        <v>114</v>
      </c>
      <c r="F3">
        <f>175+A3*25</f>
        <v>225</v>
      </c>
      <c r="G3" t="s">
        <v>115</v>
      </c>
      <c r="H3">
        <f>7+A3/2</f>
        <v>8</v>
      </c>
      <c r="I3" t="s">
        <v>116</v>
      </c>
      <c r="J3">
        <f>A3*3</f>
        <v>6</v>
      </c>
      <c r="K3" t="s">
        <v>117</v>
      </c>
      <c r="L3" t="s">
        <v>24</v>
      </c>
      <c r="M3" t="s">
        <v>171</v>
      </c>
      <c r="N3" t="str">
        <f t="shared" ref="N3:N51" si="1">CONCATENATE(D3," = ",M3)</f>
        <v>cursed-turret-2 = Sunken Colony - Level 2</v>
      </c>
    </row>
    <row r="4" spans="1:14" x14ac:dyDescent="0.25">
      <c r="A4">
        <v>3</v>
      </c>
      <c r="B4" t="str">
        <f t="shared" si="0"/>
        <v>{ type = "turret", name = "cursed-turret-3", icon = "__Cursed-Exp__/graphics/icons/turret/cursed-turret-1.jpg", flags = {"placeable-player", "not-repairable", "breaths-air"}, order="b-b-d", max_health = 250,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8.5, ammo_type = { category = "bullet", action = { { type = "direct", action_delivery = { { type = "instant", target_effects = { { type = "create-entity", entity_name = "sunken_spike" }, { type = "damage", damage = { amount = 9 , type = "physical"} } } } } } } } } },</v>
      </c>
      <c r="C4" t="s">
        <v>112</v>
      </c>
      <c r="D4" t="s">
        <v>122</v>
      </c>
      <c r="E4" t="s">
        <v>114</v>
      </c>
      <c r="F4">
        <f t="shared" ref="F4:F51" si="2">175+A4*25</f>
        <v>250</v>
      </c>
      <c r="G4" t="s">
        <v>115</v>
      </c>
      <c r="H4">
        <f>7+A4/2</f>
        <v>8.5</v>
      </c>
      <c r="I4" t="s">
        <v>116</v>
      </c>
      <c r="J4">
        <f>A4*3</f>
        <v>9</v>
      </c>
      <c r="K4" t="s">
        <v>117</v>
      </c>
      <c r="L4" t="s">
        <v>24</v>
      </c>
      <c r="M4" t="s">
        <v>172</v>
      </c>
      <c r="N4" t="str">
        <f t="shared" si="1"/>
        <v>cursed-turret-3 = Sunken Colony - Level 3</v>
      </c>
    </row>
    <row r="5" spans="1:14" x14ac:dyDescent="0.25">
      <c r="A5">
        <v>4</v>
      </c>
      <c r="B5" t="str">
        <f t="shared" si="0"/>
        <v>{ type = "turret", name = "cursed-turret-4", icon = "__Cursed-Exp__/graphics/icons/turret/cursed-turret-1.jpg", flags = {"placeable-player", "not-repairable", "breaths-air"}, order="b-b-d", max_health = 275,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9, ammo_type = { category = "bullet", action = { { type = "direct", action_delivery = { { type = "instant", target_effects = { { type = "create-entity", entity_name = "sunken_spike" }, { type = "damage", damage = { amount = 12 , type = "physical"} } } } } } } } } },</v>
      </c>
      <c r="C5" t="s">
        <v>112</v>
      </c>
      <c r="D5" t="s">
        <v>123</v>
      </c>
      <c r="E5" t="s">
        <v>114</v>
      </c>
      <c r="F5">
        <f t="shared" si="2"/>
        <v>275</v>
      </c>
      <c r="G5" t="s">
        <v>115</v>
      </c>
      <c r="H5">
        <f t="shared" ref="H5:H51" si="3">7+A5/2</f>
        <v>9</v>
      </c>
      <c r="I5" t="s">
        <v>116</v>
      </c>
      <c r="J5">
        <f t="shared" ref="J5:J51" si="4">A5*3</f>
        <v>12</v>
      </c>
      <c r="K5" t="s">
        <v>117</v>
      </c>
      <c r="L5" t="s">
        <v>24</v>
      </c>
      <c r="M5" t="s">
        <v>173</v>
      </c>
      <c r="N5" t="str">
        <f t="shared" si="1"/>
        <v>cursed-turret-4 = Sunken Colony - Level 4</v>
      </c>
    </row>
    <row r="6" spans="1:14" x14ac:dyDescent="0.25">
      <c r="A6">
        <v>5</v>
      </c>
      <c r="B6" t="str">
        <f t="shared" si="0"/>
        <v>{ type = "turret", name = "cursed-turret-5", icon = "__Cursed-Exp__/graphics/icons/turret/cursed-turret-1.jpg", flags = {"placeable-player", "not-repairable", "breaths-air"}, order="b-b-d", max_health = 300,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9.5, ammo_type = { category = "bullet", action = { { type = "direct", action_delivery = { { type = "instant", target_effects = { { type = "create-entity", entity_name = "sunken_spike" }, { type = "damage", damage = { amount = 15 , type = "physical"} } } } } } } } } },</v>
      </c>
      <c r="C6" t="s">
        <v>112</v>
      </c>
      <c r="D6" t="s">
        <v>124</v>
      </c>
      <c r="E6" t="s">
        <v>114</v>
      </c>
      <c r="F6">
        <f t="shared" si="2"/>
        <v>300</v>
      </c>
      <c r="G6" t="s">
        <v>115</v>
      </c>
      <c r="H6">
        <f t="shared" si="3"/>
        <v>9.5</v>
      </c>
      <c r="I6" t="s">
        <v>116</v>
      </c>
      <c r="J6">
        <f t="shared" si="4"/>
        <v>15</v>
      </c>
      <c r="K6" t="s">
        <v>117</v>
      </c>
      <c r="L6" t="s">
        <v>24</v>
      </c>
      <c r="M6" t="s">
        <v>174</v>
      </c>
      <c r="N6" t="str">
        <f t="shared" si="1"/>
        <v>cursed-turret-5 = Sunken Colony - Level 5</v>
      </c>
    </row>
    <row r="7" spans="1:14" x14ac:dyDescent="0.25">
      <c r="A7">
        <v>6</v>
      </c>
      <c r="B7" t="str">
        <f t="shared" si="0"/>
        <v>{ type = "turret", name = "cursed-turret-6", icon = "__Cursed-Exp__/graphics/icons/turret/cursed-turret-1.jpg", flags = {"placeable-player", "not-repairable", "breaths-air"}, order="b-b-d", max_health = 325,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10, ammo_type = { category = "bullet", action = { { type = "direct", action_delivery = { { type = "instant", target_effects = { { type = "create-entity", entity_name = "sunken_spike" }, { type = "damage", damage = { amount = 18 , type = "physical"} } } } } } } } } },</v>
      </c>
      <c r="C7" t="s">
        <v>112</v>
      </c>
      <c r="D7" t="s">
        <v>125</v>
      </c>
      <c r="E7" t="s">
        <v>114</v>
      </c>
      <c r="F7">
        <f t="shared" si="2"/>
        <v>325</v>
      </c>
      <c r="G7" t="s">
        <v>115</v>
      </c>
      <c r="H7">
        <f t="shared" si="3"/>
        <v>10</v>
      </c>
      <c r="I7" t="s">
        <v>116</v>
      </c>
      <c r="J7">
        <f t="shared" si="4"/>
        <v>18</v>
      </c>
      <c r="K7" t="s">
        <v>117</v>
      </c>
      <c r="L7" t="s">
        <v>24</v>
      </c>
      <c r="M7" t="s">
        <v>175</v>
      </c>
      <c r="N7" t="str">
        <f t="shared" si="1"/>
        <v>cursed-turret-6 = Sunken Colony - Level 6</v>
      </c>
    </row>
    <row r="8" spans="1:14" x14ac:dyDescent="0.25">
      <c r="A8">
        <v>7</v>
      </c>
      <c r="B8" t="str">
        <f t="shared" si="0"/>
        <v>{ type = "turret", name = "cursed-turret-7", icon = "__Cursed-Exp__/graphics/icons/turret/cursed-turret-1.jpg", flags = {"placeable-player", "not-repairable", "breaths-air"}, order="b-b-d", max_health = 350,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10.5, ammo_type = { category = "bullet", action = { { type = "direct", action_delivery = { { type = "instant", target_effects = { { type = "create-entity", entity_name = "sunken_spike" }, { type = "damage", damage = { amount = 21 , type = "physical"} } } } } } } } } },</v>
      </c>
      <c r="C8" t="s">
        <v>112</v>
      </c>
      <c r="D8" t="s">
        <v>126</v>
      </c>
      <c r="E8" t="s">
        <v>114</v>
      </c>
      <c r="F8">
        <f t="shared" si="2"/>
        <v>350</v>
      </c>
      <c r="G8" t="s">
        <v>115</v>
      </c>
      <c r="H8">
        <f t="shared" si="3"/>
        <v>10.5</v>
      </c>
      <c r="I8" t="s">
        <v>116</v>
      </c>
      <c r="J8">
        <f t="shared" si="4"/>
        <v>21</v>
      </c>
      <c r="K8" t="s">
        <v>117</v>
      </c>
      <c r="L8" t="s">
        <v>24</v>
      </c>
      <c r="M8" t="s">
        <v>176</v>
      </c>
      <c r="N8" t="str">
        <f t="shared" si="1"/>
        <v>cursed-turret-7 = Sunken Colony - Level 7</v>
      </c>
    </row>
    <row r="9" spans="1:14" x14ac:dyDescent="0.25">
      <c r="A9">
        <v>8</v>
      </c>
      <c r="B9" t="str">
        <f t="shared" si="0"/>
        <v>{ type = "turret", name = "cursed-turret-8", icon = "__Cursed-Exp__/graphics/icons/turret/cursed-turret-1.jpg", flags = {"placeable-player", "not-repairable", "breaths-air"}, order="b-b-d", max_health = 375,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11, ammo_type = { category = "bullet", action = { { type = "direct", action_delivery = { { type = "instant", target_effects = { { type = "create-entity", entity_name = "sunken_spike" }, { type = "damage", damage = { amount = 24 , type = "physical"} } } } } } } } } },</v>
      </c>
      <c r="C9" t="s">
        <v>112</v>
      </c>
      <c r="D9" t="s">
        <v>127</v>
      </c>
      <c r="E9" t="s">
        <v>114</v>
      </c>
      <c r="F9">
        <f t="shared" si="2"/>
        <v>375</v>
      </c>
      <c r="G9" t="s">
        <v>115</v>
      </c>
      <c r="H9">
        <f t="shared" si="3"/>
        <v>11</v>
      </c>
      <c r="I9" t="s">
        <v>116</v>
      </c>
      <c r="J9">
        <f t="shared" si="4"/>
        <v>24</v>
      </c>
      <c r="K9" t="s">
        <v>117</v>
      </c>
      <c r="L9" t="s">
        <v>24</v>
      </c>
      <c r="M9" t="s">
        <v>177</v>
      </c>
      <c r="N9" t="str">
        <f t="shared" si="1"/>
        <v>cursed-turret-8 = Sunken Colony - Level 8</v>
      </c>
    </row>
    <row r="10" spans="1:14" x14ac:dyDescent="0.25">
      <c r="A10">
        <v>9</v>
      </c>
      <c r="B10" t="str">
        <f t="shared" si="0"/>
        <v>{ type = "turret", name = "cursed-turret-9", icon = "__Cursed-Exp__/graphics/icons/turret/cursed-turret-1.jpg", flags = {"placeable-player", "not-repairable", "breaths-air"}, order="b-b-d", max_health = 400,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11.5, ammo_type = { category = "bullet", action = { { type = "direct", action_delivery = { { type = "instant", target_effects = { { type = "create-entity", entity_name = "sunken_spike" }, { type = "damage", damage = { amount = 27 , type = "physical"} } } } } } } } } },</v>
      </c>
      <c r="C10" t="s">
        <v>112</v>
      </c>
      <c r="D10" t="s">
        <v>128</v>
      </c>
      <c r="E10" t="s">
        <v>114</v>
      </c>
      <c r="F10">
        <f t="shared" si="2"/>
        <v>400</v>
      </c>
      <c r="G10" t="s">
        <v>115</v>
      </c>
      <c r="H10">
        <f t="shared" si="3"/>
        <v>11.5</v>
      </c>
      <c r="I10" t="s">
        <v>116</v>
      </c>
      <c r="J10">
        <f t="shared" si="4"/>
        <v>27</v>
      </c>
      <c r="K10" t="s">
        <v>117</v>
      </c>
      <c r="L10" t="s">
        <v>24</v>
      </c>
      <c r="M10" t="s">
        <v>178</v>
      </c>
      <c r="N10" t="str">
        <f t="shared" si="1"/>
        <v>cursed-turret-9 = Sunken Colony - Level 9</v>
      </c>
    </row>
    <row r="11" spans="1:14" x14ac:dyDescent="0.25">
      <c r="A11">
        <v>10</v>
      </c>
      <c r="B11" t="str">
        <f t="shared" si="0"/>
        <v>{ type = "turret", name = "cursed-turret-10", icon = "__Cursed-Exp__/graphics/icons/turret/cursed-turret-1.jpg", flags = {"placeable-player", "not-repairable", "breaths-air"}, order="b-b-d", max_health = 425,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12, ammo_type = { category = "bullet", action = { { type = "direct", action_delivery = { { type = "instant", target_effects = { { type = "create-entity", entity_name = "sunken_spike" }, { type = "damage", damage = { amount = 30 , type = "physical"} } } } } } } } } },</v>
      </c>
      <c r="C11" t="s">
        <v>112</v>
      </c>
      <c r="D11" t="s">
        <v>129</v>
      </c>
      <c r="E11" t="s">
        <v>114</v>
      </c>
      <c r="F11">
        <f t="shared" si="2"/>
        <v>425</v>
      </c>
      <c r="G11" t="s">
        <v>115</v>
      </c>
      <c r="H11">
        <f t="shared" si="3"/>
        <v>12</v>
      </c>
      <c r="I11" t="s">
        <v>116</v>
      </c>
      <c r="J11">
        <f t="shared" si="4"/>
        <v>30</v>
      </c>
      <c r="K11" t="s">
        <v>117</v>
      </c>
      <c r="L11" t="s">
        <v>24</v>
      </c>
      <c r="M11" t="s">
        <v>179</v>
      </c>
      <c r="N11" t="str">
        <f t="shared" si="1"/>
        <v>cursed-turret-10 = Sunken Colony - Level 10</v>
      </c>
    </row>
    <row r="12" spans="1:14" x14ac:dyDescent="0.25">
      <c r="A12">
        <v>11</v>
      </c>
      <c r="B12" t="str">
        <f t="shared" si="0"/>
        <v>{ type = "turret", name = "cursed-turret-11", icon = "__Cursed-Exp__/graphics/icons/turret/cursed-turret-1.jpg", flags = {"placeable-player", "not-repairable", "breaths-air"}, order="b-b-d", max_health = 450,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12.5, ammo_type = { category = "bullet", action = { { type = "direct", action_delivery = { { type = "instant", target_effects = { { type = "create-entity", entity_name = "sunken_spike" }, { type = "damage", damage = { amount = 33 , type = "physical"} } } } } } } } } },</v>
      </c>
      <c r="C12" t="s">
        <v>112</v>
      </c>
      <c r="D12" t="s">
        <v>130</v>
      </c>
      <c r="E12" t="s">
        <v>114</v>
      </c>
      <c r="F12">
        <f t="shared" si="2"/>
        <v>450</v>
      </c>
      <c r="G12" t="s">
        <v>115</v>
      </c>
      <c r="H12">
        <f t="shared" si="3"/>
        <v>12.5</v>
      </c>
      <c r="I12" t="s">
        <v>116</v>
      </c>
      <c r="J12">
        <f t="shared" si="4"/>
        <v>33</v>
      </c>
      <c r="K12" t="s">
        <v>117</v>
      </c>
      <c r="L12" t="s">
        <v>24</v>
      </c>
      <c r="M12" t="s">
        <v>180</v>
      </c>
      <c r="N12" t="str">
        <f t="shared" si="1"/>
        <v>cursed-turret-11 = Sunken Colony - Level 11</v>
      </c>
    </row>
    <row r="13" spans="1:14" x14ac:dyDescent="0.25">
      <c r="A13">
        <v>12</v>
      </c>
      <c r="B13" t="str">
        <f t="shared" si="0"/>
        <v>{ type = "turret", name = "cursed-turret-12", icon = "__Cursed-Exp__/graphics/icons/turret/cursed-turret-1.jpg", flags = {"placeable-player", "not-repairable", "breaths-air"}, order="b-b-d", max_health = 475,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13, ammo_type = { category = "bullet", action = { { type = "direct", action_delivery = { { type = "instant", target_effects = { { type = "create-entity", entity_name = "sunken_spike" }, { type = "damage", damage = { amount = 36 , type = "physical"} } } } } } } } } },</v>
      </c>
      <c r="C13" t="s">
        <v>112</v>
      </c>
      <c r="D13" t="s">
        <v>131</v>
      </c>
      <c r="E13" t="s">
        <v>114</v>
      </c>
      <c r="F13">
        <f t="shared" si="2"/>
        <v>475</v>
      </c>
      <c r="G13" t="s">
        <v>115</v>
      </c>
      <c r="H13">
        <f t="shared" si="3"/>
        <v>13</v>
      </c>
      <c r="I13" t="s">
        <v>116</v>
      </c>
      <c r="J13">
        <f t="shared" si="4"/>
        <v>36</v>
      </c>
      <c r="K13" t="s">
        <v>117</v>
      </c>
      <c r="L13" t="s">
        <v>24</v>
      </c>
      <c r="M13" t="s">
        <v>181</v>
      </c>
      <c r="N13" t="str">
        <f t="shared" si="1"/>
        <v>cursed-turret-12 = Sunken Colony - Level 12</v>
      </c>
    </row>
    <row r="14" spans="1:14" x14ac:dyDescent="0.25">
      <c r="A14">
        <v>13</v>
      </c>
      <c r="B14" t="str">
        <f t="shared" si="0"/>
        <v>{ type = "turret", name = "cursed-turret-13", icon = "__Cursed-Exp__/graphics/icons/turret/cursed-turret-1.jpg", flags = {"placeable-player", "not-repairable", "breaths-air"}, order="b-b-d", max_health = 500,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13.5, ammo_type = { category = "bullet", action = { { type = "direct", action_delivery = { { type = "instant", target_effects = { { type = "create-entity", entity_name = "sunken_spike" }, { type = "damage", damage = { amount = 39 , type = "physical"} } } } } } } } } },</v>
      </c>
      <c r="C14" t="s">
        <v>112</v>
      </c>
      <c r="D14" t="s">
        <v>132</v>
      </c>
      <c r="E14" t="s">
        <v>114</v>
      </c>
      <c r="F14">
        <f t="shared" si="2"/>
        <v>500</v>
      </c>
      <c r="G14" t="s">
        <v>115</v>
      </c>
      <c r="H14">
        <f t="shared" si="3"/>
        <v>13.5</v>
      </c>
      <c r="I14" t="s">
        <v>116</v>
      </c>
      <c r="J14">
        <f t="shared" si="4"/>
        <v>39</v>
      </c>
      <c r="K14" t="s">
        <v>117</v>
      </c>
      <c r="L14" t="s">
        <v>24</v>
      </c>
      <c r="M14" t="s">
        <v>182</v>
      </c>
      <c r="N14" t="str">
        <f t="shared" si="1"/>
        <v>cursed-turret-13 = Sunken Colony - Level 13</v>
      </c>
    </row>
    <row r="15" spans="1:14" x14ac:dyDescent="0.25">
      <c r="A15">
        <v>14</v>
      </c>
      <c r="B15" t="str">
        <f t="shared" si="0"/>
        <v>{ type = "turret", name = "cursed-turret-14", icon = "__Cursed-Exp__/graphics/icons/turret/cursed-turret-1.jpg", flags = {"placeable-player", "not-repairable", "breaths-air"}, order="b-b-d", max_health = 525,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14, ammo_type = { category = "bullet", action = { { type = "direct", action_delivery = { { type = "instant", target_effects = { { type = "create-entity", entity_name = "sunken_spike" }, { type = "damage", damage = { amount = 42 , type = "physical"} } } } } } } } } },</v>
      </c>
      <c r="C15" t="s">
        <v>112</v>
      </c>
      <c r="D15" t="s">
        <v>133</v>
      </c>
      <c r="E15" t="s">
        <v>114</v>
      </c>
      <c r="F15">
        <f t="shared" si="2"/>
        <v>525</v>
      </c>
      <c r="G15" t="s">
        <v>115</v>
      </c>
      <c r="H15">
        <f t="shared" si="3"/>
        <v>14</v>
      </c>
      <c r="I15" t="s">
        <v>116</v>
      </c>
      <c r="J15">
        <f t="shared" si="4"/>
        <v>42</v>
      </c>
      <c r="K15" t="s">
        <v>117</v>
      </c>
      <c r="L15" t="s">
        <v>24</v>
      </c>
      <c r="M15" t="s">
        <v>183</v>
      </c>
      <c r="N15" t="str">
        <f t="shared" si="1"/>
        <v>cursed-turret-14 = Sunken Colony - Level 14</v>
      </c>
    </row>
    <row r="16" spans="1:14" x14ac:dyDescent="0.25">
      <c r="A16">
        <v>15</v>
      </c>
      <c r="B16" t="str">
        <f t="shared" si="0"/>
        <v>{ type = "turret", name = "cursed-turret-15", icon = "__Cursed-Exp__/graphics/icons/turret/cursed-turret-1.jpg", flags = {"placeable-player", "not-repairable", "breaths-air"}, order="b-b-d", max_health = 550,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14.5, ammo_type = { category = "bullet", action = { { type = "direct", action_delivery = { { type = "instant", target_effects = { { type = "create-entity", entity_name = "sunken_spike" }, { type = "damage", damage = { amount = 45 , type = "physical"} } } } } } } } } },</v>
      </c>
      <c r="C16" t="s">
        <v>112</v>
      </c>
      <c r="D16" t="s">
        <v>134</v>
      </c>
      <c r="E16" t="s">
        <v>114</v>
      </c>
      <c r="F16">
        <f t="shared" si="2"/>
        <v>550</v>
      </c>
      <c r="G16" t="s">
        <v>115</v>
      </c>
      <c r="H16">
        <f t="shared" si="3"/>
        <v>14.5</v>
      </c>
      <c r="I16" t="s">
        <v>116</v>
      </c>
      <c r="J16">
        <f t="shared" si="4"/>
        <v>45</v>
      </c>
      <c r="K16" t="s">
        <v>117</v>
      </c>
      <c r="L16" t="s">
        <v>24</v>
      </c>
      <c r="M16" t="s">
        <v>184</v>
      </c>
      <c r="N16" t="str">
        <f t="shared" si="1"/>
        <v>cursed-turret-15 = Sunken Colony - Level 15</v>
      </c>
    </row>
    <row r="17" spans="1:14" x14ac:dyDescent="0.25">
      <c r="A17">
        <v>16</v>
      </c>
      <c r="B17" t="str">
        <f t="shared" si="0"/>
        <v>{ type = "turret", name = "cursed-turret-16", icon = "__Cursed-Exp__/graphics/icons/turret/cursed-turret-1.jpg", flags = {"placeable-player", "not-repairable", "breaths-air"}, order="b-b-d", max_health = 575,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15, ammo_type = { category = "bullet", action = { { type = "direct", action_delivery = { { type = "instant", target_effects = { { type = "create-entity", entity_name = "sunken_spike" }, { type = "damage", damage = { amount = 48 , type = "physical"} } } } } } } } } },</v>
      </c>
      <c r="C17" t="s">
        <v>112</v>
      </c>
      <c r="D17" t="s">
        <v>135</v>
      </c>
      <c r="E17" t="s">
        <v>114</v>
      </c>
      <c r="F17">
        <f t="shared" si="2"/>
        <v>575</v>
      </c>
      <c r="G17" t="s">
        <v>115</v>
      </c>
      <c r="H17">
        <f t="shared" si="3"/>
        <v>15</v>
      </c>
      <c r="I17" t="s">
        <v>116</v>
      </c>
      <c r="J17">
        <f t="shared" si="4"/>
        <v>48</v>
      </c>
      <c r="K17" t="s">
        <v>117</v>
      </c>
      <c r="L17" t="s">
        <v>24</v>
      </c>
      <c r="M17" t="s">
        <v>185</v>
      </c>
      <c r="N17" t="str">
        <f t="shared" si="1"/>
        <v>cursed-turret-16 = Sunken Colony - Level 16</v>
      </c>
    </row>
    <row r="18" spans="1:14" x14ac:dyDescent="0.25">
      <c r="A18">
        <v>17</v>
      </c>
      <c r="B18" t="str">
        <f t="shared" si="0"/>
        <v>{ type = "turret", name = "cursed-turret-17", icon = "__Cursed-Exp__/graphics/icons/turret/cursed-turret-1.jpg", flags = {"placeable-player", "not-repairable", "breaths-air"}, order="b-b-d", max_health = 600,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15.5, ammo_type = { category = "bullet", action = { { type = "direct", action_delivery = { { type = "instant", target_effects = { { type = "create-entity", entity_name = "sunken_spike" }, { type = "damage", damage = { amount = 51 , type = "physical"} } } } } } } } } },</v>
      </c>
      <c r="C18" t="s">
        <v>112</v>
      </c>
      <c r="D18" t="s">
        <v>136</v>
      </c>
      <c r="E18" t="s">
        <v>114</v>
      </c>
      <c r="F18">
        <f t="shared" si="2"/>
        <v>600</v>
      </c>
      <c r="G18" t="s">
        <v>115</v>
      </c>
      <c r="H18">
        <f t="shared" si="3"/>
        <v>15.5</v>
      </c>
      <c r="I18" t="s">
        <v>116</v>
      </c>
      <c r="J18">
        <f t="shared" si="4"/>
        <v>51</v>
      </c>
      <c r="K18" t="s">
        <v>117</v>
      </c>
      <c r="L18" t="s">
        <v>24</v>
      </c>
      <c r="M18" t="s">
        <v>186</v>
      </c>
      <c r="N18" t="str">
        <f t="shared" si="1"/>
        <v>cursed-turret-17 = Sunken Colony - Level 17</v>
      </c>
    </row>
    <row r="19" spans="1:14" x14ac:dyDescent="0.25">
      <c r="A19">
        <v>18</v>
      </c>
      <c r="B19" t="str">
        <f t="shared" si="0"/>
        <v>{ type = "turret", name = "cursed-turret-18", icon = "__Cursed-Exp__/graphics/icons/turret/cursed-turret-1.jpg", flags = {"placeable-player", "not-repairable", "breaths-air"}, order="b-b-d", max_health = 625,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16, ammo_type = { category = "bullet", action = { { type = "direct", action_delivery = { { type = "instant", target_effects = { { type = "create-entity", entity_name = "sunken_spike" }, { type = "damage", damage = { amount = 54 , type = "physical"} } } } } } } } } },</v>
      </c>
      <c r="C19" t="s">
        <v>112</v>
      </c>
      <c r="D19" t="s">
        <v>137</v>
      </c>
      <c r="E19" t="s">
        <v>114</v>
      </c>
      <c r="F19">
        <f t="shared" si="2"/>
        <v>625</v>
      </c>
      <c r="G19" t="s">
        <v>115</v>
      </c>
      <c r="H19">
        <f t="shared" si="3"/>
        <v>16</v>
      </c>
      <c r="I19" t="s">
        <v>116</v>
      </c>
      <c r="J19">
        <f t="shared" si="4"/>
        <v>54</v>
      </c>
      <c r="K19" t="s">
        <v>117</v>
      </c>
      <c r="L19" t="s">
        <v>24</v>
      </c>
      <c r="M19" t="s">
        <v>187</v>
      </c>
      <c r="N19" t="str">
        <f t="shared" si="1"/>
        <v>cursed-turret-18 = Sunken Colony - Level 18</v>
      </c>
    </row>
    <row r="20" spans="1:14" x14ac:dyDescent="0.25">
      <c r="A20">
        <v>19</v>
      </c>
      <c r="B20" t="str">
        <f t="shared" si="0"/>
        <v>{ type = "turret", name = "cursed-turret-19", icon = "__Cursed-Exp__/graphics/icons/turret/cursed-turret-1.jpg", flags = {"placeable-player", "not-repairable", "breaths-air"}, order="b-b-d", max_health = 650,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16.5, ammo_type = { category = "bullet", action = { { type = "direct", action_delivery = { { type = "instant", target_effects = { { type = "create-entity", entity_name = "sunken_spike" }, { type = "damage", damage = { amount = 57 , type = "physical"} } } } } } } } } },</v>
      </c>
      <c r="C20" t="s">
        <v>112</v>
      </c>
      <c r="D20" t="s">
        <v>138</v>
      </c>
      <c r="E20" t="s">
        <v>114</v>
      </c>
      <c r="F20">
        <f t="shared" si="2"/>
        <v>650</v>
      </c>
      <c r="G20" t="s">
        <v>115</v>
      </c>
      <c r="H20">
        <f t="shared" si="3"/>
        <v>16.5</v>
      </c>
      <c r="I20" t="s">
        <v>116</v>
      </c>
      <c r="J20">
        <f t="shared" si="4"/>
        <v>57</v>
      </c>
      <c r="K20" t="s">
        <v>117</v>
      </c>
      <c r="L20" t="s">
        <v>24</v>
      </c>
      <c r="M20" t="s">
        <v>188</v>
      </c>
      <c r="N20" t="str">
        <f t="shared" si="1"/>
        <v>cursed-turret-19 = Sunken Colony - Level 19</v>
      </c>
    </row>
    <row r="21" spans="1:14" x14ac:dyDescent="0.25">
      <c r="A21">
        <v>20</v>
      </c>
      <c r="B21" t="str">
        <f t="shared" si="0"/>
        <v>{ type = "turret", name = "cursed-turret-20", icon = "__Cursed-Exp__/graphics/icons/turret/cursed-turret-1.jpg", flags = {"placeable-player", "not-repairable", "breaths-air"}, order="b-b-d", max_health = 675,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17, ammo_type = { category = "bullet", action = { { type = "direct", action_delivery = { { type = "instant", target_effects = { { type = "create-entity", entity_name = "sunken_spike" }, { type = "damage", damage = { amount = 60 , type = "physical"} } } } } } } } } },</v>
      </c>
      <c r="C21" t="s">
        <v>112</v>
      </c>
      <c r="D21" t="s">
        <v>139</v>
      </c>
      <c r="E21" t="s">
        <v>114</v>
      </c>
      <c r="F21">
        <f t="shared" si="2"/>
        <v>675</v>
      </c>
      <c r="G21" t="s">
        <v>115</v>
      </c>
      <c r="H21">
        <f t="shared" si="3"/>
        <v>17</v>
      </c>
      <c r="I21" t="s">
        <v>116</v>
      </c>
      <c r="J21">
        <f t="shared" si="4"/>
        <v>60</v>
      </c>
      <c r="K21" t="s">
        <v>117</v>
      </c>
      <c r="L21" t="s">
        <v>24</v>
      </c>
      <c r="M21" t="s">
        <v>189</v>
      </c>
      <c r="N21" t="str">
        <f t="shared" si="1"/>
        <v>cursed-turret-20 = Sunken Colony - Level 20</v>
      </c>
    </row>
    <row r="22" spans="1:14" x14ac:dyDescent="0.25">
      <c r="A22">
        <v>21</v>
      </c>
      <c r="B22" t="str">
        <f t="shared" si="0"/>
        <v>{ type = "turret", name = "cursed-turret-21", icon = "__Cursed-Exp__/graphics/icons/turret/cursed-turret-1.jpg", flags = {"placeable-player", "not-repairable", "breaths-air"}, order="b-b-d", max_health = 700,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17.5, ammo_type = { category = "bullet", action = { { type = "direct", action_delivery = { { type = "instant", target_effects = { { type = "create-entity", entity_name = "sunken_spike" }, { type = "damage", damage = { amount = 63 , type = "physical"} } } } } } } } } },</v>
      </c>
      <c r="C22" t="s">
        <v>112</v>
      </c>
      <c r="D22" t="s">
        <v>140</v>
      </c>
      <c r="E22" t="s">
        <v>114</v>
      </c>
      <c r="F22">
        <f t="shared" si="2"/>
        <v>700</v>
      </c>
      <c r="G22" t="s">
        <v>115</v>
      </c>
      <c r="H22">
        <f t="shared" si="3"/>
        <v>17.5</v>
      </c>
      <c r="I22" t="s">
        <v>116</v>
      </c>
      <c r="J22">
        <f t="shared" si="4"/>
        <v>63</v>
      </c>
      <c r="K22" t="s">
        <v>117</v>
      </c>
      <c r="L22" t="s">
        <v>24</v>
      </c>
      <c r="M22" t="s">
        <v>190</v>
      </c>
      <c r="N22" t="str">
        <f t="shared" si="1"/>
        <v>cursed-turret-21 = Sunken Colony - Level 21</v>
      </c>
    </row>
    <row r="23" spans="1:14" x14ac:dyDescent="0.25">
      <c r="A23">
        <v>22</v>
      </c>
      <c r="B23" t="str">
        <f t="shared" si="0"/>
        <v>{ type = "turret", name = "cursed-turret-22", icon = "__Cursed-Exp__/graphics/icons/turret/cursed-turret-1.jpg", flags = {"placeable-player", "not-repairable", "breaths-air"}, order="b-b-d", max_health = 725,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18, ammo_type = { category = "bullet", action = { { type = "direct", action_delivery = { { type = "instant", target_effects = { { type = "create-entity", entity_name = "sunken_spike" }, { type = "damage", damage = { amount = 66 , type = "physical"} } } } } } } } } },</v>
      </c>
      <c r="C23" t="s">
        <v>112</v>
      </c>
      <c r="D23" t="s">
        <v>141</v>
      </c>
      <c r="E23" t="s">
        <v>114</v>
      </c>
      <c r="F23">
        <f t="shared" si="2"/>
        <v>725</v>
      </c>
      <c r="G23" t="s">
        <v>115</v>
      </c>
      <c r="H23">
        <f t="shared" si="3"/>
        <v>18</v>
      </c>
      <c r="I23" t="s">
        <v>116</v>
      </c>
      <c r="J23">
        <f t="shared" si="4"/>
        <v>66</v>
      </c>
      <c r="K23" t="s">
        <v>117</v>
      </c>
      <c r="L23" t="s">
        <v>24</v>
      </c>
      <c r="M23" t="s">
        <v>191</v>
      </c>
      <c r="N23" t="str">
        <f t="shared" si="1"/>
        <v>cursed-turret-22 = Sunken Colony - Level 22</v>
      </c>
    </row>
    <row r="24" spans="1:14" x14ac:dyDescent="0.25">
      <c r="A24">
        <v>23</v>
      </c>
      <c r="B24" t="str">
        <f t="shared" si="0"/>
        <v>{ type = "turret", name = "cursed-turret-23", icon = "__Cursed-Exp__/graphics/icons/turret/cursed-turret-1.jpg", flags = {"placeable-player", "not-repairable", "breaths-air"}, order="b-b-d", max_health = 750,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18.5, ammo_type = { category = "bullet", action = { { type = "direct", action_delivery = { { type = "instant", target_effects = { { type = "create-entity", entity_name = "sunken_spike" }, { type = "damage", damage = { amount = 69 , type = "physical"} } } } } } } } } },</v>
      </c>
      <c r="C24" t="s">
        <v>112</v>
      </c>
      <c r="D24" t="s">
        <v>142</v>
      </c>
      <c r="E24" t="s">
        <v>114</v>
      </c>
      <c r="F24">
        <f t="shared" si="2"/>
        <v>750</v>
      </c>
      <c r="G24" t="s">
        <v>115</v>
      </c>
      <c r="H24">
        <f t="shared" si="3"/>
        <v>18.5</v>
      </c>
      <c r="I24" t="s">
        <v>116</v>
      </c>
      <c r="J24">
        <f t="shared" si="4"/>
        <v>69</v>
      </c>
      <c r="K24" t="s">
        <v>117</v>
      </c>
      <c r="L24" t="s">
        <v>24</v>
      </c>
      <c r="M24" t="s">
        <v>192</v>
      </c>
      <c r="N24" t="str">
        <f t="shared" si="1"/>
        <v>cursed-turret-23 = Sunken Colony - Level 23</v>
      </c>
    </row>
    <row r="25" spans="1:14" x14ac:dyDescent="0.25">
      <c r="A25">
        <v>24</v>
      </c>
      <c r="B25" t="str">
        <f t="shared" si="0"/>
        <v>{ type = "turret", name = "cursed-turret-24", icon = "__Cursed-Exp__/graphics/icons/turret/cursed-turret-1.jpg", flags = {"placeable-player", "not-repairable", "breaths-air"}, order="b-b-d", max_health = 775,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19, ammo_type = { category = "bullet", action = { { type = "direct", action_delivery = { { type = "instant", target_effects = { { type = "create-entity", entity_name = "sunken_spike" }, { type = "damage", damage = { amount = 72 , type = "physical"} } } } } } } } } },</v>
      </c>
      <c r="C25" t="s">
        <v>112</v>
      </c>
      <c r="D25" t="s">
        <v>143</v>
      </c>
      <c r="E25" t="s">
        <v>114</v>
      </c>
      <c r="F25">
        <f t="shared" si="2"/>
        <v>775</v>
      </c>
      <c r="G25" t="s">
        <v>115</v>
      </c>
      <c r="H25">
        <f t="shared" si="3"/>
        <v>19</v>
      </c>
      <c r="I25" t="s">
        <v>116</v>
      </c>
      <c r="J25">
        <f t="shared" si="4"/>
        <v>72</v>
      </c>
      <c r="K25" t="s">
        <v>117</v>
      </c>
      <c r="L25" t="s">
        <v>24</v>
      </c>
      <c r="M25" t="s">
        <v>193</v>
      </c>
      <c r="N25" t="str">
        <f t="shared" si="1"/>
        <v>cursed-turret-24 = Sunken Colony - Level 24</v>
      </c>
    </row>
    <row r="26" spans="1:14" x14ac:dyDescent="0.25">
      <c r="A26">
        <v>25</v>
      </c>
      <c r="B26" t="str">
        <f t="shared" si="0"/>
        <v>{ type = "turret", name = "cursed-turret-25", icon = "__Cursed-Exp__/graphics/icons/turret/cursed-turret-1.jpg", flags = {"placeable-player", "not-repairable", "breaths-air"}, order="b-b-d", max_health = 800,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19.5, ammo_type = { category = "bullet", action = { { type = "direct", action_delivery = { { type = "instant", target_effects = { { type = "create-entity", entity_name = "sunken_spike" }, { type = "damage", damage = { amount = 75 , type = "physical"} } } } } } } } } },</v>
      </c>
      <c r="C26" t="s">
        <v>112</v>
      </c>
      <c r="D26" t="s">
        <v>144</v>
      </c>
      <c r="E26" t="s">
        <v>114</v>
      </c>
      <c r="F26">
        <f t="shared" si="2"/>
        <v>800</v>
      </c>
      <c r="G26" t="s">
        <v>115</v>
      </c>
      <c r="H26">
        <f t="shared" si="3"/>
        <v>19.5</v>
      </c>
      <c r="I26" t="s">
        <v>116</v>
      </c>
      <c r="J26">
        <f t="shared" si="4"/>
        <v>75</v>
      </c>
      <c r="K26" t="s">
        <v>117</v>
      </c>
      <c r="L26" t="s">
        <v>24</v>
      </c>
      <c r="M26" t="s">
        <v>194</v>
      </c>
      <c r="N26" t="str">
        <f t="shared" si="1"/>
        <v>cursed-turret-25 = Sunken Colony - Level 25</v>
      </c>
    </row>
    <row r="27" spans="1:14" x14ac:dyDescent="0.25">
      <c r="A27">
        <v>26</v>
      </c>
      <c r="B27" t="str">
        <f t="shared" si="0"/>
        <v>{ type = "turret", name = "cursed-turret-26", icon = "__Cursed-Exp__/graphics/icons/turret/cursed-turret-1.jpg", flags = {"placeable-player", "not-repairable", "breaths-air"}, order="b-b-d", max_health = 825,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20, ammo_type = { category = "bullet", action = { { type = "direct", action_delivery = { { type = "instant", target_effects = { { type = "create-entity", entity_name = "sunken_spike" }, { type = "damage", damage = { amount = 78 , type = "physical"} } } } } } } } } },</v>
      </c>
      <c r="C27" t="s">
        <v>112</v>
      </c>
      <c r="D27" t="s">
        <v>145</v>
      </c>
      <c r="E27" t="s">
        <v>114</v>
      </c>
      <c r="F27">
        <f t="shared" si="2"/>
        <v>825</v>
      </c>
      <c r="G27" t="s">
        <v>115</v>
      </c>
      <c r="H27">
        <f t="shared" si="3"/>
        <v>20</v>
      </c>
      <c r="I27" t="s">
        <v>116</v>
      </c>
      <c r="J27">
        <f t="shared" si="4"/>
        <v>78</v>
      </c>
      <c r="K27" t="s">
        <v>117</v>
      </c>
      <c r="L27" t="s">
        <v>24</v>
      </c>
      <c r="M27" t="s">
        <v>195</v>
      </c>
      <c r="N27" t="str">
        <f t="shared" si="1"/>
        <v>cursed-turret-26 = Sunken Colony - Level 26</v>
      </c>
    </row>
    <row r="28" spans="1:14" x14ac:dyDescent="0.25">
      <c r="A28">
        <v>27</v>
      </c>
      <c r="B28" t="str">
        <f t="shared" si="0"/>
        <v>{ type = "turret", name = "cursed-turret-27", icon = "__Cursed-Exp__/graphics/icons/turret/cursed-turret-1.jpg", flags = {"placeable-player", "not-repairable", "breaths-air"}, order="b-b-d", max_health = 850,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20.5, ammo_type = { category = "bullet", action = { { type = "direct", action_delivery = { { type = "instant", target_effects = { { type = "create-entity", entity_name = "sunken_spike" }, { type = "damage", damage = { amount = 81 , type = "physical"} } } } } } } } } },</v>
      </c>
      <c r="C28" t="s">
        <v>112</v>
      </c>
      <c r="D28" t="s">
        <v>146</v>
      </c>
      <c r="E28" t="s">
        <v>114</v>
      </c>
      <c r="F28">
        <f t="shared" si="2"/>
        <v>850</v>
      </c>
      <c r="G28" t="s">
        <v>115</v>
      </c>
      <c r="H28">
        <f t="shared" si="3"/>
        <v>20.5</v>
      </c>
      <c r="I28" t="s">
        <v>116</v>
      </c>
      <c r="J28">
        <f t="shared" si="4"/>
        <v>81</v>
      </c>
      <c r="K28" t="s">
        <v>117</v>
      </c>
      <c r="L28" t="s">
        <v>24</v>
      </c>
      <c r="M28" t="s">
        <v>196</v>
      </c>
      <c r="N28" t="str">
        <f t="shared" si="1"/>
        <v>cursed-turret-27 = Sunken Colony - Level 27</v>
      </c>
    </row>
    <row r="29" spans="1:14" x14ac:dyDescent="0.25">
      <c r="A29">
        <v>28</v>
      </c>
      <c r="B29" t="str">
        <f t="shared" si="0"/>
        <v>{ type = "turret", name = "cursed-turret-28", icon = "__Cursed-Exp__/graphics/icons/turret/cursed-turret-1.jpg", flags = {"placeable-player", "not-repairable", "breaths-air"}, order="b-b-d", max_health = 875,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21, ammo_type = { category = "bullet", action = { { type = "direct", action_delivery = { { type = "instant", target_effects = { { type = "create-entity", entity_name = "sunken_spike" }, { type = "damage", damage = { amount = 84 , type = "physical"} } } } } } } } } },</v>
      </c>
      <c r="C29" t="s">
        <v>112</v>
      </c>
      <c r="D29" t="s">
        <v>147</v>
      </c>
      <c r="E29" t="s">
        <v>114</v>
      </c>
      <c r="F29">
        <f t="shared" si="2"/>
        <v>875</v>
      </c>
      <c r="G29" t="s">
        <v>115</v>
      </c>
      <c r="H29">
        <f t="shared" si="3"/>
        <v>21</v>
      </c>
      <c r="I29" t="s">
        <v>116</v>
      </c>
      <c r="J29">
        <f t="shared" si="4"/>
        <v>84</v>
      </c>
      <c r="K29" t="s">
        <v>117</v>
      </c>
      <c r="L29" t="s">
        <v>24</v>
      </c>
      <c r="M29" t="s">
        <v>197</v>
      </c>
      <c r="N29" t="str">
        <f t="shared" si="1"/>
        <v>cursed-turret-28 = Sunken Colony - Level 28</v>
      </c>
    </row>
    <row r="30" spans="1:14" x14ac:dyDescent="0.25">
      <c r="A30">
        <v>29</v>
      </c>
      <c r="B30" t="str">
        <f t="shared" si="0"/>
        <v>{ type = "turret", name = "cursed-turret-29", icon = "__Cursed-Exp__/graphics/icons/turret/cursed-turret-1.jpg", flags = {"placeable-player", "not-repairable", "breaths-air"}, order="b-b-d", max_health = 900,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21.5, ammo_type = { category = "bullet", action = { { type = "direct", action_delivery = { { type = "instant", target_effects = { { type = "create-entity", entity_name = "sunken_spike" }, { type = "damage", damage = { amount = 87 , type = "physical"} } } } } } } } } },</v>
      </c>
      <c r="C30" t="s">
        <v>112</v>
      </c>
      <c r="D30" t="s">
        <v>148</v>
      </c>
      <c r="E30" t="s">
        <v>114</v>
      </c>
      <c r="F30">
        <f t="shared" si="2"/>
        <v>900</v>
      </c>
      <c r="G30" t="s">
        <v>115</v>
      </c>
      <c r="H30">
        <f t="shared" si="3"/>
        <v>21.5</v>
      </c>
      <c r="I30" t="s">
        <v>116</v>
      </c>
      <c r="J30">
        <f t="shared" si="4"/>
        <v>87</v>
      </c>
      <c r="K30" t="s">
        <v>117</v>
      </c>
      <c r="L30" t="s">
        <v>24</v>
      </c>
      <c r="M30" t="s">
        <v>198</v>
      </c>
      <c r="N30" t="str">
        <f t="shared" si="1"/>
        <v>cursed-turret-29 = Sunken Colony - Level 29</v>
      </c>
    </row>
    <row r="31" spans="1:14" x14ac:dyDescent="0.25">
      <c r="A31">
        <v>30</v>
      </c>
      <c r="B31" t="str">
        <f t="shared" si="0"/>
        <v>{ type = "turret", name = "cursed-turret-30", icon = "__Cursed-Exp__/graphics/icons/turret/cursed-turret-1.jpg", flags = {"placeable-player", "not-repairable", "breaths-air"}, order="b-b-d", max_health = 925,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22, ammo_type = { category = "bullet", action = { { type = "direct", action_delivery = { { type = "instant", target_effects = { { type = "create-entity", entity_name = "sunken_spike" }, { type = "damage", damage = { amount = 90 , type = "physical"} } } } } } } } } },</v>
      </c>
      <c r="C31" t="s">
        <v>112</v>
      </c>
      <c r="D31" t="s">
        <v>149</v>
      </c>
      <c r="E31" t="s">
        <v>114</v>
      </c>
      <c r="F31">
        <f t="shared" si="2"/>
        <v>925</v>
      </c>
      <c r="G31" t="s">
        <v>115</v>
      </c>
      <c r="H31">
        <f t="shared" si="3"/>
        <v>22</v>
      </c>
      <c r="I31" t="s">
        <v>116</v>
      </c>
      <c r="J31">
        <f t="shared" si="4"/>
        <v>90</v>
      </c>
      <c r="K31" t="s">
        <v>117</v>
      </c>
      <c r="L31" t="s">
        <v>24</v>
      </c>
      <c r="M31" t="s">
        <v>199</v>
      </c>
      <c r="N31" t="str">
        <f t="shared" si="1"/>
        <v>cursed-turret-30 = Sunken Colony - Level 30</v>
      </c>
    </row>
    <row r="32" spans="1:14" x14ac:dyDescent="0.25">
      <c r="A32">
        <v>31</v>
      </c>
      <c r="B32" t="str">
        <f t="shared" si="0"/>
        <v>{ type = "turret", name = "cursed-turret-31", icon = "__Cursed-Exp__/graphics/icons/turret/cursed-turret-1.jpg", flags = {"placeable-player", "not-repairable", "breaths-air"}, order="b-b-d", max_health = 950,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22.5, ammo_type = { category = "bullet", action = { { type = "direct", action_delivery = { { type = "instant", target_effects = { { type = "create-entity", entity_name = "sunken_spike" }, { type = "damage", damage = { amount = 93 , type = "physical"} } } } } } } } } },</v>
      </c>
      <c r="C32" t="s">
        <v>112</v>
      </c>
      <c r="D32" t="s">
        <v>150</v>
      </c>
      <c r="E32" t="s">
        <v>114</v>
      </c>
      <c r="F32">
        <f t="shared" si="2"/>
        <v>950</v>
      </c>
      <c r="G32" t="s">
        <v>115</v>
      </c>
      <c r="H32">
        <f t="shared" si="3"/>
        <v>22.5</v>
      </c>
      <c r="I32" t="s">
        <v>116</v>
      </c>
      <c r="J32">
        <f t="shared" si="4"/>
        <v>93</v>
      </c>
      <c r="K32" t="s">
        <v>117</v>
      </c>
      <c r="L32" t="s">
        <v>24</v>
      </c>
      <c r="M32" t="s">
        <v>200</v>
      </c>
      <c r="N32" t="str">
        <f t="shared" si="1"/>
        <v>cursed-turret-31 = Sunken Colony - Level 31</v>
      </c>
    </row>
    <row r="33" spans="1:14" x14ac:dyDescent="0.25">
      <c r="A33">
        <v>32</v>
      </c>
      <c r="B33" t="str">
        <f t="shared" si="0"/>
        <v>{ type = "turret", name = "cursed-turret-32", icon = "__Cursed-Exp__/graphics/icons/turret/cursed-turret-1.jpg", flags = {"placeable-player", "not-repairable", "breaths-air"}, order="b-b-d", max_health = 975,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23, ammo_type = { category = "bullet", action = { { type = "direct", action_delivery = { { type = "instant", target_effects = { { type = "create-entity", entity_name = "sunken_spike" }, { type = "damage", damage = { amount = 96 , type = "physical"} } } } } } } } } },</v>
      </c>
      <c r="C33" t="s">
        <v>112</v>
      </c>
      <c r="D33" t="s">
        <v>151</v>
      </c>
      <c r="E33" t="s">
        <v>114</v>
      </c>
      <c r="F33">
        <f t="shared" si="2"/>
        <v>975</v>
      </c>
      <c r="G33" t="s">
        <v>115</v>
      </c>
      <c r="H33">
        <f t="shared" si="3"/>
        <v>23</v>
      </c>
      <c r="I33" t="s">
        <v>116</v>
      </c>
      <c r="J33">
        <f t="shared" si="4"/>
        <v>96</v>
      </c>
      <c r="K33" t="s">
        <v>117</v>
      </c>
      <c r="L33" t="s">
        <v>24</v>
      </c>
      <c r="M33" t="s">
        <v>201</v>
      </c>
      <c r="N33" t="str">
        <f t="shared" si="1"/>
        <v>cursed-turret-32 = Sunken Colony - Level 32</v>
      </c>
    </row>
    <row r="34" spans="1:14" x14ac:dyDescent="0.25">
      <c r="A34">
        <v>33</v>
      </c>
      <c r="B34" t="str">
        <f t="shared" si="0"/>
        <v>{ type = "turret", name = "cursed-turret-33", icon = "__Cursed-Exp__/graphics/icons/turret/cursed-turret-1.jpg", flags = {"placeable-player", "not-repairable", "breaths-air"}, order="b-b-d", max_health = 1000,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23.5, ammo_type = { category = "bullet", action = { { type = "direct", action_delivery = { { type = "instant", target_effects = { { type = "create-entity", entity_name = "sunken_spike" }, { type = "damage", damage = { amount = 99 , type = "physical"} } } } } } } } } },</v>
      </c>
      <c r="C34" t="s">
        <v>112</v>
      </c>
      <c r="D34" t="s">
        <v>152</v>
      </c>
      <c r="E34" t="s">
        <v>114</v>
      </c>
      <c r="F34">
        <f t="shared" si="2"/>
        <v>1000</v>
      </c>
      <c r="G34" t="s">
        <v>115</v>
      </c>
      <c r="H34">
        <f t="shared" si="3"/>
        <v>23.5</v>
      </c>
      <c r="I34" t="s">
        <v>116</v>
      </c>
      <c r="J34">
        <f t="shared" si="4"/>
        <v>99</v>
      </c>
      <c r="K34" t="s">
        <v>117</v>
      </c>
      <c r="L34" t="s">
        <v>24</v>
      </c>
      <c r="M34" t="s">
        <v>202</v>
      </c>
      <c r="N34" t="str">
        <f t="shared" si="1"/>
        <v>cursed-turret-33 = Sunken Colony - Level 33</v>
      </c>
    </row>
    <row r="35" spans="1:14" x14ac:dyDescent="0.25">
      <c r="A35">
        <v>34</v>
      </c>
      <c r="B35" t="str">
        <f t="shared" si="0"/>
        <v>{ type = "turret", name = "cursed-turret-34", icon = "__Cursed-Exp__/graphics/icons/turret/cursed-turret-1.jpg", flags = {"placeable-player", "not-repairable", "breaths-air"}, order="b-b-d", max_health = 1025,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24, ammo_type = { category = "bullet", action = { { type = "direct", action_delivery = { { type = "instant", target_effects = { { type = "create-entity", entity_name = "sunken_spike" }, { type = "damage", damage = { amount = 102 , type = "physical"} } } } } } } } } },</v>
      </c>
      <c r="C35" t="s">
        <v>112</v>
      </c>
      <c r="D35" t="s">
        <v>153</v>
      </c>
      <c r="E35" t="s">
        <v>114</v>
      </c>
      <c r="F35">
        <f t="shared" si="2"/>
        <v>1025</v>
      </c>
      <c r="G35" t="s">
        <v>115</v>
      </c>
      <c r="H35">
        <f t="shared" si="3"/>
        <v>24</v>
      </c>
      <c r="I35" t="s">
        <v>116</v>
      </c>
      <c r="J35">
        <f t="shared" si="4"/>
        <v>102</v>
      </c>
      <c r="K35" t="s">
        <v>117</v>
      </c>
      <c r="L35" t="s">
        <v>24</v>
      </c>
      <c r="M35" t="s">
        <v>203</v>
      </c>
      <c r="N35" t="str">
        <f t="shared" si="1"/>
        <v>cursed-turret-34 = Sunken Colony - Level 34</v>
      </c>
    </row>
    <row r="36" spans="1:14" x14ac:dyDescent="0.25">
      <c r="A36">
        <v>35</v>
      </c>
      <c r="B36" t="str">
        <f t="shared" si="0"/>
        <v>{ type = "turret", name = "cursed-turret-35", icon = "__Cursed-Exp__/graphics/icons/turret/cursed-turret-1.jpg", flags = {"placeable-player", "not-repairable", "breaths-air"}, order="b-b-d", max_health = 1050,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24.5, ammo_type = { category = "bullet", action = { { type = "direct", action_delivery = { { type = "instant", target_effects = { { type = "create-entity", entity_name = "sunken_spike" }, { type = "damage", damage = { amount = 105 , type = "physical"} } } } } } } } } },</v>
      </c>
      <c r="C36" t="s">
        <v>112</v>
      </c>
      <c r="D36" t="s">
        <v>154</v>
      </c>
      <c r="E36" t="s">
        <v>114</v>
      </c>
      <c r="F36">
        <f t="shared" si="2"/>
        <v>1050</v>
      </c>
      <c r="G36" t="s">
        <v>115</v>
      </c>
      <c r="H36">
        <f t="shared" si="3"/>
        <v>24.5</v>
      </c>
      <c r="I36" t="s">
        <v>116</v>
      </c>
      <c r="J36">
        <f t="shared" si="4"/>
        <v>105</v>
      </c>
      <c r="K36" t="s">
        <v>117</v>
      </c>
      <c r="L36" t="s">
        <v>24</v>
      </c>
      <c r="M36" t="s">
        <v>204</v>
      </c>
      <c r="N36" t="str">
        <f t="shared" si="1"/>
        <v>cursed-turret-35 = Sunken Colony - Level 35</v>
      </c>
    </row>
    <row r="37" spans="1:14" x14ac:dyDescent="0.25">
      <c r="A37">
        <v>36</v>
      </c>
      <c r="B37" t="str">
        <f t="shared" si="0"/>
        <v>{ type = "turret", name = "cursed-turret-36", icon = "__Cursed-Exp__/graphics/icons/turret/cursed-turret-1.jpg", flags = {"placeable-player", "not-repairable", "breaths-air"}, order="b-b-d", max_health = 1075,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25, ammo_type = { category = "bullet", action = { { type = "direct", action_delivery = { { type = "instant", target_effects = { { type = "create-entity", entity_name = "sunken_spike" }, { type = "damage", damage = { amount = 108 , type = "physical"} } } } } } } } } },</v>
      </c>
      <c r="C37" t="s">
        <v>112</v>
      </c>
      <c r="D37" t="s">
        <v>155</v>
      </c>
      <c r="E37" t="s">
        <v>114</v>
      </c>
      <c r="F37">
        <f t="shared" si="2"/>
        <v>1075</v>
      </c>
      <c r="G37" t="s">
        <v>115</v>
      </c>
      <c r="H37">
        <f t="shared" si="3"/>
        <v>25</v>
      </c>
      <c r="I37" t="s">
        <v>116</v>
      </c>
      <c r="J37">
        <f t="shared" si="4"/>
        <v>108</v>
      </c>
      <c r="K37" t="s">
        <v>117</v>
      </c>
      <c r="L37" t="s">
        <v>24</v>
      </c>
      <c r="M37" t="s">
        <v>205</v>
      </c>
      <c r="N37" t="str">
        <f t="shared" si="1"/>
        <v>cursed-turret-36 = Sunken Colony - Level 36</v>
      </c>
    </row>
    <row r="38" spans="1:14" x14ac:dyDescent="0.25">
      <c r="A38">
        <v>37</v>
      </c>
      <c r="B38" t="str">
        <f t="shared" si="0"/>
        <v>{ type = "turret", name = "cursed-turret-37", icon = "__Cursed-Exp__/graphics/icons/turret/cursed-turret-1.jpg", flags = {"placeable-player", "not-repairable", "breaths-air"}, order="b-b-d", max_health = 1100,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25.5, ammo_type = { category = "bullet", action = { { type = "direct", action_delivery = { { type = "instant", target_effects = { { type = "create-entity", entity_name = "sunken_spike" }, { type = "damage", damage = { amount = 111 , type = "physical"} } } } } } } } } },</v>
      </c>
      <c r="C38" t="s">
        <v>112</v>
      </c>
      <c r="D38" t="s">
        <v>156</v>
      </c>
      <c r="E38" t="s">
        <v>114</v>
      </c>
      <c r="F38">
        <f t="shared" si="2"/>
        <v>1100</v>
      </c>
      <c r="G38" t="s">
        <v>115</v>
      </c>
      <c r="H38">
        <f t="shared" si="3"/>
        <v>25.5</v>
      </c>
      <c r="I38" t="s">
        <v>116</v>
      </c>
      <c r="J38">
        <f t="shared" si="4"/>
        <v>111</v>
      </c>
      <c r="K38" t="s">
        <v>117</v>
      </c>
      <c r="L38" t="s">
        <v>24</v>
      </c>
      <c r="M38" t="s">
        <v>206</v>
      </c>
      <c r="N38" t="str">
        <f t="shared" si="1"/>
        <v>cursed-turret-37 = Sunken Colony - Level 37</v>
      </c>
    </row>
    <row r="39" spans="1:14" x14ac:dyDescent="0.25">
      <c r="A39">
        <v>38</v>
      </c>
      <c r="B39" t="str">
        <f t="shared" si="0"/>
        <v>{ type = "turret", name = "cursed-turret-38", icon = "__Cursed-Exp__/graphics/icons/turret/cursed-turret-1.jpg", flags = {"placeable-player", "not-repairable", "breaths-air"}, order="b-b-d", max_health = 1125,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26, ammo_type = { category = "bullet", action = { { type = "direct", action_delivery = { { type = "instant", target_effects = { { type = "create-entity", entity_name = "sunken_spike" }, { type = "damage", damage = { amount = 114 , type = "physical"} } } } } } } } } },</v>
      </c>
      <c r="C39" t="s">
        <v>112</v>
      </c>
      <c r="D39" t="s">
        <v>157</v>
      </c>
      <c r="E39" t="s">
        <v>114</v>
      </c>
      <c r="F39">
        <f t="shared" si="2"/>
        <v>1125</v>
      </c>
      <c r="G39" t="s">
        <v>115</v>
      </c>
      <c r="H39">
        <f t="shared" si="3"/>
        <v>26</v>
      </c>
      <c r="I39" t="s">
        <v>116</v>
      </c>
      <c r="J39">
        <f t="shared" si="4"/>
        <v>114</v>
      </c>
      <c r="K39" t="s">
        <v>117</v>
      </c>
      <c r="L39" t="s">
        <v>24</v>
      </c>
      <c r="M39" t="s">
        <v>207</v>
      </c>
      <c r="N39" t="str">
        <f t="shared" si="1"/>
        <v>cursed-turret-38 = Sunken Colony - Level 38</v>
      </c>
    </row>
    <row r="40" spans="1:14" x14ac:dyDescent="0.25">
      <c r="A40">
        <v>39</v>
      </c>
      <c r="B40" t="str">
        <f t="shared" si="0"/>
        <v>{ type = "turret", name = "cursed-turret-39", icon = "__Cursed-Exp__/graphics/icons/turret/cursed-turret-1.jpg", flags = {"placeable-player", "not-repairable", "breaths-air"}, order="b-b-d", max_health = 1150,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26.5, ammo_type = { category = "bullet", action = { { type = "direct", action_delivery = { { type = "instant", target_effects = { { type = "create-entity", entity_name = "sunken_spike" }, { type = "damage", damage = { amount = 117 , type = "physical"} } } } } } } } } },</v>
      </c>
      <c r="C40" t="s">
        <v>112</v>
      </c>
      <c r="D40" t="s">
        <v>158</v>
      </c>
      <c r="E40" t="s">
        <v>114</v>
      </c>
      <c r="F40">
        <f t="shared" si="2"/>
        <v>1150</v>
      </c>
      <c r="G40" t="s">
        <v>115</v>
      </c>
      <c r="H40">
        <f t="shared" si="3"/>
        <v>26.5</v>
      </c>
      <c r="I40" t="s">
        <v>116</v>
      </c>
      <c r="J40">
        <f t="shared" si="4"/>
        <v>117</v>
      </c>
      <c r="K40" t="s">
        <v>117</v>
      </c>
      <c r="L40" t="s">
        <v>24</v>
      </c>
      <c r="M40" t="s">
        <v>208</v>
      </c>
      <c r="N40" t="str">
        <f t="shared" si="1"/>
        <v>cursed-turret-39 = Sunken Colony - Level 39</v>
      </c>
    </row>
    <row r="41" spans="1:14" x14ac:dyDescent="0.25">
      <c r="A41">
        <v>40</v>
      </c>
      <c r="B41" t="str">
        <f t="shared" si="0"/>
        <v>{ type = "turret", name = "cursed-turret-40", icon = "__Cursed-Exp__/graphics/icons/turret/cursed-turret-1.jpg", flags = {"placeable-player", "not-repairable", "breaths-air"}, order="b-b-d", max_health = 1175,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27, ammo_type = { category = "bullet", action = { { type = "direct", action_delivery = { { type = "instant", target_effects = { { type = "create-entity", entity_name = "sunken_spike" }, { type = "damage", damage = { amount = 120 , type = "physical"} } } } } } } } } },</v>
      </c>
      <c r="C41" t="s">
        <v>112</v>
      </c>
      <c r="D41" t="s">
        <v>159</v>
      </c>
      <c r="E41" t="s">
        <v>114</v>
      </c>
      <c r="F41">
        <f t="shared" si="2"/>
        <v>1175</v>
      </c>
      <c r="G41" t="s">
        <v>115</v>
      </c>
      <c r="H41">
        <f t="shared" si="3"/>
        <v>27</v>
      </c>
      <c r="I41" t="s">
        <v>116</v>
      </c>
      <c r="J41">
        <f t="shared" si="4"/>
        <v>120</v>
      </c>
      <c r="K41" t="s">
        <v>117</v>
      </c>
      <c r="L41" t="s">
        <v>24</v>
      </c>
      <c r="M41" t="s">
        <v>209</v>
      </c>
      <c r="N41" t="str">
        <f t="shared" si="1"/>
        <v>cursed-turret-40 = Sunken Colony - Level 40</v>
      </c>
    </row>
    <row r="42" spans="1:14" x14ac:dyDescent="0.25">
      <c r="A42">
        <v>41</v>
      </c>
      <c r="B42" t="str">
        <f t="shared" si="0"/>
        <v>{ type = "turret", name = "cursed-turret-41", icon = "__Cursed-Exp__/graphics/icons/turret/cursed-turret-1.jpg", flags = {"placeable-player", "not-repairable", "breaths-air"}, order="b-b-d", max_health = 1200,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27.5, ammo_type = { category = "bullet", action = { { type = "direct", action_delivery = { { type = "instant", target_effects = { { type = "create-entity", entity_name = "sunken_spike" }, { type = "damage", damage = { amount = 123 , type = "physical"} } } } } } } } } },</v>
      </c>
      <c r="C42" t="s">
        <v>112</v>
      </c>
      <c r="D42" t="s">
        <v>160</v>
      </c>
      <c r="E42" t="s">
        <v>114</v>
      </c>
      <c r="F42">
        <f t="shared" si="2"/>
        <v>1200</v>
      </c>
      <c r="G42" t="s">
        <v>115</v>
      </c>
      <c r="H42">
        <f t="shared" si="3"/>
        <v>27.5</v>
      </c>
      <c r="I42" t="s">
        <v>116</v>
      </c>
      <c r="J42">
        <f t="shared" si="4"/>
        <v>123</v>
      </c>
      <c r="K42" t="s">
        <v>117</v>
      </c>
      <c r="L42" t="s">
        <v>24</v>
      </c>
      <c r="M42" t="s">
        <v>210</v>
      </c>
      <c r="N42" t="str">
        <f t="shared" si="1"/>
        <v>cursed-turret-41 = Sunken Colony - Level 41</v>
      </c>
    </row>
    <row r="43" spans="1:14" x14ac:dyDescent="0.25">
      <c r="A43">
        <v>42</v>
      </c>
      <c r="B43" t="str">
        <f t="shared" si="0"/>
        <v>{ type = "turret", name = "cursed-turret-42", icon = "__Cursed-Exp__/graphics/icons/turret/cursed-turret-1.jpg", flags = {"placeable-player", "not-repairable", "breaths-air"}, order="b-b-d", max_health = 1225,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28, ammo_type = { category = "bullet", action = { { type = "direct", action_delivery = { { type = "instant", target_effects = { { type = "create-entity", entity_name = "sunken_spike" }, { type = "damage", damage = { amount = 126 , type = "physical"} } } } } } } } } },</v>
      </c>
      <c r="C43" t="s">
        <v>112</v>
      </c>
      <c r="D43" t="s">
        <v>161</v>
      </c>
      <c r="E43" t="s">
        <v>114</v>
      </c>
      <c r="F43">
        <f t="shared" si="2"/>
        <v>1225</v>
      </c>
      <c r="G43" t="s">
        <v>115</v>
      </c>
      <c r="H43">
        <f t="shared" si="3"/>
        <v>28</v>
      </c>
      <c r="I43" t="s">
        <v>116</v>
      </c>
      <c r="J43">
        <f t="shared" si="4"/>
        <v>126</v>
      </c>
      <c r="K43" t="s">
        <v>117</v>
      </c>
      <c r="L43" t="s">
        <v>24</v>
      </c>
      <c r="M43" t="s">
        <v>211</v>
      </c>
      <c r="N43" t="str">
        <f t="shared" si="1"/>
        <v>cursed-turret-42 = Sunken Colony - Level 42</v>
      </c>
    </row>
    <row r="44" spans="1:14" x14ac:dyDescent="0.25">
      <c r="A44">
        <v>43</v>
      </c>
      <c r="B44" t="str">
        <f t="shared" si="0"/>
        <v>{ type = "turret", name = "cursed-turret-43", icon = "__Cursed-Exp__/graphics/icons/turret/cursed-turret-1.jpg", flags = {"placeable-player", "not-repairable", "breaths-air"}, order="b-b-d", max_health = 1250,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28.5, ammo_type = { category = "bullet", action = { { type = "direct", action_delivery = { { type = "instant", target_effects = { { type = "create-entity", entity_name = "sunken_spike" }, { type = "damage", damage = { amount = 129 , type = "physical"} } } } } } } } } },</v>
      </c>
      <c r="C44" t="s">
        <v>112</v>
      </c>
      <c r="D44" t="s">
        <v>162</v>
      </c>
      <c r="E44" t="s">
        <v>114</v>
      </c>
      <c r="F44">
        <f t="shared" si="2"/>
        <v>1250</v>
      </c>
      <c r="G44" t="s">
        <v>115</v>
      </c>
      <c r="H44">
        <f t="shared" si="3"/>
        <v>28.5</v>
      </c>
      <c r="I44" t="s">
        <v>116</v>
      </c>
      <c r="J44">
        <f t="shared" si="4"/>
        <v>129</v>
      </c>
      <c r="K44" t="s">
        <v>117</v>
      </c>
      <c r="L44" t="s">
        <v>24</v>
      </c>
      <c r="M44" t="s">
        <v>212</v>
      </c>
      <c r="N44" t="str">
        <f t="shared" si="1"/>
        <v>cursed-turret-43 = Sunken Colony - Level 43</v>
      </c>
    </row>
    <row r="45" spans="1:14" x14ac:dyDescent="0.25">
      <c r="A45">
        <v>44</v>
      </c>
      <c r="B45" t="str">
        <f t="shared" si="0"/>
        <v>{ type = "turret", name = "cursed-turret-44", icon = "__Cursed-Exp__/graphics/icons/turret/cursed-turret-1.jpg", flags = {"placeable-player", "not-repairable", "breaths-air"}, order="b-b-d", max_health = 1275,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29, ammo_type = { category = "bullet", action = { { type = "direct", action_delivery = { { type = "instant", target_effects = { { type = "create-entity", entity_name = "sunken_spike" }, { type = "damage", damage = { amount = 132 , type = "physical"} } } } } } } } } },</v>
      </c>
      <c r="C45" t="s">
        <v>112</v>
      </c>
      <c r="D45" t="s">
        <v>163</v>
      </c>
      <c r="E45" t="s">
        <v>114</v>
      </c>
      <c r="F45">
        <f t="shared" si="2"/>
        <v>1275</v>
      </c>
      <c r="G45" t="s">
        <v>115</v>
      </c>
      <c r="H45">
        <f t="shared" si="3"/>
        <v>29</v>
      </c>
      <c r="I45" t="s">
        <v>116</v>
      </c>
      <c r="J45">
        <f t="shared" si="4"/>
        <v>132</v>
      </c>
      <c r="K45" t="s">
        <v>117</v>
      </c>
      <c r="L45" t="s">
        <v>24</v>
      </c>
      <c r="M45" t="s">
        <v>213</v>
      </c>
      <c r="N45" t="str">
        <f t="shared" si="1"/>
        <v>cursed-turret-44 = Sunken Colony - Level 44</v>
      </c>
    </row>
    <row r="46" spans="1:14" x14ac:dyDescent="0.25">
      <c r="A46">
        <v>45</v>
      </c>
      <c r="B46" t="str">
        <f t="shared" si="0"/>
        <v>{ type = "turret", name = "cursed-turret-45", icon = "__Cursed-Exp__/graphics/icons/turret/cursed-turret-1.jpg", flags = {"placeable-player", "not-repairable", "breaths-air"}, order="b-b-d", max_health = 1300,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29.5, ammo_type = { category = "bullet", action = { { type = "direct", action_delivery = { { type = "instant", target_effects = { { type = "create-entity", entity_name = "sunken_spike" }, { type = "damage", damage = { amount = 135 , type = "physical"} } } } } } } } } },</v>
      </c>
      <c r="C46" t="s">
        <v>112</v>
      </c>
      <c r="D46" t="s">
        <v>164</v>
      </c>
      <c r="E46" t="s">
        <v>114</v>
      </c>
      <c r="F46">
        <f t="shared" si="2"/>
        <v>1300</v>
      </c>
      <c r="G46" t="s">
        <v>115</v>
      </c>
      <c r="H46">
        <f t="shared" si="3"/>
        <v>29.5</v>
      </c>
      <c r="I46" t="s">
        <v>116</v>
      </c>
      <c r="J46">
        <f t="shared" si="4"/>
        <v>135</v>
      </c>
      <c r="K46" t="s">
        <v>117</v>
      </c>
      <c r="L46" t="s">
        <v>24</v>
      </c>
      <c r="M46" t="s">
        <v>214</v>
      </c>
      <c r="N46" t="str">
        <f t="shared" si="1"/>
        <v>cursed-turret-45 = Sunken Colony - Level 45</v>
      </c>
    </row>
    <row r="47" spans="1:14" x14ac:dyDescent="0.25">
      <c r="A47">
        <v>46</v>
      </c>
      <c r="B47" t="str">
        <f t="shared" si="0"/>
        <v>{ type = "turret", name = "cursed-turret-46", icon = "__Cursed-Exp__/graphics/icons/turret/cursed-turret-1.jpg", flags = {"placeable-player", "not-repairable", "breaths-air"}, order="b-b-d", max_health = 1325,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30, ammo_type = { category = "bullet", action = { { type = "direct", action_delivery = { { type = "instant", target_effects = { { type = "create-entity", entity_name = "sunken_spike" }, { type = "damage", damage = { amount = 138 , type = "physical"} } } } } } } } } },</v>
      </c>
      <c r="C47" t="s">
        <v>112</v>
      </c>
      <c r="D47" t="s">
        <v>165</v>
      </c>
      <c r="E47" t="s">
        <v>114</v>
      </c>
      <c r="F47">
        <f t="shared" si="2"/>
        <v>1325</v>
      </c>
      <c r="G47" t="s">
        <v>115</v>
      </c>
      <c r="H47">
        <f t="shared" si="3"/>
        <v>30</v>
      </c>
      <c r="I47" t="s">
        <v>116</v>
      </c>
      <c r="J47">
        <f t="shared" si="4"/>
        <v>138</v>
      </c>
      <c r="K47" t="s">
        <v>117</v>
      </c>
      <c r="L47" t="s">
        <v>24</v>
      </c>
      <c r="M47" t="s">
        <v>215</v>
      </c>
      <c r="N47" t="str">
        <f t="shared" si="1"/>
        <v>cursed-turret-46 = Sunken Colony - Level 46</v>
      </c>
    </row>
    <row r="48" spans="1:14" x14ac:dyDescent="0.25">
      <c r="A48">
        <v>47</v>
      </c>
      <c r="B48" t="str">
        <f t="shared" si="0"/>
        <v>{ type = "turret", name = "cursed-turret-47", icon = "__Cursed-Exp__/graphics/icons/turret/cursed-turret-1.jpg", flags = {"placeable-player", "not-repairable", "breaths-air"}, order="b-b-d", max_health = 1350,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30.5, ammo_type = { category = "bullet", action = { { type = "direct", action_delivery = { { type = "instant", target_effects = { { type = "create-entity", entity_name = "sunken_spike" }, { type = "damage", damage = { amount = 141 , type = "physical"} } } } } } } } } },</v>
      </c>
      <c r="C48" t="s">
        <v>112</v>
      </c>
      <c r="D48" t="s">
        <v>166</v>
      </c>
      <c r="E48" t="s">
        <v>114</v>
      </c>
      <c r="F48">
        <f t="shared" si="2"/>
        <v>1350</v>
      </c>
      <c r="G48" t="s">
        <v>115</v>
      </c>
      <c r="H48">
        <f t="shared" si="3"/>
        <v>30.5</v>
      </c>
      <c r="I48" t="s">
        <v>116</v>
      </c>
      <c r="J48">
        <f t="shared" si="4"/>
        <v>141</v>
      </c>
      <c r="K48" t="s">
        <v>117</v>
      </c>
      <c r="L48" t="s">
        <v>24</v>
      </c>
      <c r="M48" t="s">
        <v>216</v>
      </c>
      <c r="N48" t="str">
        <f t="shared" si="1"/>
        <v>cursed-turret-47 = Sunken Colony - Level 47</v>
      </c>
    </row>
    <row r="49" spans="1:14" x14ac:dyDescent="0.25">
      <c r="A49">
        <v>48</v>
      </c>
      <c r="B49" t="str">
        <f t="shared" si="0"/>
        <v>{ type = "turret", name = "cursed-turret-48", icon = "__Cursed-Exp__/graphics/icons/turret/cursed-turret-1.jpg", flags = {"placeable-player", "not-repairable", "breaths-air"}, order="b-b-d", max_health = 1375,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31, ammo_type = { category = "bullet", action = { { type = "direct", action_delivery = { { type = "instant", target_effects = { { type = "create-entity", entity_name = "sunken_spike" }, { type = "damage", damage = { amount = 144 , type = "physical"} } } } } } } } } },</v>
      </c>
      <c r="C49" t="s">
        <v>112</v>
      </c>
      <c r="D49" t="s">
        <v>167</v>
      </c>
      <c r="E49" t="s">
        <v>114</v>
      </c>
      <c r="F49">
        <f t="shared" si="2"/>
        <v>1375</v>
      </c>
      <c r="G49" t="s">
        <v>115</v>
      </c>
      <c r="H49">
        <f t="shared" si="3"/>
        <v>31</v>
      </c>
      <c r="I49" t="s">
        <v>116</v>
      </c>
      <c r="J49">
        <f t="shared" si="4"/>
        <v>144</v>
      </c>
      <c r="K49" t="s">
        <v>117</v>
      </c>
      <c r="L49" t="s">
        <v>24</v>
      </c>
      <c r="M49" t="s">
        <v>217</v>
      </c>
      <c r="N49" t="str">
        <f t="shared" si="1"/>
        <v>cursed-turret-48 = Sunken Colony - Level 48</v>
      </c>
    </row>
    <row r="50" spans="1:14" x14ac:dyDescent="0.25">
      <c r="A50">
        <v>49</v>
      </c>
      <c r="B50" t="str">
        <f t="shared" si="0"/>
        <v>{ type = "turret", name = "cursed-turret-49", icon = "__Cursed-Exp__/graphics/icons/turret/cursed-turret-1.jpg", flags = {"placeable-player", "not-repairable", "breaths-air"}, order="b-b-d", max_health = 1400,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31.5, ammo_type = { category = "bullet", action = { { type = "direct", action_delivery = { { type = "instant", target_effects = { { type = "create-entity", entity_name = "sunken_spike" }, { type = "damage", damage = { amount = 147 , type = "physical"} } } } } } } } } },</v>
      </c>
      <c r="C50" t="s">
        <v>112</v>
      </c>
      <c r="D50" t="s">
        <v>168</v>
      </c>
      <c r="E50" t="s">
        <v>114</v>
      </c>
      <c r="F50">
        <f t="shared" si="2"/>
        <v>1400</v>
      </c>
      <c r="G50" t="s">
        <v>115</v>
      </c>
      <c r="H50">
        <f t="shared" si="3"/>
        <v>31.5</v>
      </c>
      <c r="I50" t="s">
        <v>116</v>
      </c>
      <c r="J50">
        <f t="shared" si="4"/>
        <v>147</v>
      </c>
      <c r="K50" t="s">
        <v>117</v>
      </c>
      <c r="L50" t="s">
        <v>24</v>
      </c>
      <c r="M50" t="s">
        <v>218</v>
      </c>
      <c r="N50" t="str">
        <f t="shared" si="1"/>
        <v>cursed-turret-49 = Sunken Colony - Level 49</v>
      </c>
    </row>
    <row r="51" spans="1:14" x14ac:dyDescent="0.25">
      <c r="A51">
        <v>50</v>
      </c>
      <c r="B51" t="str">
        <f t="shared" si="0"/>
        <v>{ type = "turret", name = "cursed-turret-50", icon = "__Cursed-Exp__/graphics/icons/turret/cursed-turret-1.jpg", flags = {"placeable-player", "not-repairable", "breaths-air"}, order="b-b-d", max_health = 1425, subgroup="cursed-build", collision_box = {{-1.4, -1.4}, {1.4, 1.4}}, selection_box = {{-1.5, -1.5}, {1.5, 1.5}}, shooting_cursor_size = 5, corpse = "small-worm-corpse", dying_explosion = "blood-explosion-big", minable = {mining_time = 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32, ammo_type = { category = "bullet", action = { { type = "direct", action_delivery = { { type = "instant", target_effects = { { type = "create-entity", entity_name = "sunken_spike" }, { type = "damage", damage = { amount = 150 , type = "physical"} } } } } } } } } },</v>
      </c>
      <c r="C51" t="s">
        <v>112</v>
      </c>
      <c r="D51" t="s">
        <v>169</v>
      </c>
      <c r="E51" t="s">
        <v>114</v>
      </c>
      <c r="F51">
        <f t="shared" si="2"/>
        <v>1425</v>
      </c>
      <c r="G51" t="s">
        <v>115</v>
      </c>
      <c r="H51">
        <f t="shared" si="3"/>
        <v>32</v>
      </c>
      <c r="I51" t="s">
        <v>116</v>
      </c>
      <c r="J51">
        <f t="shared" si="4"/>
        <v>150</v>
      </c>
      <c r="K51" t="s">
        <v>117</v>
      </c>
      <c r="L51" t="s">
        <v>24</v>
      </c>
      <c r="M51" t="s">
        <v>219</v>
      </c>
      <c r="N51" t="str">
        <f t="shared" si="1"/>
        <v>cursed-turret-50 = Sunken Colony - Level 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mining-drill</vt:lpstr>
      <vt:lpstr>turret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2014-11-08T15:59:03Z</dcterms:created>
  <dcterms:modified xsi:type="dcterms:W3CDTF">2014-11-20T06:17:14Z</dcterms:modified>
</cp:coreProperties>
</file>