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b\git\node-strdecode\"/>
    </mc:Choice>
  </mc:AlternateContent>
  <bookViews>
    <workbookView xWindow="0" yWindow="0" windowWidth="32914" windowHeight="14254" activeTab="2" xr2:uid="{08F5089B-D1D5-4C18-A1A5-0A91F16D9C4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2" i="3" l="1"/>
  <c r="F3" i="3"/>
  <c r="F7" i="3"/>
  <c r="I24" i="1"/>
  <c r="J26" i="1" s="1"/>
  <c r="H24" i="1"/>
  <c r="J25" i="1" s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L24" i="1" s="1"/>
  <c r="L25" i="1" s="1"/>
  <c r="M23" i="1"/>
  <c r="M24" i="1" s="1"/>
  <c r="L26" i="1" s="1"/>
  <c r="M3" i="1"/>
  <c r="L3" i="1"/>
  <c r="F6" i="3"/>
  <c r="B3" i="1"/>
  <c r="L12" i="2" l="1"/>
  <c r="D14" i="2"/>
  <c r="E14" i="2"/>
  <c r="F12" i="2"/>
  <c r="E12" i="2"/>
  <c r="D12" i="2"/>
  <c r="B5" i="1" l="1"/>
  <c r="B8" i="1" s="1"/>
  <c r="B9" i="1" s="1"/>
</calcChain>
</file>

<file path=xl/sharedStrings.xml><?xml version="1.0" encoding="utf-8"?>
<sst xmlns="http://schemas.openxmlformats.org/spreadsheetml/2006/main" count="78" uniqueCount="52">
  <si>
    <t>characters</t>
  </si>
  <si>
    <t>cycles/sec</t>
  </si>
  <si>
    <t>ssec</t>
  </si>
  <si>
    <t>chars/sec</t>
  </si>
  <si>
    <t>cycles/char</t>
  </si>
  <si>
    <t>p23</t>
  </si>
  <si>
    <t>p5</t>
  </si>
  <si>
    <t>p015</t>
  </si>
  <si>
    <t>p15</t>
  </si>
  <si>
    <t>p237 p4</t>
  </si>
  <si>
    <t>p0156</t>
  </si>
  <si>
    <t>p6</t>
  </si>
  <si>
    <t>chars/cycle</t>
  </si>
  <si>
    <t>strval</t>
  </si>
  <si>
    <t>decode</t>
  </si>
  <si>
    <t>node</t>
  </si>
  <si>
    <t>nodepreshift</t>
  </si>
  <si>
    <t>vec</t>
  </si>
  <si>
    <t>1.6M string</t>
  </si>
  <si>
    <t>preshift</t>
  </si>
  <si>
    <t>1.6M buffer</t>
  </si>
  <si>
    <t>x speedup</t>
  </si>
  <si>
    <t>chars/cycle thru</t>
  </si>
  <si>
    <t>chars/cycle lat</t>
  </si>
  <si>
    <t>vlddqu ymm0, YMMWORD PTR [rsi]</t>
  </si>
  <si>
    <t>add rsi, 32</t>
  </si>
  <si>
    <t>add rdi, 16</t>
  </si>
  <si>
    <t>vpshufb ymm7, ymm0, ymm6</t>
  </si>
  <si>
    <t>vpshufb ymm0, ymm0, ymm5</t>
  </si>
  <si>
    <t>vpsraw ymm2, ymm7, 6</t>
  </si>
  <si>
    <t>vpsraw ymm1, ymm0, 6</t>
  </si>
  <si>
    <t>vpand ymm7, ymm4, ymm7</t>
  </si>
  <si>
    <t>vpmaddubsw ymm2, ymm2, ymm3</t>
  </si>
  <si>
    <t>vpmaddubsw ymm1, ymm1, ymm3</t>
  </si>
  <si>
    <t>vpand ymm0, ymm4, ymm0</t>
  </si>
  <si>
    <t>vpaddw ymm2, ymm2, ymm7</t>
  </si>
  <si>
    <t>vpaddw ymm0, ymm1, ymm0</t>
  </si>
  <si>
    <t>vpsllw ymm2, ymm2, 4</t>
  </si>
  <si>
    <t>vpor ymm0, ymm0, ymm2</t>
  </si>
  <si>
    <t>vpackuswb ymm0, ymm0, ymm0</t>
  </si>
  <si>
    <t>vpermq ymm0, ymm0, 8</t>
  </si>
  <si>
    <t>cmp rsi, rax</t>
  </si>
  <si>
    <t>jne .L3</t>
  </si>
  <si>
    <t>p0 p5</t>
  </si>
  <si>
    <t>16 bytes / 32 nibbles</t>
  </si>
  <si>
    <t>unhex</t>
  </si>
  <si>
    <t>nib2byte</t>
  </si>
  <si>
    <t>vec8</t>
  </si>
  <si>
    <t>x</t>
  </si>
  <si>
    <t>vmovdqa ymmword ptr [rax],ymm2</t>
  </si>
  <si>
    <t>lea</t>
  </si>
  <si>
    <t>3.2M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</si>
</sst>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CFC-2F8F-47D9-9DC5-A36197488450}">
  <dimension ref="B2:M26"/>
  <sheetViews>
    <sheetView workbookViewId="0">
      <selection activeCell="F31" sqref="F31"/>
    </sheetView>
  </sheetViews>
  <sheetFormatPr defaultRowHeight="14.6" x14ac:dyDescent="0.4"/>
  <cols>
    <col min="1" max="1" width="4.69140625" customWidth="1"/>
    <col min="2" max="2" width="11.84375" bestFit="1" customWidth="1"/>
    <col min="4" max="4" width="4.84375" customWidth="1"/>
    <col min="5" max="5" width="4.3046875" customWidth="1"/>
    <col min="6" max="6" width="38" bestFit="1" customWidth="1"/>
    <col min="8" max="9" width="3.84375" customWidth="1"/>
  </cols>
  <sheetData>
    <row r="2" spans="2:13" x14ac:dyDescent="0.4">
      <c r="E2" t="s">
        <v>48</v>
      </c>
    </row>
    <row r="3" spans="2:13" x14ac:dyDescent="0.4">
      <c r="B3">
        <f>1600000*9349</f>
        <v>14958400000</v>
      </c>
      <c r="C3" t="s">
        <v>0</v>
      </c>
      <c r="E3">
        <v>2</v>
      </c>
      <c r="F3" s="1" t="s">
        <v>24</v>
      </c>
      <c r="G3" t="s">
        <v>5</v>
      </c>
      <c r="H3">
        <v>3</v>
      </c>
      <c r="I3">
        <v>0.5</v>
      </c>
      <c r="L3">
        <f>H3*E3</f>
        <v>6</v>
      </c>
      <c r="M3">
        <f>I3*E3</f>
        <v>1</v>
      </c>
    </row>
    <row r="4" spans="2:13" x14ac:dyDescent="0.4">
      <c r="B4">
        <v>1</v>
      </c>
      <c r="C4" t="s">
        <v>2</v>
      </c>
      <c r="E4">
        <v>1</v>
      </c>
      <c r="F4" s="1" t="s">
        <v>25</v>
      </c>
      <c r="G4" t="s">
        <v>10</v>
      </c>
      <c r="H4">
        <v>1</v>
      </c>
      <c r="I4">
        <v>0.25</v>
      </c>
      <c r="L4">
        <f t="shared" ref="L4:L23" si="0">H4*E4</f>
        <v>1</v>
      </c>
      <c r="M4">
        <f t="shared" ref="M4:M23" si="1">I4*E4</f>
        <v>0.25</v>
      </c>
    </row>
    <row r="5" spans="2:13" x14ac:dyDescent="0.4">
      <c r="B5">
        <f>B3/B4</f>
        <v>14958400000</v>
      </c>
      <c r="C5" t="s">
        <v>3</v>
      </c>
      <c r="E5">
        <v>1</v>
      </c>
      <c r="F5" s="1" t="s">
        <v>26</v>
      </c>
      <c r="G5" t="s">
        <v>10</v>
      </c>
      <c r="H5">
        <v>1</v>
      </c>
      <c r="I5">
        <v>0.25</v>
      </c>
      <c r="L5">
        <f t="shared" si="0"/>
        <v>1</v>
      </c>
      <c r="M5">
        <f t="shared" si="1"/>
        <v>0.25</v>
      </c>
    </row>
    <row r="6" spans="2:13" x14ac:dyDescent="0.4">
      <c r="B6">
        <v>3500000000</v>
      </c>
      <c r="C6" t="s">
        <v>1</v>
      </c>
      <c r="E6">
        <v>2</v>
      </c>
      <c r="F6" s="1" t="s">
        <v>27</v>
      </c>
      <c r="G6" t="s">
        <v>6</v>
      </c>
      <c r="H6">
        <v>1</v>
      </c>
      <c r="I6">
        <v>1</v>
      </c>
      <c r="L6">
        <f t="shared" si="0"/>
        <v>2</v>
      </c>
      <c r="M6">
        <f t="shared" si="1"/>
        <v>2</v>
      </c>
    </row>
    <row r="7" spans="2:13" x14ac:dyDescent="0.4">
      <c r="E7">
        <v>2</v>
      </c>
      <c r="F7" s="1" t="s">
        <v>28</v>
      </c>
      <c r="G7" t="s">
        <v>6</v>
      </c>
      <c r="H7">
        <v>1</v>
      </c>
      <c r="I7">
        <v>1</v>
      </c>
      <c r="L7">
        <f t="shared" si="0"/>
        <v>2</v>
      </c>
      <c r="M7">
        <f t="shared" si="1"/>
        <v>2</v>
      </c>
    </row>
    <row r="8" spans="2:13" x14ac:dyDescent="0.4">
      <c r="B8">
        <f>B6/B5</f>
        <v>0.23398224409027704</v>
      </c>
      <c r="C8" t="s">
        <v>4</v>
      </c>
      <c r="E8">
        <v>2</v>
      </c>
      <c r="F8" s="1" t="s">
        <v>29</v>
      </c>
      <c r="G8" t="s">
        <v>7</v>
      </c>
      <c r="H8">
        <v>1</v>
      </c>
      <c r="I8">
        <v>0.5</v>
      </c>
      <c r="J8" t="s">
        <v>45</v>
      </c>
      <c r="L8">
        <f t="shared" si="0"/>
        <v>2</v>
      </c>
      <c r="M8">
        <f t="shared" si="1"/>
        <v>1</v>
      </c>
    </row>
    <row r="9" spans="2:13" x14ac:dyDescent="0.4">
      <c r="B9">
        <f>1/B8</f>
        <v>4.2738285714285711</v>
      </c>
      <c r="C9" t="s">
        <v>12</v>
      </c>
      <c r="E9">
        <v>2</v>
      </c>
      <c r="F9" s="1" t="s">
        <v>30</v>
      </c>
      <c r="G9" t="s">
        <v>7</v>
      </c>
      <c r="H9">
        <v>1</v>
      </c>
      <c r="I9">
        <v>0.5</v>
      </c>
      <c r="J9" t="s">
        <v>45</v>
      </c>
      <c r="L9">
        <f t="shared" si="0"/>
        <v>2</v>
      </c>
      <c r="M9">
        <f t="shared" si="1"/>
        <v>1</v>
      </c>
    </row>
    <row r="10" spans="2:13" x14ac:dyDescent="0.4">
      <c r="E10">
        <v>2</v>
      </c>
      <c r="F10" s="1" t="s">
        <v>31</v>
      </c>
      <c r="G10" t="s">
        <v>7</v>
      </c>
      <c r="H10">
        <v>1</v>
      </c>
      <c r="I10">
        <v>0.33</v>
      </c>
      <c r="J10" t="s">
        <v>45</v>
      </c>
      <c r="L10">
        <f t="shared" si="0"/>
        <v>2</v>
      </c>
      <c r="M10">
        <f t="shared" si="1"/>
        <v>0.66</v>
      </c>
    </row>
    <row r="11" spans="2:13" x14ac:dyDescent="0.4">
      <c r="E11">
        <v>2</v>
      </c>
      <c r="F11" s="1" t="s">
        <v>32</v>
      </c>
      <c r="G11" t="s">
        <v>7</v>
      </c>
      <c r="H11">
        <v>5</v>
      </c>
      <c r="I11">
        <v>0.5</v>
      </c>
      <c r="J11" t="s">
        <v>45</v>
      </c>
      <c r="L11">
        <f t="shared" si="0"/>
        <v>10</v>
      </c>
      <c r="M11">
        <f t="shared" si="1"/>
        <v>1</v>
      </c>
    </row>
    <row r="12" spans="2:13" x14ac:dyDescent="0.4">
      <c r="E12">
        <v>2</v>
      </c>
      <c r="F12" s="1" t="s">
        <v>33</v>
      </c>
      <c r="G12" t="s">
        <v>7</v>
      </c>
      <c r="H12">
        <v>5</v>
      </c>
      <c r="I12">
        <v>0.5</v>
      </c>
      <c r="J12" t="s">
        <v>45</v>
      </c>
      <c r="L12">
        <f t="shared" si="0"/>
        <v>10</v>
      </c>
      <c r="M12">
        <f t="shared" si="1"/>
        <v>1</v>
      </c>
    </row>
    <row r="13" spans="2:13" x14ac:dyDescent="0.4">
      <c r="E13">
        <v>2</v>
      </c>
      <c r="F13" s="1" t="s">
        <v>34</v>
      </c>
      <c r="G13" t="s">
        <v>7</v>
      </c>
      <c r="H13">
        <v>1</v>
      </c>
      <c r="I13">
        <v>0.33</v>
      </c>
      <c r="J13" t="s">
        <v>45</v>
      </c>
      <c r="L13">
        <f t="shared" si="0"/>
        <v>2</v>
      </c>
      <c r="M13">
        <f t="shared" si="1"/>
        <v>0.66</v>
      </c>
    </row>
    <row r="14" spans="2:13" x14ac:dyDescent="0.4">
      <c r="E14">
        <v>2</v>
      </c>
      <c r="F14" s="1" t="s">
        <v>35</v>
      </c>
      <c r="G14" t="s">
        <v>8</v>
      </c>
      <c r="H14">
        <v>1</v>
      </c>
      <c r="I14">
        <v>0.5</v>
      </c>
      <c r="J14" t="s">
        <v>45</v>
      </c>
      <c r="L14">
        <f t="shared" si="0"/>
        <v>2</v>
      </c>
      <c r="M14">
        <f t="shared" si="1"/>
        <v>1</v>
      </c>
    </row>
    <row r="15" spans="2:13" x14ac:dyDescent="0.4">
      <c r="E15">
        <v>2</v>
      </c>
      <c r="F15" s="1" t="s">
        <v>36</v>
      </c>
      <c r="G15" t="s">
        <v>8</v>
      </c>
      <c r="H15">
        <v>1</v>
      </c>
      <c r="I15">
        <v>0.5</v>
      </c>
      <c r="J15" t="s">
        <v>45</v>
      </c>
      <c r="L15">
        <f t="shared" si="0"/>
        <v>2</v>
      </c>
      <c r="M15">
        <f t="shared" si="1"/>
        <v>1</v>
      </c>
    </row>
    <row r="16" spans="2:13" x14ac:dyDescent="0.4">
      <c r="E16">
        <v>2</v>
      </c>
      <c r="F16" s="1" t="s">
        <v>37</v>
      </c>
      <c r="G16" t="s">
        <v>43</v>
      </c>
      <c r="H16">
        <v>1</v>
      </c>
      <c r="I16">
        <v>1</v>
      </c>
      <c r="J16" t="s">
        <v>46</v>
      </c>
      <c r="L16">
        <f t="shared" si="0"/>
        <v>2</v>
      </c>
      <c r="M16">
        <f t="shared" si="1"/>
        <v>2</v>
      </c>
    </row>
    <row r="17" spans="5:13" x14ac:dyDescent="0.4">
      <c r="E17">
        <v>2</v>
      </c>
      <c r="F17" s="1" t="s">
        <v>38</v>
      </c>
      <c r="G17" t="s">
        <v>7</v>
      </c>
      <c r="H17">
        <v>1</v>
      </c>
      <c r="I17">
        <v>0.3</v>
      </c>
      <c r="J17" t="s">
        <v>46</v>
      </c>
      <c r="L17">
        <f t="shared" si="0"/>
        <v>2</v>
      </c>
      <c r="M17">
        <f t="shared" si="1"/>
        <v>0.6</v>
      </c>
    </row>
    <row r="18" spans="5:13" x14ac:dyDescent="0.4">
      <c r="E18">
        <v>1</v>
      </c>
      <c r="F18" s="1" t="s">
        <v>39</v>
      </c>
      <c r="G18" t="s">
        <v>6</v>
      </c>
      <c r="H18">
        <v>1</v>
      </c>
      <c r="I18">
        <v>1</v>
      </c>
      <c r="J18" t="s">
        <v>46</v>
      </c>
      <c r="L18">
        <f t="shared" si="0"/>
        <v>1</v>
      </c>
      <c r="M18">
        <f t="shared" si="1"/>
        <v>1</v>
      </c>
    </row>
    <row r="19" spans="5:13" x14ac:dyDescent="0.4">
      <c r="E19">
        <v>1</v>
      </c>
      <c r="F19" s="1" t="s">
        <v>40</v>
      </c>
      <c r="G19" t="s">
        <v>6</v>
      </c>
      <c r="H19">
        <v>3</v>
      </c>
      <c r="I19">
        <v>1</v>
      </c>
      <c r="J19" t="s">
        <v>46</v>
      </c>
      <c r="L19">
        <f t="shared" si="0"/>
        <v>3</v>
      </c>
      <c r="M19">
        <f t="shared" si="1"/>
        <v>1</v>
      </c>
    </row>
    <row r="20" spans="5:13" x14ac:dyDescent="0.4">
      <c r="E20">
        <v>1</v>
      </c>
      <c r="F20" s="1" t="s">
        <v>49</v>
      </c>
      <c r="G20" t="s">
        <v>9</v>
      </c>
      <c r="H20">
        <v>3</v>
      </c>
      <c r="I20">
        <v>1</v>
      </c>
      <c r="L20">
        <f t="shared" si="0"/>
        <v>3</v>
      </c>
      <c r="M20">
        <f t="shared" si="1"/>
        <v>1</v>
      </c>
    </row>
    <row r="21" spans="5:13" x14ac:dyDescent="0.4">
      <c r="E21">
        <v>1</v>
      </c>
      <c r="F21" s="1" t="s">
        <v>41</v>
      </c>
      <c r="G21" t="s">
        <v>10</v>
      </c>
      <c r="H21">
        <v>1</v>
      </c>
      <c r="I21">
        <v>0.25</v>
      </c>
      <c r="L21">
        <f t="shared" si="0"/>
        <v>1</v>
      </c>
      <c r="M21">
        <f t="shared" si="1"/>
        <v>0.25</v>
      </c>
    </row>
    <row r="22" spans="5:13" x14ac:dyDescent="0.4">
      <c r="E22">
        <v>1</v>
      </c>
      <c r="F22" s="1" t="s">
        <v>42</v>
      </c>
      <c r="G22" t="s">
        <v>11</v>
      </c>
      <c r="I22">
        <v>1</v>
      </c>
      <c r="L22">
        <f t="shared" si="0"/>
        <v>0</v>
      </c>
      <c r="M22">
        <f t="shared" si="1"/>
        <v>1</v>
      </c>
    </row>
    <row r="23" spans="5:13" x14ac:dyDescent="0.4">
      <c r="E23">
        <v>1</v>
      </c>
      <c r="F23" s="1" t="s">
        <v>50</v>
      </c>
      <c r="L23">
        <f t="shared" si="0"/>
        <v>0</v>
      </c>
      <c r="M23">
        <f t="shared" si="1"/>
        <v>0</v>
      </c>
    </row>
    <row r="24" spans="5:13" x14ac:dyDescent="0.4">
      <c r="F24" s="1" t="s">
        <v>44</v>
      </c>
      <c r="H24">
        <f>SUM(H3:H23)</f>
        <v>33</v>
      </c>
      <c r="I24">
        <f>SUM(I3:I23)</f>
        <v>12.21</v>
      </c>
      <c r="L24">
        <f>SUM(L3:L23)</f>
        <v>56</v>
      </c>
      <c r="M24">
        <f>SUM(M3:M23)</f>
        <v>19.670000000000002</v>
      </c>
    </row>
    <row r="25" spans="5:13" x14ac:dyDescent="0.4">
      <c r="J25">
        <f>32/H24</f>
        <v>0.96969696969696972</v>
      </c>
      <c r="K25" t="s">
        <v>22</v>
      </c>
      <c r="L25">
        <f>64/L24</f>
        <v>1.1428571428571428</v>
      </c>
    </row>
    <row r="26" spans="5:13" x14ac:dyDescent="0.4">
      <c r="J26">
        <f>32/I24</f>
        <v>2.6208026208026207</v>
      </c>
      <c r="K26" t="s">
        <v>23</v>
      </c>
      <c r="L26">
        <f>64/M24</f>
        <v>3.2536858159633959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34F0-0FCF-4AFD-BE8F-CEB82F9F1F51}">
  <dimension ref="D4:L14"/>
  <sheetViews>
    <sheetView workbookViewId="0">
      <selection activeCell="C28" sqref="C28"/>
    </sheetView>
  </sheetViews>
  <sheetFormatPr defaultRowHeight="14.6" x14ac:dyDescent="0.4"/>
  <sheetData>
    <row r="4" spans="4:12" x14ac:dyDescent="0.4">
      <c r="D4" t="s">
        <v>13</v>
      </c>
      <c r="E4" t="s">
        <v>14</v>
      </c>
    </row>
    <row r="5" spans="4:12" x14ac:dyDescent="0.4">
      <c r="D5">
        <v>1087086</v>
      </c>
      <c r="E5">
        <v>157173</v>
      </c>
    </row>
    <row r="6" spans="4:12" x14ac:dyDescent="0.4">
      <c r="D6">
        <v>949969</v>
      </c>
      <c r="E6">
        <v>178689</v>
      </c>
    </row>
    <row r="7" spans="4:12" x14ac:dyDescent="0.4">
      <c r="D7">
        <v>845309</v>
      </c>
      <c r="E7">
        <v>147327</v>
      </c>
    </row>
    <row r="8" spans="4:12" x14ac:dyDescent="0.4">
      <c r="D8">
        <v>1522869</v>
      </c>
      <c r="E8">
        <v>177595</v>
      </c>
    </row>
    <row r="9" spans="4:12" x14ac:dyDescent="0.4">
      <c r="D9">
        <v>1174607</v>
      </c>
      <c r="E9">
        <v>185982</v>
      </c>
    </row>
    <row r="10" spans="4:12" x14ac:dyDescent="0.4">
      <c r="D10">
        <v>992636</v>
      </c>
      <c r="E10">
        <v>155350</v>
      </c>
      <c r="J10" t="s">
        <v>15</v>
      </c>
      <c r="K10">
        <v>698</v>
      </c>
    </row>
    <row r="11" spans="4:12" x14ac:dyDescent="0.4">
      <c r="J11" t="s">
        <v>16</v>
      </c>
      <c r="K11">
        <v>639</v>
      </c>
    </row>
    <row r="12" spans="4:12" x14ac:dyDescent="0.4">
      <c r="D12">
        <f>AVERAGE(D5:D10)</f>
        <v>1095412.6666666667</v>
      </c>
      <c r="E12" s="2">
        <f>AVERAGE(E5:E10)</f>
        <v>167019.33333333334</v>
      </c>
      <c r="F12" s="2">
        <f>D12+E12</f>
        <v>1262432</v>
      </c>
      <c r="J12" t="s">
        <v>17</v>
      </c>
      <c r="K12">
        <v>113</v>
      </c>
      <c r="L12">
        <f>K10/K12</f>
        <v>6.1769911504424782</v>
      </c>
    </row>
    <row r="14" spans="4:12" x14ac:dyDescent="0.4">
      <c r="D14">
        <f>D12/F12</f>
        <v>0.8677003329024191</v>
      </c>
      <c r="E14">
        <f>E12/F12</f>
        <v>0.13229966709758098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B4E3-9BAA-4BAC-A568-0DCC9AC828C2}">
  <dimension ref="A1:F8"/>
  <sheetViews>
    <sheetView tabSelected="1" workbookViewId="0">
      <selection activeCell="F8" sqref="F8"/>
    </sheetView>
  </sheetViews>
  <sheetFormatPr defaultRowHeight="14.6" x14ac:dyDescent="0.4"/>
  <cols>
    <col min="1" max="1" width="10.61328125" bestFit="1" customWidth="1"/>
  </cols>
  <sheetData>
    <row r="1" spans="1:6" x14ac:dyDescent="0.4">
      <c r="B1" t="s">
        <v>15</v>
      </c>
      <c r="C1" t="s">
        <v>19</v>
      </c>
      <c r="D1" t="s">
        <v>17</v>
      </c>
      <c r="E1" t="s">
        <v>47</v>
      </c>
      <c r="F1" t="s">
        <v>21</v>
      </c>
    </row>
    <row r="2" spans="1:6" x14ac:dyDescent="0.4">
      <c r="A2" t="s">
        <v>18</v>
      </c>
      <c r="B2">
        <v>812</v>
      </c>
      <c r="C2">
        <v>790</v>
      </c>
      <c r="D2">
        <v>1542</v>
      </c>
      <c r="E2">
        <v>1726</v>
      </c>
      <c r="F2">
        <f>E2/B2</f>
        <v>2.125615763546798</v>
      </c>
    </row>
    <row r="3" spans="1:6" x14ac:dyDescent="0.4">
      <c r="A3" t="s">
        <v>18</v>
      </c>
      <c r="B3">
        <v>815</v>
      </c>
      <c r="C3">
        <v>834</v>
      </c>
      <c r="D3">
        <v>1553</v>
      </c>
      <c r="E3">
        <v>1729</v>
      </c>
      <c r="F3">
        <f>E3/B3</f>
        <v>2.121472392638037</v>
      </c>
    </row>
    <row r="6" spans="1:6" x14ac:dyDescent="0.4">
      <c r="A6" t="s">
        <v>20</v>
      </c>
      <c r="B6">
        <v>1466</v>
      </c>
      <c r="C6">
        <v>1518</v>
      </c>
      <c r="D6">
        <v>8307</v>
      </c>
      <c r="E6">
        <v>18549</v>
      </c>
      <c r="F6">
        <f>E6/B6</f>
        <v>12.652796725784448</v>
      </c>
    </row>
    <row r="7" spans="1:6" x14ac:dyDescent="0.4">
      <c r="A7" t="s">
        <v>20</v>
      </c>
      <c r="B7">
        <v>1532</v>
      </c>
      <c r="C7">
        <v>1528</v>
      </c>
      <c r="D7">
        <v>9360</v>
      </c>
      <c r="E7">
        <v>17539</v>
      </c>
      <c r="F7">
        <f>E7/B7</f>
        <v>11.448433420365536</v>
      </c>
    </row>
    <row r="8" spans="1:6" x14ac:dyDescent="0.4">
      <c r="A8" t="s">
        <v>51</v>
      </c>
      <c r="B8">
        <v>730</v>
      </c>
      <c r="C8">
        <v>726</v>
      </c>
      <c r="D8">
        <v>3946</v>
      </c>
      <c r="E8">
        <v>9222</v>
      </c>
      <c r="F8">
        <f>E8/B8</f>
        <v>12.632876712328768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zachb</dc:creator>
  <cp:lastModifiedBy>zachb</cp:lastModifiedBy>
  <dcterms:created xsi:type="dcterms:W3CDTF">2017-09-10T01:11:47Z</dcterms:created>
  <dcterms:modified xsi:type="dcterms:W3CDTF">2017-09-11T06:38:15Z</dcterms:modified>
</cp:coreProperties>
</file>