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mc:AlternateContent xmlns:mc="http://schemas.openxmlformats.org/markup-compatibility/2006">
    <mc:Choice Requires="x15">
      <x15ac:absPath xmlns:x15ac="http://schemas.microsoft.com/office/spreadsheetml/2010/11/ac" url="C:\Users\MuhammedMelihYıldız\Desktop\Sistem Analizi\Yeni klasör\"/>
    </mc:Choice>
  </mc:AlternateContent>
  <xr:revisionPtr revIDLastSave="0" documentId="13_ncr:1_{90CE43B0-9AD4-43A3-A559-4C9695CE9812}" xr6:coauthVersionLast="47" xr6:coauthVersionMax="47" xr10:uidLastSave="{00000000-0000-0000-0000-000000000000}"/>
  <bookViews>
    <workbookView xWindow="-120" yWindow="-120" windowWidth="29040" windowHeight="15840" xr2:uid="{00000000-000D-0000-FFFF-FFFF00000000}"/>
  </bookViews>
  <sheets>
    <sheet name="GanttChart" sheetId="9" r:id="rId1"/>
    <sheet name="Help" sheetId="6" r:id="rId2"/>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GanttChart!$A$1:$BN$43</definedName>
    <definedName name="_xlnm.Print_Titles" localSheetId="0">GanttChart!$4:$7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9" l="1"/>
  <c r="FB6" i="9"/>
  <c r="FC6" i="9" s="1"/>
  <c r="EU7" i="9"/>
  <c r="EV6" i="9"/>
  <c r="EW6" i="9" s="1"/>
  <c r="EU6" i="9"/>
  <c r="EU5" i="9" s="1"/>
  <c r="EU4" i="9"/>
  <c r="F10" i="9"/>
  <c r="I10" i="9" s="1"/>
  <c r="FD6" i="9" l="1"/>
  <c r="FC7" i="9"/>
  <c r="FB5" i="9"/>
  <c r="FB7" i="9"/>
  <c r="FB4" i="9"/>
  <c r="EW7" i="9"/>
  <c r="EX6" i="9"/>
  <c r="EV7" i="9"/>
  <c r="F43" i="9"/>
  <c r="F33" i="9"/>
  <c r="I33" i="9" s="1"/>
  <c r="F32" i="9"/>
  <c r="I32" i="9" s="1"/>
  <c r="F14" i="9"/>
  <c r="I14" i="9" s="1"/>
  <c r="F11" i="9"/>
  <c r="I11" i="9" s="1"/>
  <c r="F12" i="9"/>
  <c r="I12" i="9" s="1"/>
  <c r="F13" i="9"/>
  <c r="I13" i="9" s="1"/>
  <c r="F41" i="9"/>
  <c r="I41" i="9" s="1"/>
  <c r="F40" i="9"/>
  <c r="I40" i="9" s="1"/>
  <c r="F39" i="9"/>
  <c r="I39" i="9" s="1"/>
  <c r="F38" i="9"/>
  <c r="I38" i="9" s="1"/>
  <c r="F37" i="9"/>
  <c r="I37" i="9" s="1"/>
  <c r="F36" i="9"/>
  <c r="I36" i="9" s="1"/>
  <c r="F35" i="9"/>
  <c r="I35" i="9" s="1"/>
  <c r="F34" i="9"/>
  <c r="I34" i="9" s="1"/>
  <c r="A46" i="9"/>
  <c r="A47" i="9" s="1"/>
  <c r="A48" i="9" s="1"/>
  <c r="A49" i="9" s="1"/>
  <c r="F46" i="9"/>
  <c r="I46" i="9" s="1"/>
  <c r="F47" i="9"/>
  <c r="I47" i="9" s="1"/>
  <c r="F48" i="9"/>
  <c r="I48" i="9" s="1"/>
  <c r="F49" i="9"/>
  <c r="I49" i="9" s="1"/>
  <c r="F31" i="9"/>
  <c r="I31" i="9" s="1"/>
  <c r="F30" i="9"/>
  <c r="I30" i="9" s="1"/>
  <c r="F29" i="9"/>
  <c r="I29" i="9" s="1"/>
  <c r="F25" i="9"/>
  <c r="I25" i="9" s="1"/>
  <c r="F26" i="9"/>
  <c r="I26" i="9" s="1"/>
  <c r="F24" i="9"/>
  <c r="I24" i="9" s="1"/>
  <c r="F23" i="9"/>
  <c r="I23" i="9" s="1"/>
  <c r="F20" i="9"/>
  <c r="I20" i="9" s="1"/>
  <c r="F17" i="9"/>
  <c r="I17" i="9" s="1"/>
  <c r="F18" i="9"/>
  <c r="I18" i="9" s="1"/>
  <c r="FD7" i="9" l="1"/>
  <c r="FE6" i="9"/>
  <c r="EY6" i="9"/>
  <c r="EX7" i="9"/>
  <c r="F8" i="9"/>
  <c r="I8" i="9" s="1"/>
  <c r="F27" i="9"/>
  <c r="I27" i="9" s="1"/>
  <c r="F21" i="9"/>
  <c r="I21" i="9" s="1"/>
  <c r="F15" i="9"/>
  <c r="I15" i="9" s="1"/>
  <c r="FF6" i="9" l="1"/>
  <c r="FE7" i="9"/>
  <c r="EZ6" i="9"/>
  <c r="EY7" i="9"/>
  <c r="F9" i="9"/>
  <c r="I9" i="9" s="1"/>
  <c r="K6" i="9"/>
  <c r="FF7" i="9" l="1"/>
  <c r="FG6" i="9"/>
  <c r="FA6" i="9"/>
  <c r="FA7" i="9" s="1"/>
  <c r="EZ7" i="9"/>
  <c r="K4" i="9"/>
  <c r="K7" i="9"/>
  <c r="A8" i="9"/>
  <c r="FH6" i="9" l="1"/>
  <c r="FH7" i="9" s="1"/>
  <c r="FG7" i="9"/>
  <c r="L6" i="9"/>
  <c r="L7" i="9" s="1"/>
  <c r="F19" i="9" l="1"/>
  <c r="I19" i="9" s="1"/>
  <c r="F16" i="9"/>
  <c r="I16" i="9" s="1"/>
  <c r="F22" i="9"/>
  <c r="I22" i="9" s="1"/>
  <c r="F28" i="9"/>
  <c r="I28" i="9" s="1"/>
  <c r="M6" i="9"/>
  <c r="M7" i="9" s="1"/>
  <c r="N6" i="9" l="1"/>
  <c r="N7" i="9" s="1"/>
  <c r="O6" i="9" l="1"/>
  <c r="O7" i="9" s="1"/>
  <c r="K5" i="9"/>
  <c r="P6" i="9" l="1"/>
  <c r="P7" i="9" s="1"/>
  <c r="Q6" i="9" l="1"/>
  <c r="Q7" i="9" s="1"/>
  <c r="R6" i="9" l="1"/>
  <c r="R7" i="9" l="1"/>
  <c r="R4" i="9"/>
  <c r="S6" i="9"/>
  <c r="S7" i="9" s="1"/>
  <c r="T6" i="9" l="1"/>
  <c r="T7" i="9" s="1"/>
  <c r="U6" i="9" l="1"/>
  <c r="U7" i="9" s="1"/>
  <c r="V6" i="9" l="1"/>
  <c r="V7" i="9" s="1"/>
  <c r="R5" i="9"/>
  <c r="W6" i="9" l="1"/>
  <c r="W7" i="9" s="1"/>
  <c r="X6" i="9" l="1"/>
  <c r="X7" i="9" s="1"/>
  <c r="Y6" i="9" l="1"/>
  <c r="Y7" i="9" l="1"/>
  <c r="Y4" i="9"/>
  <c r="Z6" i="9"/>
  <c r="Z7" i="9" s="1"/>
  <c r="AA6" i="9" l="1"/>
  <c r="AA7" i="9" s="1"/>
  <c r="AB6" i="9" l="1"/>
  <c r="AB7" i="9" s="1"/>
  <c r="Y5" i="9"/>
  <c r="AC6" i="9" l="1"/>
  <c r="AC7" i="9" s="1"/>
  <c r="AD6" i="9" l="1"/>
  <c r="AD7" i="9" s="1"/>
  <c r="AE6" i="9" l="1"/>
  <c r="AE7" i="9" s="1"/>
  <c r="AF6" i="9" l="1"/>
  <c r="AF7" i="9" l="1"/>
  <c r="AF4" i="9"/>
  <c r="AG6" i="9"/>
  <c r="AG7" i="9" s="1"/>
  <c r="AH6" i="9" l="1"/>
  <c r="AH7" i="9" s="1"/>
  <c r="AI6" i="9" l="1"/>
  <c r="AI7" i="9" s="1"/>
  <c r="AF5" i="9"/>
  <c r="AJ6" i="9" l="1"/>
  <c r="AJ7" i="9" s="1"/>
  <c r="AK6" i="9" l="1"/>
  <c r="AK7" i="9" s="1"/>
  <c r="AL6" i="9" l="1"/>
  <c r="AL7" i="9" s="1"/>
  <c r="AM6" i="9" l="1"/>
  <c r="AM7" i="9" l="1"/>
  <c r="AM4" i="9"/>
  <c r="AN6" i="9"/>
  <c r="AN7" i="9" s="1"/>
  <c r="AO6" i="9" l="1"/>
  <c r="AO7" i="9" s="1"/>
  <c r="AP6" i="9" l="1"/>
  <c r="AP7" i="9" s="1"/>
  <c r="AM5" i="9"/>
  <c r="AQ6" i="9" l="1"/>
  <c r="AQ7" i="9" s="1"/>
  <c r="AR6" i="9" l="1"/>
  <c r="AR7" i="9" s="1"/>
  <c r="AS6" i="9" l="1"/>
  <c r="AS7" i="9" s="1"/>
  <c r="AT6" i="9" l="1"/>
  <c r="AT7" i="9" l="1"/>
  <c r="AT4" i="9"/>
  <c r="AU6" i="9"/>
  <c r="AU7" i="9" s="1"/>
  <c r="AV6" i="9" l="1"/>
  <c r="AV7" i="9" s="1"/>
  <c r="AW6" i="9" l="1"/>
  <c r="AW7" i="9" s="1"/>
  <c r="AT5" i="9"/>
  <c r="AX6" i="9" l="1"/>
  <c r="AX7" i="9" s="1"/>
  <c r="AY6" i="9" l="1"/>
  <c r="AY7" i="9" s="1"/>
  <c r="AZ6" i="9" l="1"/>
  <c r="AZ7" i="9" s="1"/>
  <c r="BA6" i="9" l="1"/>
  <c r="BA4" i="9" l="1"/>
  <c r="BA7" i="9"/>
  <c r="BB6" i="9"/>
  <c r="BB7" i="9" s="1"/>
  <c r="BC6" i="9" l="1"/>
  <c r="BC7" i="9" s="1"/>
  <c r="BD6" i="9" l="1"/>
  <c r="BD7" i="9" s="1"/>
  <c r="BA5" i="9"/>
  <c r="BE6" i="9" l="1"/>
  <c r="BE7" i="9" s="1"/>
  <c r="BF6" i="9" l="1"/>
  <c r="BF7" i="9" s="1"/>
  <c r="BG6" i="9" l="1"/>
  <c r="BG7" i="9" s="1"/>
  <c r="BH6" i="9" l="1"/>
  <c r="BH7" i="9" l="1"/>
  <c r="BH4" i="9"/>
  <c r="BI6" i="9"/>
  <c r="BI7" i="9" s="1"/>
  <c r="BJ6" i="9" l="1"/>
  <c r="BJ7" i="9" s="1"/>
  <c r="BK6" i="9" l="1"/>
  <c r="BK7" i="9" s="1"/>
  <c r="BH5" i="9"/>
  <c r="BL6" i="9" l="1"/>
  <c r="BL7" i="9" s="1"/>
  <c r="BM6" i="9" l="1"/>
  <c r="BM7" i="9" s="1"/>
  <c r="BN6" i="9" l="1"/>
  <c r="BN7" i="9" l="1"/>
  <c r="BO6" i="9"/>
  <c r="A9" i="9"/>
  <c r="BO4" i="9" l="1"/>
  <c r="BO7" i="9"/>
  <c r="BP6" i="9"/>
  <c r="BO5" i="9"/>
  <c r="BP7" i="9" l="1"/>
  <c r="BQ6" i="9"/>
  <c r="A15" i="9"/>
  <c r="BQ7" i="9" l="1"/>
  <c r="BR6" i="9"/>
  <c r="BR7" i="9" l="1"/>
  <c r="BS6" i="9"/>
  <c r="A21" i="9" l="1"/>
  <c r="A22" i="9" s="1"/>
  <c r="BS7" i="9"/>
  <c r="BT6" i="9"/>
  <c r="BT7" i="9" l="1"/>
  <c r="BU6" i="9"/>
  <c r="BU7" i="9" l="1"/>
  <c r="BV6" i="9"/>
  <c r="BW6" i="9" l="1"/>
  <c r="BV7" i="9"/>
  <c r="BV4" i="9"/>
  <c r="BV5" i="9"/>
  <c r="BW7" i="9" l="1"/>
  <c r="BX6" i="9"/>
  <c r="BX7" i="9" l="1"/>
  <c r="BY6" i="9"/>
  <c r="BY7" i="9" l="1"/>
  <c r="BZ6" i="9"/>
  <c r="BZ7" i="9" l="1"/>
  <c r="CA6" i="9"/>
  <c r="A27" i="9" l="1"/>
  <c r="A28" i="9" s="1"/>
  <c r="CA7" i="9"/>
  <c r="CB6" i="9"/>
  <c r="CB7" i="9" l="1"/>
  <c r="CC6" i="9"/>
  <c r="A34" i="9" l="1"/>
  <c r="A35" i="9" s="1"/>
  <c r="CC4" i="9"/>
  <c r="CC7" i="9"/>
  <c r="CD6" i="9"/>
  <c r="CC5" i="9"/>
  <c r="A39" i="9" l="1"/>
  <c r="A40" i="9" s="1"/>
  <c r="CD7" i="9"/>
  <c r="CE6" i="9"/>
  <c r="CE7" i="9" l="1"/>
  <c r="CF6" i="9"/>
  <c r="CF7" i="9" l="1"/>
  <c r="CG6" i="9"/>
  <c r="CG7" i="9" l="1"/>
  <c r="CH6" i="9"/>
  <c r="CH7" i="9" l="1"/>
  <c r="CI6" i="9"/>
  <c r="CI7" i="9" l="1"/>
  <c r="CJ6" i="9"/>
  <c r="CJ7" i="9" l="1"/>
  <c r="CJ4" i="9"/>
  <c r="CK6" i="9"/>
  <c r="CJ5" i="9"/>
  <c r="CK7" i="9" l="1"/>
  <c r="CL6" i="9"/>
  <c r="CL7" i="9" l="1"/>
  <c r="CM6" i="9"/>
  <c r="CM7" i="9" l="1"/>
  <c r="CN6" i="9"/>
  <c r="CN7" i="9" l="1"/>
  <c r="CO6" i="9"/>
  <c r="CO7" i="9" l="1"/>
  <c r="CP6" i="9"/>
  <c r="CP7" i="9" l="1"/>
  <c r="CQ6" i="9"/>
  <c r="CQ7" i="9" l="1"/>
  <c r="CR6" i="9"/>
  <c r="CQ5" i="9"/>
  <c r="CQ4" i="9"/>
  <c r="CR7" i="9" l="1"/>
  <c r="CS6" i="9"/>
  <c r="CS7" i="9" l="1"/>
  <c r="CT6" i="9"/>
  <c r="CT7" i="9" l="1"/>
  <c r="CU6" i="9"/>
  <c r="CU7" i="9" l="1"/>
  <c r="CV6" i="9"/>
  <c r="CV7" i="9" l="1"/>
  <c r="CW6" i="9"/>
  <c r="CX6" i="9" l="1"/>
  <c r="CW7" i="9"/>
  <c r="CX7" i="9" l="1"/>
  <c r="CX4" i="9"/>
  <c r="CY6" i="9"/>
  <c r="CX5" i="9"/>
  <c r="CY7" i="9" l="1"/>
  <c r="CZ6" i="9"/>
  <c r="CZ7" i="9" l="1"/>
  <c r="DA6" i="9"/>
  <c r="DA7" i="9" l="1"/>
  <c r="DB6" i="9"/>
  <c r="DB7" i="9" l="1"/>
  <c r="DC6" i="9"/>
  <c r="DC7" i="9" l="1"/>
  <c r="DD6" i="9"/>
  <c r="DD7" i="9" l="1"/>
  <c r="DE6" i="9"/>
  <c r="DF6" i="9" l="1"/>
  <c r="DE7" i="9"/>
  <c r="DE4" i="9"/>
  <c r="DE5" i="9"/>
  <c r="DG6" i="9" l="1"/>
  <c r="DF7" i="9"/>
  <c r="DH6" i="9" l="1"/>
  <c r="DG7" i="9"/>
  <c r="DI6" i="9" l="1"/>
  <c r="DH7" i="9"/>
  <c r="DI7" i="9" l="1"/>
  <c r="DJ6" i="9"/>
  <c r="DJ7" i="9" l="1"/>
  <c r="DK6" i="9"/>
  <c r="DK7" i="9" l="1"/>
  <c r="DL6" i="9"/>
  <c r="DL5" i="9" l="1"/>
  <c r="DL4" i="9"/>
  <c r="DM6" i="9"/>
  <c r="DL7" i="9"/>
  <c r="DM7" i="9" l="1"/>
  <c r="DN6" i="9"/>
  <c r="DN7" i="9" l="1"/>
  <c r="DO6" i="9"/>
  <c r="DP6" i="9" l="1"/>
  <c r="DO7" i="9"/>
  <c r="DQ6" i="9" l="1"/>
  <c r="DP7" i="9"/>
  <c r="DQ7" i="9" l="1"/>
  <c r="DR6" i="9"/>
  <c r="DS6" i="9" l="1"/>
  <c r="DR7" i="9"/>
  <c r="DS5" i="9" l="1"/>
  <c r="DS4" i="9"/>
  <c r="DS7" i="9"/>
  <c r="DT6" i="9"/>
  <c r="DT7" i="9" l="1"/>
  <c r="DU6" i="9"/>
  <c r="DU7" i="9" l="1"/>
  <c r="DV6" i="9"/>
  <c r="DV7" i="9" l="1"/>
  <c r="DW6" i="9"/>
  <c r="DW7" i="9" l="1"/>
  <c r="DX6" i="9"/>
  <c r="DX7" i="9" l="1"/>
  <c r="DY6" i="9"/>
  <c r="DZ6" i="9" l="1"/>
  <c r="DY7" i="9"/>
  <c r="DZ5" i="9" l="1"/>
  <c r="DZ7" i="9"/>
  <c r="DZ4" i="9"/>
  <c r="EA6" i="9"/>
  <c r="EA7" i="9" l="1"/>
  <c r="EB6" i="9"/>
  <c r="EC6" i="9" l="1"/>
  <c r="EB7" i="9"/>
  <c r="ED6" i="9" l="1"/>
  <c r="EC7" i="9"/>
  <c r="EE6" i="9" l="1"/>
  <c r="ED7" i="9"/>
  <c r="EF6" i="9" l="1"/>
  <c r="EE7" i="9"/>
  <c r="EG6" i="9" l="1"/>
  <c r="EF7" i="9"/>
  <c r="EH6" i="9" l="1"/>
  <c r="EG5" i="9"/>
  <c r="EG4" i="9"/>
  <c r="EG7" i="9"/>
  <c r="EI6" i="9" l="1"/>
  <c r="EH7" i="9"/>
  <c r="EI7" i="9" l="1"/>
  <c r="EJ6" i="9"/>
  <c r="EK6" i="9" l="1"/>
  <c r="EJ7" i="9"/>
  <c r="EL6" i="9" l="1"/>
  <c r="EK7" i="9"/>
  <c r="EL7" i="9" l="1"/>
  <c r="EM6" i="9"/>
  <c r="EM7" i="9" l="1"/>
  <c r="EN6" i="9"/>
  <c r="EN4" i="9" l="1"/>
  <c r="EN5" i="9"/>
  <c r="EN7" i="9"/>
  <c r="EO6" i="9"/>
  <c r="EP6" i="9" l="1"/>
  <c r="EO7" i="9"/>
  <c r="EP7" i="9" l="1"/>
  <c r="EQ6" i="9"/>
  <c r="EQ7" i="9" l="1"/>
  <c r="ER6" i="9"/>
  <c r="ER7" i="9" l="1"/>
  <c r="ES6" i="9"/>
  <c r="ES7" i="9" l="1"/>
  <c r="ET6" i="9"/>
  <c r="ET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100-000001000000}">
      <text>
        <r>
          <rPr>
            <sz val="8"/>
            <color indexed="81"/>
            <rFont val="Tahoma"/>
            <family val="2"/>
          </rPr>
          <t>This is an example comment.</t>
        </r>
      </text>
    </comment>
  </commentList>
</comments>
</file>

<file path=xl/sharedStrings.xml><?xml version="1.0" encoding="utf-8"?>
<sst xmlns="http://schemas.openxmlformats.org/spreadsheetml/2006/main" count="183" uniqueCount="145">
  <si>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</si>
  <si>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</si>
  <si>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</si>
  <si>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</si>
  <si>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</si>
  <si>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</si>
  <si>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</si>
  <si>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</si>
  <si>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</si>
  <si>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</si>
  <si>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</si>
  <si>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</si>
  <si>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</si>
  <si>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</si>
  <si>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</si>
  <si>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</si>
  <si>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</si>
  <si>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</si>
  <si>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</si>
  <si>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</si>
  <si>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</si>
  <si>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</si>
  <si>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</si>
  <si>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PREDECESSOR</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</si>
  <si>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</si>
  <si>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</si>
  <si>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</si>
  <si>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</si>
  <si>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</si>
  <si>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</si>
  <si>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</si>
  <si>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</si>
  <si>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</si>
  <si>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</si>
  <si>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</si>
  <si>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</si>
  <si>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</si>
  <si>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</si>
  <si>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</si>
  <si>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</si>
  <si>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</si>
  <si>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</si>
  <si>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</si>
  <si>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</si>
  <si>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</si>
  <si>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</si>
  <si>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</si>
  <si>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</si>
  <si>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</si>
  <si>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</si>
  <si>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</si>
  <si>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</si>
  <si>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</si>
  <si>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</si>
  <si>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</si>
  <si>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</si>
  <si>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</si>
  <si>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</si>
  <si>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</si>
  <si>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</si>
  <si>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</si>
  <si>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</si>
  <si>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</si>
  <si>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</si>
  <si>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</si>
  <si>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</si>
  <si>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</si>
  <si>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</si>
  <si>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</si>
  <si>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</si>
  <si>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</si>
  <si>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</si>
  <si>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</si>
  <si>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</si>
  <si>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</si>
  <si>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</si>
  <si>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</si>
  <si>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</si>
  <si>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 Başlangıç Tarihi</t>
  </si>
  <si>
    <t>Proje Yöneticisi</t>
  </si>
  <si>
    <t>İlk</t>
  </si>
  <si>
    <t>Hafta</t>
  </si>
  <si>
    <t>İK</t>
  </si>
  <si>
    <t>İş Paketleri ve Görevler</t>
  </si>
  <si>
    <t>Sorumlu</t>
  </si>
  <si>
    <t>Başlangıç</t>
  </si>
  <si>
    <t>Bitiş</t>
  </si>
  <si>
    <t>Süre</t>
  </si>
  <si>
    <t>Tam.
Oranı</t>
  </si>
  <si>
    <t>Fili
Gün</t>
  </si>
  <si>
    <t>[ Seviye 1 - İş Paketi ]</t>
  </si>
  <si>
    <t xml:space="preserve"> . [Seviye 2 - İş ]</t>
  </si>
  <si>
    <t xml:space="preserve"> . . [ Seviye 3 - Görev ]</t>
  </si>
  <si>
    <t xml:space="preserve"> . . . [ Seviye 4 Alt Görev ]</t>
  </si>
  <si>
    <t>Şablon</t>
  </si>
  <si>
    <t>Lütfen Help sayfasını okuyarak kullanım yardımı alınız.</t>
  </si>
  <si>
    <t>1.2</t>
  </si>
  <si>
    <t>Proje Beyanı</t>
  </si>
  <si>
    <t>1.5</t>
  </si>
  <si>
    <t>3.1.1</t>
  </si>
  <si>
    <t>3.1.2</t>
  </si>
  <si>
    <t>3.2</t>
  </si>
  <si>
    <t>3.2.1</t>
  </si>
  <si>
    <t>Proje Planlama</t>
  </si>
  <si>
    <t>İş Kırılım Yapısı</t>
  </si>
  <si>
    <t>Yönetişim Planı ve İş Dağılımı</t>
  </si>
  <si>
    <t>Muhammed Melih Yıldız</t>
  </si>
  <si>
    <t>FreeFeast</t>
  </si>
  <si>
    <t>Kabul Kriterlerinin Oluşturulması</t>
  </si>
  <si>
    <t>Çizelgeleme</t>
  </si>
  <si>
    <t>Fizibilite ve Risk Analizi</t>
  </si>
  <si>
    <t>1.6</t>
  </si>
  <si>
    <t>Sistem Analizi</t>
  </si>
  <si>
    <t>Veri Toplama ve Kullanıcı Kitlesiyle Görüşmeler</t>
  </si>
  <si>
    <t>Gereksinim Beyanları</t>
  </si>
  <si>
    <t>Use Case'lerin Belirlenmesi</t>
  </si>
  <si>
    <t>Arayüz Prototiplerin Hazırlanması</t>
  </si>
  <si>
    <t>Takım İhtiyaçlarının Belirtilmesi</t>
  </si>
  <si>
    <t>Tasarım</t>
  </si>
  <si>
    <t>Altyapı Tasarımı</t>
  </si>
  <si>
    <t>Veri Önişleme / Modelleme</t>
  </si>
  <si>
    <t>Veri Tabanı Oluşturma</t>
  </si>
  <si>
    <t>Kullanıcı Yönetim Sistemi Tasarımı (Restoran ve Müşteri)</t>
  </si>
  <si>
    <t>Geliştirme</t>
  </si>
  <si>
    <t>Kodlama</t>
  </si>
  <si>
    <t>Arayüz Oluşturma</t>
  </si>
  <si>
    <t>Veri Tabanı İmplemantasyonu</t>
  </si>
  <si>
    <t>IOS ve Android Integrasyonu</t>
  </si>
  <si>
    <t>Sunuculara Optimizasyon</t>
  </si>
  <si>
    <t>Ek Güvenlik Sistemlerinin Aktive Edilmesi</t>
  </si>
  <si>
    <t>Test Süreci</t>
  </si>
  <si>
    <t>Bug Testleri</t>
  </si>
  <si>
    <t>Arayüz Testleri</t>
  </si>
  <si>
    <t>Kabul Kriterleri Testi</t>
  </si>
  <si>
    <t>Bakım Süreci</t>
  </si>
  <si>
    <t>Canlıya Geçiş</t>
  </si>
  <si>
    <t>Mobil Uygulama Beta Sürümü</t>
  </si>
  <si>
    <t>Uygulama Mağazalarından Onay Alınması ve Yasal Olarak Çıkışa Hazır olunması</t>
  </si>
  <si>
    <t>Sunucuların Aktivasyonu ve Uygulamanın Yayınlanması</t>
  </si>
  <si>
    <t>Proje Dosyası Dökümantasyonu</t>
  </si>
  <si>
    <t>Cemre Mısra Hışıl</t>
  </si>
  <si>
    <t>Yazılımcı (X2)</t>
  </si>
  <si>
    <t>Arayüz/Grafik Tasarımcı (X1)</t>
  </si>
  <si>
    <t xml:space="preserve">Test Uzmanı (X3)
</t>
  </si>
  <si>
    <t>Platform Performansını Optimize Etme Tasarımı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</si>
</sst>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11"/>
      <name val="Arial"/>
      <family val="2"/>
      <charset val="162"/>
      <scheme val="minor"/>
    </font>
    <font>
      <b/>
      <sz val="10"/>
      <name val="Arial"/>
      <family val="2"/>
      <charset val="162"/>
      <scheme val="minor"/>
    </font>
    <font>
      <b/>
      <sz val="11"/>
      <color rgb="FF000000"/>
      <name val="Arial"/>
      <family val="2"/>
      <charset val="162"/>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30">
    <xf numFmtId="0" fontId="0" fillId="0" borderId="0" xfId="0"/>
    <xf numFmtId="0" fontId="0" fillId="20" borderId="0" xfId="0" applyFill="1"/>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3" fillId="0" borderId="0" xfId="0" applyFont="1" applyAlignment="1">
      <alignment wrapText="1"/>
    </xf>
    <xf numFmtId="0" fontId="9" fillId="0" borderId="0" xfId="0" applyFont="1" applyProtection="1">
      <protection locked="0"/>
    </xf>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0" fillId="0" borderId="0" xfId="0" applyFont="1"/>
    <xf numFmtId="0" fontId="29" fillId="0" borderId="0" xfId="0" applyFont="1" applyAlignment="1">
      <alignment horizontal="left" vertical="center"/>
    </xf>
    <xf numFmtId="0" fontId="28" fillId="0" borderId="0" xfId="0" applyFont="1" applyAlignment="1">
      <alignment horizontal="left" vertical="center"/>
    </xf>
    <xf numFmtId="0" fontId="8" fillId="0" borderId="0" xfId="0" applyFont="1" applyAlignment="1" applyProtection="1">
      <alignment vertical="center"/>
      <protection locked="0"/>
    </xf>
    <xf numFmtId="0" fontId="38" fillId="0" borderId="0" xfId="0" applyFont="1"/>
    <xf numFmtId="0" fontId="39" fillId="0" borderId="0" xfId="0" applyFont="1" applyAlignment="1" applyProtection="1">
      <alignment vertical="center"/>
      <protection locked="0"/>
    </xf>
    <xf numFmtId="0" fontId="41" fillId="24" borderId="10" xfId="0" applyFont="1" applyFill="1" applyBorder="1" applyAlignment="1">
      <alignment horizontal="left" vertical="center"/>
    </xf>
    <xf numFmtId="0" fontId="37" fillId="24" borderId="10" xfId="0" applyFont="1" applyFill="1" applyBorder="1" applyAlignment="1">
      <alignment vertical="center"/>
    </xf>
    <xf numFmtId="0" fontId="37" fillId="24" borderId="10" xfId="0" applyFont="1" applyFill="1" applyBorder="1" applyAlignment="1">
      <alignment horizontal="center" vertical="center"/>
    </xf>
    <xf numFmtId="1" fontId="37" fillId="24" borderId="10" xfId="40" applyNumberFormat="1" applyFont="1" applyFill="1" applyBorder="1" applyAlignment="1" applyProtection="1">
      <alignment horizontal="center" vertical="center"/>
    </xf>
    <xf numFmtId="9" fontId="37" fillId="24" borderId="10" xfId="40" applyFont="1" applyFill="1" applyBorder="1" applyAlignment="1" applyProtection="1">
      <alignment horizontal="center" vertical="center"/>
    </xf>
    <xf numFmtId="1" fontId="37" fillId="24" borderId="10" xfId="0" applyNumberFormat="1" applyFont="1" applyFill="1" applyBorder="1" applyAlignment="1">
      <alignment horizontal="center" vertical="center"/>
    </xf>
    <xf numFmtId="0" fontId="37" fillId="0" borderId="10" xfId="0" applyFont="1" applyBorder="1" applyAlignment="1">
      <alignment horizontal="left" vertical="center"/>
    </xf>
    <xf numFmtId="0" fontId="37" fillId="0" borderId="10" xfId="0" applyFont="1" applyBorder="1" applyAlignment="1">
      <alignment vertical="center"/>
    </xf>
    <xf numFmtId="1" fontId="42" fillId="26" borderId="12" xfId="0" applyNumberFormat="1" applyFont="1" applyFill="1" applyBorder="1" applyAlignment="1">
      <alignment horizontal="center" vertical="center"/>
    </xf>
    <xf numFmtId="9" fontId="42" fillId="26" borderId="12" xfId="40" applyFont="1" applyFill="1" applyBorder="1" applyAlignment="1" applyProtection="1">
      <alignment horizontal="center" vertical="center"/>
    </xf>
    <xf numFmtId="1" fontId="42" fillId="0" borderId="12" xfId="0" applyNumberFormat="1" applyFont="1" applyBorder="1" applyAlignment="1">
      <alignment horizontal="center" vertical="center"/>
    </xf>
    <xf numFmtId="0" fontId="37" fillId="0" borderId="0" xfId="0" applyFont="1" applyAlignment="1">
      <alignment vertical="center"/>
    </xf>
    <xf numFmtId="0" fontId="43" fillId="23" borderId="0" xfId="0" applyFont="1" applyFill="1" applyAlignment="1">
      <alignment vertical="center"/>
    </xf>
    <xf numFmtId="0" fontId="40" fillId="24" borderId="0" xfId="0" applyFont="1" applyFill="1" applyAlignment="1">
      <alignment vertical="center"/>
    </xf>
    <xf numFmtId="0" fontId="44" fillId="23" borderId="0" xfId="0" applyFont="1" applyFill="1" applyAlignment="1">
      <alignment vertical="center"/>
    </xf>
    <xf numFmtId="0" fontId="45" fillId="24" borderId="0" xfId="0" applyFont="1" applyFill="1" applyAlignment="1">
      <alignment vertical="center"/>
    </xf>
    <xf numFmtId="0" fontId="45" fillId="0" borderId="0" xfId="0" applyFont="1" applyAlignment="1">
      <alignment vertical="center"/>
    </xf>
    <xf numFmtId="0" fontId="42" fillId="23" borderId="0" xfId="0" applyFont="1" applyFill="1" applyAlignment="1">
      <alignment vertical="center"/>
    </xf>
    <xf numFmtId="0" fontId="37" fillId="24" borderId="0" xfId="0" applyFont="1" applyFill="1" applyAlignment="1">
      <alignment vertical="center"/>
    </xf>
    <xf numFmtId="0" fontId="42" fillId="22" borderId="11" xfId="0" applyFont="1" applyFill="1" applyBorder="1" applyAlignment="1">
      <alignment vertical="center"/>
    </xf>
    <xf numFmtId="0" fontId="42" fillId="0" borderId="12" xfId="0" quotePrefix="1" applyFont="1" applyBorder="1" applyAlignment="1">
      <alignment horizontal="center" vertical="center"/>
    </xf>
    <xf numFmtId="0" fontId="42" fillId="0" borderId="12" xfId="0" applyFont="1" applyBorder="1" applyAlignment="1">
      <alignment vertical="center"/>
    </xf>
    <xf numFmtId="0" fontId="42"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41" fillId="24" borderId="14" xfId="0" applyFont="1" applyFill="1" applyBorder="1" applyAlignment="1">
      <alignment horizontal="left" vertical="center"/>
    </xf>
    <xf numFmtId="0" fontId="41" fillId="24" borderId="14" xfId="0" applyFont="1" applyFill="1" applyBorder="1" applyAlignment="1">
      <alignment vertical="center"/>
    </xf>
    <xf numFmtId="0" fontId="37" fillId="24" borderId="14" xfId="0" applyFont="1" applyFill="1" applyBorder="1" applyAlignment="1">
      <alignment horizontal="center" vertical="center"/>
    </xf>
    <xf numFmtId="165" fontId="37" fillId="24" borderId="14" xfId="0" applyNumberFormat="1" applyFont="1" applyFill="1" applyBorder="1" applyAlignment="1">
      <alignment horizontal="right" vertical="center"/>
    </xf>
    <xf numFmtId="1" fontId="37" fillId="24" borderId="14" xfId="40" applyNumberFormat="1" applyFont="1" applyFill="1" applyBorder="1" applyAlignment="1" applyProtection="1">
      <alignment horizontal="center" vertical="center"/>
    </xf>
    <xf numFmtId="9" fontId="37" fillId="24" borderId="14" xfId="40" applyFont="1" applyFill="1" applyBorder="1" applyAlignment="1" applyProtection="1">
      <alignment horizontal="center" vertical="center"/>
    </xf>
    <xf numFmtId="1" fontId="37" fillId="24" borderId="14" xfId="0" applyNumberFormat="1" applyFont="1" applyFill="1" applyBorder="1" applyAlignment="1">
      <alignment horizontal="center" vertical="center"/>
    </xf>
    <xf numFmtId="166" fontId="3" fillId="0" borderId="16" xfId="0" applyNumberFormat="1" applyFont="1" applyBorder="1" applyAlignment="1">
      <alignment horizontal="center" vertical="center" shrinkToFit="1"/>
    </xf>
    <xf numFmtId="166" fontId="3" fillId="0" borderId="17" xfId="0" applyNumberFormat="1" applyFont="1" applyBorder="1" applyAlignment="1">
      <alignment horizontal="center" vertical="center" shrinkToFit="1"/>
    </xf>
    <xf numFmtId="1" fontId="47" fillId="24" borderId="14" xfId="0" applyNumberFormat="1" applyFont="1" applyFill="1" applyBorder="1" applyAlignment="1">
      <alignment horizontal="center" vertical="center"/>
    </xf>
    <xf numFmtId="1" fontId="48" fillId="0" borderId="12" xfId="0" applyNumberFormat="1" applyFont="1" applyBorder="1" applyAlignment="1">
      <alignment horizontal="center" vertical="center"/>
    </xf>
    <xf numFmtId="1" fontId="47" fillId="24" borderId="10" xfId="0" applyNumberFormat="1" applyFont="1" applyFill="1" applyBorder="1" applyAlignment="1">
      <alignment horizontal="center" vertical="center"/>
    </xf>
    <xf numFmtId="0" fontId="47" fillId="24" borderId="0" xfId="0" applyFont="1" applyFill="1" applyAlignment="1">
      <alignment vertical="center"/>
    </xf>
    <xf numFmtId="165" fontId="37" fillId="24" borderId="10" xfId="0" applyNumberFormat="1" applyFont="1" applyFill="1" applyBorder="1" applyAlignment="1">
      <alignment horizontal="center" vertical="center"/>
    </xf>
    <xf numFmtId="0" fontId="44" fillId="23" borderId="0" xfId="0" applyFont="1" applyFill="1" applyAlignment="1">
      <alignment horizontal="center" vertical="center"/>
    </xf>
    <xf numFmtId="0" fontId="37" fillId="24" borderId="0" xfId="0" applyFont="1" applyFill="1" applyAlignment="1">
      <alignment horizontal="center" vertical="center"/>
    </xf>
    <xf numFmtId="0" fontId="37" fillId="24" borderId="14" xfId="0" applyFont="1" applyFill="1" applyBorder="1" applyAlignment="1">
      <alignment horizontal="left" vertical="center"/>
    </xf>
    <xf numFmtId="9" fontId="37" fillId="0" borderId="10" xfId="0" applyNumberFormat="1" applyFont="1" applyBorder="1" applyAlignment="1">
      <alignment horizontal="left" vertical="center"/>
    </xf>
    <xf numFmtId="0" fontId="37" fillId="24" borderId="10" xfId="0" applyFont="1" applyFill="1" applyBorder="1" applyAlignment="1">
      <alignment horizontal="left" vertical="center"/>
    </xf>
    <xf numFmtId="0" fontId="49" fillId="0" borderId="0" xfId="0" applyFont="1"/>
    <xf numFmtId="0" fontId="49" fillId="0" borderId="0" xfId="0" applyFont="1" applyAlignment="1">
      <alignment horizontal="right" vertical="center"/>
    </xf>
    <xf numFmtId="165" fontId="37" fillId="24" borderId="14" xfId="0" applyNumberFormat="1" applyFont="1" applyFill="1" applyBorder="1" applyAlignment="1">
      <alignment horizontal="center" vertical="center"/>
    </xf>
    <xf numFmtId="0" fontId="50" fillId="0" borderId="18" xfId="0" applyFont="1" applyBorder="1" applyAlignment="1">
      <alignment horizontal="left" vertical="center"/>
    </xf>
    <xf numFmtId="0" fontId="50" fillId="0" borderId="18" xfId="0" applyFont="1" applyBorder="1" applyAlignment="1">
      <alignment horizontal="center" vertical="center" wrapText="1"/>
    </xf>
    <xf numFmtId="0" fontId="51" fillId="0" borderId="18" xfId="0" applyFont="1" applyBorder="1" applyAlignment="1">
      <alignment horizontal="center" vertical="center" wrapText="1"/>
    </xf>
    <xf numFmtId="0" fontId="50" fillId="0" borderId="18" xfId="0" applyFont="1" applyBorder="1" applyAlignment="1">
      <alignment horizontal="center" vertical="center"/>
    </xf>
    <xf numFmtId="0" fontId="37" fillId="0" borderId="19" xfId="0" applyFont="1" applyBorder="1" applyAlignment="1">
      <alignment horizontal="center" vertical="center" shrinkToFit="1"/>
    </xf>
    <xf numFmtId="0" fontId="52" fillId="0" borderId="0" xfId="0" applyFont="1" applyAlignment="1" applyProtection="1">
      <alignment vertical="center"/>
      <protection locked="0"/>
    </xf>
    <xf numFmtId="0" fontId="37" fillId="0" borderId="10" xfId="0" applyFont="1" applyBorder="1" applyAlignment="1">
      <alignment vertical="center" wrapText="1"/>
    </xf>
    <xf numFmtId="0" fontId="42" fillId="0" borderId="12" xfId="0" applyFont="1" applyBorder="1" applyAlignment="1">
      <alignment horizontal="center" vertical="center"/>
    </xf>
    <xf numFmtId="0" fontId="40" fillId="0" borderId="20" xfId="0" applyFont="1" applyBorder="1" applyAlignment="1" applyProtection="1">
      <alignment horizontal="center" vertical="center"/>
      <protection locked="0"/>
    </xf>
    <xf numFmtId="0" fontId="41" fillId="0" borderId="10" xfId="0" applyFont="1" applyBorder="1" applyAlignment="1">
      <alignment horizontal="left" vertical="center"/>
    </xf>
    <xf numFmtId="0" fontId="53" fillId="22" borderId="11" xfId="0" applyFont="1" applyFill="1" applyBorder="1" applyAlignment="1">
      <alignment vertical="center"/>
    </xf>
    <xf numFmtId="0" fontId="1" fillId="0" borderId="0" xfId="0" applyFont="1" applyAlignment="1">
      <alignment horizontal="right" vertical="center"/>
    </xf>
    <xf numFmtId="0" fontId="55"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56" fillId="0" borderId="0" xfId="0" applyFont="1" applyAlignment="1">
      <alignment wrapText="1"/>
    </xf>
    <xf numFmtId="0" fontId="32" fillId="0" borderId="0" xfId="34" applyFont="1" applyAlignment="1" applyProtection="1"/>
    <xf numFmtId="0" fontId="56" fillId="0" borderId="0" xfId="0" applyFont="1" applyAlignment="1">
      <alignment horizontal="left" wrapText="1"/>
    </xf>
    <xf numFmtId="0" fontId="56" fillId="0" borderId="0" xfId="0" applyFont="1" applyAlignment="1">
      <alignment vertical="center" wrapText="1"/>
    </xf>
    <xf numFmtId="0" fontId="57" fillId="0" borderId="0" xfId="0" applyFont="1" applyAlignment="1">
      <alignment vertical="center"/>
    </xf>
    <xf numFmtId="0" fontId="57" fillId="0" borderId="0" xfId="0" applyFont="1"/>
    <xf numFmtId="0" fontId="58" fillId="0" borderId="0" xfId="0" applyFont="1" applyAlignment="1">
      <alignment vertical="center" wrapText="1"/>
    </xf>
    <xf numFmtId="0" fontId="32" fillId="0" borderId="0" xfId="34" applyFont="1" applyFill="1" applyBorder="1" applyAlignment="1" applyProtection="1">
      <alignment vertical="center"/>
    </xf>
    <xf numFmtId="0" fontId="60" fillId="0" borderId="0" xfId="0" applyFont="1" applyAlignment="1">
      <alignment horizontal="right"/>
    </xf>
    <xf numFmtId="0" fontId="56" fillId="0" borderId="0" xfId="0" applyFont="1"/>
    <xf numFmtId="0" fontId="56" fillId="0" borderId="0" xfId="0" applyFont="1" applyAlignment="1">
      <alignment horizontal="left" indent="1"/>
    </xf>
    <xf numFmtId="0" fontId="56" fillId="0" borderId="0" xfId="0" quotePrefix="1" applyFont="1" applyAlignment="1">
      <alignment horizontal="left" wrapText="1" indent="1"/>
    </xf>
    <xf numFmtId="0" fontId="31" fillId="0" borderId="0" xfId="0" quotePrefix="1" applyFont="1" applyAlignment="1">
      <alignment horizontal="left" indent="1"/>
    </xf>
    <xf numFmtId="0" fontId="60" fillId="0" borderId="0" xfId="0" applyFont="1" applyAlignment="1">
      <alignment horizontal="left" wrapText="1"/>
    </xf>
    <xf numFmtId="0" fontId="56" fillId="0" borderId="0" xfId="0" applyFont="1" applyAlignment="1">
      <alignment horizontal="left" vertical="center" wrapText="1"/>
    </xf>
    <xf numFmtId="0" fontId="62" fillId="0" borderId="0" xfId="0" applyFont="1" applyAlignment="1">
      <alignment horizontal="right"/>
    </xf>
    <xf numFmtId="0" fontId="63" fillId="0" borderId="0" xfId="0" applyFont="1" applyAlignment="1">
      <alignment vertical="center" wrapText="1"/>
    </xf>
    <xf numFmtId="0" fontId="56" fillId="0" borderId="0" xfId="0" quotePrefix="1" applyFont="1" applyAlignment="1">
      <alignment wrapText="1"/>
    </xf>
    <xf numFmtId="0" fontId="63" fillId="0" borderId="0" xfId="0" applyFont="1"/>
    <xf numFmtId="0" fontId="10" fillId="0" borderId="0" xfId="0" applyFont="1" applyProtection="1">
      <protection locked="0"/>
    </xf>
    <xf numFmtId="0" fontId="62" fillId="0" borderId="0" xfId="0" applyFont="1"/>
    <xf numFmtId="14" fontId="42" fillId="25" borderId="12" xfId="0" applyNumberFormat="1" applyFont="1" applyFill="1" applyBorder="1" applyAlignment="1">
      <alignment horizontal="center" vertical="center"/>
    </xf>
    <xf numFmtId="14" fontId="42" fillId="0" borderId="12" xfId="0" applyNumberFormat="1" applyFont="1" applyBorder="1" applyAlignment="1">
      <alignment horizontal="center" vertical="center"/>
    </xf>
    <xf numFmtId="0" fontId="37" fillId="0" borderId="10" xfId="0" quotePrefix="1" applyFont="1" applyBorder="1" applyAlignment="1">
      <alignment horizontal="left" vertical="center"/>
    </xf>
    <xf numFmtId="0" fontId="42" fillId="0" borderId="0" xfId="0" applyFont="1" applyAlignment="1">
      <alignment horizontal="center" vertical="center"/>
    </xf>
    <xf numFmtId="14" fontId="42" fillId="25" borderId="0" xfId="0" applyNumberFormat="1" applyFont="1" applyFill="1" applyAlignment="1">
      <alignment horizontal="center" vertical="center"/>
    </xf>
    <xf numFmtId="14" fontId="42" fillId="0" borderId="0" xfId="0" applyNumberFormat="1" applyFont="1" applyAlignment="1">
      <alignment horizontal="center" vertical="center"/>
    </xf>
    <xf numFmtId="1" fontId="48" fillId="0" borderId="0" xfId="0" applyNumberFormat="1" applyFont="1" applyAlignment="1">
      <alignment horizontal="center" vertical="center"/>
    </xf>
    <xf numFmtId="0" fontId="65" fillId="24" borderId="14" xfId="0" applyFont="1" applyFill="1" applyBorder="1" applyAlignment="1">
      <alignment vertical="center"/>
    </xf>
    <xf numFmtId="0" fontId="65" fillId="0" borderId="10" xfId="0" applyFont="1" applyBorder="1" applyAlignment="1">
      <alignment horizontal="center" vertical="center" wrapText="1"/>
    </xf>
    <xf numFmtId="0" fontId="65" fillId="0" borderId="14" xfId="0" applyFont="1" applyBorder="1" applyAlignment="1">
      <alignment horizontal="center" vertical="center" wrapText="1"/>
    </xf>
    <xf numFmtId="0" fontId="66" fillId="0" borderId="10" xfId="0" applyFont="1" applyBorder="1" applyAlignment="1">
      <alignment horizontal="center" vertical="center" wrapText="1"/>
    </xf>
    <xf numFmtId="0" fontId="67" fillId="0" borderId="12" xfId="0" applyFont="1" applyBorder="1" applyAlignment="1">
      <alignment horizontal="center" vertical="center"/>
    </xf>
    <xf numFmtId="0" fontId="65" fillId="0" borderId="10" xfId="0" applyFont="1" applyBorder="1" applyAlignment="1">
      <alignment horizontal="center" vertical="center"/>
    </xf>
    <xf numFmtId="0" fontId="37" fillId="0" borderId="10" xfId="0" applyFont="1" applyBorder="1" applyAlignment="1">
      <alignment horizontal="left" vertical="top" wrapText="1"/>
    </xf>
    <xf numFmtId="0" fontId="37" fillId="0" borderId="10" xfId="0" applyFont="1" applyBorder="1" applyAlignment="1">
      <alignment horizontal="left" wrapText="1"/>
    </xf>
    <xf numFmtId="0" fontId="37" fillId="24" borderId="10" xfId="0" applyFont="1" applyFill="1" applyBorder="1" applyAlignment="1">
      <alignment vertical="center" wrapText="1"/>
    </xf>
    <xf numFmtId="0" fontId="37" fillId="24" borderId="10" xfId="0" applyFont="1" applyFill="1" applyBorder="1" applyAlignment="1">
      <alignment vertical="top" wrapText="1"/>
    </xf>
    <xf numFmtId="0" fontId="37" fillId="24" borderId="14" xfId="0" applyFont="1" applyFill="1" applyBorder="1" applyAlignment="1">
      <alignment vertical="center" wrapText="1"/>
    </xf>
    <xf numFmtId="0" fontId="42" fillId="0" borderId="12" xfId="0" applyFont="1" applyBorder="1" applyAlignment="1">
      <alignment vertical="center" wrapText="1"/>
    </xf>
    <xf numFmtId="0" fontId="46" fillId="0" borderId="16" xfId="0" applyFont="1" applyBorder="1" applyAlignment="1">
      <alignment horizontal="center" vertical="center"/>
    </xf>
    <xf numFmtId="0" fontId="46" fillId="0" borderId="13" xfId="0" applyFont="1" applyBorder="1" applyAlignment="1">
      <alignment horizontal="center" vertical="center"/>
    </xf>
    <xf numFmtId="0" fontId="46" fillId="0" borderId="17" xfId="0" applyFont="1" applyBorder="1" applyAlignment="1">
      <alignment horizontal="center" vertical="center"/>
    </xf>
    <xf numFmtId="167" fontId="40" fillId="0" borderId="16" xfId="0" applyNumberFormat="1" applyFont="1" applyBorder="1" applyAlignment="1">
      <alignment horizontal="center" vertical="center"/>
    </xf>
    <xf numFmtId="167" fontId="40" fillId="0" borderId="13" xfId="0" applyNumberFormat="1" applyFont="1" applyBorder="1" applyAlignment="1">
      <alignment horizontal="center" vertical="center"/>
    </xf>
    <xf numFmtId="167" fontId="40" fillId="0" borderId="17" xfId="0" applyNumberFormat="1" applyFont="1" applyBorder="1" applyAlignment="1">
      <alignment horizontal="center" vertical="center"/>
    </xf>
    <xf numFmtId="0" fontId="54" fillId="0" borderId="0" xfId="34" applyFont="1" applyBorder="1" applyAlignment="1" applyProtection="1">
      <alignment horizontal="left" vertical="center"/>
    </xf>
    <xf numFmtId="164" fontId="40" fillId="0" borderId="15" xfId="0" applyNumberFormat="1" applyFont="1" applyBorder="1" applyAlignment="1" applyProtection="1">
      <alignment horizontal="center" vertical="center" shrinkToFit="1"/>
      <protection locked="0"/>
    </xf>
    <xf numFmtId="164" fontId="40" fillId="0" borderId="20" xfId="0" applyNumberFormat="1" applyFont="1" applyBorder="1" applyAlignment="1" applyProtection="1">
      <alignment horizontal="center" vertical="center" shrinkToFit="1"/>
      <protection locked="0"/>
    </xf>
    <xf numFmtId="0" fontId="55" fillId="0" borderId="0" xfId="0" applyFont="1" applyAlignment="1">
      <alignment horizontal="left"/>
    </xf>
  </cellXfs>
  <cellStyles count="44">
    <cellStyle name="%20 - Vurgu1" xfId="1" builtinId="30" customBuiltin="1"/>
    <cellStyle name="%20 - Vurgu2" xfId="2" builtinId="34" customBuiltin="1"/>
    <cellStyle name="%20 - Vurgu3" xfId="3" builtinId="38" customBuiltin="1"/>
    <cellStyle name="%20 - Vurgu4" xfId="4" builtinId="42" customBuiltin="1"/>
    <cellStyle name="%20 - Vurgu5" xfId="5" builtinId="46" customBuiltin="1"/>
    <cellStyle name="%20 - Vurgu6" xfId="6" builtinId="50" customBuiltin="1"/>
    <cellStyle name="%40 - Vurgu1" xfId="7" builtinId="31" customBuiltin="1"/>
    <cellStyle name="%40 - Vurgu2" xfId="8" builtinId="35" customBuiltin="1"/>
    <cellStyle name="%40 - Vurgu3" xfId="9" builtinId="39" customBuiltin="1"/>
    <cellStyle name="%40 - Vurgu4" xfId="10" builtinId="43" customBuiltin="1"/>
    <cellStyle name="%40 - Vurgu5" xfId="11" builtinId="47" customBuiltin="1"/>
    <cellStyle name="%40 - Vurgu6" xfId="12" builtinId="51" customBuiltin="1"/>
    <cellStyle name="%60 - Vurgu1" xfId="13" builtinId="32" customBuiltin="1"/>
    <cellStyle name="%60 - Vurgu2" xfId="14" builtinId="36" customBuiltin="1"/>
    <cellStyle name="%60 - Vurgu3" xfId="15" builtinId="40" customBuiltin="1"/>
    <cellStyle name="%60 - Vurgu4" xfId="16" builtinId="44" customBuiltin="1"/>
    <cellStyle name="%60 - Vurgu5" xfId="17" builtinId="48" customBuiltin="1"/>
    <cellStyle name="%60 - Vurgu6" xfId="18" builtinId="52" customBuiltin="1"/>
    <cellStyle name="Açıklama Metni" xfId="28" builtinId="53" customBuiltin="1"/>
    <cellStyle name="Ana Başlık" xfId="41" builtinId="15" customBuiltin="1"/>
    <cellStyle name="Bağlı Hücre" xfId="36" builtinId="24" customBuiltin="1"/>
    <cellStyle name="Başlık 1" xfId="30" builtinId="16" customBuiltin="1"/>
    <cellStyle name="Başlık 2" xfId="31" builtinId="17" customBuiltin="1"/>
    <cellStyle name="Başlık 3" xfId="32" builtinId="18" customBuiltin="1"/>
    <cellStyle name="Başlık 4" xfId="33" builtinId="19" customBuiltin="1"/>
    <cellStyle name="Çıkış" xfId="39" builtinId="21" customBuiltin="1"/>
    <cellStyle name="Giriş" xfId="35" builtinId="20" customBuiltin="1"/>
    <cellStyle name="Hesaplama" xfId="26" builtinId="22" customBuiltin="1"/>
    <cellStyle name="İşaretli Hücre" xfId="27" builtinId="23" customBuiltin="1"/>
    <cellStyle name="İyi" xfId="29" builtinId="26" customBuiltin="1"/>
    <cellStyle name="Köprü" xfId="34" builtinId="8"/>
    <cellStyle name="Kötü" xfId="25" builtinId="27" customBuiltin="1"/>
    <cellStyle name="Normal" xfId="0" builtinId="0"/>
    <cellStyle name="Not" xfId="38" builtinId="10" customBuiltin="1"/>
    <cellStyle name="Nötr" xfId="37" builtinId="28" customBuiltin="1"/>
    <cellStyle name="Toplam" xfId="42" builtinId="25" customBuiltin="1"/>
    <cellStyle name="Uyarı Metni" xfId="43" builtinId="11" customBuiltin="1"/>
    <cellStyle name="Vurgu1" xfId="19" builtinId="29" customBuiltin="1"/>
    <cellStyle name="Vurgu2" xfId="20" builtinId="33" customBuiltin="1"/>
    <cellStyle name="Vurgu3" xfId="21" builtinId="37" customBuiltin="1"/>
    <cellStyle name="Vurgu4" xfId="22" builtinId="41" customBuiltin="1"/>
    <cellStyle name="Vurgu5" xfId="23" builtinId="45" customBuiltin="1"/>
    <cellStyle name="Vurgu6" xfId="24" builtinId="49" customBuiltin="1"/>
    <cellStyle name="Yüzde" xfId="40" builtinId="5"/>
  </cellStyles>
  <dxfs count="35">
    <dxf>
      <fill>
        <patternFill>
          <bgColor theme="0" tint="-0.499984740745262"/>
        </patternFill>
      </fill>
    </dxf>
    <dxf>
      <fill>
        <patternFill>
          <bgColor rgb="FF0070C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0" tint="-0.499984740745262"/>
        </patternFill>
      </fill>
    </dxf>
    <dxf>
      <fill>
        <patternFill>
          <bgColor rgb="FF0070C0"/>
        </patternFill>
      </fill>
    </dxf>
    <dxf>
      <border>
        <left style="thin">
          <color rgb="FFC00000"/>
        </left>
        <right style="thin">
          <color rgb="FFC00000"/>
        </right>
        <vertical/>
        <horizontal/>
      </border>
    </dxf>
    <dxf>
      <fill>
        <patternFill>
          <bgColor theme="0" tint="-0.499984740745262"/>
        </patternFill>
      </fill>
    </dxf>
    <dxf>
      <fill>
        <patternFill>
          <bgColor rgb="FF0070C0"/>
        </patternFill>
      </fill>
    </dxf>
    <dxf>
      <border>
        <left style="thin">
          <color rgb="FFC00000"/>
        </left>
        <right style="thin">
          <color rgb="FFC00000"/>
        </right>
        <vertical/>
        <horizontal/>
      </border>
    </dxf>
    <dxf>
      <fill>
        <patternFill>
          <bgColor theme="0" tint="-0.499984740745262"/>
        </patternFill>
      </fill>
    </dxf>
    <dxf>
      <fill>
        <patternFill>
          <bgColor rgb="FF0070C0"/>
        </patternFill>
      </fill>
    </dxf>
    <dxf>
      <border>
        <left style="thin">
          <color rgb="FFC00000"/>
        </left>
        <right style="thin">
          <color rgb="FFC00000"/>
        </right>
        <vertical/>
        <horizontal/>
      </border>
    </dxf>
    <dxf>
      <fill>
        <patternFill>
          <bgColor theme="0" tint="-0.499984740745262"/>
        </patternFill>
      </fill>
    </dxf>
    <dxf>
      <fill>
        <patternFill>
          <bgColor rgb="FF0070C0"/>
        </patternFill>
      </fill>
    </dxf>
    <dxf>
      <border>
        <left style="thin">
          <color rgb="FFC00000"/>
        </left>
        <right style="thin">
          <color rgb="FFC00000"/>
        </right>
        <vertical/>
        <horizontal/>
      </border>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0" tint="-0.499984740745262"/>
        </patternFill>
      </fill>
    </dxf>
    <dxf>
      <fill>
        <patternFill>
          <bgColor rgb="FF0070C0"/>
        </patternFill>
      </fill>
    </dxf>
    <dxf>
      <font>
        <color theme="0"/>
      </font>
      <fill>
        <patternFill>
          <bgColor theme="5"/>
        </patternFill>
      </fill>
    </dxf>
    <dxf>
      <fill>
        <patternFill>
          <bgColor theme="0" tint="-0.499984740745262"/>
        </patternFill>
      </fill>
    </dxf>
    <dxf>
      <fill>
        <patternFill>
          <bgColor rgb="FF0070C0"/>
        </patternFill>
      </fill>
    </dxf>
    <dxf>
      <border>
        <left style="thin">
          <color rgb="FFC00000"/>
        </left>
        <right style="thin">
          <color rgb="FFC00000"/>
        </right>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2</xdr:col>
      <xdr:colOff>460898</xdr:colOff>
      <xdr:row>5</xdr:row>
      <xdr:rowOff>142875</xdr:rowOff>
    </xdr:from>
    <xdr:to>
      <xdr:col>7</xdr:col>
      <xdr:colOff>239582</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76200</xdr:colOff>
          <xdr:row>1</xdr:row>
          <xdr:rowOff>95250</xdr:rowOff>
        </xdr:from>
        <xdr:to>
          <xdr:col>27</xdr:col>
          <xdr:colOff>85725</xdr:colOff>
          <xdr:row>2</xdr:row>
          <xdr:rowOff>95250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GT50"/>
  <sheetViews>
    <sheetView showGridLines="0" tabSelected="1" zoomScale="85" zoomScaleNormal="85" workbookViewId="0">
      <pane ySplit="7" topLeftCell="A8" activePane="bottomLeft" state="frozen"/>
      <selection pane="bottomLeft" activeCell="B16" sqref="B16"/>
    </sheetView>
  </sheetViews>
  <sheetFormatPr defaultColWidth="9.140625" defaultRowHeight="12.75" x14ac:dyDescent="0.2"/>
  <cols>
    <col min="1" max="1" width="7.28515625" customWidth="1"/>
    <col min="2" max="2" width="60.140625" bestFit="1" customWidth="1"/>
    <col min="3" max="3" width="24" bestFit="1" customWidth="1"/>
    <col min="4" max="4" width="6.85546875" hidden="1" customWidth="1"/>
    <col min="5" max="6" width="12" customWidth="1"/>
    <col min="7" max="7" width="6" customWidth="1"/>
    <col min="8" max="8" width="6.7109375" customWidth="1"/>
    <col min="9" max="9" width="6.42578125" customWidth="1"/>
    <col min="10" max="10" width="1.85546875" customWidth="1"/>
    <col min="11" max="108" width="2.42578125" customWidth="1"/>
    <col min="109" max="117" width="2.28515625" bestFit="1" customWidth="1"/>
    <col min="118" max="139" width="2.85546875" bestFit="1" customWidth="1"/>
    <col min="140" max="148" width="2.28515625" bestFit="1" customWidth="1"/>
    <col min="149" max="164" width="2.85546875" bestFit="1" customWidth="1"/>
  </cols>
  <sheetData>
    <row r="1" spans="1:164" ht="30" customHeight="1" x14ac:dyDescent="0.2">
      <c r="A1" s="69" t="s">
        <v>107</v>
      </c>
      <c r="C1" s="15"/>
      <c r="D1" s="15"/>
      <c r="E1" s="15"/>
      <c r="F1" s="15"/>
      <c r="I1" s="75"/>
      <c r="K1" s="126"/>
      <c r="L1" s="126"/>
      <c r="M1" s="126"/>
      <c r="N1" s="126"/>
      <c r="O1" s="126"/>
      <c r="P1" s="126"/>
      <c r="Q1" s="126"/>
      <c r="R1" s="126"/>
      <c r="S1" s="126"/>
      <c r="T1" s="126"/>
      <c r="U1" s="126"/>
      <c r="V1" s="126"/>
      <c r="W1" s="126"/>
      <c r="X1" s="126"/>
      <c r="Y1" s="126"/>
      <c r="Z1" s="126"/>
      <c r="AA1" s="126"/>
      <c r="AB1" s="126"/>
      <c r="AC1" s="126"/>
      <c r="AD1" s="126"/>
      <c r="AE1" s="126"/>
    </row>
    <row r="2" spans="1:164" ht="18" customHeight="1" x14ac:dyDescent="0.2">
      <c r="A2" s="17"/>
      <c r="B2" s="7"/>
      <c r="C2" s="7"/>
      <c r="D2" s="11"/>
      <c r="E2" s="99"/>
      <c r="F2" s="99"/>
      <c r="H2" s="1"/>
    </row>
    <row r="3" spans="1:164" ht="14.25" x14ac:dyDescent="0.2">
      <c r="A3" s="17"/>
      <c r="B3" s="2"/>
      <c r="H3" s="1"/>
      <c r="K3" s="9"/>
      <c r="L3" s="9"/>
      <c r="M3" s="9"/>
      <c r="N3" s="9"/>
      <c r="O3" s="9"/>
      <c r="P3" s="9"/>
      <c r="Q3" s="9"/>
      <c r="R3" s="9"/>
      <c r="S3" s="9"/>
      <c r="T3" s="9"/>
      <c r="U3" s="9"/>
      <c r="V3" s="9"/>
      <c r="W3" s="9"/>
      <c r="X3" s="9"/>
      <c r="Y3" s="9"/>
      <c r="Z3" s="9"/>
      <c r="AA3" s="9"/>
    </row>
    <row r="4" spans="1:164" ht="17.25" customHeight="1" x14ac:dyDescent="0.2">
      <c r="A4" s="61"/>
      <c r="B4" s="62" t="s">
        <v>78</v>
      </c>
      <c r="C4" s="128">
        <v>45376</v>
      </c>
      <c r="D4" s="128"/>
      <c r="E4" s="128"/>
      <c r="F4" s="62" t="s">
        <v>80</v>
      </c>
      <c r="G4" s="62" t="s">
        <v>81</v>
      </c>
      <c r="H4" s="72">
        <v>1</v>
      </c>
      <c r="I4" s="2"/>
      <c r="J4" s="16"/>
      <c r="K4" s="120" t="str">
        <f>"Hafta "&amp;(K6-($C$4-WEEKDAY($C$4,1)+2))/7+1</f>
        <v>Hafta 1</v>
      </c>
      <c r="L4" s="121"/>
      <c r="M4" s="121"/>
      <c r="N4" s="121"/>
      <c r="O4" s="121"/>
      <c r="P4" s="121"/>
      <c r="Q4" s="122"/>
      <c r="R4" s="120" t="str">
        <f>"Hafta "&amp;(R6-($C$4-WEEKDAY($C$4,1)+2))/7+1</f>
        <v>Hafta 2</v>
      </c>
      <c r="S4" s="121"/>
      <c r="T4" s="121"/>
      <c r="U4" s="121"/>
      <c r="V4" s="121"/>
      <c r="W4" s="121"/>
      <c r="X4" s="122"/>
      <c r="Y4" s="120" t="str">
        <f>"Hafta "&amp;(Y6-($C$4-WEEKDAY($C$4,1)+2))/7+1</f>
        <v>Hafta 3</v>
      </c>
      <c r="Z4" s="121"/>
      <c r="AA4" s="121"/>
      <c r="AB4" s="121"/>
      <c r="AC4" s="121"/>
      <c r="AD4" s="121"/>
      <c r="AE4" s="122"/>
      <c r="AF4" s="120" t="str">
        <f>"Hafta "&amp;(AF6-($C$4-WEEKDAY($C$4,1)+2))/7+1</f>
        <v>Hafta 4</v>
      </c>
      <c r="AG4" s="121"/>
      <c r="AH4" s="121"/>
      <c r="AI4" s="121"/>
      <c r="AJ4" s="121"/>
      <c r="AK4" s="121"/>
      <c r="AL4" s="122"/>
      <c r="AM4" s="120" t="str">
        <f>"Hafta "&amp;(AM6-($C$4-WEEKDAY($C$4,1)+2))/7+1</f>
        <v>Hafta 5</v>
      </c>
      <c r="AN4" s="121"/>
      <c r="AO4" s="121"/>
      <c r="AP4" s="121"/>
      <c r="AQ4" s="121"/>
      <c r="AR4" s="121"/>
      <c r="AS4" s="122"/>
      <c r="AT4" s="120" t="str">
        <f>"Hafta "&amp;(AT6-($C$4-WEEKDAY($C$4,1)+2))/7+1</f>
        <v>Hafta 6</v>
      </c>
      <c r="AU4" s="121"/>
      <c r="AV4" s="121"/>
      <c r="AW4" s="121"/>
      <c r="AX4" s="121"/>
      <c r="AY4" s="121"/>
      <c r="AZ4" s="122"/>
      <c r="BA4" s="120" t="str">
        <f>"Hafta "&amp;(BA6-($C$4-WEEKDAY($C$4,1)+2))/7+1</f>
        <v>Hafta 7</v>
      </c>
      <c r="BB4" s="121"/>
      <c r="BC4" s="121"/>
      <c r="BD4" s="121"/>
      <c r="BE4" s="121"/>
      <c r="BF4" s="121"/>
      <c r="BG4" s="122"/>
      <c r="BH4" s="120" t="str">
        <f>"Hafta "&amp;(BH6-($C$4-WEEKDAY($C$4,1)+2))/7+1</f>
        <v>Hafta 8</v>
      </c>
      <c r="BI4" s="121"/>
      <c r="BJ4" s="121"/>
      <c r="BK4" s="121"/>
      <c r="BL4" s="121"/>
      <c r="BM4" s="121"/>
      <c r="BN4" s="122"/>
      <c r="BO4" s="120" t="str">
        <f>"Hafta "&amp;(BO6-($C$4-WEEKDAY($C$4,1)+2))/7+1</f>
        <v>Hafta 9</v>
      </c>
      <c r="BP4" s="121"/>
      <c r="BQ4" s="121"/>
      <c r="BR4" s="121"/>
      <c r="BS4" s="121"/>
      <c r="BT4" s="121"/>
      <c r="BU4" s="122"/>
      <c r="BV4" s="120" t="str">
        <f>"Hafta "&amp;(BV6-($C$4-WEEKDAY($C$4,1)+2))/7+1</f>
        <v>Hafta 10</v>
      </c>
      <c r="BW4" s="121"/>
      <c r="BX4" s="121"/>
      <c r="BY4" s="121"/>
      <c r="BZ4" s="121"/>
      <c r="CA4" s="121"/>
      <c r="CB4" s="122"/>
      <c r="CC4" s="120" t="str">
        <f>"Hafta "&amp;(CC6-($C$4-WEEKDAY($C$4,1)+2))/7+1</f>
        <v>Hafta 11</v>
      </c>
      <c r="CD4" s="121"/>
      <c r="CE4" s="121"/>
      <c r="CF4" s="121"/>
      <c r="CG4" s="121"/>
      <c r="CH4" s="121"/>
      <c r="CI4" s="122"/>
      <c r="CJ4" s="120" t="str">
        <f>"Hafta "&amp;(CJ6-($C$4-WEEKDAY($C$4,1)+2))/7+1</f>
        <v>Hafta 12</v>
      </c>
      <c r="CK4" s="121"/>
      <c r="CL4" s="121"/>
      <c r="CM4" s="121"/>
      <c r="CN4" s="121"/>
      <c r="CO4" s="121"/>
      <c r="CP4" s="122"/>
      <c r="CQ4" s="120" t="str">
        <f>"Hafta "&amp;(CQ6-($C$4-WEEKDAY($C$4,1)+2))/7+1</f>
        <v>Hafta 13</v>
      </c>
      <c r="CR4" s="121"/>
      <c r="CS4" s="121"/>
      <c r="CT4" s="121"/>
      <c r="CU4" s="121"/>
      <c r="CV4" s="121"/>
      <c r="CW4" s="122"/>
      <c r="CX4" s="120" t="str">
        <f>"Hafta "&amp;(CX6-($C$4-WEEKDAY($C$4,1)+2))/7+1</f>
        <v>Hafta 14</v>
      </c>
      <c r="CY4" s="121"/>
      <c r="CZ4" s="121"/>
      <c r="DA4" s="121"/>
      <c r="DB4" s="121"/>
      <c r="DC4" s="121"/>
      <c r="DD4" s="122"/>
      <c r="DE4" s="120" t="str">
        <f>"Hafta "&amp;(DE6-($C$4-WEEKDAY($C$4,1)+2))/7+1</f>
        <v>Hafta 15</v>
      </c>
      <c r="DF4" s="121"/>
      <c r="DG4" s="121"/>
      <c r="DH4" s="121"/>
      <c r="DI4" s="121"/>
      <c r="DJ4" s="121"/>
      <c r="DK4" s="122"/>
      <c r="DL4" s="120" t="str">
        <f>"Hafta "&amp;(DL6-($C$4-WEEKDAY($C$4,1)+2))/7+1</f>
        <v>Hafta 16</v>
      </c>
      <c r="DM4" s="121"/>
      <c r="DN4" s="121"/>
      <c r="DO4" s="121"/>
      <c r="DP4" s="121"/>
      <c r="DQ4" s="121"/>
      <c r="DR4" s="122"/>
      <c r="DS4" s="120" t="str">
        <f>"Hafta "&amp;(DS6-($C$4-WEEKDAY($C$4,1)+2))/7+1</f>
        <v>Hafta 17</v>
      </c>
      <c r="DT4" s="121"/>
      <c r="DU4" s="121"/>
      <c r="DV4" s="121"/>
      <c r="DW4" s="121"/>
      <c r="DX4" s="121"/>
      <c r="DY4" s="122"/>
      <c r="DZ4" s="120" t="str">
        <f>"Hafta "&amp;(DZ6-($C$4-WEEKDAY($C$4,1)+2))/7+1</f>
        <v>Hafta 18</v>
      </c>
      <c r="EA4" s="121"/>
      <c r="EB4" s="121"/>
      <c r="EC4" s="121"/>
      <c r="ED4" s="121"/>
      <c r="EE4" s="121"/>
      <c r="EF4" s="122"/>
      <c r="EG4" s="120" t="str">
        <f>"Hafta "&amp;(EG6-($C$4-WEEKDAY($C$4,1)+2))/7+1</f>
        <v>Hafta 19</v>
      </c>
      <c r="EH4" s="121"/>
      <c r="EI4" s="121"/>
      <c r="EJ4" s="121"/>
      <c r="EK4" s="121"/>
      <c r="EL4" s="121"/>
      <c r="EM4" s="122"/>
      <c r="EN4" s="120" t="str">
        <f>"Hafta "&amp;(EN6-($C$4-WEEKDAY($C$4,1)+2))/7+1</f>
        <v>Hafta 20</v>
      </c>
      <c r="EO4" s="121"/>
      <c r="EP4" s="121"/>
      <c r="EQ4" s="121"/>
      <c r="ER4" s="121"/>
      <c r="ES4" s="121"/>
      <c r="ET4" s="122"/>
      <c r="EU4" s="120" t="str">
        <f>"Hafta "&amp;(EU6-($C$4-WEEKDAY($C$4,1)+2))/7+1</f>
        <v>Hafta 21</v>
      </c>
      <c r="EV4" s="121"/>
      <c r="EW4" s="121"/>
      <c r="EX4" s="121"/>
      <c r="EY4" s="121"/>
      <c r="EZ4" s="121"/>
      <c r="FA4" s="122"/>
      <c r="FB4" s="120" t="str">
        <f>"Hafta "&amp;(FB6-($C$4-WEEKDAY($C$4,1)+2))/7+1</f>
        <v>Hafta 22</v>
      </c>
      <c r="FC4" s="121"/>
      <c r="FD4" s="121"/>
      <c r="FE4" s="121"/>
      <c r="FF4" s="121"/>
      <c r="FG4" s="121"/>
      <c r="FH4" s="122"/>
    </row>
    <row r="5" spans="1:164" ht="17.25" customHeight="1" x14ac:dyDescent="0.2">
      <c r="A5" s="61"/>
      <c r="B5" s="62" t="s">
        <v>79</v>
      </c>
      <c r="C5" s="127" t="s">
        <v>106</v>
      </c>
      <c r="D5" s="127"/>
      <c r="E5" s="127"/>
      <c r="F5" s="61"/>
      <c r="G5" s="61"/>
      <c r="H5" s="61"/>
      <c r="I5" s="61"/>
      <c r="J5" s="16"/>
      <c r="K5" s="123">
        <f>K6</f>
        <v>45376</v>
      </c>
      <c r="L5" s="124"/>
      <c r="M5" s="124"/>
      <c r="N5" s="124"/>
      <c r="O5" s="124"/>
      <c r="P5" s="124"/>
      <c r="Q5" s="125"/>
      <c r="R5" s="123">
        <f>R6</f>
        <v>45383</v>
      </c>
      <c r="S5" s="124"/>
      <c r="T5" s="124"/>
      <c r="U5" s="124"/>
      <c r="V5" s="124"/>
      <c r="W5" s="124"/>
      <c r="X5" s="125"/>
      <c r="Y5" s="123">
        <f>Y6</f>
        <v>45390</v>
      </c>
      <c r="Z5" s="124"/>
      <c r="AA5" s="124"/>
      <c r="AB5" s="124"/>
      <c r="AC5" s="124"/>
      <c r="AD5" s="124"/>
      <c r="AE5" s="125"/>
      <c r="AF5" s="123">
        <f>AF6</f>
        <v>45397</v>
      </c>
      <c r="AG5" s="124"/>
      <c r="AH5" s="124"/>
      <c r="AI5" s="124"/>
      <c r="AJ5" s="124"/>
      <c r="AK5" s="124"/>
      <c r="AL5" s="125"/>
      <c r="AM5" s="123">
        <f>AM6</f>
        <v>45404</v>
      </c>
      <c r="AN5" s="124"/>
      <c r="AO5" s="124"/>
      <c r="AP5" s="124"/>
      <c r="AQ5" s="124"/>
      <c r="AR5" s="124"/>
      <c r="AS5" s="125"/>
      <c r="AT5" s="123">
        <f>AT6</f>
        <v>45411</v>
      </c>
      <c r="AU5" s="124"/>
      <c r="AV5" s="124"/>
      <c r="AW5" s="124"/>
      <c r="AX5" s="124"/>
      <c r="AY5" s="124"/>
      <c r="AZ5" s="125"/>
      <c r="BA5" s="123">
        <f>BA6</f>
        <v>45418</v>
      </c>
      <c r="BB5" s="124"/>
      <c r="BC5" s="124"/>
      <c r="BD5" s="124"/>
      <c r="BE5" s="124"/>
      <c r="BF5" s="124"/>
      <c r="BG5" s="125"/>
      <c r="BH5" s="123">
        <f>BH6</f>
        <v>45425</v>
      </c>
      <c r="BI5" s="124"/>
      <c r="BJ5" s="124"/>
      <c r="BK5" s="124"/>
      <c r="BL5" s="124"/>
      <c r="BM5" s="124"/>
      <c r="BN5" s="125"/>
      <c r="BO5" s="123">
        <f>BO6</f>
        <v>45432</v>
      </c>
      <c r="BP5" s="124"/>
      <c r="BQ5" s="124"/>
      <c r="BR5" s="124"/>
      <c r="BS5" s="124"/>
      <c r="BT5" s="124"/>
      <c r="BU5" s="125"/>
      <c r="BV5" s="123">
        <f>BV6</f>
        <v>45439</v>
      </c>
      <c r="BW5" s="124"/>
      <c r="BX5" s="124"/>
      <c r="BY5" s="124"/>
      <c r="BZ5" s="124"/>
      <c r="CA5" s="124"/>
      <c r="CB5" s="125"/>
      <c r="CC5" s="123">
        <f>CC6</f>
        <v>45446</v>
      </c>
      <c r="CD5" s="124"/>
      <c r="CE5" s="124"/>
      <c r="CF5" s="124"/>
      <c r="CG5" s="124"/>
      <c r="CH5" s="124"/>
      <c r="CI5" s="125"/>
      <c r="CJ5" s="123">
        <f>CJ6</f>
        <v>45453</v>
      </c>
      <c r="CK5" s="124"/>
      <c r="CL5" s="124"/>
      <c r="CM5" s="124"/>
      <c r="CN5" s="124"/>
      <c r="CO5" s="124"/>
      <c r="CP5" s="125"/>
      <c r="CQ5" s="123">
        <f>CQ6</f>
        <v>45460</v>
      </c>
      <c r="CR5" s="124"/>
      <c r="CS5" s="124"/>
      <c r="CT5" s="124"/>
      <c r="CU5" s="124"/>
      <c r="CV5" s="124"/>
      <c r="CW5" s="125"/>
      <c r="CX5" s="123">
        <f>CX6</f>
        <v>45467</v>
      </c>
      <c r="CY5" s="124"/>
      <c r="CZ5" s="124"/>
      <c r="DA5" s="124"/>
      <c r="DB5" s="124"/>
      <c r="DC5" s="124"/>
      <c r="DD5" s="125"/>
      <c r="DE5" s="123">
        <f>DE6</f>
        <v>45474</v>
      </c>
      <c r="DF5" s="124"/>
      <c r="DG5" s="124"/>
      <c r="DH5" s="124"/>
      <c r="DI5" s="124"/>
      <c r="DJ5" s="124"/>
      <c r="DK5" s="125"/>
      <c r="DL5" s="123">
        <f>DL6</f>
        <v>45481</v>
      </c>
      <c r="DM5" s="124"/>
      <c r="DN5" s="124"/>
      <c r="DO5" s="124"/>
      <c r="DP5" s="124"/>
      <c r="DQ5" s="124"/>
      <c r="DR5" s="125"/>
      <c r="DS5" s="123">
        <f>DS6</f>
        <v>45488</v>
      </c>
      <c r="DT5" s="124"/>
      <c r="DU5" s="124"/>
      <c r="DV5" s="124"/>
      <c r="DW5" s="124"/>
      <c r="DX5" s="124"/>
      <c r="DY5" s="125"/>
      <c r="DZ5" s="123">
        <f>DZ6</f>
        <v>45495</v>
      </c>
      <c r="EA5" s="124"/>
      <c r="EB5" s="124"/>
      <c r="EC5" s="124"/>
      <c r="ED5" s="124"/>
      <c r="EE5" s="124"/>
      <c r="EF5" s="125"/>
      <c r="EG5" s="123">
        <f>EG6</f>
        <v>45502</v>
      </c>
      <c r="EH5" s="124"/>
      <c r="EI5" s="124"/>
      <c r="EJ5" s="124"/>
      <c r="EK5" s="124"/>
      <c r="EL5" s="124"/>
      <c r="EM5" s="125"/>
      <c r="EN5" s="123">
        <f>EN6</f>
        <v>45509</v>
      </c>
      <c r="EO5" s="124"/>
      <c r="EP5" s="124"/>
      <c r="EQ5" s="124"/>
      <c r="ER5" s="124"/>
      <c r="ES5" s="124"/>
      <c r="ET5" s="125"/>
      <c r="EU5" s="123">
        <f>EU6</f>
        <v>45516</v>
      </c>
      <c r="EV5" s="124"/>
      <c r="EW5" s="124"/>
      <c r="EX5" s="124"/>
      <c r="EY5" s="124"/>
      <c r="EZ5" s="124"/>
      <c r="FA5" s="125"/>
      <c r="FB5" s="123">
        <f>FB6</f>
        <v>45523</v>
      </c>
      <c r="FC5" s="124"/>
      <c r="FD5" s="124"/>
      <c r="FE5" s="124"/>
      <c r="FF5" s="124"/>
      <c r="FG5" s="124"/>
      <c r="FH5" s="125"/>
    </row>
    <row r="6" spans="1:164" x14ac:dyDescent="0.2">
      <c r="A6" s="16"/>
      <c r="B6" s="16"/>
      <c r="C6" s="16"/>
      <c r="D6" s="16"/>
      <c r="E6" s="16"/>
      <c r="F6" s="16"/>
      <c r="G6" s="16"/>
      <c r="H6" s="16"/>
      <c r="I6" s="16"/>
      <c r="J6" s="16"/>
      <c r="K6" s="49">
        <f>C4-WEEKDAY(C4,1)+2+7*(H4-1)</f>
        <v>45376</v>
      </c>
      <c r="L6" s="41">
        <f t="shared" ref="L6:AQ6" si="0">K6+1</f>
        <v>45377</v>
      </c>
      <c r="M6" s="41">
        <f t="shared" si="0"/>
        <v>45378</v>
      </c>
      <c r="N6" s="41">
        <f t="shared" si="0"/>
        <v>45379</v>
      </c>
      <c r="O6" s="41">
        <f t="shared" si="0"/>
        <v>45380</v>
      </c>
      <c r="P6" s="41">
        <f t="shared" si="0"/>
        <v>45381</v>
      </c>
      <c r="Q6" s="50">
        <f t="shared" si="0"/>
        <v>45382</v>
      </c>
      <c r="R6" s="49">
        <f t="shared" si="0"/>
        <v>45383</v>
      </c>
      <c r="S6" s="41">
        <f t="shared" si="0"/>
        <v>45384</v>
      </c>
      <c r="T6" s="41">
        <f t="shared" si="0"/>
        <v>45385</v>
      </c>
      <c r="U6" s="41">
        <f t="shared" si="0"/>
        <v>45386</v>
      </c>
      <c r="V6" s="41">
        <f t="shared" si="0"/>
        <v>45387</v>
      </c>
      <c r="W6" s="41">
        <f t="shared" si="0"/>
        <v>45388</v>
      </c>
      <c r="X6" s="50">
        <f t="shared" si="0"/>
        <v>45389</v>
      </c>
      <c r="Y6" s="49">
        <f t="shared" si="0"/>
        <v>45390</v>
      </c>
      <c r="Z6" s="41">
        <f t="shared" si="0"/>
        <v>45391</v>
      </c>
      <c r="AA6" s="41">
        <f t="shared" si="0"/>
        <v>45392</v>
      </c>
      <c r="AB6" s="41">
        <f t="shared" si="0"/>
        <v>45393</v>
      </c>
      <c r="AC6" s="41">
        <f t="shared" si="0"/>
        <v>45394</v>
      </c>
      <c r="AD6" s="41">
        <f t="shared" si="0"/>
        <v>45395</v>
      </c>
      <c r="AE6" s="50">
        <f t="shared" si="0"/>
        <v>45396</v>
      </c>
      <c r="AF6" s="49">
        <f t="shared" si="0"/>
        <v>45397</v>
      </c>
      <c r="AG6" s="41">
        <f t="shared" si="0"/>
        <v>45398</v>
      </c>
      <c r="AH6" s="41">
        <f t="shared" si="0"/>
        <v>45399</v>
      </c>
      <c r="AI6" s="41">
        <f t="shared" si="0"/>
        <v>45400</v>
      </c>
      <c r="AJ6" s="41">
        <f t="shared" si="0"/>
        <v>45401</v>
      </c>
      <c r="AK6" s="41">
        <f t="shared" si="0"/>
        <v>45402</v>
      </c>
      <c r="AL6" s="50">
        <f t="shared" si="0"/>
        <v>45403</v>
      </c>
      <c r="AM6" s="49">
        <f t="shared" si="0"/>
        <v>45404</v>
      </c>
      <c r="AN6" s="41">
        <f t="shared" si="0"/>
        <v>45405</v>
      </c>
      <c r="AO6" s="41">
        <f t="shared" si="0"/>
        <v>45406</v>
      </c>
      <c r="AP6" s="41">
        <f t="shared" si="0"/>
        <v>45407</v>
      </c>
      <c r="AQ6" s="41">
        <f t="shared" si="0"/>
        <v>45408</v>
      </c>
      <c r="AR6" s="41">
        <f t="shared" ref="AR6:BN6" si="1">AQ6+1</f>
        <v>45409</v>
      </c>
      <c r="AS6" s="50">
        <f t="shared" si="1"/>
        <v>45410</v>
      </c>
      <c r="AT6" s="49">
        <f t="shared" si="1"/>
        <v>45411</v>
      </c>
      <c r="AU6" s="41">
        <f t="shared" si="1"/>
        <v>45412</v>
      </c>
      <c r="AV6" s="41">
        <f t="shared" si="1"/>
        <v>45413</v>
      </c>
      <c r="AW6" s="41">
        <f t="shared" si="1"/>
        <v>45414</v>
      </c>
      <c r="AX6" s="41">
        <f t="shared" si="1"/>
        <v>45415</v>
      </c>
      <c r="AY6" s="41">
        <f t="shared" si="1"/>
        <v>45416</v>
      </c>
      <c r="AZ6" s="50">
        <f t="shared" si="1"/>
        <v>45417</v>
      </c>
      <c r="BA6" s="49">
        <f t="shared" si="1"/>
        <v>45418</v>
      </c>
      <c r="BB6" s="41">
        <f t="shared" si="1"/>
        <v>45419</v>
      </c>
      <c r="BC6" s="41">
        <f t="shared" si="1"/>
        <v>45420</v>
      </c>
      <c r="BD6" s="41">
        <f t="shared" si="1"/>
        <v>45421</v>
      </c>
      <c r="BE6" s="41">
        <f t="shared" si="1"/>
        <v>45422</v>
      </c>
      <c r="BF6" s="41">
        <f t="shared" si="1"/>
        <v>45423</v>
      </c>
      <c r="BG6" s="50">
        <f t="shared" si="1"/>
        <v>45424</v>
      </c>
      <c r="BH6" s="49">
        <f t="shared" si="1"/>
        <v>45425</v>
      </c>
      <c r="BI6" s="41">
        <f t="shared" si="1"/>
        <v>45426</v>
      </c>
      <c r="BJ6" s="41">
        <f t="shared" si="1"/>
        <v>45427</v>
      </c>
      <c r="BK6" s="41">
        <f t="shared" si="1"/>
        <v>45428</v>
      </c>
      <c r="BL6" s="41">
        <f t="shared" si="1"/>
        <v>45429</v>
      </c>
      <c r="BM6" s="41">
        <f t="shared" si="1"/>
        <v>45430</v>
      </c>
      <c r="BN6" s="50">
        <f t="shared" si="1"/>
        <v>45431</v>
      </c>
      <c r="BO6" s="49">
        <f t="shared" ref="BO6" si="2">BN6+1</f>
        <v>45432</v>
      </c>
      <c r="BP6" s="41">
        <f t="shared" ref="BP6" si="3">BO6+1</f>
        <v>45433</v>
      </c>
      <c r="BQ6" s="41">
        <f t="shared" ref="BQ6" si="4">BP6+1</f>
        <v>45434</v>
      </c>
      <c r="BR6" s="41">
        <f t="shared" ref="BR6" si="5">BQ6+1</f>
        <v>45435</v>
      </c>
      <c r="BS6" s="41">
        <f t="shared" ref="BS6" si="6">BR6+1</f>
        <v>45436</v>
      </c>
      <c r="BT6" s="41">
        <f t="shared" ref="BT6" si="7">BS6+1</f>
        <v>45437</v>
      </c>
      <c r="BU6" s="50">
        <f t="shared" ref="BU6" si="8">BT6+1</f>
        <v>45438</v>
      </c>
      <c r="BV6" s="49">
        <f t="shared" ref="BV6" si="9">BU6+1</f>
        <v>45439</v>
      </c>
      <c r="BW6" s="41">
        <f t="shared" ref="BW6" si="10">BV6+1</f>
        <v>45440</v>
      </c>
      <c r="BX6" s="41">
        <f t="shared" ref="BX6" si="11">BW6+1</f>
        <v>45441</v>
      </c>
      <c r="BY6" s="41">
        <f t="shared" ref="BY6" si="12">BX6+1</f>
        <v>45442</v>
      </c>
      <c r="BZ6" s="41">
        <f t="shared" ref="BZ6" si="13">BY6+1</f>
        <v>45443</v>
      </c>
      <c r="CA6" s="41">
        <f t="shared" ref="CA6" si="14">BZ6+1</f>
        <v>45444</v>
      </c>
      <c r="CB6" s="50">
        <f t="shared" ref="CB6" si="15">CA6+1</f>
        <v>45445</v>
      </c>
      <c r="CC6" s="49">
        <f t="shared" ref="CC6" si="16">CB6+1</f>
        <v>45446</v>
      </c>
      <c r="CD6" s="41">
        <f t="shared" ref="CD6" si="17">CC6+1</f>
        <v>45447</v>
      </c>
      <c r="CE6" s="41">
        <f t="shared" ref="CE6" si="18">CD6+1</f>
        <v>45448</v>
      </c>
      <c r="CF6" s="41">
        <f t="shared" ref="CF6" si="19">CE6+1</f>
        <v>45449</v>
      </c>
      <c r="CG6" s="41">
        <f t="shared" ref="CG6" si="20">CF6+1</f>
        <v>45450</v>
      </c>
      <c r="CH6" s="41">
        <f t="shared" ref="CH6" si="21">CG6+1</f>
        <v>45451</v>
      </c>
      <c r="CI6" s="50">
        <f t="shared" ref="CI6" si="22">CH6+1</f>
        <v>45452</v>
      </c>
      <c r="CJ6" s="49">
        <f t="shared" ref="CJ6" si="23">CI6+1</f>
        <v>45453</v>
      </c>
      <c r="CK6" s="41">
        <f t="shared" ref="CK6" si="24">CJ6+1</f>
        <v>45454</v>
      </c>
      <c r="CL6" s="41">
        <f t="shared" ref="CL6" si="25">CK6+1</f>
        <v>45455</v>
      </c>
      <c r="CM6" s="41">
        <f t="shared" ref="CM6" si="26">CL6+1</f>
        <v>45456</v>
      </c>
      <c r="CN6" s="41">
        <f t="shared" ref="CN6" si="27">CM6+1</f>
        <v>45457</v>
      </c>
      <c r="CO6" s="41">
        <f t="shared" ref="CO6" si="28">CN6+1</f>
        <v>45458</v>
      </c>
      <c r="CP6" s="50">
        <f t="shared" ref="CP6" si="29">CO6+1</f>
        <v>45459</v>
      </c>
      <c r="CQ6" s="49">
        <f t="shared" ref="CQ6" si="30">CP6+1</f>
        <v>45460</v>
      </c>
      <c r="CR6" s="41">
        <f t="shared" ref="CR6" si="31">CQ6+1</f>
        <v>45461</v>
      </c>
      <c r="CS6" s="41">
        <f t="shared" ref="CS6" si="32">CR6+1</f>
        <v>45462</v>
      </c>
      <c r="CT6" s="41">
        <f t="shared" ref="CT6" si="33">CS6+1</f>
        <v>45463</v>
      </c>
      <c r="CU6" s="41">
        <f t="shared" ref="CU6" si="34">CT6+1</f>
        <v>45464</v>
      </c>
      <c r="CV6" s="41">
        <f t="shared" ref="CV6" si="35">CU6+1</f>
        <v>45465</v>
      </c>
      <c r="CW6" s="50">
        <f t="shared" ref="CW6" si="36">CV6+1</f>
        <v>45466</v>
      </c>
      <c r="CX6" s="49">
        <f t="shared" ref="CX6" si="37">CW6+1</f>
        <v>45467</v>
      </c>
      <c r="CY6" s="41">
        <f t="shared" ref="CY6" si="38">CX6+1</f>
        <v>45468</v>
      </c>
      <c r="CZ6" s="41">
        <f t="shared" ref="CZ6" si="39">CY6+1</f>
        <v>45469</v>
      </c>
      <c r="DA6" s="41">
        <f t="shared" ref="DA6" si="40">CZ6+1</f>
        <v>45470</v>
      </c>
      <c r="DB6" s="41">
        <f t="shared" ref="DB6" si="41">DA6+1</f>
        <v>45471</v>
      </c>
      <c r="DC6" s="41">
        <f t="shared" ref="DC6" si="42">DB6+1</f>
        <v>45472</v>
      </c>
      <c r="DD6" s="50">
        <f t="shared" ref="DD6" si="43">DC6+1</f>
        <v>45473</v>
      </c>
      <c r="DE6" s="49">
        <f t="shared" ref="DE6" si="44">DD6+1</f>
        <v>45474</v>
      </c>
      <c r="DF6" s="41">
        <f t="shared" ref="DF6" si="45">DE6+1</f>
        <v>45475</v>
      </c>
      <c r="DG6" s="41">
        <f t="shared" ref="DG6" si="46">DF6+1</f>
        <v>45476</v>
      </c>
      <c r="DH6" s="41">
        <f t="shared" ref="DH6" si="47">DG6+1</f>
        <v>45477</v>
      </c>
      <c r="DI6" s="41">
        <f t="shared" ref="DI6" si="48">DH6+1</f>
        <v>45478</v>
      </c>
      <c r="DJ6" s="41">
        <f t="shared" ref="DJ6" si="49">DI6+1</f>
        <v>45479</v>
      </c>
      <c r="DK6" s="50">
        <f t="shared" ref="DK6" si="50">DJ6+1</f>
        <v>45480</v>
      </c>
      <c r="DL6" s="49">
        <f t="shared" ref="DL6" si="51">DK6+1</f>
        <v>45481</v>
      </c>
      <c r="DM6" s="41">
        <f t="shared" ref="DM6" si="52">DL6+1</f>
        <v>45482</v>
      </c>
      <c r="DN6" s="41">
        <f t="shared" ref="DN6" si="53">DM6+1</f>
        <v>45483</v>
      </c>
      <c r="DO6" s="41">
        <f t="shared" ref="DO6" si="54">DN6+1</f>
        <v>45484</v>
      </c>
      <c r="DP6" s="41">
        <f t="shared" ref="DP6" si="55">DO6+1</f>
        <v>45485</v>
      </c>
      <c r="DQ6" s="41">
        <f t="shared" ref="DQ6" si="56">DP6+1</f>
        <v>45486</v>
      </c>
      <c r="DR6" s="50">
        <f t="shared" ref="DR6" si="57">DQ6+1</f>
        <v>45487</v>
      </c>
      <c r="DS6" s="49">
        <f t="shared" ref="DS6" si="58">DR6+1</f>
        <v>45488</v>
      </c>
      <c r="DT6" s="41">
        <f t="shared" ref="DT6" si="59">DS6+1</f>
        <v>45489</v>
      </c>
      <c r="DU6" s="41">
        <f t="shared" ref="DU6" si="60">DT6+1</f>
        <v>45490</v>
      </c>
      <c r="DV6" s="41">
        <f t="shared" ref="DV6" si="61">DU6+1</f>
        <v>45491</v>
      </c>
      <c r="DW6" s="41">
        <f t="shared" ref="DW6" si="62">DV6+1</f>
        <v>45492</v>
      </c>
      <c r="DX6" s="41">
        <f t="shared" ref="DX6" si="63">DW6+1</f>
        <v>45493</v>
      </c>
      <c r="DY6" s="50">
        <f t="shared" ref="DY6" si="64">DX6+1</f>
        <v>45494</v>
      </c>
      <c r="DZ6" s="49">
        <f t="shared" ref="DZ6" si="65">DY6+1</f>
        <v>45495</v>
      </c>
      <c r="EA6" s="41">
        <f t="shared" ref="EA6" si="66">DZ6+1</f>
        <v>45496</v>
      </c>
      <c r="EB6" s="41">
        <f t="shared" ref="EB6" si="67">EA6+1</f>
        <v>45497</v>
      </c>
      <c r="EC6" s="41">
        <f t="shared" ref="EC6" si="68">EB6+1</f>
        <v>45498</v>
      </c>
      <c r="ED6" s="41">
        <f t="shared" ref="ED6" si="69">EC6+1</f>
        <v>45499</v>
      </c>
      <c r="EE6" s="41">
        <f t="shared" ref="EE6" si="70">ED6+1</f>
        <v>45500</v>
      </c>
      <c r="EF6" s="50">
        <f t="shared" ref="EF6" si="71">EE6+1</f>
        <v>45501</v>
      </c>
      <c r="EG6" s="49">
        <f t="shared" ref="EG6" si="72">EF6+1</f>
        <v>45502</v>
      </c>
      <c r="EH6" s="41">
        <f t="shared" ref="EH6" si="73">EG6+1</f>
        <v>45503</v>
      </c>
      <c r="EI6" s="41">
        <f t="shared" ref="EI6" si="74">EH6+1</f>
        <v>45504</v>
      </c>
      <c r="EJ6" s="41">
        <f t="shared" ref="EJ6" si="75">EI6+1</f>
        <v>45505</v>
      </c>
      <c r="EK6" s="41">
        <f t="shared" ref="EK6" si="76">EJ6+1</f>
        <v>45506</v>
      </c>
      <c r="EL6" s="41">
        <f t="shared" ref="EL6" si="77">EK6+1</f>
        <v>45507</v>
      </c>
      <c r="EM6" s="50">
        <f t="shared" ref="EM6" si="78">EL6+1</f>
        <v>45508</v>
      </c>
      <c r="EN6" s="49">
        <f t="shared" ref="EN6" si="79">EM6+1</f>
        <v>45509</v>
      </c>
      <c r="EO6" s="41">
        <f t="shared" ref="EO6" si="80">EN6+1</f>
        <v>45510</v>
      </c>
      <c r="EP6" s="41">
        <f t="shared" ref="EP6" si="81">EO6+1</f>
        <v>45511</v>
      </c>
      <c r="EQ6" s="41">
        <f t="shared" ref="EQ6" si="82">EP6+1</f>
        <v>45512</v>
      </c>
      <c r="ER6" s="41">
        <f t="shared" ref="ER6" si="83">EQ6+1</f>
        <v>45513</v>
      </c>
      <c r="ES6" s="41">
        <f t="shared" ref="ES6" si="84">ER6+1</f>
        <v>45514</v>
      </c>
      <c r="ET6" s="50">
        <f t="shared" ref="ET6" si="85">ES6+1</f>
        <v>45515</v>
      </c>
      <c r="EU6" s="49">
        <f t="shared" ref="EU6" si="86">ET6+1</f>
        <v>45516</v>
      </c>
      <c r="EV6" s="41">
        <f t="shared" ref="EV6" si="87">EU6+1</f>
        <v>45517</v>
      </c>
      <c r="EW6" s="41">
        <f t="shared" ref="EW6" si="88">EV6+1</f>
        <v>45518</v>
      </c>
      <c r="EX6" s="41">
        <f t="shared" ref="EX6" si="89">EW6+1</f>
        <v>45519</v>
      </c>
      <c r="EY6" s="41">
        <f t="shared" ref="EY6" si="90">EX6+1</f>
        <v>45520</v>
      </c>
      <c r="EZ6" s="41">
        <f t="shared" ref="EZ6" si="91">EY6+1</f>
        <v>45521</v>
      </c>
      <c r="FA6" s="50">
        <f t="shared" ref="FA6" si="92">EZ6+1</f>
        <v>45522</v>
      </c>
      <c r="FB6" s="49">
        <f t="shared" ref="FB6" si="93">FA6+1</f>
        <v>45523</v>
      </c>
      <c r="FC6" s="41">
        <f t="shared" ref="FC6" si="94">FB6+1</f>
        <v>45524</v>
      </c>
      <c r="FD6" s="41">
        <f t="shared" ref="FD6" si="95">FC6+1</f>
        <v>45525</v>
      </c>
      <c r="FE6" s="41">
        <f t="shared" ref="FE6" si="96">FD6+1</f>
        <v>45526</v>
      </c>
      <c r="FF6" s="41">
        <f t="shared" ref="FF6" si="97">FE6+1</f>
        <v>45527</v>
      </c>
      <c r="FG6" s="41">
        <f t="shared" ref="FG6" si="98">FF6+1</f>
        <v>45528</v>
      </c>
      <c r="FH6" s="50">
        <f t="shared" ref="FH6" si="99">FG6+1</f>
        <v>45529</v>
      </c>
    </row>
    <row r="7" spans="1:164" s="2" customFormat="1" ht="24.75" thickBot="1" x14ac:dyDescent="0.25">
      <c r="A7" s="64" t="s">
        <v>82</v>
      </c>
      <c r="B7" s="64" t="s">
        <v>83</v>
      </c>
      <c r="C7" s="65" t="s">
        <v>84</v>
      </c>
      <c r="D7" s="66" t="s">
        <v>23</v>
      </c>
      <c r="E7" s="67" t="s">
        <v>85</v>
      </c>
      <c r="F7" s="67" t="s">
        <v>86</v>
      </c>
      <c r="G7" s="65" t="s">
        <v>87</v>
      </c>
      <c r="H7" s="65" t="s">
        <v>88</v>
      </c>
      <c r="I7" s="65" t="s">
        <v>89</v>
      </c>
      <c r="J7" s="65"/>
      <c r="K7" s="68" t="str">
        <f t="shared" ref="K7:AP7" si="100">CHOOSE(WEEKDAY(K6,1),"P","P","S","Ç","P","C","C")</f>
        <v>P</v>
      </c>
      <c r="L7" s="68" t="str">
        <f t="shared" si="100"/>
        <v>S</v>
      </c>
      <c r="M7" s="68" t="str">
        <f t="shared" si="100"/>
        <v>Ç</v>
      </c>
      <c r="N7" s="68" t="str">
        <f t="shared" si="100"/>
        <v>P</v>
      </c>
      <c r="O7" s="68" t="str">
        <f t="shared" si="100"/>
        <v>C</v>
      </c>
      <c r="P7" s="68" t="str">
        <f t="shared" si="100"/>
        <v>C</v>
      </c>
      <c r="Q7" s="68" t="str">
        <f t="shared" si="100"/>
        <v>P</v>
      </c>
      <c r="R7" s="68" t="str">
        <f t="shared" si="100"/>
        <v>P</v>
      </c>
      <c r="S7" s="68" t="str">
        <f t="shared" si="100"/>
        <v>S</v>
      </c>
      <c r="T7" s="68" t="str">
        <f t="shared" si="100"/>
        <v>Ç</v>
      </c>
      <c r="U7" s="68" t="str">
        <f t="shared" si="100"/>
        <v>P</v>
      </c>
      <c r="V7" s="68" t="str">
        <f t="shared" si="100"/>
        <v>C</v>
      </c>
      <c r="W7" s="68" t="str">
        <f t="shared" si="100"/>
        <v>C</v>
      </c>
      <c r="X7" s="68" t="str">
        <f t="shared" si="100"/>
        <v>P</v>
      </c>
      <c r="Y7" s="68" t="str">
        <f t="shared" si="100"/>
        <v>P</v>
      </c>
      <c r="Z7" s="68" t="str">
        <f t="shared" si="100"/>
        <v>S</v>
      </c>
      <c r="AA7" s="68" t="str">
        <f t="shared" si="100"/>
        <v>Ç</v>
      </c>
      <c r="AB7" s="68" t="str">
        <f t="shared" si="100"/>
        <v>P</v>
      </c>
      <c r="AC7" s="68" t="str">
        <f t="shared" si="100"/>
        <v>C</v>
      </c>
      <c r="AD7" s="68" t="str">
        <f t="shared" si="100"/>
        <v>C</v>
      </c>
      <c r="AE7" s="68" t="str">
        <f t="shared" si="100"/>
        <v>P</v>
      </c>
      <c r="AF7" s="68" t="str">
        <f t="shared" si="100"/>
        <v>P</v>
      </c>
      <c r="AG7" s="68" t="str">
        <f t="shared" si="100"/>
        <v>S</v>
      </c>
      <c r="AH7" s="68" t="str">
        <f t="shared" si="100"/>
        <v>Ç</v>
      </c>
      <c r="AI7" s="68" t="str">
        <f t="shared" si="100"/>
        <v>P</v>
      </c>
      <c r="AJ7" s="68" t="str">
        <f t="shared" si="100"/>
        <v>C</v>
      </c>
      <c r="AK7" s="68" t="str">
        <f t="shared" si="100"/>
        <v>C</v>
      </c>
      <c r="AL7" s="68" t="str">
        <f t="shared" si="100"/>
        <v>P</v>
      </c>
      <c r="AM7" s="68" t="str">
        <f t="shared" si="100"/>
        <v>P</v>
      </c>
      <c r="AN7" s="68" t="str">
        <f t="shared" si="100"/>
        <v>S</v>
      </c>
      <c r="AO7" s="68" t="str">
        <f t="shared" si="100"/>
        <v>Ç</v>
      </c>
      <c r="AP7" s="68" t="str">
        <f t="shared" si="100"/>
        <v>P</v>
      </c>
      <c r="AQ7" s="68" t="str">
        <f t="shared" ref="AQ7:BV7" si="101">CHOOSE(WEEKDAY(AQ6,1),"P","P","S","Ç","P","C","C")</f>
        <v>C</v>
      </c>
      <c r="AR7" s="68" t="str">
        <f t="shared" si="101"/>
        <v>C</v>
      </c>
      <c r="AS7" s="68" t="str">
        <f t="shared" si="101"/>
        <v>P</v>
      </c>
      <c r="AT7" s="68" t="str">
        <f t="shared" si="101"/>
        <v>P</v>
      </c>
      <c r="AU7" s="68" t="str">
        <f t="shared" si="101"/>
        <v>S</v>
      </c>
      <c r="AV7" s="68" t="str">
        <f t="shared" si="101"/>
        <v>Ç</v>
      </c>
      <c r="AW7" s="68" t="str">
        <f t="shared" si="101"/>
        <v>P</v>
      </c>
      <c r="AX7" s="68" t="str">
        <f t="shared" si="101"/>
        <v>C</v>
      </c>
      <c r="AY7" s="68" t="str">
        <f t="shared" si="101"/>
        <v>C</v>
      </c>
      <c r="AZ7" s="68" t="str">
        <f t="shared" si="101"/>
        <v>P</v>
      </c>
      <c r="BA7" s="68" t="str">
        <f t="shared" si="101"/>
        <v>P</v>
      </c>
      <c r="BB7" s="68" t="str">
        <f t="shared" si="101"/>
        <v>S</v>
      </c>
      <c r="BC7" s="68" t="str">
        <f t="shared" si="101"/>
        <v>Ç</v>
      </c>
      <c r="BD7" s="68" t="str">
        <f t="shared" si="101"/>
        <v>P</v>
      </c>
      <c r="BE7" s="68" t="str">
        <f t="shared" si="101"/>
        <v>C</v>
      </c>
      <c r="BF7" s="68" t="str">
        <f t="shared" si="101"/>
        <v>C</v>
      </c>
      <c r="BG7" s="68" t="str">
        <f t="shared" si="101"/>
        <v>P</v>
      </c>
      <c r="BH7" s="68" t="str">
        <f t="shared" si="101"/>
        <v>P</v>
      </c>
      <c r="BI7" s="68" t="str">
        <f t="shared" si="101"/>
        <v>S</v>
      </c>
      <c r="BJ7" s="68" t="str">
        <f t="shared" si="101"/>
        <v>Ç</v>
      </c>
      <c r="BK7" s="68" t="str">
        <f t="shared" si="101"/>
        <v>P</v>
      </c>
      <c r="BL7" s="68" t="str">
        <f t="shared" si="101"/>
        <v>C</v>
      </c>
      <c r="BM7" s="68" t="str">
        <f t="shared" si="101"/>
        <v>C</v>
      </c>
      <c r="BN7" s="68" t="str">
        <f t="shared" si="101"/>
        <v>P</v>
      </c>
      <c r="BO7" s="68" t="str">
        <f t="shared" si="101"/>
        <v>P</v>
      </c>
      <c r="BP7" s="68" t="str">
        <f t="shared" si="101"/>
        <v>S</v>
      </c>
      <c r="BQ7" s="68" t="str">
        <f t="shared" si="101"/>
        <v>Ç</v>
      </c>
      <c r="BR7" s="68" t="str">
        <f t="shared" si="101"/>
        <v>P</v>
      </c>
      <c r="BS7" s="68" t="str">
        <f t="shared" si="101"/>
        <v>C</v>
      </c>
      <c r="BT7" s="68" t="str">
        <f t="shared" si="101"/>
        <v>C</v>
      </c>
      <c r="BU7" s="68" t="str">
        <f t="shared" si="101"/>
        <v>P</v>
      </c>
      <c r="BV7" s="68" t="str">
        <f t="shared" si="101"/>
        <v>P</v>
      </c>
      <c r="BW7" s="68" t="str">
        <f t="shared" ref="BW7:DB7" si="102">CHOOSE(WEEKDAY(BW6,1),"P","P","S","Ç","P","C","C")</f>
        <v>S</v>
      </c>
      <c r="BX7" s="68" t="str">
        <f t="shared" si="102"/>
        <v>Ç</v>
      </c>
      <c r="BY7" s="68" t="str">
        <f t="shared" si="102"/>
        <v>P</v>
      </c>
      <c r="BZ7" s="68" t="str">
        <f t="shared" si="102"/>
        <v>C</v>
      </c>
      <c r="CA7" s="68" t="str">
        <f t="shared" si="102"/>
        <v>C</v>
      </c>
      <c r="CB7" s="68" t="str">
        <f t="shared" si="102"/>
        <v>P</v>
      </c>
      <c r="CC7" s="68" t="str">
        <f t="shared" si="102"/>
        <v>P</v>
      </c>
      <c r="CD7" s="68" t="str">
        <f t="shared" si="102"/>
        <v>S</v>
      </c>
      <c r="CE7" s="68" t="str">
        <f t="shared" si="102"/>
        <v>Ç</v>
      </c>
      <c r="CF7" s="68" t="str">
        <f t="shared" si="102"/>
        <v>P</v>
      </c>
      <c r="CG7" s="68" t="str">
        <f t="shared" si="102"/>
        <v>C</v>
      </c>
      <c r="CH7" s="68" t="str">
        <f t="shared" si="102"/>
        <v>C</v>
      </c>
      <c r="CI7" s="68" t="str">
        <f t="shared" si="102"/>
        <v>P</v>
      </c>
      <c r="CJ7" s="68" t="str">
        <f t="shared" si="102"/>
        <v>P</v>
      </c>
      <c r="CK7" s="68" t="str">
        <f t="shared" si="102"/>
        <v>S</v>
      </c>
      <c r="CL7" s="68" t="str">
        <f t="shared" si="102"/>
        <v>Ç</v>
      </c>
      <c r="CM7" s="68" t="str">
        <f t="shared" si="102"/>
        <v>P</v>
      </c>
      <c r="CN7" s="68" t="str">
        <f t="shared" si="102"/>
        <v>C</v>
      </c>
      <c r="CO7" s="68" t="str">
        <f t="shared" si="102"/>
        <v>C</v>
      </c>
      <c r="CP7" s="68" t="str">
        <f t="shared" si="102"/>
        <v>P</v>
      </c>
      <c r="CQ7" s="68" t="str">
        <f t="shared" si="102"/>
        <v>P</v>
      </c>
      <c r="CR7" s="68" t="str">
        <f t="shared" si="102"/>
        <v>S</v>
      </c>
      <c r="CS7" s="68" t="str">
        <f t="shared" si="102"/>
        <v>Ç</v>
      </c>
      <c r="CT7" s="68" t="str">
        <f t="shared" si="102"/>
        <v>P</v>
      </c>
      <c r="CU7" s="68" t="str">
        <f t="shared" si="102"/>
        <v>C</v>
      </c>
      <c r="CV7" s="68" t="str">
        <f t="shared" si="102"/>
        <v>C</v>
      </c>
      <c r="CW7" s="68" t="str">
        <f t="shared" si="102"/>
        <v>P</v>
      </c>
      <c r="CX7" s="68" t="str">
        <f t="shared" si="102"/>
        <v>P</v>
      </c>
      <c r="CY7" s="68" t="str">
        <f t="shared" si="102"/>
        <v>S</v>
      </c>
      <c r="CZ7" s="68" t="str">
        <f t="shared" si="102"/>
        <v>Ç</v>
      </c>
      <c r="DA7" s="68" t="str">
        <f t="shared" si="102"/>
        <v>P</v>
      </c>
      <c r="DB7" s="68" t="str">
        <f t="shared" si="102"/>
        <v>C</v>
      </c>
      <c r="DC7" s="68" t="str">
        <f t="shared" ref="DC7:DI7" si="103">CHOOSE(WEEKDAY(DC6,1),"P","P","S","Ç","P","C","C")</f>
        <v>C</v>
      </c>
      <c r="DD7" s="68" t="str">
        <f t="shared" si="103"/>
        <v>P</v>
      </c>
      <c r="DE7" s="68" t="str">
        <f t="shared" si="103"/>
        <v>P</v>
      </c>
      <c r="DF7" s="68" t="str">
        <f t="shared" si="103"/>
        <v>S</v>
      </c>
      <c r="DG7" s="68" t="str">
        <f t="shared" si="103"/>
        <v>Ç</v>
      </c>
      <c r="DH7" s="68" t="str">
        <f t="shared" si="103"/>
        <v>P</v>
      </c>
      <c r="DI7" s="68" t="str">
        <f t="shared" si="103"/>
        <v>C</v>
      </c>
      <c r="DJ7" s="68" t="str">
        <f t="shared" ref="DJ7:EK7" si="104">CHOOSE(WEEKDAY(DJ6,1),"P","P","S","Ç","P","C","C")</f>
        <v>C</v>
      </c>
      <c r="DK7" s="68" t="str">
        <f t="shared" si="104"/>
        <v>P</v>
      </c>
      <c r="DL7" s="68" t="str">
        <f t="shared" si="104"/>
        <v>P</v>
      </c>
      <c r="DM7" s="68" t="str">
        <f t="shared" si="104"/>
        <v>S</v>
      </c>
      <c r="DN7" s="68" t="str">
        <f t="shared" si="104"/>
        <v>Ç</v>
      </c>
      <c r="DO7" s="68" t="str">
        <f t="shared" si="104"/>
        <v>P</v>
      </c>
      <c r="DP7" s="68" t="str">
        <f t="shared" si="104"/>
        <v>C</v>
      </c>
      <c r="DQ7" s="68" t="str">
        <f t="shared" si="104"/>
        <v>C</v>
      </c>
      <c r="DR7" s="68" t="str">
        <f t="shared" si="104"/>
        <v>P</v>
      </c>
      <c r="DS7" s="68" t="str">
        <f t="shared" si="104"/>
        <v>P</v>
      </c>
      <c r="DT7" s="68" t="str">
        <f t="shared" si="104"/>
        <v>S</v>
      </c>
      <c r="DU7" s="68" t="str">
        <f t="shared" si="104"/>
        <v>Ç</v>
      </c>
      <c r="DV7" s="68" t="str">
        <f t="shared" si="104"/>
        <v>P</v>
      </c>
      <c r="DW7" s="68" t="str">
        <f t="shared" si="104"/>
        <v>C</v>
      </c>
      <c r="DX7" s="68" t="str">
        <f t="shared" si="104"/>
        <v>C</v>
      </c>
      <c r="DY7" s="68" t="str">
        <f t="shared" si="104"/>
        <v>P</v>
      </c>
      <c r="DZ7" s="68" t="str">
        <f t="shared" si="104"/>
        <v>P</v>
      </c>
      <c r="EA7" s="68" t="str">
        <f t="shared" si="104"/>
        <v>S</v>
      </c>
      <c r="EB7" s="68" t="str">
        <f t="shared" si="104"/>
        <v>Ç</v>
      </c>
      <c r="EC7" s="68" t="str">
        <f t="shared" si="104"/>
        <v>P</v>
      </c>
      <c r="ED7" s="68" t="str">
        <f t="shared" si="104"/>
        <v>C</v>
      </c>
      <c r="EE7" s="68" t="str">
        <f t="shared" si="104"/>
        <v>C</v>
      </c>
      <c r="EF7" s="68" t="str">
        <f t="shared" si="104"/>
        <v>P</v>
      </c>
      <c r="EG7" s="68" t="str">
        <f t="shared" si="104"/>
        <v>P</v>
      </c>
      <c r="EH7" s="68" t="str">
        <f t="shared" si="104"/>
        <v>S</v>
      </c>
      <c r="EI7" s="68" t="str">
        <f t="shared" si="104"/>
        <v>Ç</v>
      </c>
      <c r="EJ7" s="68" t="str">
        <f t="shared" si="104"/>
        <v>P</v>
      </c>
      <c r="EK7" s="68" t="str">
        <f t="shared" si="104"/>
        <v>C</v>
      </c>
      <c r="EL7" s="68" t="str">
        <f t="shared" ref="EL7:ER7" si="105">CHOOSE(WEEKDAY(EL6,1),"P","P","S","Ç","P","C","C")</f>
        <v>C</v>
      </c>
      <c r="EM7" s="68" t="str">
        <f t="shared" si="105"/>
        <v>P</v>
      </c>
      <c r="EN7" s="68" t="str">
        <f t="shared" si="105"/>
        <v>P</v>
      </c>
      <c r="EO7" s="68" t="str">
        <f t="shared" si="105"/>
        <v>S</v>
      </c>
      <c r="EP7" s="68" t="str">
        <f t="shared" si="105"/>
        <v>Ç</v>
      </c>
      <c r="EQ7" s="68" t="str">
        <f t="shared" si="105"/>
        <v>P</v>
      </c>
      <c r="ER7" s="68" t="str">
        <f t="shared" si="105"/>
        <v>C</v>
      </c>
      <c r="ES7" s="68" t="str">
        <f t="shared" ref="ES7:EY7" si="106">CHOOSE(WEEKDAY(ES6,1),"P","P","S","Ç","P","C","C")</f>
        <v>C</v>
      </c>
      <c r="ET7" s="68" t="str">
        <f t="shared" si="106"/>
        <v>P</v>
      </c>
      <c r="EU7" s="68" t="str">
        <f t="shared" si="106"/>
        <v>P</v>
      </c>
      <c r="EV7" s="68" t="str">
        <f t="shared" si="106"/>
        <v>S</v>
      </c>
      <c r="EW7" s="68" t="str">
        <f t="shared" si="106"/>
        <v>Ç</v>
      </c>
      <c r="EX7" s="68" t="str">
        <f t="shared" si="106"/>
        <v>P</v>
      </c>
      <c r="EY7" s="68" t="str">
        <f t="shared" si="106"/>
        <v>C</v>
      </c>
      <c r="EZ7" s="68" t="str">
        <f t="shared" ref="EZ7:FF7" si="107">CHOOSE(WEEKDAY(EZ6,1),"P","P","S","Ç","P","C","C")</f>
        <v>C</v>
      </c>
      <c r="FA7" s="68" t="str">
        <f t="shared" si="107"/>
        <v>P</v>
      </c>
      <c r="FB7" s="68" t="str">
        <f t="shared" si="107"/>
        <v>P</v>
      </c>
      <c r="FC7" s="68" t="str">
        <f t="shared" si="107"/>
        <v>S</v>
      </c>
      <c r="FD7" s="68" t="str">
        <f t="shared" si="107"/>
        <v>Ç</v>
      </c>
      <c r="FE7" s="68" t="str">
        <f t="shared" si="107"/>
        <v>P</v>
      </c>
      <c r="FF7" s="68" t="str">
        <f t="shared" si="107"/>
        <v>C</v>
      </c>
      <c r="FG7" s="68" t="str">
        <f t="shared" ref="FG7:FH7" si="108">CHOOSE(WEEKDAY(FG6,1),"P","P","S","Ç","P","C","C")</f>
        <v>C</v>
      </c>
      <c r="FH7" s="68" t="str">
        <f t="shared" si="108"/>
        <v>P</v>
      </c>
    </row>
    <row r="8" spans="1:164" s="19" customFormat="1" ht="18" x14ac:dyDescent="0.2">
      <c r="A8" s="42" t="str">
        <f>IF(ISERROR(VALUE(SUBSTITUTE(prevWBS,".",""))),"1",IF(ISERROR(FIND("`",SUBSTITUTE(prevWBS,".","`",1))),TEXT(VALUE(prevWBS)+1,"#"),TEXT(VALUE(LEFT(prevWBS,FIND("`",SUBSTITUTE(prevWBS,".","`",1))-1))+1,"#")))</f>
        <v>1</v>
      </c>
      <c r="B8" s="108" t="s">
        <v>103</v>
      </c>
      <c r="C8" s="118" t="s">
        <v>106</v>
      </c>
      <c r="D8" s="44"/>
      <c r="E8" s="45"/>
      <c r="F8" s="63" t="str">
        <f>IF(ISBLANK(E8)," - ",IF(G8=0,E8,E8+G8-1))</f>
        <v xml:space="preserve"> - </v>
      </c>
      <c r="G8" s="46"/>
      <c r="H8" s="47"/>
      <c r="I8" s="48" t="str">
        <f t="shared" ref="I8:I33" si="109">IF(OR(F8=0,E8=0)," - ",NETWORKDAYS(E8,F8))</f>
        <v xml:space="preserve"> - </v>
      </c>
      <c r="J8" s="51"/>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I8" s="58"/>
      <c r="CJ8" s="58"/>
      <c r="CK8" s="58"/>
      <c r="CL8" s="58"/>
      <c r="CM8" s="58"/>
      <c r="CN8" s="58"/>
      <c r="CO8" s="58"/>
      <c r="CP8" s="58"/>
      <c r="CQ8" s="58"/>
      <c r="CR8" s="58"/>
      <c r="CS8" s="58"/>
      <c r="CT8" s="58"/>
      <c r="CU8" s="58"/>
      <c r="CV8" s="58"/>
      <c r="CW8" s="58"/>
      <c r="CX8" s="58"/>
      <c r="CY8" s="58"/>
      <c r="CZ8" s="58"/>
      <c r="DA8" s="58"/>
      <c r="DB8" s="58"/>
      <c r="DC8" s="58"/>
      <c r="DD8" s="58"/>
    </row>
    <row r="9" spans="1:164" s="25" customFormat="1" ht="18" x14ac:dyDescent="0.2">
      <c r="A9" s="24" t="str">
        <f t="shared" ref="A9" si="11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9" t="s">
        <v>97</v>
      </c>
      <c r="C9" s="70" t="s">
        <v>106</v>
      </c>
      <c r="D9" s="71"/>
      <c r="E9" s="101">
        <v>45376</v>
      </c>
      <c r="F9" s="102">
        <f>IF(ISBLANK(E9)," - ",IF(G9=0,E9,E9+G9-1))</f>
        <v>45379</v>
      </c>
      <c r="G9" s="26">
        <v>4</v>
      </c>
      <c r="H9" s="27">
        <v>1</v>
      </c>
      <c r="I9" s="28">
        <f t="shared" si="109"/>
        <v>4</v>
      </c>
      <c r="J9" s="52"/>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row>
    <row r="10" spans="1:164" s="25" customFormat="1" ht="18" customHeight="1" x14ac:dyDescent="0.2">
      <c r="A10" s="103" t="s">
        <v>96</v>
      </c>
      <c r="B10" s="109" t="s">
        <v>104</v>
      </c>
      <c r="C10" s="70" t="s">
        <v>140</v>
      </c>
      <c r="D10" s="71"/>
      <c r="E10" s="101">
        <v>45380</v>
      </c>
      <c r="F10" s="102">
        <f>IF(ISBLANK(E10)," - ",IF(G10=0,E10,E10+G10-1))</f>
        <v>45383</v>
      </c>
      <c r="G10" s="26">
        <v>4</v>
      </c>
      <c r="H10" s="27">
        <v>1</v>
      </c>
      <c r="I10" s="28">
        <f t="shared" si="109"/>
        <v>2</v>
      </c>
      <c r="J10" s="52"/>
      <c r="K10" s="24"/>
      <c r="L10" s="24"/>
      <c r="M10" s="59"/>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row>
    <row r="11" spans="1:164" s="25" customFormat="1" ht="18" customHeight="1" x14ac:dyDescent="0.2">
      <c r="A11" s="103">
        <v>1.3</v>
      </c>
      <c r="B11" s="110" t="s">
        <v>105</v>
      </c>
      <c r="C11" s="70" t="s">
        <v>106</v>
      </c>
      <c r="D11" s="104"/>
      <c r="E11" s="101">
        <v>45384</v>
      </c>
      <c r="F11" s="102">
        <f t="shared" ref="F11:F33" si="111">IF(ISBLANK(E11)," - ",IF(G11=0,E11,E11+G11-1))</f>
        <v>45387</v>
      </c>
      <c r="G11" s="26">
        <v>4</v>
      </c>
      <c r="H11" s="27">
        <v>1</v>
      </c>
      <c r="I11" s="28">
        <f t="shared" si="109"/>
        <v>4</v>
      </c>
      <c r="J11" s="107"/>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row>
    <row r="12" spans="1:164" s="25" customFormat="1" ht="18" customHeight="1" x14ac:dyDescent="0.2">
      <c r="A12" s="103">
        <v>1.4</v>
      </c>
      <c r="B12" s="110" t="s">
        <v>108</v>
      </c>
      <c r="C12" s="70" t="s">
        <v>106</v>
      </c>
      <c r="D12" s="104"/>
      <c r="E12" s="101">
        <v>45388</v>
      </c>
      <c r="F12" s="102">
        <f t="shared" si="111"/>
        <v>45392</v>
      </c>
      <c r="G12" s="26">
        <v>5</v>
      </c>
      <c r="H12" s="27">
        <v>1</v>
      </c>
      <c r="I12" s="28">
        <f t="shared" si="109"/>
        <v>3</v>
      </c>
      <c r="J12" s="107"/>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row>
    <row r="13" spans="1:164" s="25" customFormat="1" ht="18" customHeight="1" x14ac:dyDescent="0.2">
      <c r="A13" s="103" t="s">
        <v>98</v>
      </c>
      <c r="B13" s="110" t="s">
        <v>109</v>
      </c>
      <c r="C13" s="70" t="s">
        <v>106</v>
      </c>
      <c r="D13" s="104"/>
      <c r="E13" s="101">
        <v>45393</v>
      </c>
      <c r="F13" s="102">
        <f t="shared" si="111"/>
        <v>45395</v>
      </c>
      <c r="G13" s="26">
        <v>3</v>
      </c>
      <c r="H13" s="27">
        <v>1</v>
      </c>
      <c r="I13" s="28">
        <f t="shared" si="109"/>
        <v>2</v>
      </c>
      <c r="J13" s="107"/>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row>
    <row r="14" spans="1:164" s="25" customFormat="1" ht="18" customHeight="1" x14ac:dyDescent="0.2">
      <c r="A14" s="103" t="s">
        <v>111</v>
      </c>
      <c r="B14" s="110" t="s">
        <v>110</v>
      </c>
      <c r="C14" s="70" t="s">
        <v>140</v>
      </c>
      <c r="D14" s="104"/>
      <c r="E14" s="105">
        <v>45393</v>
      </c>
      <c r="F14" s="106">
        <f t="shared" si="111"/>
        <v>45399</v>
      </c>
      <c r="G14" s="26">
        <v>7</v>
      </c>
      <c r="H14" s="27">
        <v>1</v>
      </c>
      <c r="I14" s="28">
        <f t="shared" si="109"/>
        <v>5</v>
      </c>
      <c r="J14" s="107"/>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row>
    <row r="15" spans="1:164" s="19" customFormat="1" ht="18" x14ac:dyDescent="0.2">
      <c r="A15" s="18" t="str">
        <f>IF(ISERROR(VALUE(SUBSTITUTE(prevWBS,".",""))),"1",IF(ISERROR(FIND("`",SUBSTITUTE(prevWBS,".","`",1))),TEXT(VALUE(prevWBS)+1,"#"),TEXT(VALUE(LEFT(prevWBS,FIND("`",SUBSTITUTE(prevWBS,".","`",1))-1))+1,"#")))</f>
        <v>2</v>
      </c>
      <c r="B15" s="43" t="s">
        <v>112</v>
      </c>
      <c r="C15" s="116" t="s">
        <v>140</v>
      </c>
      <c r="D15" s="20"/>
      <c r="E15" s="55"/>
      <c r="F15" s="55" t="str">
        <f t="shared" si="111"/>
        <v xml:space="preserve"> - </v>
      </c>
      <c r="G15" s="21"/>
      <c r="H15" s="22"/>
      <c r="I15" s="23" t="str">
        <f t="shared" si="109"/>
        <v xml:space="preserve"> - </v>
      </c>
      <c r="J15" s="53"/>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60"/>
      <c r="BS15" s="60"/>
      <c r="BT15" s="60"/>
      <c r="BU15" s="60"/>
      <c r="BV15" s="60"/>
      <c r="BW15" s="60"/>
      <c r="BX15" s="60"/>
      <c r="BY15" s="60"/>
      <c r="BZ15" s="60"/>
      <c r="CA15" s="60"/>
      <c r="CB15" s="60"/>
      <c r="CC15" s="60"/>
      <c r="CD15" s="60"/>
      <c r="CE15" s="60"/>
      <c r="CF15" s="60"/>
      <c r="CG15" s="60"/>
      <c r="CH15" s="60"/>
      <c r="CI15" s="60"/>
      <c r="CJ15" s="60"/>
      <c r="CK15" s="60"/>
      <c r="CL15" s="60"/>
      <c r="CM15" s="60"/>
      <c r="CN15" s="60"/>
      <c r="CO15" s="60"/>
      <c r="CP15" s="60"/>
      <c r="CQ15" s="60"/>
      <c r="CR15" s="60"/>
      <c r="CS15" s="60"/>
      <c r="CT15" s="60"/>
      <c r="CU15" s="60"/>
      <c r="CV15" s="60"/>
      <c r="CW15" s="60"/>
      <c r="CX15" s="60"/>
      <c r="CY15" s="60"/>
      <c r="CZ15" s="60"/>
      <c r="DA15" s="60"/>
      <c r="DB15" s="60"/>
      <c r="DC15" s="60"/>
      <c r="DD15" s="60"/>
    </row>
    <row r="16" spans="1:164" s="25" customFormat="1" ht="18" x14ac:dyDescent="0.2">
      <c r="A16" s="24">
        <v>2.1</v>
      </c>
      <c r="B16" s="111" t="s">
        <v>113</v>
      </c>
      <c r="C16" s="70" t="s">
        <v>140</v>
      </c>
      <c r="D16" s="71"/>
      <c r="E16" s="101">
        <v>45400</v>
      </c>
      <c r="F16" s="102">
        <f t="shared" si="111"/>
        <v>45404</v>
      </c>
      <c r="G16" s="26">
        <v>5</v>
      </c>
      <c r="H16" s="27">
        <v>1</v>
      </c>
      <c r="I16" s="28">
        <f t="shared" si="109"/>
        <v>3</v>
      </c>
      <c r="J16" s="52"/>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row>
    <row r="17" spans="1:202" s="25" customFormat="1" ht="18" x14ac:dyDescent="0.2">
      <c r="A17" s="24">
        <v>2.2000000000000002</v>
      </c>
      <c r="B17" s="109" t="s">
        <v>114</v>
      </c>
      <c r="C17" s="70" t="s">
        <v>106</v>
      </c>
      <c r="D17" s="71"/>
      <c r="E17" s="101">
        <v>45403</v>
      </c>
      <c r="F17" s="102">
        <f t="shared" si="111"/>
        <v>45407</v>
      </c>
      <c r="G17" s="26">
        <v>5</v>
      </c>
      <c r="H17" s="27">
        <v>1</v>
      </c>
      <c r="I17" s="28">
        <f t="shared" si="109"/>
        <v>4</v>
      </c>
      <c r="J17" s="52"/>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row>
    <row r="18" spans="1:202" s="25" customFormat="1" ht="18" x14ac:dyDescent="0.2">
      <c r="A18" s="103">
        <v>2.2999999999999998</v>
      </c>
      <c r="B18" s="109" t="s">
        <v>115</v>
      </c>
      <c r="C18" s="70" t="s">
        <v>140</v>
      </c>
      <c r="D18" s="71"/>
      <c r="E18" s="101">
        <v>45408</v>
      </c>
      <c r="F18" s="102">
        <f t="shared" ref="F18" si="112">IF(ISBLANK(E18)," - ",IF(G18=0,E18,E18+G18-1))</f>
        <v>45412</v>
      </c>
      <c r="G18" s="26">
        <v>5</v>
      </c>
      <c r="H18" s="27">
        <v>1</v>
      </c>
      <c r="I18" s="28">
        <f t="shared" ref="I18" si="113">IF(OR(F18=0,E18=0)," - ",NETWORKDAYS(E18,F18))</f>
        <v>3</v>
      </c>
      <c r="J18" s="52"/>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row>
    <row r="19" spans="1:202" s="25" customFormat="1" ht="18" x14ac:dyDescent="0.2">
      <c r="A19" s="103">
        <v>2.4</v>
      </c>
      <c r="B19" s="111" t="s">
        <v>116</v>
      </c>
      <c r="C19" s="70" t="s">
        <v>142</v>
      </c>
      <c r="D19" s="71"/>
      <c r="E19" s="101">
        <v>45413</v>
      </c>
      <c r="F19" s="102">
        <f t="shared" si="111"/>
        <v>45417</v>
      </c>
      <c r="G19" s="26">
        <v>5</v>
      </c>
      <c r="H19" s="27">
        <v>1</v>
      </c>
      <c r="I19" s="28">
        <f t="shared" si="109"/>
        <v>3</v>
      </c>
      <c r="J19" s="52"/>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row>
    <row r="20" spans="1:202" s="25" customFormat="1" ht="18" x14ac:dyDescent="0.2">
      <c r="A20" s="103">
        <v>2.5</v>
      </c>
      <c r="B20" s="109" t="s">
        <v>117</v>
      </c>
      <c r="C20" s="70" t="s">
        <v>106</v>
      </c>
      <c r="D20" s="71"/>
      <c r="E20" s="101">
        <v>45413</v>
      </c>
      <c r="F20" s="102">
        <f t="shared" ref="F20" si="114">IF(ISBLANK(E20)," - ",IF(G20=0,E20,E20+G20-1))</f>
        <v>45417</v>
      </c>
      <c r="G20" s="26">
        <v>5</v>
      </c>
      <c r="H20" s="27">
        <v>1</v>
      </c>
      <c r="I20" s="28">
        <f t="shared" ref="I20" si="115">IF(OR(F20=0,E20=0)," - ",NETWORKDAYS(E20,F20))</f>
        <v>3</v>
      </c>
      <c r="J20" s="52"/>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row>
    <row r="21" spans="1:202" s="19" customFormat="1" ht="18" x14ac:dyDescent="0.2">
      <c r="A21" s="18" t="str">
        <f>IF(ISERROR(VALUE(SUBSTITUTE(prevWBS,".",""))),"1",IF(ISERROR(FIND("`",SUBSTITUTE(prevWBS,".","`",1))),TEXT(VALUE(prevWBS)+1,"#"),TEXT(VALUE(LEFT(prevWBS,FIND("`",SUBSTITUTE(prevWBS,".","`",1))-1))+1,"#")))</f>
        <v>3</v>
      </c>
      <c r="B21" s="43" t="s">
        <v>118</v>
      </c>
      <c r="C21" s="116" t="s">
        <v>140</v>
      </c>
      <c r="D21" s="20"/>
      <c r="E21" s="55"/>
      <c r="F21" s="55" t="str">
        <f t="shared" si="111"/>
        <v xml:space="preserve"> - </v>
      </c>
      <c r="G21" s="21"/>
      <c r="H21" s="22"/>
      <c r="I21" s="23" t="str">
        <f t="shared" si="109"/>
        <v xml:space="preserve"> - </v>
      </c>
      <c r="J21" s="53"/>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0"/>
      <c r="CV21" s="60"/>
      <c r="CW21" s="60"/>
      <c r="CX21" s="60"/>
      <c r="CY21" s="60"/>
      <c r="CZ21" s="60"/>
      <c r="DA21" s="60"/>
      <c r="DB21" s="60"/>
      <c r="DC21" s="60"/>
      <c r="DD21" s="60"/>
    </row>
    <row r="22" spans="1:202" s="25" customFormat="1" ht="18" x14ac:dyDescent="0.2">
      <c r="A22"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109" t="s">
        <v>119</v>
      </c>
      <c r="C22" s="70" t="s">
        <v>140</v>
      </c>
      <c r="D22" s="71"/>
      <c r="E22" s="101">
        <v>45418</v>
      </c>
      <c r="F22" s="102">
        <f t="shared" si="111"/>
        <v>45427</v>
      </c>
      <c r="G22" s="26">
        <v>10</v>
      </c>
      <c r="H22" s="27">
        <v>1</v>
      </c>
      <c r="I22" s="28">
        <f t="shared" si="109"/>
        <v>8</v>
      </c>
      <c r="J22" s="52"/>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row>
    <row r="23" spans="1:202" s="25" customFormat="1" ht="18" x14ac:dyDescent="0.2">
      <c r="A23" s="103" t="s">
        <v>99</v>
      </c>
      <c r="B23" s="109" t="s">
        <v>120</v>
      </c>
      <c r="C23" s="70" t="s">
        <v>141</v>
      </c>
      <c r="D23" s="71"/>
      <c r="E23" s="101">
        <v>45418</v>
      </c>
      <c r="F23" s="102">
        <f t="shared" si="111"/>
        <v>45424</v>
      </c>
      <c r="G23" s="26">
        <v>7</v>
      </c>
      <c r="H23" s="27">
        <v>1</v>
      </c>
      <c r="I23" s="28">
        <f t="shared" si="109"/>
        <v>5</v>
      </c>
      <c r="J23" s="52"/>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row>
    <row r="24" spans="1:202" s="29" customFormat="1" ht="18" x14ac:dyDescent="0.2">
      <c r="A24" s="103" t="s">
        <v>100</v>
      </c>
      <c r="B24" s="112" t="s">
        <v>121</v>
      </c>
      <c r="C24" s="119" t="s">
        <v>141</v>
      </c>
      <c r="D24" s="38"/>
      <c r="E24" s="101">
        <v>45424</v>
      </c>
      <c r="F24" s="102">
        <f t="shared" si="111"/>
        <v>45430</v>
      </c>
      <c r="G24" s="26">
        <v>7</v>
      </c>
      <c r="H24" s="27">
        <v>1</v>
      </c>
      <c r="I24" s="28">
        <f t="shared" si="109"/>
        <v>5</v>
      </c>
      <c r="J24" s="52"/>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5"/>
      <c r="DF24" s="25"/>
      <c r="DG24" s="25"/>
      <c r="DH24" s="25"/>
      <c r="DI24" s="25"/>
      <c r="DJ24" s="25"/>
      <c r="DK24" s="25"/>
      <c r="DL24" s="25"/>
      <c r="DM24" s="25"/>
      <c r="DN24" s="25"/>
      <c r="DO24" s="25"/>
      <c r="DP24" s="25"/>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B24" s="25"/>
      <c r="FC24" s="25"/>
      <c r="FD24" s="25"/>
      <c r="FE24" s="25"/>
      <c r="FF24" s="25"/>
      <c r="FG24" s="25"/>
      <c r="FH24" s="25"/>
      <c r="FI24" s="25"/>
      <c r="FJ24" s="25"/>
      <c r="FK24" s="25"/>
      <c r="FL24" s="25"/>
      <c r="FM24" s="25"/>
      <c r="FN24" s="25"/>
      <c r="FO24" s="25"/>
      <c r="FP24" s="25"/>
      <c r="FQ24" s="25"/>
      <c r="FR24" s="25"/>
      <c r="FS24" s="25"/>
      <c r="FT24" s="25"/>
      <c r="FU24" s="25"/>
      <c r="FV24" s="25"/>
      <c r="FW24" s="25"/>
      <c r="FX24" s="25"/>
      <c r="FY24" s="25"/>
      <c r="FZ24" s="25"/>
      <c r="GA24" s="25"/>
      <c r="GB24" s="25"/>
      <c r="GC24" s="25"/>
      <c r="GD24" s="25"/>
      <c r="GE24" s="25"/>
      <c r="GF24" s="25"/>
      <c r="GG24" s="25"/>
      <c r="GH24" s="25"/>
      <c r="GI24" s="25"/>
      <c r="GJ24" s="25"/>
      <c r="GK24" s="25"/>
      <c r="GL24" s="25"/>
      <c r="GM24" s="25"/>
      <c r="GN24" s="25"/>
      <c r="GO24" s="25"/>
      <c r="GP24" s="25"/>
      <c r="GQ24" s="25"/>
      <c r="GR24" s="25"/>
      <c r="GS24" s="25"/>
      <c r="GT24" s="25"/>
    </row>
    <row r="25" spans="1:202" s="29" customFormat="1" ht="18" x14ac:dyDescent="0.2">
      <c r="A25" s="103" t="s">
        <v>101</v>
      </c>
      <c r="B25" s="112" t="s">
        <v>122</v>
      </c>
      <c r="C25" s="70" t="s">
        <v>140</v>
      </c>
      <c r="D25" s="38"/>
      <c r="E25" s="101">
        <v>45427</v>
      </c>
      <c r="F25" s="102">
        <f t="shared" si="111"/>
        <v>45436</v>
      </c>
      <c r="G25" s="26">
        <v>10</v>
      </c>
      <c r="H25" s="27">
        <v>1</v>
      </c>
      <c r="I25" s="28">
        <f t="shared" si="109"/>
        <v>8</v>
      </c>
      <c r="J25" s="52"/>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5"/>
      <c r="DF25" s="25"/>
      <c r="DG25" s="25"/>
      <c r="DH25" s="25"/>
      <c r="DI25" s="25"/>
      <c r="DJ25" s="25"/>
      <c r="DK25" s="25"/>
      <c r="DL25" s="25"/>
      <c r="DM25" s="25"/>
      <c r="DN25" s="25"/>
      <c r="DO25" s="25"/>
      <c r="DP25" s="25"/>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B25" s="25"/>
      <c r="FC25" s="25"/>
      <c r="FD25" s="25"/>
      <c r="FE25" s="25"/>
      <c r="FF25" s="25"/>
      <c r="FG25" s="25"/>
      <c r="FH25" s="25"/>
      <c r="FI25" s="25"/>
      <c r="FJ25" s="25"/>
      <c r="FK25" s="25"/>
      <c r="FL25" s="25"/>
      <c r="FM25" s="25"/>
      <c r="FN25" s="25"/>
      <c r="FO25" s="25"/>
      <c r="FP25" s="25"/>
      <c r="FQ25" s="25"/>
      <c r="FR25" s="25"/>
      <c r="FS25" s="25"/>
      <c r="FT25" s="25"/>
      <c r="FU25" s="25"/>
      <c r="FV25" s="25"/>
      <c r="FW25" s="25"/>
      <c r="FX25" s="25"/>
      <c r="FY25" s="25"/>
      <c r="FZ25" s="25"/>
      <c r="GA25" s="25"/>
      <c r="GB25" s="25"/>
      <c r="GC25" s="25"/>
      <c r="GD25" s="25"/>
      <c r="GE25" s="25"/>
      <c r="GF25" s="25"/>
      <c r="GG25" s="25"/>
      <c r="GH25" s="25"/>
      <c r="GI25" s="25"/>
      <c r="GJ25" s="25"/>
      <c r="GK25" s="25"/>
      <c r="GL25" s="25"/>
      <c r="GM25" s="25"/>
      <c r="GN25" s="25"/>
      <c r="GO25" s="25"/>
      <c r="GP25" s="25"/>
      <c r="GQ25" s="25"/>
      <c r="GR25" s="25"/>
      <c r="GS25" s="25"/>
      <c r="GT25" s="25"/>
    </row>
    <row r="26" spans="1:202" s="29" customFormat="1" ht="18" x14ac:dyDescent="0.2">
      <c r="A26" s="103" t="s">
        <v>102</v>
      </c>
      <c r="B26" s="112" t="s">
        <v>144</v>
      </c>
      <c r="C26" s="119" t="s">
        <v>141</v>
      </c>
      <c r="D26" s="38"/>
      <c r="E26" s="101">
        <v>45436</v>
      </c>
      <c r="F26" s="102">
        <f t="shared" ref="F26" si="116">IF(ISBLANK(E26)," - ",IF(G26=0,E26,E26+G26-1))</f>
        <v>45442</v>
      </c>
      <c r="G26" s="26">
        <v>7</v>
      </c>
      <c r="H26" s="27">
        <v>1</v>
      </c>
      <c r="I26" s="28">
        <f t="shared" ref="I26" si="117">IF(OR(F26=0,E26=0)," - ",NETWORKDAYS(E26,F26))</f>
        <v>5</v>
      </c>
      <c r="J26" s="52"/>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c r="FX26" s="25"/>
      <c r="FY26" s="25"/>
      <c r="FZ26" s="25"/>
      <c r="GA26" s="25"/>
      <c r="GB26" s="25"/>
      <c r="GC26" s="25"/>
      <c r="GD26" s="25"/>
      <c r="GE26" s="25"/>
      <c r="GF26" s="25"/>
      <c r="GG26" s="25"/>
      <c r="GH26" s="25"/>
      <c r="GI26" s="25"/>
      <c r="GJ26" s="25"/>
      <c r="GK26" s="25"/>
      <c r="GL26" s="25"/>
      <c r="GM26" s="25"/>
      <c r="GN26" s="25"/>
      <c r="GO26" s="25"/>
      <c r="GP26" s="25"/>
      <c r="GQ26" s="25"/>
      <c r="GR26" s="25"/>
      <c r="GS26" s="25"/>
      <c r="GT26" s="25"/>
    </row>
    <row r="27" spans="1:202" s="19" customFormat="1" ht="18" x14ac:dyDescent="0.2">
      <c r="A27" s="18" t="str">
        <f>IF(ISERROR(VALUE(SUBSTITUTE(prevWBS,".",""))),"1",IF(ISERROR(FIND("`",SUBSTITUTE(prevWBS,".","`",1))),TEXT(VALUE(prevWBS)+1,"#"),TEXT(VALUE(LEFT(prevWBS,FIND("`",SUBSTITUTE(prevWBS,".","`",1))-1))+1,"#")))</f>
        <v>4</v>
      </c>
      <c r="B27" s="43" t="s">
        <v>123</v>
      </c>
      <c r="C27" s="116" t="s">
        <v>141</v>
      </c>
      <c r="D27" s="20"/>
      <c r="E27" s="55"/>
      <c r="F27" s="55" t="str">
        <f t="shared" si="111"/>
        <v xml:space="preserve"> - </v>
      </c>
      <c r="G27" s="21"/>
      <c r="H27" s="22"/>
      <c r="I27" s="23" t="str">
        <f t="shared" si="109"/>
        <v xml:space="preserve"> - </v>
      </c>
      <c r="J27" s="53"/>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c r="DA27" s="60"/>
      <c r="DB27" s="60"/>
      <c r="DC27" s="60"/>
      <c r="DD27" s="60"/>
    </row>
    <row r="28" spans="1:202" s="25" customFormat="1" ht="18" x14ac:dyDescent="0.2">
      <c r="A28"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8" s="109" t="s">
        <v>124</v>
      </c>
      <c r="C28" s="70" t="s">
        <v>141</v>
      </c>
      <c r="D28" s="71"/>
      <c r="E28" s="101">
        <v>45446</v>
      </c>
      <c r="F28" s="102">
        <f t="shared" si="111"/>
        <v>45474</v>
      </c>
      <c r="G28" s="26">
        <v>29</v>
      </c>
      <c r="H28" s="27">
        <v>1</v>
      </c>
      <c r="I28" s="28">
        <f t="shared" si="109"/>
        <v>21</v>
      </c>
      <c r="J28" s="52"/>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row>
    <row r="29" spans="1:202" s="25" customFormat="1" ht="18" x14ac:dyDescent="0.2">
      <c r="A29" s="24">
        <v>4.2</v>
      </c>
      <c r="B29" s="109" t="s">
        <v>125</v>
      </c>
      <c r="C29" s="70" t="s">
        <v>142</v>
      </c>
      <c r="D29" s="71"/>
      <c r="E29" s="101">
        <v>45446</v>
      </c>
      <c r="F29" s="102">
        <f t="shared" ref="F29:F30" si="118">IF(ISBLANK(E29)," - ",IF(G29=0,E29,E29+G29-1))</f>
        <v>45474</v>
      </c>
      <c r="G29" s="26">
        <v>29</v>
      </c>
      <c r="H29" s="27">
        <v>1</v>
      </c>
      <c r="I29" s="28">
        <f t="shared" ref="I29:I30" si="119">IF(OR(F29=0,E29=0)," - ",NETWORKDAYS(E29,F29))</f>
        <v>21</v>
      </c>
      <c r="J29" s="52"/>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S29" s="24"/>
      <c r="DT29" s="24"/>
    </row>
    <row r="30" spans="1:202" s="25" customFormat="1" ht="18" x14ac:dyDescent="0.2">
      <c r="A30" s="103">
        <v>4.3</v>
      </c>
      <c r="B30" s="109" t="s">
        <v>126</v>
      </c>
      <c r="C30" s="70" t="s">
        <v>141</v>
      </c>
      <c r="D30" s="71"/>
      <c r="E30" s="101">
        <v>45474</v>
      </c>
      <c r="F30" s="102">
        <f t="shared" si="118"/>
        <v>45487</v>
      </c>
      <c r="G30" s="26">
        <v>14</v>
      </c>
      <c r="H30" s="27">
        <v>1</v>
      </c>
      <c r="I30" s="28">
        <f t="shared" si="119"/>
        <v>10</v>
      </c>
      <c r="J30" s="52"/>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T30" s="24"/>
      <c r="DU30" s="24"/>
      <c r="DV30" s="24"/>
      <c r="DW30" s="24"/>
    </row>
    <row r="31" spans="1:202" s="25" customFormat="1" ht="18" x14ac:dyDescent="0.2">
      <c r="A31" s="24">
        <v>4.4000000000000004</v>
      </c>
      <c r="B31" s="109" t="s">
        <v>127</v>
      </c>
      <c r="C31" s="70" t="s">
        <v>141</v>
      </c>
      <c r="D31" s="71"/>
      <c r="E31" s="101">
        <v>45488</v>
      </c>
      <c r="F31" s="102">
        <f t="shared" si="111"/>
        <v>45501</v>
      </c>
      <c r="G31" s="26">
        <v>14</v>
      </c>
      <c r="H31" s="27">
        <v>1</v>
      </c>
      <c r="I31" s="28">
        <f t="shared" si="109"/>
        <v>10</v>
      </c>
      <c r="J31" s="52"/>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S31" s="24"/>
      <c r="CT31" s="24"/>
      <c r="CU31" s="24"/>
      <c r="CV31" s="24"/>
      <c r="CW31" s="24"/>
      <c r="CX31" s="24"/>
      <c r="CY31" s="24"/>
      <c r="CZ31" s="24"/>
      <c r="DA31" s="24"/>
      <c r="DB31" s="24"/>
      <c r="DC31" s="24"/>
      <c r="DD31" s="24"/>
      <c r="DS31" s="24"/>
      <c r="DT31" s="24"/>
      <c r="DU31" s="24"/>
      <c r="DV31" s="24"/>
      <c r="DW31" s="24"/>
      <c r="DX31" s="24"/>
      <c r="DY31" s="24"/>
      <c r="DZ31" s="24"/>
      <c r="EA31" s="24"/>
      <c r="EB31" s="24"/>
      <c r="EC31" s="24"/>
      <c r="ED31" s="24"/>
      <c r="EE31" s="24"/>
      <c r="EF31" s="24"/>
    </row>
    <row r="32" spans="1:202" s="25" customFormat="1" ht="18" x14ac:dyDescent="0.2">
      <c r="A32" s="103">
        <v>4.5</v>
      </c>
      <c r="B32" s="110" t="s">
        <v>128</v>
      </c>
      <c r="C32" s="70" t="s">
        <v>106</v>
      </c>
      <c r="D32" s="104"/>
      <c r="E32" s="101">
        <v>45502</v>
      </c>
      <c r="F32" s="102">
        <f t="shared" si="111"/>
        <v>45506</v>
      </c>
      <c r="G32" s="26">
        <v>5</v>
      </c>
      <c r="H32" s="27">
        <v>1</v>
      </c>
      <c r="I32" s="28">
        <f t="shared" si="109"/>
        <v>5</v>
      </c>
      <c r="J32" s="107"/>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J32" s="24"/>
      <c r="CK32" s="24"/>
      <c r="CL32" s="24"/>
      <c r="CM32" s="24"/>
      <c r="CN32" s="24"/>
      <c r="CO32" s="24"/>
      <c r="CP32" s="24"/>
      <c r="CQ32" s="24"/>
      <c r="CR32" s="24"/>
      <c r="CS32" s="24"/>
      <c r="CT32" s="24"/>
      <c r="CU32" s="24"/>
      <c r="CV32" s="24"/>
      <c r="CW32" s="24"/>
      <c r="CX32" s="24"/>
      <c r="CY32" s="24"/>
      <c r="CZ32" s="24"/>
      <c r="DA32" s="24"/>
      <c r="DB32" s="24"/>
      <c r="DC32" s="24"/>
      <c r="DD32" s="24"/>
      <c r="EG32" s="24"/>
      <c r="EH32" s="24"/>
      <c r="EI32" s="24"/>
      <c r="EJ32" s="24"/>
      <c r="EK32" s="24"/>
      <c r="EL32" s="24"/>
    </row>
    <row r="33" spans="1:165" s="25" customFormat="1" ht="17.25" customHeight="1" x14ac:dyDescent="0.2">
      <c r="A33" s="103">
        <v>4.5999999999999996</v>
      </c>
      <c r="B33" s="110" t="s">
        <v>129</v>
      </c>
      <c r="C33" s="114" t="s">
        <v>143</v>
      </c>
      <c r="D33" s="104"/>
      <c r="E33" s="101">
        <v>45504</v>
      </c>
      <c r="F33" s="102">
        <f t="shared" si="111"/>
        <v>45506</v>
      </c>
      <c r="G33" s="26">
        <v>3</v>
      </c>
      <c r="H33" s="27">
        <v>1</v>
      </c>
      <c r="I33" s="28">
        <f t="shared" si="109"/>
        <v>3</v>
      </c>
      <c r="J33" s="107"/>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N33" s="24"/>
      <c r="CO33" s="24"/>
      <c r="CP33" s="24"/>
      <c r="CQ33" s="24"/>
      <c r="CR33" s="24"/>
      <c r="CS33" s="24"/>
      <c r="CT33" s="24"/>
      <c r="CU33" s="24"/>
      <c r="CV33" s="24"/>
      <c r="CW33" s="24"/>
      <c r="CX33" s="24"/>
      <c r="CY33" s="24"/>
      <c r="CZ33" s="24"/>
      <c r="DA33" s="24"/>
      <c r="DB33" s="24"/>
      <c r="DC33" s="24"/>
      <c r="DD33" s="24"/>
      <c r="EI33" s="24"/>
      <c r="EJ33" s="24"/>
      <c r="EK33" s="24"/>
      <c r="EL33" s="24"/>
      <c r="EM33" s="24"/>
      <c r="EN33" s="24"/>
    </row>
    <row r="34" spans="1:165" s="19" customFormat="1" ht="16.5" customHeight="1" x14ac:dyDescent="0.2">
      <c r="A34" s="18" t="str">
        <f>IF(ISERROR(VALUE(SUBSTITUTE(prevWBS,".",""))),"1",IF(ISERROR(FIND("`",SUBSTITUTE(prevWBS,".","`",1))),TEXT(VALUE(prevWBS)+1,"#"),TEXT(VALUE(LEFT(prevWBS,FIND("`",SUBSTITUTE(prevWBS,".","`",1))-1))+1,"#")))</f>
        <v>5</v>
      </c>
      <c r="B34" s="43" t="s">
        <v>130</v>
      </c>
      <c r="C34" s="117" t="s">
        <v>143</v>
      </c>
      <c r="D34" s="20"/>
      <c r="E34" s="55"/>
      <c r="F34" s="55" t="str">
        <f t="shared" ref="F34:F38" si="120">IF(ISBLANK(E34)," - ",IF(G34=0,E34,E34+G34-1))</f>
        <v xml:space="preserve"> - </v>
      </c>
      <c r="G34" s="21"/>
      <c r="H34" s="22"/>
      <c r="I34" s="23" t="str">
        <f t="shared" ref="I34:I38" si="121">IF(OR(F34=0,E34=0)," - ",NETWORKDAYS(E34,F34))</f>
        <v xml:space="preserve"> - </v>
      </c>
      <c r="J34" s="53"/>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c r="CN34" s="60"/>
      <c r="CO34" s="60"/>
      <c r="CP34" s="60"/>
      <c r="CQ34" s="60"/>
      <c r="CR34" s="60"/>
      <c r="CS34" s="60"/>
      <c r="CT34" s="60"/>
      <c r="CU34" s="60"/>
      <c r="CV34" s="60"/>
      <c r="CW34" s="60"/>
      <c r="CX34" s="60"/>
      <c r="CY34" s="60"/>
      <c r="CZ34" s="60"/>
      <c r="DA34" s="60"/>
      <c r="DB34" s="60"/>
      <c r="DC34" s="60"/>
      <c r="DD34" s="60"/>
    </row>
    <row r="35" spans="1:165" s="25" customFormat="1" ht="19.5" customHeight="1" x14ac:dyDescent="0.2">
      <c r="A35"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5" s="109" t="s">
        <v>131</v>
      </c>
      <c r="C35" s="114" t="s">
        <v>143</v>
      </c>
      <c r="D35" s="71"/>
      <c r="E35" s="101">
        <v>45509</v>
      </c>
      <c r="F35" s="102">
        <f t="shared" si="120"/>
        <v>45515</v>
      </c>
      <c r="G35" s="26">
        <v>7</v>
      </c>
      <c r="H35" s="27">
        <v>1</v>
      </c>
      <c r="I35" s="28">
        <f t="shared" si="121"/>
        <v>5</v>
      </c>
      <c r="J35" s="52"/>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EN35" s="24"/>
      <c r="EO35" s="24"/>
      <c r="EP35" s="24"/>
      <c r="EQ35" s="24"/>
      <c r="ER35" s="24"/>
      <c r="ES35" s="24"/>
      <c r="ET35" s="24"/>
      <c r="EU35" s="24"/>
      <c r="EV35" s="24"/>
      <c r="EW35" s="24"/>
    </row>
    <row r="36" spans="1:165" s="25" customFormat="1" ht="18.75" customHeight="1" x14ac:dyDescent="0.2">
      <c r="A36" s="24">
        <v>5.2</v>
      </c>
      <c r="B36" s="109" t="s">
        <v>132</v>
      </c>
      <c r="C36" s="114" t="s">
        <v>143</v>
      </c>
      <c r="D36" s="71"/>
      <c r="E36" s="101">
        <v>45509</v>
      </c>
      <c r="F36" s="102">
        <f t="shared" si="120"/>
        <v>45515</v>
      </c>
      <c r="G36" s="26">
        <v>7</v>
      </c>
      <c r="H36" s="27">
        <v>1</v>
      </c>
      <c r="I36" s="28">
        <f t="shared" si="121"/>
        <v>5</v>
      </c>
      <c r="J36" s="52"/>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EN36" s="24"/>
      <c r="EO36" s="24"/>
      <c r="EP36" s="24"/>
      <c r="EQ36" s="24"/>
      <c r="ER36" s="24"/>
      <c r="ES36" s="24"/>
      <c r="ET36" s="24"/>
      <c r="EU36" s="24"/>
      <c r="EV36" s="24"/>
      <c r="EW36" s="24"/>
    </row>
    <row r="37" spans="1:165" s="25" customFormat="1" ht="15.75" customHeight="1" x14ac:dyDescent="0.2">
      <c r="A37" s="24">
        <v>5.3</v>
      </c>
      <c r="B37" s="109" t="s">
        <v>133</v>
      </c>
      <c r="C37" s="70" t="s">
        <v>106</v>
      </c>
      <c r="D37" s="71"/>
      <c r="E37" s="101">
        <v>45509</v>
      </c>
      <c r="F37" s="102">
        <f t="shared" si="120"/>
        <v>45515</v>
      </c>
      <c r="G37" s="26">
        <v>7</v>
      </c>
      <c r="H37" s="27">
        <v>1</v>
      </c>
      <c r="I37" s="28">
        <f t="shared" si="121"/>
        <v>5</v>
      </c>
      <c r="J37" s="52"/>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EN37" s="24"/>
      <c r="EO37" s="24"/>
      <c r="EP37" s="24"/>
      <c r="EQ37" s="24"/>
      <c r="ER37" s="24"/>
      <c r="ES37" s="24"/>
      <c r="ET37" s="24"/>
      <c r="EU37" s="24"/>
      <c r="EV37" s="24"/>
      <c r="EW37" s="24"/>
    </row>
    <row r="38" spans="1:165" s="25" customFormat="1" ht="17.25" customHeight="1" x14ac:dyDescent="0.2">
      <c r="A38" s="103">
        <v>5.4</v>
      </c>
      <c r="B38" s="113" t="s">
        <v>134</v>
      </c>
      <c r="C38" s="70" t="s">
        <v>141</v>
      </c>
      <c r="D38" s="71"/>
      <c r="E38" s="101">
        <v>45516</v>
      </c>
      <c r="F38" s="102">
        <f t="shared" si="120"/>
        <v>45522</v>
      </c>
      <c r="G38" s="26">
        <v>7</v>
      </c>
      <c r="H38" s="27">
        <v>1</v>
      </c>
      <c r="I38" s="28">
        <f t="shared" si="121"/>
        <v>5</v>
      </c>
      <c r="J38" s="52"/>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EU38" s="24"/>
      <c r="EV38" s="24"/>
      <c r="EW38" s="24"/>
      <c r="EX38" s="24"/>
      <c r="EY38" s="24"/>
      <c r="EZ38" s="24"/>
      <c r="FA38" s="24"/>
    </row>
    <row r="39" spans="1:165" s="19" customFormat="1" ht="18" x14ac:dyDescent="0.2">
      <c r="A39" s="18" t="str">
        <f>IF(ISERROR(VALUE(SUBSTITUTE(prevWBS,".",""))),"1",IF(ISERROR(FIND("`",SUBSTITUTE(prevWBS,".","`",1))),TEXT(VALUE(prevWBS)+1,"#"),TEXT(VALUE(LEFT(prevWBS,FIND("`",SUBSTITUTE(prevWBS,".","`",1))-1))+1,"#")))</f>
        <v>6</v>
      </c>
      <c r="B39" s="43" t="s">
        <v>135</v>
      </c>
      <c r="C39" s="116" t="s">
        <v>106</v>
      </c>
      <c r="D39" s="20"/>
      <c r="E39" s="55"/>
      <c r="F39" s="55" t="str">
        <f t="shared" ref="F39:F42" si="122">IF(ISBLANK(E39)," - ",IF(G39=0,E39,E39+G39-1))</f>
        <v xml:space="preserve"> - </v>
      </c>
      <c r="G39" s="21"/>
      <c r="H39" s="22"/>
      <c r="I39" s="23" t="str">
        <f t="shared" ref="I39:I41" si="123">IF(OR(F39=0,E39=0)," - ",NETWORKDAYS(E39,F39))</f>
        <v xml:space="preserve"> - </v>
      </c>
      <c r="J39" s="53"/>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c r="CN39" s="60"/>
      <c r="CO39" s="60"/>
      <c r="CP39" s="60"/>
      <c r="CQ39" s="60"/>
      <c r="CR39" s="60"/>
      <c r="CS39" s="60"/>
      <c r="CT39" s="60"/>
      <c r="CU39" s="60"/>
      <c r="CV39" s="60"/>
      <c r="CW39" s="60"/>
      <c r="CX39" s="60"/>
      <c r="CY39" s="60"/>
      <c r="CZ39" s="60"/>
      <c r="DA39" s="60"/>
      <c r="DB39" s="60"/>
      <c r="DC39" s="60"/>
      <c r="DD39" s="60"/>
    </row>
    <row r="40" spans="1:165" s="25" customFormat="1" ht="18" x14ac:dyDescent="0.2">
      <c r="A4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0" s="109" t="s">
        <v>136</v>
      </c>
      <c r="C40" s="70" t="s">
        <v>141</v>
      </c>
      <c r="D40" s="71"/>
      <c r="E40" s="101">
        <v>45523</v>
      </c>
      <c r="F40" s="102">
        <f t="shared" si="122"/>
        <v>45524</v>
      </c>
      <c r="G40" s="26">
        <v>2</v>
      </c>
      <c r="H40" s="27">
        <v>1</v>
      </c>
      <c r="I40" s="28">
        <f t="shared" si="123"/>
        <v>2</v>
      </c>
      <c r="J40" s="52"/>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FB40" s="24"/>
      <c r="FC40" s="24"/>
      <c r="FD40" s="24"/>
      <c r="FE40" s="24"/>
      <c r="FF40" s="24"/>
    </row>
    <row r="41" spans="1:165" s="25" customFormat="1" ht="25.5" x14ac:dyDescent="0.2">
      <c r="A41" s="24">
        <v>6.2</v>
      </c>
      <c r="B41" s="111" t="s">
        <v>137</v>
      </c>
      <c r="C41" s="115" t="s">
        <v>143</v>
      </c>
      <c r="D41" s="71"/>
      <c r="E41" s="101">
        <v>45525</v>
      </c>
      <c r="F41" s="102">
        <f t="shared" si="122"/>
        <v>45527</v>
      </c>
      <c r="G41" s="26">
        <v>3</v>
      </c>
      <c r="H41" s="27">
        <v>1</v>
      </c>
      <c r="I41" s="28">
        <f t="shared" si="123"/>
        <v>3</v>
      </c>
      <c r="J41" s="52"/>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FB41" s="24"/>
      <c r="FC41" s="24"/>
      <c r="FD41" s="24"/>
      <c r="FE41" s="24"/>
      <c r="FF41" s="24"/>
      <c r="FG41" s="24"/>
      <c r="FH41" s="24"/>
      <c r="FI41" s="24"/>
    </row>
    <row r="42" spans="1:165" s="25" customFormat="1" ht="18" x14ac:dyDescent="0.2">
      <c r="A42" s="24">
        <v>6.3</v>
      </c>
      <c r="B42" s="110" t="s">
        <v>138</v>
      </c>
      <c r="C42" s="70" t="s">
        <v>141</v>
      </c>
      <c r="D42" s="104"/>
      <c r="E42" s="101">
        <v>45528</v>
      </c>
      <c r="F42" s="102">
        <f t="shared" si="122"/>
        <v>45528</v>
      </c>
      <c r="G42" s="26">
        <v>1</v>
      </c>
      <c r="H42" s="27">
        <v>1</v>
      </c>
      <c r="I42" s="28">
        <v>1</v>
      </c>
      <c r="J42" s="107"/>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FB42" s="24"/>
      <c r="FC42" s="24"/>
      <c r="FD42" s="24"/>
      <c r="FE42" s="24"/>
      <c r="FF42" s="24"/>
      <c r="FG42" s="24"/>
      <c r="FH42" s="24"/>
      <c r="FI42" s="24"/>
    </row>
    <row r="43" spans="1:165" s="25" customFormat="1" ht="18" x14ac:dyDescent="0.2">
      <c r="A43" s="103">
        <v>6.4</v>
      </c>
      <c r="B43" s="110" t="s">
        <v>139</v>
      </c>
      <c r="C43" s="70" t="s">
        <v>106</v>
      </c>
      <c r="D43" s="104"/>
      <c r="E43" s="101">
        <v>45529</v>
      </c>
      <c r="F43" s="102">
        <f>IF(ISBLANK(E43)," - ",IF(G43=0,E43,E43+G43-1))</f>
        <v>45529</v>
      </c>
      <c r="G43" s="26">
        <v>1</v>
      </c>
      <c r="H43" s="27">
        <v>1</v>
      </c>
      <c r="I43" s="28">
        <v>1</v>
      </c>
      <c r="J43" s="107"/>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FB43" s="24"/>
      <c r="FC43" s="24"/>
      <c r="FD43" s="24"/>
      <c r="FE43" s="24"/>
      <c r="FF43" s="24"/>
      <c r="FG43" s="24"/>
      <c r="FH43" s="24"/>
      <c r="FI43" s="24"/>
    </row>
    <row r="44" spans="1:165" s="34" customFormat="1" ht="18" x14ac:dyDescent="0.2">
      <c r="A44" s="30" t="s">
        <v>94</v>
      </c>
      <c r="B44" s="31"/>
      <c r="C44" s="32"/>
      <c r="D44" s="32"/>
      <c r="E44" s="56"/>
      <c r="F44" s="56"/>
      <c r="G44" s="33"/>
      <c r="H44" s="33"/>
      <c r="I44" s="33"/>
      <c r="J44" s="5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row>
    <row r="45" spans="1:165" s="29" customFormat="1" ht="18" x14ac:dyDescent="0.2">
      <c r="A45" s="35" t="s">
        <v>95</v>
      </c>
      <c r="B45" s="36"/>
      <c r="C45" s="36"/>
      <c r="D45" s="36"/>
      <c r="E45" s="57"/>
      <c r="F45" s="57"/>
      <c r="G45" s="36"/>
      <c r="H45" s="36"/>
      <c r="I45" s="36"/>
      <c r="J45" s="5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row>
    <row r="46" spans="1:165" s="29" customFormat="1" ht="18" x14ac:dyDescent="0.2">
      <c r="A46" s="73" t="str">
        <f>IF(ISERROR(VALUE(SUBSTITUTE(prevWBS,".",""))),"1",IF(ISERROR(FIND("`",SUBSTITUTE(prevWBS,".","`",1))),TEXT(VALUE(prevWBS)+1,"#"),TEXT(VALUE(LEFT(prevWBS,FIND("`",SUBSTITUTE(prevWBS,".","`",1))-1))+1,"#")))</f>
        <v>1</v>
      </c>
      <c r="B46" s="74" t="s">
        <v>90</v>
      </c>
      <c r="C46" s="37"/>
      <c r="D46" s="38"/>
      <c r="E46" s="101"/>
      <c r="F46" s="102" t="str">
        <f t="shared" ref="F46:F49" si="124">IF(ISBLANK(E46)," - ",IF(G46=0,E46,E46+G46-1))</f>
        <v xml:space="preserve"> - </v>
      </c>
      <c r="G46" s="26"/>
      <c r="H46" s="27"/>
      <c r="I46" s="28" t="str">
        <f>IF(OR(F46=0,E46=0)," - ",NETWORKDAYS(E46,F46))</f>
        <v xml:space="preserve"> - </v>
      </c>
      <c r="J46" s="52"/>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row>
    <row r="47" spans="1:165" s="29" customFormat="1" ht="18" x14ac:dyDescent="0.2">
      <c r="A47"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7" s="39" t="s">
        <v>91</v>
      </c>
      <c r="C47" s="39"/>
      <c r="D47" s="38"/>
      <c r="E47" s="101"/>
      <c r="F47" s="102" t="str">
        <f t="shared" si="124"/>
        <v xml:space="preserve"> - </v>
      </c>
      <c r="G47" s="26"/>
      <c r="H47" s="27"/>
      <c r="I47" s="28" t="str">
        <f t="shared" ref="I47:I49" si="125">IF(OR(F47=0,E47=0)," - ",NETWORKDAYS(E47,F47))</f>
        <v xml:space="preserve"> - </v>
      </c>
      <c r="J47" s="52"/>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row>
    <row r="48" spans="1:165" s="29" customFormat="1" ht="18" x14ac:dyDescent="0.2">
      <c r="A4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8" s="40" t="s">
        <v>92</v>
      </c>
      <c r="C48" s="39"/>
      <c r="D48" s="38"/>
      <c r="E48" s="101"/>
      <c r="F48" s="102" t="str">
        <f t="shared" si="124"/>
        <v xml:space="preserve"> - </v>
      </c>
      <c r="G48" s="26"/>
      <c r="H48" s="27"/>
      <c r="I48" s="28" t="str">
        <f t="shared" si="125"/>
        <v xml:space="preserve"> - </v>
      </c>
      <c r="J48" s="52"/>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row>
    <row r="49" spans="1:108" s="29" customFormat="1" ht="18" x14ac:dyDescent="0.2">
      <c r="A49"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9" s="40" t="s">
        <v>93</v>
      </c>
      <c r="C49" s="39"/>
      <c r="D49" s="38"/>
      <c r="E49" s="101"/>
      <c r="F49" s="102" t="str">
        <f t="shared" si="124"/>
        <v xml:space="preserve"> - </v>
      </c>
      <c r="G49" s="26"/>
      <c r="H49" s="27"/>
      <c r="I49" s="28" t="str">
        <f t="shared" si="125"/>
        <v xml:space="preserve"> - </v>
      </c>
      <c r="J49" s="52"/>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row>
    <row r="50" spans="1:108" s="10" customFormat="1" x14ac:dyDescent="0.2"/>
  </sheetData>
  <sheetProtection formatCells="0" formatColumns="0" formatRows="0" insertRows="0" deleteRows="0"/>
  <mergeCells count="47">
    <mergeCell ref="CJ4:CP4"/>
    <mergeCell ref="CJ5:CP5"/>
    <mergeCell ref="CQ4:CW4"/>
    <mergeCell ref="CQ5:CW5"/>
    <mergeCell ref="CX4:DD4"/>
    <mergeCell ref="CX5:DD5"/>
    <mergeCell ref="BO4:BU4"/>
    <mergeCell ref="BO5:BU5"/>
    <mergeCell ref="BV4:CB4"/>
    <mergeCell ref="BV5:CB5"/>
    <mergeCell ref="CC4:CI4"/>
    <mergeCell ref="CC5:CI5"/>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 ref="DE4:DK4"/>
    <mergeCell ref="DE5:DK5"/>
    <mergeCell ref="DL4:DR4"/>
    <mergeCell ref="DS4:DY4"/>
    <mergeCell ref="DZ4:EF4"/>
    <mergeCell ref="EG4:EM4"/>
    <mergeCell ref="DL5:DR5"/>
    <mergeCell ref="DS5:DY5"/>
    <mergeCell ref="DZ5:EF5"/>
    <mergeCell ref="EG5:EM5"/>
    <mergeCell ref="EN4:ET4"/>
    <mergeCell ref="EN5:ET5"/>
    <mergeCell ref="EU4:FA4"/>
    <mergeCell ref="EU5:FA5"/>
    <mergeCell ref="FB4:FH4"/>
    <mergeCell ref="FB5:FH5"/>
  </mergeCells>
  <phoneticPr fontId="3" type="noConversion"/>
  <conditionalFormatting sqref="H8:H43">
    <cfRule type="dataBar" priority="303">
      <dataBar>
        <cfvo type="num" val="0"/>
        <cfvo type="num" val="1"/>
        <color theme="0" tint="-0.34998626667073579"/>
      </dataBar>
      <extLst>
        <ext xmlns:x14="http://schemas.microsoft.com/office/spreadsheetml/2009/9/main" uri="{B025F937-C7B1-47D3-B67F-A62EFF666E3E}">
          <x14:id>{B0F56987-C372-4949-AEBC-3D3AF80B3A70}</x14:id>
        </ext>
      </extLst>
    </cfRule>
  </conditionalFormatting>
  <conditionalFormatting sqref="H17">
    <cfRule type="dataBar" priority="277">
      <dataBar>
        <cfvo type="num" val="0"/>
        <cfvo type="num" val="1"/>
        <color theme="0" tint="-0.34998626667073579"/>
      </dataBar>
      <extLst>
        <ext xmlns:x14="http://schemas.microsoft.com/office/spreadsheetml/2009/9/main" uri="{B025F937-C7B1-47D3-B67F-A62EFF666E3E}">
          <x14:id>{56F2EDD8-D9B8-4C0D-9F8C-328E475E9276}</x14:id>
        </ext>
      </extLst>
    </cfRule>
  </conditionalFormatting>
  <conditionalFormatting sqref="H18">
    <cfRule type="dataBar" priority="281">
      <dataBar>
        <cfvo type="num" val="0"/>
        <cfvo type="num" val="1"/>
        <color theme="0" tint="-0.34998626667073579"/>
      </dataBar>
      <extLst>
        <ext xmlns:x14="http://schemas.microsoft.com/office/spreadsheetml/2009/9/main" uri="{B025F937-C7B1-47D3-B67F-A62EFF666E3E}">
          <x14:id>{876FD4BD-FB07-455A-BF85-62FFF58FEF2D}</x14:id>
        </ext>
      </extLst>
    </cfRule>
  </conditionalFormatting>
  <conditionalFormatting sqref="H20">
    <cfRule type="dataBar" priority="273">
      <dataBar>
        <cfvo type="num" val="0"/>
        <cfvo type="num" val="1"/>
        <color theme="0" tint="-0.34998626667073579"/>
      </dataBar>
      <extLst>
        <ext xmlns:x14="http://schemas.microsoft.com/office/spreadsheetml/2009/9/main" uri="{B025F937-C7B1-47D3-B67F-A62EFF666E3E}">
          <x14:id>{140243BD-3967-489B-9671-56165487A41D}</x14:id>
        </ext>
      </extLst>
    </cfRule>
  </conditionalFormatting>
  <conditionalFormatting sqref="H23">
    <cfRule type="dataBar" priority="265">
      <dataBar>
        <cfvo type="num" val="0"/>
        <cfvo type="num" val="1"/>
        <color theme="0" tint="-0.34998626667073579"/>
      </dataBar>
      <extLst>
        <ext xmlns:x14="http://schemas.microsoft.com/office/spreadsheetml/2009/9/main" uri="{B025F937-C7B1-47D3-B67F-A62EFF666E3E}">
          <x14:id>{B68F6D85-7DC6-42CF-B293-9DD44BA4A443}</x14:id>
        </ext>
      </extLst>
    </cfRule>
  </conditionalFormatting>
  <conditionalFormatting sqref="H24">
    <cfRule type="dataBar" priority="261">
      <dataBar>
        <cfvo type="num" val="0"/>
        <cfvo type="num" val="1"/>
        <color theme="0" tint="-0.34998626667073579"/>
      </dataBar>
      <extLst>
        <ext xmlns:x14="http://schemas.microsoft.com/office/spreadsheetml/2009/9/main" uri="{B025F937-C7B1-47D3-B67F-A62EFF666E3E}">
          <x14:id>{C858E859-F602-46DB-9B71-1AA4301886FE}</x14:id>
        </ext>
      </extLst>
    </cfRule>
  </conditionalFormatting>
  <conditionalFormatting sqref="H25">
    <cfRule type="dataBar" priority="253">
      <dataBar>
        <cfvo type="num" val="0"/>
        <cfvo type="num" val="1"/>
        <color theme="0" tint="-0.34998626667073579"/>
      </dataBar>
      <extLst>
        <ext xmlns:x14="http://schemas.microsoft.com/office/spreadsheetml/2009/9/main" uri="{B025F937-C7B1-47D3-B67F-A62EFF666E3E}">
          <x14:id>{F8B93C8C-E602-42BD-9165-BE1F3A084F1E}</x14:id>
        </ext>
      </extLst>
    </cfRule>
  </conditionalFormatting>
  <conditionalFormatting sqref="H26">
    <cfRule type="dataBar" priority="257">
      <dataBar>
        <cfvo type="num" val="0"/>
        <cfvo type="num" val="1"/>
        <color theme="0" tint="-0.34998626667073579"/>
      </dataBar>
      <extLst>
        <ext xmlns:x14="http://schemas.microsoft.com/office/spreadsheetml/2009/9/main" uri="{B025F937-C7B1-47D3-B67F-A62EFF666E3E}">
          <x14:id>{8975553D-0E30-4036-B630-0C03D8882254}</x14:id>
        </ext>
      </extLst>
    </cfRule>
  </conditionalFormatting>
  <conditionalFormatting sqref="H29">
    <cfRule type="dataBar" priority="197">
      <dataBar>
        <cfvo type="num" val="0"/>
        <cfvo type="num" val="1"/>
        <color theme="0" tint="-0.34998626667073579"/>
      </dataBar>
      <extLst>
        <ext xmlns:x14="http://schemas.microsoft.com/office/spreadsheetml/2009/9/main" uri="{B025F937-C7B1-47D3-B67F-A62EFF666E3E}">
          <x14:id>{B9F04D47-0429-4F90-81FE-868AB18EB1CA}</x14:id>
        </ext>
      </extLst>
    </cfRule>
  </conditionalFormatting>
  <conditionalFormatting sqref="H30">
    <cfRule type="dataBar" priority="201">
      <dataBar>
        <cfvo type="num" val="0"/>
        <cfvo type="num" val="1"/>
        <color theme="0" tint="-0.34998626667073579"/>
      </dataBar>
      <extLst>
        <ext xmlns:x14="http://schemas.microsoft.com/office/spreadsheetml/2009/9/main" uri="{B025F937-C7B1-47D3-B67F-A62EFF666E3E}">
          <x14:id>{7B910277-1A99-4FC9-AAE1-EA562C46D3DF}</x14:id>
        </ext>
      </extLst>
    </cfRule>
  </conditionalFormatting>
  <conditionalFormatting sqref="H35:H38 H42:H43">
    <cfRule type="dataBar" priority="146">
      <dataBar>
        <cfvo type="num" val="0"/>
        <cfvo type="num" val="1"/>
        <color theme="0" tint="-0.34998626667073579"/>
      </dataBar>
      <extLst>
        <ext xmlns:x14="http://schemas.microsoft.com/office/spreadsheetml/2009/9/main" uri="{B025F937-C7B1-47D3-B67F-A62EFF666E3E}">
          <x14:id>{0A58A75E-4698-465A-8593-F06B91A3A900}</x14:id>
        </ext>
      </extLst>
    </cfRule>
    <cfRule type="dataBar" priority="145">
      <dataBar>
        <cfvo type="num" val="0"/>
        <cfvo type="num" val="1"/>
        <color theme="0" tint="-0.34998626667073579"/>
      </dataBar>
      <extLst>
        <ext xmlns:x14="http://schemas.microsoft.com/office/spreadsheetml/2009/9/main" uri="{B025F937-C7B1-47D3-B67F-A62EFF666E3E}">
          <x14:id>{F8EDBF45-23DC-48F9-87B2-EA45536AA298}</x14:id>
        </ext>
      </extLst>
    </cfRule>
    <cfRule type="dataBar" priority="144">
      <dataBar>
        <cfvo type="num" val="0"/>
        <cfvo type="num" val="1"/>
        <color theme="0" tint="-0.34998626667073579"/>
      </dataBar>
      <extLst>
        <ext xmlns:x14="http://schemas.microsoft.com/office/spreadsheetml/2009/9/main" uri="{B025F937-C7B1-47D3-B67F-A62EFF666E3E}">
          <x14:id>{239F1CE1-DFA5-4000-A866-EE77A9CF8196}</x14:id>
        </ext>
      </extLst>
    </cfRule>
  </conditionalFormatting>
  <conditionalFormatting sqref="H36">
    <cfRule type="dataBar" priority="177">
      <dataBar>
        <cfvo type="num" val="0"/>
        <cfvo type="num" val="1"/>
        <color theme="0" tint="-0.34998626667073579"/>
      </dataBar>
      <extLst>
        <ext xmlns:x14="http://schemas.microsoft.com/office/spreadsheetml/2009/9/main" uri="{B025F937-C7B1-47D3-B67F-A62EFF666E3E}">
          <x14:id>{B8E6E44D-A045-4DAA-B74F-484BFE0BFF40}</x14:id>
        </ext>
      </extLst>
    </cfRule>
  </conditionalFormatting>
  <conditionalFormatting sqref="H37">
    <cfRule type="dataBar" priority="181">
      <dataBar>
        <cfvo type="num" val="0"/>
        <cfvo type="num" val="1"/>
        <color theme="0" tint="-0.34998626667073579"/>
      </dataBar>
      <extLst>
        <ext xmlns:x14="http://schemas.microsoft.com/office/spreadsheetml/2009/9/main" uri="{B025F937-C7B1-47D3-B67F-A62EFF666E3E}">
          <x14:id>{31D059A2-F78D-42A7-A21E-5408F4C33E0B}</x14:id>
        </ext>
      </extLst>
    </cfRule>
  </conditionalFormatting>
  <conditionalFormatting sqref="H40:H43">
    <cfRule type="dataBar" priority="143">
      <dataBar>
        <cfvo type="num" val="0"/>
        <cfvo type="num" val="1"/>
        <color theme="0" tint="-0.34998626667073579"/>
      </dataBar>
      <extLst>
        <ext xmlns:x14="http://schemas.microsoft.com/office/spreadsheetml/2009/9/main" uri="{B025F937-C7B1-47D3-B67F-A62EFF666E3E}">
          <x14:id>{7C1775A6-C86B-46A2-AD09-079C79189E71}</x14:id>
        </ext>
      </extLst>
    </cfRule>
    <cfRule type="dataBar" priority="139">
      <dataBar>
        <cfvo type="num" val="0"/>
        <cfvo type="num" val="1"/>
        <color theme="0" tint="-0.34998626667073579"/>
      </dataBar>
      <extLst>
        <ext xmlns:x14="http://schemas.microsoft.com/office/spreadsheetml/2009/9/main" uri="{B025F937-C7B1-47D3-B67F-A62EFF666E3E}">
          <x14:id>{956A46EA-0F2B-4D58-9ACE-D28711130AE2}</x14:id>
        </ext>
      </extLst>
    </cfRule>
    <cfRule type="dataBar" priority="140">
      <dataBar>
        <cfvo type="num" val="0"/>
        <cfvo type="num" val="1"/>
        <color theme="0" tint="-0.34998626667073579"/>
      </dataBar>
      <extLst>
        <ext xmlns:x14="http://schemas.microsoft.com/office/spreadsheetml/2009/9/main" uri="{B025F937-C7B1-47D3-B67F-A62EFF666E3E}">
          <x14:id>{E770E484-124E-4F63-88EC-B9E7ED864E2D}</x14:id>
        </ext>
      </extLst>
    </cfRule>
    <cfRule type="dataBar" priority="141">
      <dataBar>
        <cfvo type="num" val="0"/>
        <cfvo type="num" val="1"/>
        <color theme="0" tint="-0.34998626667073579"/>
      </dataBar>
      <extLst>
        <ext xmlns:x14="http://schemas.microsoft.com/office/spreadsheetml/2009/9/main" uri="{B025F937-C7B1-47D3-B67F-A62EFF666E3E}">
          <x14:id>{8CB03F3D-2697-471A-9A0D-775D25524053}</x14:id>
        </ext>
      </extLst>
    </cfRule>
    <cfRule type="dataBar" priority="142">
      <dataBar>
        <cfvo type="num" val="0"/>
        <cfvo type="num" val="1"/>
        <color theme="0" tint="-0.34998626667073579"/>
      </dataBar>
      <extLst>
        <ext xmlns:x14="http://schemas.microsoft.com/office/spreadsheetml/2009/9/main" uri="{B025F937-C7B1-47D3-B67F-A62EFF666E3E}">
          <x14:id>{E92C7C7F-683A-4651-B5CF-6E76D9A34FFD}</x14:id>
        </ext>
      </extLst>
    </cfRule>
  </conditionalFormatting>
  <conditionalFormatting sqref="H41:H42">
    <cfRule type="dataBar" priority="157">
      <dataBar>
        <cfvo type="num" val="0"/>
        <cfvo type="num" val="1"/>
        <color theme="0" tint="-0.34998626667073579"/>
      </dataBar>
      <extLst>
        <ext xmlns:x14="http://schemas.microsoft.com/office/spreadsheetml/2009/9/main" uri="{B025F937-C7B1-47D3-B67F-A62EFF666E3E}">
          <x14:id>{B725BEF0-401D-412E-9A15-7496824935EF}</x14:id>
        </ext>
      </extLst>
    </cfRule>
  </conditionalFormatting>
  <conditionalFormatting sqref="H44:H49">
    <cfRule type="dataBar" priority="344">
      <dataBar>
        <cfvo type="num" val="0"/>
        <cfvo type="num" val="1"/>
        <color theme="0" tint="-0.34998626667073579"/>
      </dataBar>
      <extLst>
        <ext xmlns:x14="http://schemas.microsoft.com/office/spreadsheetml/2009/9/main" uri="{B025F937-C7B1-47D3-B67F-A62EFF666E3E}">
          <x14:id>{9EB00A1E-A33F-4C85-87BC-37AE2D0F8E10}</x14:id>
        </ext>
      </extLst>
    </cfRule>
  </conditionalFormatting>
  <conditionalFormatting sqref="K6:DD30 DS29:DT29 CS31:DD31 K31:CD32 CJ32:DD32 K33:CJ33 CN33:DD33 K34:DD49">
    <cfRule type="expression" dxfId="34" priority="150">
      <formula>K$6=TODAY()</formula>
    </cfRule>
  </conditionalFormatting>
  <conditionalFormatting sqref="K8:DD30 CS31:DD31 K31:CD32 CJ32:DD32 K33:CJ33 CN33:DD33 K34:DD49">
    <cfRule type="expression" dxfId="33" priority="232">
      <formula>AND(NOT(ISBLANK($E8)),$E8&lt;=K$6,$F8&gt;=K$6)</formula>
    </cfRule>
    <cfRule type="expression" dxfId="32" priority="231">
      <formula>AND($E8&lt;=K$6,ROUNDDOWN(($F8-$E8+1)*$H8,0)+$E8-1&gt;=K$6)</formula>
    </cfRule>
  </conditionalFormatting>
  <conditionalFormatting sqref="K6:FH7">
    <cfRule type="expression" dxfId="31" priority="56">
      <formula>K$6=TODAY()</formula>
    </cfRule>
  </conditionalFormatting>
  <conditionalFormatting sqref="DE30:DQ30 DT30:DW30 DS31:EE31">
    <cfRule type="expression" dxfId="30" priority="348">
      <formula>AND(NOT(ISBLANK($E30)),$E30&lt;=DF$6,$F30&gt;=DF$6)</formula>
    </cfRule>
    <cfRule type="expression" dxfId="29" priority="347">
      <formula>AND($E30&lt;=DF$6,ROUNDDOWN(($F30-$E30+1)*$H30,0)+$E30-1&gt;=DF$6)</formula>
    </cfRule>
  </conditionalFormatting>
  <conditionalFormatting sqref="DE30:DQ30 DT30:DW30">
    <cfRule type="expression" dxfId="28" priority="345">
      <formula>DF$6=TODAY()</formula>
    </cfRule>
  </conditionalFormatting>
  <conditionalFormatting sqref="DE6:FH7">
    <cfRule type="expression" dxfId="27" priority="55">
      <formula>DE$6=TODAY()</formula>
    </cfRule>
  </conditionalFormatting>
  <conditionalFormatting sqref="DR30">
    <cfRule type="expression" dxfId="26" priority="368">
      <formula>CM$6=TODAY()</formula>
    </cfRule>
    <cfRule type="expression" dxfId="25" priority="371">
      <formula>AND($E33&lt;=CM$6,ROUNDDOWN(($F33-$E33+1)*$H33,0)+$E33-1&gt;=CM$6)</formula>
    </cfRule>
    <cfRule type="expression" dxfId="24" priority="372">
      <formula>AND(NOT(ISBLANK($E33)),$E33&lt;=CM$6,$F33&gt;=CM$6)</formula>
    </cfRule>
  </conditionalFormatting>
  <conditionalFormatting sqref="DS29:DT29">
    <cfRule type="expression" dxfId="23" priority="353">
      <formula>AND($E30&lt;=DS$6,ROUNDDOWN(($F30-$E30+1)*$H30,0)+$E30-1&gt;=DS$6)</formula>
    </cfRule>
    <cfRule type="expression" dxfId="22" priority="354">
      <formula>AND(NOT(ISBLANK($E30)),$E30&lt;=DS$6,$F30&gt;=DS$6)</formula>
    </cfRule>
  </conditionalFormatting>
  <conditionalFormatting sqref="DS31:EE31">
    <cfRule type="expression" dxfId="21" priority="125">
      <formula>DT$6=TODAY()</formula>
    </cfRule>
  </conditionalFormatting>
  <conditionalFormatting sqref="EF31">
    <cfRule type="expression" dxfId="20" priority="121">
      <formula>AND(NOT(ISBLANK($E31)),$E31&lt;=EF$6,$F31&gt;=EF$6)</formula>
    </cfRule>
    <cfRule type="expression" dxfId="19" priority="119">
      <formula>EF$6=TODAY()</formula>
    </cfRule>
    <cfRule type="expression" dxfId="18" priority="120">
      <formula>AND($E31&lt;=EF$6,ROUNDDOWN(($F31-$E31+1)*$H31,0)+$E31-1&gt;=EF$6)</formula>
    </cfRule>
  </conditionalFormatting>
  <conditionalFormatting sqref="EG32:EL32">
    <cfRule type="expression" dxfId="17" priority="106">
      <formula>AND(NOT(ISBLANK($E32)),$E32&lt;=EG$6,$F32&gt;=EG$6)</formula>
    </cfRule>
    <cfRule type="expression" dxfId="16" priority="105">
      <formula>AND($E32&lt;=EG$6,ROUNDDOWN(($F32-$E32+1)*$H32,0)+$E32-1&gt;=EG$6)</formula>
    </cfRule>
    <cfRule type="expression" dxfId="15" priority="104">
      <formula>EG$6=TODAY()</formula>
    </cfRule>
  </conditionalFormatting>
  <conditionalFormatting sqref="EI33:EN33">
    <cfRule type="expression" dxfId="14" priority="112">
      <formula>AND(NOT(ISBLANK($E33)),$E33&lt;=EI$6,$F33&gt;=EI$6)</formula>
    </cfRule>
    <cfRule type="expression" dxfId="13" priority="111">
      <formula>AND($E33&lt;=EI$6,ROUNDDOWN(($F33-$E33+1)*$H33,0)+$E33-1&gt;=EI$6)</formula>
    </cfRule>
    <cfRule type="expression" dxfId="12" priority="110">
      <formula>EI$6=TODAY()</formula>
    </cfRule>
  </conditionalFormatting>
  <conditionalFormatting sqref="EN35:EW37">
    <cfRule type="expression" dxfId="11" priority="70">
      <formula>AND(NOT(ISBLANK($E35)),$E35&lt;=EN$6,$F35&gt;=EN$6)</formula>
    </cfRule>
    <cfRule type="expression" dxfId="10" priority="69">
      <formula>AND($E35&lt;=EN$6,ROUNDDOWN(($F35-$E35+1)*$H35,0)+$E35-1&gt;=EN$6)</formula>
    </cfRule>
    <cfRule type="expression" dxfId="9" priority="68">
      <formula>EN$6=TODAY()</formula>
    </cfRule>
  </conditionalFormatting>
  <conditionalFormatting sqref="EU38:FA38">
    <cfRule type="expression" dxfId="8" priority="59">
      <formula>AND(NOT(ISBLANK($E38)),$E38&lt;=EU$6,$F38&gt;=EU$6)</formula>
    </cfRule>
    <cfRule type="expression" dxfId="7" priority="58">
      <formula>AND($E38&lt;=EU$6,ROUNDDOWN(($F38-$E38+1)*$H38,0)+$E38-1&gt;=EU$6)</formula>
    </cfRule>
    <cfRule type="expression" dxfId="6" priority="57">
      <formula>EU$6=TODAY()</formula>
    </cfRule>
  </conditionalFormatting>
  <conditionalFormatting sqref="FB40:FF43">
    <cfRule type="expression" dxfId="5" priority="21">
      <formula>AND(NOT(ISBLANK($E40)),$E40&lt;=FB$6,$F40&gt;=FB$6)</formula>
    </cfRule>
    <cfRule type="expression" dxfId="4" priority="20">
      <formula>AND($E40&lt;=FB$6,ROUNDDOWN(($F40-$E40+1)*$H40,0)+$E40-1&gt;=FB$6)</formula>
    </cfRule>
    <cfRule type="expression" dxfId="3" priority="19">
      <formula>FB$6=TODAY()</formula>
    </cfRule>
  </conditionalFormatting>
  <conditionalFormatting sqref="FG41:FI43">
    <cfRule type="expression" dxfId="2" priority="1">
      <formula>FG$6=TODAY()</formula>
    </cfRule>
    <cfRule type="expression" dxfId="1" priority="3">
      <formula>AND(NOT(ISBLANK($E41)),$E41&lt;=FG$6,$F41&gt;=FG$6)</formula>
    </cfRule>
    <cfRule type="expression" dxfId="0" priority="2">
      <formula>AND($E41&lt;=FG$6,ROUNDDOWN(($F41-$E41+1)*$H41,0)+$E41-1&gt;=FG$6)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B45 B44 E15 E21 E27 E44:H45 H15 G21:H21 G27:H27 G46 G47:G48 G49" unlockedFormula="1"/>
    <ignoredError sqref="A27 A21 A1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76200</xdr:colOff>
                    <xdr:row>1</xdr:row>
                    <xdr:rowOff>95250</xdr:rowOff>
                  </from>
                  <to>
                    <xdr:col>27</xdr:col>
                    <xdr:colOff>85725</xdr:colOff>
                    <xdr:row>2</xdr:row>
                    <xdr:rowOff>95250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F56987-C372-4949-AEBC-3D3AF80B3A70}">
            <x14:dataBar minLength="0" maxLength="100" gradient="0">
              <x14:cfvo type="num">
                <xm:f>0</xm:f>
              </x14:cfvo>
              <x14:cfvo type="num">
                <xm:f>1</xm:f>
              </x14:cfvo>
              <x14:negativeFillColor rgb="FFFF0000"/>
              <x14:axisColor rgb="FF000000"/>
            </x14:dataBar>
          </x14:cfRule>
          <xm:sqref>H8:H43</xm:sqref>
        </x14:conditionalFormatting>
        <x14:conditionalFormatting xmlns:xm="http://schemas.microsoft.com/office/excel/2006/main">
          <x14:cfRule type="dataBar" id="{56F2EDD8-D9B8-4C0D-9F8C-328E475E927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876FD4BD-FB07-455A-BF85-62FFF58FEF2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140243BD-3967-489B-9671-56165487A41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68F6D85-7DC6-42CF-B293-9DD44BA4A44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58E859-F602-46DB-9B71-1AA4301886FE}">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F8B93C8C-E602-42BD-9165-BE1F3A084F1E}">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975553D-0E30-4036-B630-0C03D8882254}">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B9F04D47-0429-4F90-81FE-868AB18EB1CA}">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7B910277-1A99-4FC9-AAE1-EA562C46D3DF}">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14:cfRule type="dataBar" id="{F8EDBF45-23DC-48F9-87B2-EA45536AA298}">
            <x14:dataBar minLength="0" maxLength="100" gradient="0">
              <x14:cfvo type="num">
                <xm:f>0</xm:f>
              </x14:cfvo>
              <x14:cfvo type="num">
                <xm:f>1</xm:f>
              </x14:cfvo>
              <x14:negativeFillColor rgb="FFFF0000"/>
              <x14:axisColor rgb="FF000000"/>
            </x14:dataBar>
          </x14:cfRule>
          <x14:cfRule type="dataBar" id="{239F1CE1-DFA5-4000-A866-EE77A9CF8196}">
            <x14:dataBar minLength="0" maxLength="100" gradient="0">
              <x14:cfvo type="num">
                <xm:f>0</xm:f>
              </x14:cfvo>
              <x14:cfvo type="num">
                <xm:f>1</xm:f>
              </x14:cfvo>
              <x14:negativeFillColor rgb="FFFF0000"/>
              <x14:axisColor rgb="FF000000"/>
            </x14:dataBar>
          </x14:cfRule>
          <xm:sqref>H35:H38 H42:H43</xm:sqref>
        </x14:conditionalFormatting>
        <x14:conditionalFormatting xmlns:xm="http://schemas.microsoft.com/office/excel/2006/main">
          <x14:cfRule type="dataBar" id="{B8E6E44D-A045-4DAA-B74F-484BFE0BFF40}">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1D059A2-F78D-42A7-A21E-5408F4C33E0B}">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C1775A6-C86B-46A2-AD09-079C79189E71}">
            <x14:dataBar minLength="0" maxLength="100" gradient="0">
              <x14:cfvo type="num">
                <xm:f>0</xm:f>
              </x14:cfvo>
              <x14:cfvo type="num">
                <xm:f>1</xm:f>
              </x14:cfvo>
              <x14:negativeFillColor rgb="FFFF0000"/>
              <x14:axisColor rgb="FF000000"/>
            </x14:dataBar>
          </x14:cfRule>
          <x14:cfRule type="dataBar" id="{956A46EA-0F2B-4D58-9ACE-D28711130AE2}">
            <x14:dataBar minLength="0" maxLength="100" gradient="0">
              <x14:cfvo type="num">
                <xm:f>0</xm:f>
              </x14:cfvo>
              <x14:cfvo type="num">
                <xm:f>1</xm:f>
              </x14:cfvo>
              <x14:negativeFillColor rgb="FFFF0000"/>
              <x14:axisColor rgb="FF000000"/>
            </x14:dataBar>
          </x14:cfRule>
          <x14:cfRule type="dataBar" id="{E770E484-124E-4F63-88EC-B9E7ED864E2D}">
            <x14:dataBar minLength="0" maxLength="100" gradient="0">
              <x14:cfvo type="num">
                <xm:f>0</xm:f>
              </x14:cfvo>
              <x14:cfvo type="num">
                <xm:f>1</xm:f>
              </x14:cfvo>
              <x14:negativeFillColor rgb="FFFF0000"/>
              <x14:axisColor rgb="FF000000"/>
            </x14:dataBar>
          </x14:cfRule>
          <x14:cfRule type="dataBar" id="{8CB03F3D-2697-471A-9A0D-775D25524053}">
            <x14:dataBar minLength="0" maxLength="100" gradient="0">
              <x14:cfvo type="num">
                <xm:f>0</xm:f>
              </x14:cfvo>
              <x14:cfvo type="num">
                <xm:f>1</xm:f>
              </x14:cfvo>
              <x14:negativeFillColor rgb="FFFF0000"/>
              <x14:axisColor rgb="FF000000"/>
            </x14:dataBar>
          </x14:cfRule>
          <x14:cfRule type="dataBar" id="{E92C7C7F-683A-4651-B5CF-6E76D9A34FFD}">
            <x14:dataBar minLength="0" maxLength="100" gradient="0">
              <x14:cfvo type="num">
                <xm:f>0</xm:f>
              </x14:cfvo>
              <x14:cfvo type="num">
                <xm:f>1</xm:f>
              </x14:cfvo>
              <x14:negativeFillColor rgb="FFFF0000"/>
              <x14:axisColor rgb="FF000000"/>
            </x14:dataBar>
          </x14:cfRule>
          <xm:sqref>H40:H43</xm:sqref>
        </x14:conditionalFormatting>
        <x14:conditionalFormatting xmlns:xm="http://schemas.microsoft.com/office/excel/2006/main">
          <x14:cfRule type="dataBar" id="{B725BEF0-401D-412E-9A15-7496824935EF}">
            <x14:dataBar minLength="0" maxLength="100" gradient="0">
              <x14:cfvo type="num">
                <xm:f>0</xm:f>
              </x14:cfvo>
              <x14:cfvo type="num">
                <xm:f>1</xm:f>
              </x14:cfvo>
              <x14:negativeFillColor rgb="FFFF0000"/>
              <x14:axisColor rgb="FF000000"/>
            </x14:dataBar>
          </x14:cfRule>
          <xm:sqref>H41:H42</xm:sqref>
        </x14:conditionalFormatting>
        <x14:conditionalFormatting xmlns:xm="http://schemas.microsoft.com/office/excel/2006/main">
          <x14:cfRule type="dataBar" id="{9EB00A1E-A33F-4C85-87BC-37AE2D0F8E10}">
            <x14:dataBar minLength="0" maxLength="100" gradient="0">
              <x14:cfvo type="num">
                <xm:f>0</xm:f>
              </x14:cfvo>
              <x14:cfvo type="num">
                <xm:f>1</xm:f>
              </x14:cfvo>
              <x14:negativeFillColor rgb="FFFF0000"/>
              <x14:axisColor rgb="FF000000"/>
            </x14:dataBar>
          </x14:cfRule>
          <xm:sqref>H44:H49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C94"/>
  <sheetViews>
    <sheetView showGridLines="0" workbookViewId="0">
      <selection activeCell="B2" sqref="B2"/>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13" t="s">
        <v>68</v>
      </c>
      <c r="B1" s="14"/>
    </row>
    <row r="2" spans="1:3" ht="14.25" x14ac:dyDescent="0.2">
      <c r="A2" s="81" t="s">
        <v>19</v>
      </c>
      <c r="B2" s="3"/>
    </row>
    <row r="3" spans="1:3" x14ac:dyDescent="0.2">
      <c r="B3" s="3"/>
    </row>
    <row r="4" spans="1:3" ht="18" x14ac:dyDescent="0.25">
      <c r="A4" s="76" t="s">
        <v>35</v>
      </c>
      <c r="B4" s="12"/>
    </row>
    <row r="5" spans="1:3" ht="57" x14ac:dyDescent="0.2">
      <c r="B5" s="82" t="s">
        <v>24</v>
      </c>
    </row>
    <row r="7" spans="1:3" ht="28.5" x14ac:dyDescent="0.2">
      <c r="B7" s="82" t="s">
        <v>36</v>
      </c>
    </row>
    <row r="9" spans="1:3" ht="14.25" x14ac:dyDescent="0.2">
      <c r="B9" s="81" t="s">
        <v>21</v>
      </c>
    </row>
    <row r="11" spans="1:3" ht="28.5" x14ac:dyDescent="0.2">
      <c r="B11" s="80" t="s">
        <v>22</v>
      </c>
    </row>
    <row r="13" spans="1:3" ht="18" x14ac:dyDescent="0.25">
      <c r="A13" s="129" t="s">
        <v>2</v>
      </c>
      <c r="B13" s="129"/>
    </row>
    <row r="15" spans="1:3" s="77" customFormat="1" ht="18" x14ac:dyDescent="0.2">
      <c r="A15" s="84"/>
      <c r="B15" s="83" t="s">
        <v>27</v>
      </c>
    </row>
    <row r="16" spans="1:3" s="77" customFormat="1" ht="18" x14ac:dyDescent="0.2">
      <c r="A16" s="84"/>
      <c r="B16" s="83" t="s">
        <v>25</v>
      </c>
      <c r="C16" s="79" t="s">
        <v>1</v>
      </c>
    </row>
    <row r="17" spans="1:3" ht="18" x14ac:dyDescent="0.25">
      <c r="A17" s="85"/>
      <c r="B17" s="83" t="s">
        <v>29</v>
      </c>
    </row>
    <row r="18" spans="1:3" ht="18" x14ac:dyDescent="0.25">
      <c r="A18" s="85"/>
      <c r="B18" s="83" t="s">
        <v>37</v>
      </c>
    </row>
    <row r="19" spans="1:3" ht="18" x14ac:dyDescent="0.25">
      <c r="A19" s="85"/>
      <c r="B19" s="83" t="s">
        <v>38</v>
      </c>
    </row>
    <row r="20" spans="1:3" s="77" customFormat="1" ht="18" x14ac:dyDescent="0.2">
      <c r="A20" s="84"/>
      <c r="B20" s="83" t="s">
        <v>26</v>
      </c>
      <c r="C20" s="78" t="s">
        <v>0</v>
      </c>
    </row>
    <row r="21" spans="1:3" ht="18" x14ac:dyDescent="0.25">
      <c r="A21" s="85"/>
      <c r="B21" s="83" t="s">
        <v>28</v>
      </c>
    </row>
    <row r="22" spans="1:3" ht="18" x14ac:dyDescent="0.25">
      <c r="A22" s="85"/>
      <c r="B22" s="86" t="s">
        <v>30</v>
      </c>
    </row>
    <row r="23" spans="1:3" ht="18" x14ac:dyDescent="0.25">
      <c r="A23" s="85"/>
      <c r="B23" s="4"/>
    </row>
    <row r="24" spans="1:3" ht="18" x14ac:dyDescent="0.25">
      <c r="A24" s="129" t="s">
        <v>31</v>
      </c>
      <c r="B24" s="129"/>
    </row>
    <row r="25" spans="1:3" ht="43.5" x14ac:dyDescent="0.25">
      <c r="A25" s="85"/>
      <c r="B25" s="83" t="s">
        <v>39</v>
      </c>
    </row>
    <row r="26" spans="1:3" ht="18" x14ac:dyDescent="0.25">
      <c r="A26" s="85"/>
      <c r="B26" s="83"/>
    </row>
    <row r="27" spans="1:3" ht="18" x14ac:dyDescent="0.25">
      <c r="A27" s="85"/>
      <c r="B27" s="100" t="s">
        <v>43</v>
      </c>
    </row>
    <row r="28" spans="1:3" ht="18" x14ac:dyDescent="0.25">
      <c r="A28" s="85"/>
      <c r="B28" s="83" t="s">
        <v>32</v>
      </c>
    </row>
    <row r="29" spans="1:3" ht="28.5" x14ac:dyDescent="0.25">
      <c r="A29" s="85"/>
      <c r="B29" s="83" t="s">
        <v>34</v>
      </c>
    </row>
    <row r="30" spans="1:3" ht="18" x14ac:dyDescent="0.25">
      <c r="A30" s="85"/>
      <c r="B30" s="83"/>
    </row>
    <row r="31" spans="1:3" ht="18" x14ac:dyDescent="0.25">
      <c r="A31" s="85"/>
      <c r="B31" s="100" t="s">
        <v>40</v>
      </c>
    </row>
    <row r="32" spans="1:3" ht="18" x14ac:dyDescent="0.25">
      <c r="A32" s="85"/>
      <c r="B32" s="83" t="s">
        <v>33</v>
      </c>
    </row>
    <row r="33" spans="1:2" ht="18" x14ac:dyDescent="0.25">
      <c r="A33" s="85"/>
      <c r="B33" s="83" t="s">
        <v>41</v>
      </c>
    </row>
    <row r="34" spans="1:2" ht="18" x14ac:dyDescent="0.25">
      <c r="A34" s="85"/>
      <c r="B34" s="4"/>
    </row>
    <row r="35" spans="1:2" ht="28.5" x14ac:dyDescent="0.25">
      <c r="A35" s="85"/>
      <c r="B35" s="83" t="s">
        <v>74</v>
      </c>
    </row>
    <row r="36" spans="1:2" ht="18" x14ac:dyDescent="0.25">
      <c r="A36" s="85"/>
      <c r="B36" s="87" t="s">
        <v>42</v>
      </c>
    </row>
    <row r="37" spans="1:2" ht="18" x14ac:dyDescent="0.25">
      <c r="A37" s="85"/>
      <c r="B37" s="4"/>
    </row>
    <row r="38" spans="1:2" ht="18" x14ac:dyDescent="0.25">
      <c r="A38" s="129" t="s">
        <v>7</v>
      </c>
      <c r="B38" s="129"/>
    </row>
    <row r="39" spans="1:2" ht="28.5" x14ac:dyDescent="0.2">
      <c r="B39" s="83" t="s">
        <v>45</v>
      </c>
    </row>
    <row r="41" spans="1:2" ht="14.25" x14ac:dyDescent="0.2">
      <c r="B41" s="83" t="s">
        <v>46</v>
      </c>
    </row>
    <row r="43" spans="1:2" ht="28.5" x14ac:dyDescent="0.2">
      <c r="B43" s="83" t="s">
        <v>44</v>
      </c>
    </row>
    <row r="45" spans="1:2" ht="28.5" x14ac:dyDescent="0.2">
      <c r="B45" s="83" t="s">
        <v>47</v>
      </c>
    </row>
    <row r="46" spans="1:2" x14ac:dyDescent="0.2">
      <c r="B46" s="6"/>
    </row>
    <row r="47" spans="1:2" ht="28.5" x14ac:dyDescent="0.2">
      <c r="B47" s="83" t="s">
        <v>48</v>
      </c>
    </row>
    <row r="49" spans="1:2" ht="18" x14ac:dyDescent="0.25">
      <c r="A49" s="129" t="s">
        <v>5</v>
      </c>
      <c r="B49" s="129"/>
    </row>
    <row r="50" spans="1:2" ht="28.5" x14ac:dyDescent="0.2">
      <c r="B50" s="83" t="s">
        <v>75</v>
      </c>
    </row>
    <row r="52" spans="1:2" ht="14.25" x14ac:dyDescent="0.2">
      <c r="A52" s="88" t="s">
        <v>8</v>
      </c>
      <c r="B52" s="83" t="s">
        <v>9</v>
      </c>
    </row>
    <row r="53" spans="1:2" ht="14.25" x14ac:dyDescent="0.2">
      <c r="A53" s="88" t="s">
        <v>10</v>
      </c>
      <c r="B53" s="83" t="s">
        <v>11</v>
      </c>
    </row>
    <row r="54" spans="1:2" ht="14.25" x14ac:dyDescent="0.2">
      <c r="A54" s="88" t="s">
        <v>12</v>
      </c>
      <c r="B54" s="83" t="s">
        <v>13</v>
      </c>
    </row>
    <row r="55" spans="1:2" ht="28.5" x14ac:dyDescent="0.2">
      <c r="A55" s="80"/>
      <c r="B55" s="83" t="s">
        <v>49</v>
      </c>
    </row>
    <row r="56" spans="1:2" ht="28.5" x14ac:dyDescent="0.2">
      <c r="A56" s="80"/>
      <c r="B56" s="83" t="s">
        <v>50</v>
      </c>
    </row>
    <row r="57" spans="1:2" ht="14.25" x14ac:dyDescent="0.2">
      <c r="A57" s="88" t="s">
        <v>14</v>
      </c>
      <c r="B57" s="83" t="s">
        <v>15</v>
      </c>
    </row>
    <row r="58" spans="1:2" ht="14.25" x14ac:dyDescent="0.2">
      <c r="A58" s="80"/>
      <c r="B58" s="83" t="s">
        <v>51</v>
      </c>
    </row>
    <row r="59" spans="1:2" ht="14.25" x14ac:dyDescent="0.2">
      <c r="A59" s="80"/>
      <c r="B59" s="83" t="s">
        <v>52</v>
      </c>
    </row>
    <row r="60" spans="1:2" ht="14.25" x14ac:dyDescent="0.2">
      <c r="A60" s="88" t="s">
        <v>16</v>
      </c>
      <c r="B60" s="83" t="s">
        <v>17</v>
      </c>
    </row>
    <row r="61" spans="1:2" ht="28.5" x14ac:dyDescent="0.2">
      <c r="A61" s="80"/>
      <c r="B61" s="83" t="s">
        <v>53</v>
      </c>
    </row>
    <row r="62" spans="1:2" ht="14.25" x14ac:dyDescent="0.2">
      <c r="A62" s="88" t="s">
        <v>54</v>
      </c>
      <c r="B62" s="83" t="s">
        <v>55</v>
      </c>
    </row>
    <row r="63" spans="1:2" ht="14.25" x14ac:dyDescent="0.2">
      <c r="A63" s="89"/>
      <c r="B63" s="83" t="s">
        <v>56</v>
      </c>
    </row>
    <row r="64" spans="1:2" x14ac:dyDescent="0.2">
      <c r="B64" s="5"/>
    </row>
    <row r="65" spans="1:2" ht="18" x14ac:dyDescent="0.25">
      <c r="A65" s="129" t="s">
        <v>6</v>
      </c>
      <c r="B65" s="129"/>
    </row>
    <row r="66" spans="1:2" ht="42.75" x14ac:dyDescent="0.2">
      <c r="B66" s="83" t="s">
        <v>57</v>
      </c>
    </row>
    <row r="68" spans="1:2" ht="18" x14ac:dyDescent="0.25">
      <c r="A68" s="129" t="s">
        <v>3</v>
      </c>
      <c r="B68" s="129"/>
    </row>
    <row r="69" spans="1:2" ht="15" x14ac:dyDescent="0.25">
      <c r="A69" s="95" t="s">
        <v>4</v>
      </c>
      <c r="B69" s="96" t="s">
        <v>58</v>
      </c>
    </row>
    <row r="70" spans="1:2" ht="28.5" x14ac:dyDescent="0.2">
      <c r="A70" s="89"/>
      <c r="B70" s="94" t="s">
        <v>60</v>
      </c>
    </row>
    <row r="71" spans="1:2" ht="14.25" x14ac:dyDescent="0.2">
      <c r="A71" s="89"/>
      <c r="B71" s="90"/>
    </row>
    <row r="72" spans="1:2" ht="15" x14ac:dyDescent="0.25">
      <c r="A72" s="95" t="s">
        <v>4</v>
      </c>
      <c r="B72" s="96" t="s">
        <v>73</v>
      </c>
    </row>
    <row r="73" spans="1:2" ht="28.5" x14ac:dyDescent="0.2">
      <c r="A73" s="89"/>
      <c r="B73" s="94" t="s">
        <v>77</v>
      </c>
    </row>
    <row r="74" spans="1:2" ht="14.25" x14ac:dyDescent="0.2">
      <c r="A74" s="89"/>
      <c r="B74" s="90"/>
    </row>
    <row r="75" spans="1:2" ht="15" x14ac:dyDescent="0.25">
      <c r="A75" s="95" t="s">
        <v>4</v>
      </c>
      <c r="B75" s="98" t="s">
        <v>63</v>
      </c>
    </row>
    <row r="76" spans="1:2" ht="42.75" x14ac:dyDescent="0.2">
      <c r="A76" s="89"/>
      <c r="B76" s="82" t="s">
        <v>76</v>
      </c>
    </row>
    <row r="77" spans="1:2" ht="14.25" x14ac:dyDescent="0.2">
      <c r="A77" s="89"/>
      <c r="B77" s="89"/>
    </row>
    <row r="78" spans="1:2" ht="15" x14ac:dyDescent="0.25">
      <c r="A78" s="95" t="s">
        <v>4</v>
      </c>
      <c r="B78" s="98" t="s">
        <v>69</v>
      </c>
    </row>
    <row r="79" spans="1:2" ht="28.5" x14ac:dyDescent="0.2">
      <c r="A79" s="89"/>
      <c r="B79" s="82" t="s">
        <v>64</v>
      </c>
    </row>
    <row r="80" spans="1:2" ht="14.25" x14ac:dyDescent="0.2">
      <c r="A80" s="89"/>
      <c r="B80" s="89"/>
    </row>
    <row r="81" spans="1:2" ht="15" x14ac:dyDescent="0.25">
      <c r="A81" s="95" t="s">
        <v>4</v>
      </c>
      <c r="B81" s="98" t="s">
        <v>70</v>
      </c>
    </row>
    <row r="82" spans="1:2" ht="14.25" x14ac:dyDescent="0.2">
      <c r="A82" s="89"/>
      <c r="B82" s="93" t="s">
        <v>65</v>
      </c>
    </row>
    <row r="83" spans="1:2" ht="14.25" x14ac:dyDescent="0.2">
      <c r="A83" s="89"/>
      <c r="B83" s="93" t="s">
        <v>66</v>
      </c>
    </row>
    <row r="84" spans="1:2" ht="14.25" x14ac:dyDescent="0.2">
      <c r="A84" s="89"/>
      <c r="B84" s="93" t="s">
        <v>67</v>
      </c>
    </row>
    <row r="85" spans="1:2" ht="15" x14ac:dyDescent="0.25">
      <c r="A85" s="89"/>
      <c r="B85" s="92"/>
    </row>
    <row r="86" spans="1:2" ht="15" x14ac:dyDescent="0.25">
      <c r="A86" s="95" t="s">
        <v>4</v>
      </c>
      <c r="B86" s="98" t="s">
        <v>71</v>
      </c>
    </row>
    <row r="87" spans="1:2" ht="42.75" x14ac:dyDescent="0.2">
      <c r="A87" s="89"/>
      <c r="B87" s="82" t="s">
        <v>59</v>
      </c>
    </row>
    <row r="88" spans="1:2" ht="14.25" x14ac:dyDescent="0.2">
      <c r="A88" s="89"/>
      <c r="B88" s="91" t="s">
        <v>61</v>
      </c>
    </row>
    <row r="89" spans="1:2" ht="57" x14ac:dyDescent="0.2">
      <c r="A89" s="89"/>
      <c r="B89" s="97" t="s">
        <v>62</v>
      </c>
    </row>
    <row r="90" spans="1:2" ht="14.25" x14ac:dyDescent="0.2">
      <c r="A90" s="89"/>
      <c r="B90" s="89"/>
    </row>
    <row r="91" spans="1:2" ht="15" x14ac:dyDescent="0.25">
      <c r="A91" s="95" t="s">
        <v>4</v>
      </c>
      <c r="B91" s="98" t="s">
        <v>72</v>
      </c>
    </row>
    <row r="92" spans="1:2" ht="28.5" x14ac:dyDescent="0.2">
      <c r="A92" s="80"/>
      <c r="B92" s="93" t="s">
        <v>18</v>
      </c>
    </row>
    <row r="94" spans="1:2" x14ac:dyDescent="0.2">
      <c r="A94" s="8" t="s">
        <v>20</v>
      </c>
    </row>
  </sheetData>
  <mergeCells count="6">
    <mergeCell ref="A38:B38"/>
    <mergeCell ref="A49:B49"/>
    <mergeCell ref="A68:B68"/>
    <mergeCell ref="A13:B13"/>
    <mergeCell ref="A65:B65"/>
    <mergeCell ref="A24:B24"/>
  </mergeCells>
  <phoneticPr fontId="3" type="noConversion"/>
  <hyperlinks>
    <hyperlink ref="B9" r:id="rId1" xr:uid="{00000000-0004-0000-0100-000000000000}"/>
    <hyperlink ref="A2" r:id="rId2" xr:uid="{00000000-0004-0000-0100-000001000000}"/>
    <hyperlink ref="B36" r:id="rId3" xr:uid="{00000000-0004-0000-01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3</vt:i4>
      </vt:variant>
    </vt:vector>
  </HeadingPairs>
  <TitlesOfParts>
    <vt:vector size="5" baseType="lpstr">
      <vt:lpstr>GanttChart</vt:lpstr>
      <vt:lpstr>Help</vt:lpstr>
      <vt:lpstr>GanttChart!prevWBS</vt:lpstr>
      <vt:lpstr>GanttChart!Yazdırma_Alanı</vt:lpstr>
      <vt:lpstr>GanttChart!Yazdırma_Başlıkları</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Muhammed Melih Yildiz</cp:lastModifiedBy>
  <cp:lastPrinted>2018-02-12T20:25:38Z</cp:lastPrinted>
  <dcterms:created xsi:type="dcterms:W3CDTF">2010-06-09T16:05:03Z</dcterms:created>
  <dcterms:modified xsi:type="dcterms:W3CDTF">2024-04-20T09:11:02Z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