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projects/Final-Year-Project/"/>
    </mc:Choice>
  </mc:AlternateContent>
  <xr:revisionPtr revIDLastSave="0" documentId="13_ncr:1_{C243C8F7-FFC4-BF4F-83E7-0BE4728C4368}" xr6:coauthVersionLast="47" xr6:coauthVersionMax="47" xr10:uidLastSave="{00000000-0000-0000-0000-000000000000}"/>
  <bookViews>
    <workbookView xWindow="80" yWindow="460" windowWidth="25440" windowHeight="14580" activeTab="2" xr2:uid="{709A7758-761D-E649-8659-4FA13DB1CC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3" l="1"/>
  <c r="M8" i="3" s="1"/>
  <c r="N8" i="3" s="1"/>
  <c r="I24" i="3"/>
  <c r="I20" i="3"/>
  <c r="I15" i="3"/>
  <c r="I14" i="3"/>
  <c r="H11" i="3"/>
  <c r="I11" i="3" s="1"/>
  <c r="G11" i="3"/>
  <c r="G12" i="2"/>
  <c r="H12" i="2"/>
  <c r="I12" i="2" s="1"/>
  <c r="I15" i="2"/>
  <c r="I16" i="2"/>
  <c r="I21" i="2"/>
  <c r="I25" i="2"/>
  <c r="L7" i="2"/>
  <c r="M7" i="2" s="1"/>
  <c r="E22" i="1"/>
  <c r="C22" i="1"/>
  <c r="E12" i="1"/>
  <c r="F12" i="1" s="1"/>
  <c r="D9" i="1"/>
  <c r="E9" i="1" s="1"/>
  <c r="F9" i="1" s="1"/>
  <c r="J7" i="1"/>
  <c r="L9" i="3" l="1"/>
  <c r="L7" i="3"/>
  <c r="O8" i="3"/>
  <c r="N9" i="3"/>
  <c r="M9" i="3"/>
  <c r="G12" i="3"/>
  <c r="H12" i="3" s="1"/>
  <c r="G13" i="2"/>
  <c r="H13" i="2" s="1"/>
  <c r="L5" i="2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L6" i="2"/>
  <c r="F34" i="2"/>
  <c r="J9" i="1"/>
  <c r="K7" i="1"/>
  <c r="G22" i="1"/>
  <c r="F22" i="1"/>
  <c r="J12" i="1"/>
  <c r="D22" i="1"/>
  <c r="D10" i="1"/>
  <c r="L7" i="1"/>
  <c r="J6" i="1"/>
  <c r="P8" i="3" l="1"/>
  <c r="O9" i="3"/>
  <c r="G13" i="3"/>
  <c r="H13" i="3" s="1"/>
  <c r="I12" i="3"/>
  <c r="G14" i="2"/>
  <c r="H14" i="2" s="1"/>
  <c r="I13" i="2"/>
  <c r="Y5" i="2"/>
  <c r="Y6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M7" i="1"/>
  <c r="L10" i="1"/>
  <c r="L12" i="1"/>
  <c r="L9" i="1"/>
  <c r="J5" i="1"/>
  <c r="K10" i="1"/>
  <c r="K12" i="1"/>
  <c r="K9" i="1"/>
  <c r="E10" i="1"/>
  <c r="P9" i="3" l="1"/>
  <c r="Q8" i="3"/>
  <c r="I13" i="3"/>
  <c r="G16" i="3"/>
  <c r="H16" i="3" s="1"/>
  <c r="I14" i="2"/>
  <c r="G17" i="2"/>
  <c r="H17" i="2" s="1"/>
  <c r="AN6" i="2"/>
  <c r="AP7" i="2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F10" i="1"/>
  <c r="J10" i="1"/>
  <c r="N7" i="1"/>
  <c r="M9" i="1"/>
  <c r="M10" i="1"/>
  <c r="M12" i="1"/>
  <c r="D11" i="1"/>
  <c r="R8" i="3" l="1"/>
  <c r="Q9" i="3"/>
  <c r="I16" i="3"/>
  <c r="G17" i="3"/>
  <c r="H17" i="3" s="1"/>
  <c r="G18" i="2"/>
  <c r="H18" i="2" s="1"/>
  <c r="I17" i="2"/>
  <c r="BD7" i="2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B6" i="2"/>
  <c r="O7" i="1"/>
  <c r="N10" i="1"/>
  <c r="N12" i="1"/>
  <c r="N9" i="1"/>
  <c r="D13" i="1"/>
  <c r="E13" i="1" s="1"/>
  <c r="E11" i="1"/>
  <c r="N11" i="1" s="1"/>
  <c r="S8" i="3" l="1"/>
  <c r="R9" i="3"/>
  <c r="G18" i="3"/>
  <c r="H18" i="3" s="1"/>
  <c r="I17" i="3"/>
  <c r="I18" i="2"/>
  <c r="G19" i="2"/>
  <c r="H19" i="2" s="1"/>
  <c r="F11" i="1"/>
  <c r="J11" i="1"/>
  <c r="L11" i="1"/>
  <c r="K11" i="1"/>
  <c r="M11" i="1"/>
  <c r="J13" i="1"/>
  <c r="L13" i="1"/>
  <c r="K13" i="1"/>
  <c r="M13" i="1"/>
  <c r="N13" i="1"/>
  <c r="N5" i="1"/>
  <c r="O10" i="1"/>
  <c r="O11" i="1"/>
  <c r="O12" i="1"/>
  <c r="O13" i="1"/>
  <c r="O9" i="1"/>
  <c r="P7" i="1"/>
  <c r="N6" i="1"/>
  <c r="F13" i="1"/>
  <c r="D14" i="1"/>
  <c r="E14" i="1" s="1"/>
  <c r="T8" i="3" l="1"/>
  <c r="S7" i="3"/>
  <c r="S9" i="3"/>
  <c r="G19" i="3"/>
  <c r="H19" i="3" s="1"/>
  <c r="I18" i="3"/>
  <c r="G20" i="2"/>
  <c r="H20" i="2" s="1"/>
  <c r="I19" i="2"/>
  <c r="J14" i="1"/>
  <c r="L14" i="1"/>
  <c r="K14" i="1"/>
  <c r="M14" i="1"/>
  <c r="N14" i="1"/>
  <c r="O14" i="1"/>
  <c r="Q7" i="1"/>
  <c r="P10" i="1"/>
  <c r="P11" i="1"/>
  <c r="P12" i="1"/>
  <c r="P13" i="1"/>
  <c r="P14" i="1"/>
  <c r="P9" i="1"/>
  <c r="F14" i="1"/>
  <c r="D15" i="1"/>
  <c r="E15" i="1" s="1"/>
  <c r="T9" i="3" l="1"/>
  <c r="U8" i="3"/>
  <c r="G21" i="3"/>
  <c r="H21" i="3" s="1"/>
  <c r="I19" i="3"/>
  <c r="G22" i="2"/>
  <c r="H22" i="2" s="1"/>
  <c r="I20" i="2"/>
  <c r="R7" i="1"/>
  <c r="Q12" i="1"/>
  <c r="Q9" i="1"/>
  <c r="Q13" i="1"/>
  <c r="Q10" i="1"/>
  <c r="Q11" i="1"/>
  <c r="Q14" i="1"/>
  <c r="Q15" i="1"/>
  <c r="F15" i="1"/>
  <c r="J15" i="1"/>
  <c r="L15" i="1"/>
  <c r="K15" i="1"/>
  <c r="M15" i="1"/>
  <c r="N15" i="1"/>
  <c r="O15" i="1"/>
  <c r="P15" i="1"/>
  <c r="D16" i="1"/>
  <c r="U9" i="3" l="1"/>
  <c r="V8" i="3"/>
  <c r="G22" i="3"/>
  <c r="H22" i="3" s="1"/>
  <c r="I21" i="3"/>
  <c r="I22" i="2"/>
  <c r="G23" i="2"/>
  <c r="H23" i="2" s="1"/>
  <c r="S7" i="1"/>
  <c r="R10" i="1"/>
  <c r="R11" i="1"/>
  <c r="R12" i="1"/>
  <c r="R13" i="1"/>
  <c r="R14" i="1"/>
  <c r="R15" i="1"/>
  <c r="R16" i="1"/>
  <c r="R9" i="1"/>
  <c r="E16" i="1"/>
  <c r="W8" i="3" l="1"/>
  <c r="V9" i="3"/>
  <c r="I22" i="3"/>
  <c r="G23" i="3"/>
  <c r="H23" i="3" s="1"/>
  <c r="G24" i="2"/>
  <c r="H24" i="2" s="1"/>
  <c r="I23" i="2"/>
  <c r="F16" i="1"/>
  <c r="J16" i="1"/>
  <c r="K16" i="1"/>
  <c r="L16" i="1"/>
  <c r="M16" i="1"/>
  <c r="N16" i="1"/>
  <c r="O16" i="1"/>
  <c r="P16" i="1"/>
  <c r="Q16" i="1"/>
  <c r="R5" i="1"/>
  <c r="S10" i="1"/>
  <c r="S11" i="1"/>
  <c r="S12" i="1"/>
  <c r="S13" i="1"/>
  <c r="S14" i="1"/>
  <c r="S15" i="1"/>
  <c r="S16" i="1"/>
  <c r="S9" i="1"/>
  <c r="R6" i="1"/>
  <c r="T7" i="1"/>
  <c r="D17" i="1"/>
  <c r="X8" i="3" l="1"/>
  <c r="W9" i="3"/>
  <c r="I23" i="3"/>
  <c r="G25" i="3"/>
  <c r="H25" i="3" s="1"/>
  <c r="I24" i="2"/>
  <c r="G26" i="2"/>
  <c r="H26" i="2" s="1"/>
  <c r="U7" i="1"/>
  <c r="T10" i="1"/>
  <c r="T11" i="1"/>
  <c r="T12" i="1"/>
  <c r="T13" i="1"/>
  <c r="T14" i="1"/>
  <c r="T15" i="1"/>
  <c r="T16" i="1"/>
  <c r="T9" i="1"/>
  <c r="E17" i="1"/>
  <c r="X9" i="3" l="1"/>
  <c r="Y8" i="3"/>
  <c r="G26" i="3"/>
  <c r="H26" i="3" s="1"/>
  <c r="I25" i="3"/>
  <c r="I26" i="2"/>
  <c r="G27" i="2"/>
  <c r="H27" i="2" s="1"/>
  <c r="F17" i="1"/>
  <c r="J17" i="1"/>
  <c r="L17" i="1"/>
  <c r="K17" i="1"/>
  <c r="M17" i="1"/>
  <c r="N17" i="1"/>
  <c r="O17" i="1"/>
  <c r="P17" i="1"/>
  <c r="Q17" i="1"/>
  <c r="R17" i="1"/>
  <c r="S17" i="1"/>
  <c r="T17" i="1"/>
  <c r="V7" i="1"/>
  <c r="U11" i="1"/>
  <c r="U15" i="1"/>
  <c r="U9" i="1"/>
  <c r="U12" i="1"/>
  <c r="U16" i="1"/>
  <c r="U17" i="1"/>
  <c r="U13" i="1"/>
  <c r="U10" i="1"/>
  <c r="U14" i="1"/>
  <c r="Y9" i="3" l="1"/>
  <c r="Z8" i="3"/>
  <c r="H27" i="3"/>
  <c r="G27" i="3"/>
  <c r="I26" i="3"/>
  <c r="G28" i="2"/>
  <c r="I27" i="2"/>
  <c r="H28" i="2"/>
  <c r="W7" i="1"/>
  <c r="V10" i="1"/>
  <c r="V11" i="1"/>
  <c r="V12" i="1"/>
  <c r="V13" i="1"/>
  <c r="V14" i="1"/>
  <c r="V15" i="1"/>
  <c r="V16" i="1"/>
  <c r="V9" i="1"/>
  <c r="V18" i="1"/>
  <c r="V17" i="1"/>
  <c r="E18" i="1"/>
  <c r="Z9" i="3" l="1"/>
  <c r="AA8" i="3"/>
  <c r="Z7" i="3"/>
  <c r="G28" i="3"/>
  <c r="H28" i="3" s="1"/>
  <c r="I28" i="3" s="1"/>
  <c r="I27" i="3"/>
  <c r="I28" i="2"/>
  <c r="G29" i="2"/>
  <c r="H29" i="2" s="1"/>
  <c r="I29" i="2" s="1"/>
  <c r="F18" i="1"/>
  <c r="J18" i="1"/>
  <c r="K18" i="1"/>
  <c r="L18" i="1"/>
  <c r="M18" i="1"/>
  <c r="N18" i="1"/>
  <c r="O18" i="1"/>
  <c r="P18" i="1"/>
  <c r="Q18" i="1"/>
  <c r="R18" i="1"/>
  <c r="S18" i="1"/>
  <c r="T18" i="1"/>
  <c r="U18" i="1"/>
  <c r="X7" i="1"/>
  <c r="W10" i="1"/>
  <c r="W11" i="1"/>
  <c r="W12" i="1"/>
  <c r="W13" i="1"/>
  <c r="W14" i="1"/>
  <c r="W15" i="1"/>
  <c r="W17" i="1"/>
  <c r="W9" i="1"/>
  <c r="W18" i="1"/>
  <c r="W16" i="1"/>
  <c r="D19" i="1"/>
  <c r="E19" i="1" s="1"/>
  <c r="W19" i="1" s="1"/>
  <c r="AA9" i="3" l="1"/>
  <c r="AB8" i="3"/>
  <c r="W5" i="1"/>
  <c r="X10" i="1"/>
  <c r="X11" i="1"/>
  <c r="X12" i="1"/>
  <c r="X13" i="1"/>
  <c r="X14" i="1"/>
  <c r="X15" i="1"/>
  <c r="X16" i="1"/>
  <c r="X17" i="1"/>
  <c r="X18" i="1"/>
  <c r="X19" i="1"/>
  <c r="X9" i="1"/>
  <c r="W6" i="1"/>
  <c r="Y7" i="1"/>
  <c r="F19" i="1"/>
  <c r="J19" i="1"/>
  <c r="L19" i="1"/>
  <c r="K19" i="1"/>
  <c r="M19" i="1"/>
  <c r="N19" i="1"/>
  <c r="O19" i="1"/>
  <c r="P19" i="1"/>
  <c r="Q19" i="1"/>
  <c r="R19" i="1"/>
  <c r="S19" i="1"/>
  <c r="T19" i="1"/>
  <c r="U19" i="1"/>
  <c r="V19" i="1"/>
  <c r="AC8" i="3" l="1"/>
  <c r="AB9" i="3"/>
  <c r="Z7" i="1"/>
  <c r="Y10" i="1"/>
  <c r="Y14" i="1"/>
  <c r="Y9" i="1"/>
  <c r="Y11" i="1"/>
  <c r="Y15" i="1"/>
  <c r="Y17" i="1"/>
  <c r="Y18" i="1"/>
  <c r="Y19" i="1"/>
  <c r="Y12" i="1"/>
  <c r="Y13" i="1"/>
  <c r="Y16" i="1"/>
  <c r="AD8" i="3" l="1"/>
  <c r="AC9" i="3"/>
  <c r="AA7" i="1"/>
  <c r="Z10" i="1"/>
  <c r="Z11" i="1"/>
  <c r="Z12" i="1"/>
  <c r="Z13" i="1"/>
  <c r="Z14" i="1"/>
  <c r="Z15" i="1"/>
  <c r="Z16" i="1"/>
  <c r="Z9" i="1"/>
  <c r="Z17" i="1"/>
  <c r="Z19" i="1"/>
  <c r="Z18" i="1"/>
  <c r="AE8" i="3" l="1"/>
  <c r="AD9" i="3"/>
  <c r="AB7" i="1"/>
  <c r="AA10" i="1"/>
  <c r="AA11" i="1"/>
  <c r="AA12" i="1"/>
  <c r="AA13" i="1"/>
  <c r="AA14" i="1"/>
  <c r="AA16" i="1"/>
  <c r="AA18" i="1"/>
  <c r="AA17" i="1"/>
  <c r="AA19" i="1"/>
  <c r="AA15" i="1"/>
  <c r="AA9" i="1"/>
  <c r="AF8" i="3" l="1"/>
  <c r="AE9" i="3"/>
  <c r="AA5" i="1"/>
  <c r="AB10" i="1"/>
  <c r="AB11" i="1"/>
  <c r="AB12" i="1"/>
  <c r="AB13" i="1"/>
  <c r="AB14" i="1"/>
  <c r="AB15" i="1"/>
  <c r="AB16" i="1"/>
  <c r="AB17" i="1"/>
  <c r="AB18" i="1"/>
  <c r="AB19" i="1"/>
  <c r="AB9" i="1"/>
  <c r="AC7" i="1"/>
  <c r="AA6" i="1"/>
  <c r="AF9" i="3" l="1"/>
  <c r="AG8" i="3"/>
  <c r="AD7" i="1"/>
  <c r="AC13" i="1"/>
  <c r="AC9" i="1"/>
  <c r="AC10" i="1"/>
  <c r="AC14" i="1"/>
  <c r="AC17" i="1"/>
  <c r="AC18" i="1"/>
  <c r="AC19" i="1"/>
  <c r="AC11" i="1"/>
  <c r="AC12" i="1"/>
  <c r="AC15" i="1"/>
  <c r="AC16" i="1"/>
  <c r="AG9" i="3" l="1"/>
  <c r="AH8" i="3"/>
  <c r="AG7" i="3"/>
  <c r="AE7" i="1"/>
  <c r="AD10" i="1"/>
  <c r="AD11" i="1"/>
  <c r="AD12" i="1"/>
  <c r="AD13" i="1"/>
  <c r="AD14" i="1"/>
  <c r="AD15" i="1"/>
  <c r="AD9" i="1"/>
  <c r="AD18" i="1"/>
  <c r="AD16" i="1"/>
  <c r="AD17" i="1"/>
  <c r="AD19" i="1"/>
  <c r="AH9" i="3" l="1"/>
  <c r="AI8" i="3"/>
  <c r="AF7" i="1"/>
  <c r="AE10" i="1"/>
  <c r="AE11" i="1"/>
  <c r="AE12" i="1"/>
  <c r="AE13" i="1"/>
  <c r="AE14" i="1"/>
  <c r="AE15" i="1"/>
  <c r="AE16" i="1"/>
  <c r="AE17" i="1"/>
  <c r="AE19" i="1"/>
  <c r="AE9" i="1"/>
  <c r="AE18" i="1"/>
  <c r="AJ8" i="3" l="1"/>
  <c r="AI9" i="3"/>
  <c r="AE5" i="1"/>
  <c r="AF10" i="1"/>
  <c r="AF11" i="1"/>
  <c r="AF12" i="1"/>
  <c r="AF13" i="1"/>
  <c r="AF14" i="1"/>
  <c r="AF15" i="1"/>
  <c r="AF16" i="1"/>
  <c r="AF17" i="1"/>
  <c r="AF18" i="1"/>
  <c r="AF19" i="1"/>
  <c r="AF9" i="1"/>
  <c r="AG7" i="1"/>
  <c r="AE6" i="1"/>
  <c r="AJ9" i="3" l="1"/>
  <c r="AK8" i="3"/>
  <c r="AH7" i="1"/>
  <c r="AG12" i="1"/>
  <c r="AG9" i="1"/>
  <c r="AG13" i="1"/>
  <c r="AG15" i="1"/>
  <c r="AG16" i="1"/>
  <c r="AG17" i="1"/>
  <c r="AG18" i="1"/>
  <c r="AG19" i="1"/>
  <c r="AG10" i="1"/>
  <c r="AG14" i="1"/>
  <c r="AG11" i="1"/>
  <c r="AL8" i="3" l="1"/>
  <c r="AK9" i="3"/>
  <c r="AI7" i="1"/>
  <c r="AH10" i="1"/>
  <c r="AH11" i="1"/>
  <c r="AH12" i="1"/>
  <c r="AH13" i="1"/>
  <c r="AH14" i="1"/>
  <c r="AH15" i="1"/>
  <c r="AH9" i="1"/>
  <c r="AH17" i="1"/>
  <c r="AH19" i="1"/>
  <c r="AH16" i="1"/>
  <c r="AH18" i="1"/>
  <c r="AM8" i="3" l="1"/>
  <c r="AL9" i="3"/>
  <c r="AJ7" i="1"/>
  <c r="AI10" i="1"/>
  <c r="AI11" i="1"/>
  <c r="AI12" i="1"/>
  <c r="AI13" i="1"/>
  <c r="AI14" i="1"/>
  <c r="AI16" i="1"/>
  <c r="AI18" i="1"/>
  <c r="AI15" i="1"/>
  <c r="AI17" i="1"/>
  <c r="AI19" i="1"/>
  <c r="AI9" i="1"/>
  <c r="AM9" i="3" l="1"/>
  <c r="AN8" i="3"/>
  <c r="AJ10" i="1"/>
  <c r="AJ11" i="1"/>
  <c r="AJ12" i="1"/>
  <c r="AJ13" i="1"/>
  <c r="AJ14" i="1"/>
  <c r="AJ15" i="1"/>
  <c r="AJ16" i="1"/>
  <c r="AJ17" i="1"/>
  <c r="AJ18" i="1"/>
  <c r="AJ19" i="1"/>
  <c r="AJ9" i="1"/>
  <c r="AK7" i="1"/>
  <c r="AJ5" i="1"/>
  <c r="AN7" i="3" l="1"/>
  <c r="AN9" i="3"/>
  <c r="AO8" i="3"/>
  <c r="AJ6" i="1"/>
  <c r="AK11" i="1"/>
  <c r="AK9" i="1"/>
  <c r="AK12" i="1"/>
  <c r="AK16" i="1"/>
  <c r="AK17" i="1"/>
  <c r="AK18" i="1"/>
  <c r="AK19" i="1"/>
  <c r="AK13" i="1"/>
  <c r="AK10" i="1"/>
  <c r="AK14" i="1"/>
  <c r="AK15" i="1"/>
  <c r="AL7" i="1"/>
  <c r="AP8" i="3" l="1"/>
  <c r="AO9" i="3"/>
  <c r="AM7" i="1"/>
  <c r="AL10" i="1"/>
  <c r="AL11" i="1"/>
  <c r="AL12" i="1"/>
  <c r="AL13" i="1"/>
  <c r="AL14" i="1"/>
  <c r="AL15" i="1"/>
  <c r="AL9" i="1"/>
  <c r="AL16" i="1"/>
  <c r="AL18" i="1"/>
  <c r="AL17" i="1"/>
  <c r="AL19" i="1"/>
  <c r="AP9" i="3" l="1"/>
  <c r="AQ8" i="3"/>
  <c r="AN7" i="1"/>
  <c r="AM10" i="1"/>
  <c r="AM11" i="1"/>
  <c r="AM12" i="1"/>
  <c r="AM13" i="1"/>
  <c r="AM14" i="1"/>
  <c r="AM15" i="1"/>
  <c r="AM17" i="1"/>
  <c r="AM19" i="1"/>
  <c r="AM9" i="1"/>
  <c r="AM16" i="1"/>
  <c r="AM18" i="1"/>
  <c r="AQ9" i="3" l="1"/>
  <c r="AR8" i="3"/>
  <c r="AO7" i="1"/>
  <c r="AN10" i="1"/>
  <c r="AN11" i="1"/>
  <c r="AN12" i="1"/>
  <c r="AN13" i="1"/>
  <c r="AN14" i="1"/>
  <c r="AN15" i="1"/>
  <c r="AN16" i="1"/>
  <c r="AN17" i="1"/>
  <c r="AN18" i="1"/>
  <c r="AN19" i="1"/>
  <c r="AN9" i="1"/>
  <c r="AR9" i="3" l="1"/>
  <c r="AS8" i="3"/>
  <c r="AN5" i="1"/>
  <c r="AO10" i="1"/>
  <c r="AO14" i="1"/>
  <c r="AO9" i="1"/>
  <c r="AO11" i="1"/>
  <c r="AO15" i="1"/>
  <c r="AO16" i="1"/>
  <c r="AO17" i="1"/>
  <c r="AO18" i="1"/>
  <c r="AO19" i="1"/>
  <c r="AO12" i="1"/>
  <c r="AO13" i="1"/>
  <c r="AN6" i="1"/>
  <c r="AP7" i="1"/>
  <c r="AT8" i="3" l="1"/>
  <c r="AS9" i="3"/>
  <c r="AQ7" i="1"/>
  <c r="AP10" i="1"/>
  <c r="AP11" i="1"/>
  <c r="AP12" i="1"/>
  <c r="AP13" i="1"/>
  <c r="AP14" i="1"/>
  <c r="AP15" i="1"/>
  <c r="AP9" i="1"/>
  <c r="AP17" i="1"/>
  <c r="AP19" i="1"/>
  <c r="AP16" i="1"/>
  <c r="AP18" i="1"/>
  <c r="AU8" i="3" l="1"/>
  <c r="AT9" i="3"/>
  <c r="AR7" i="1"/>
  <c r="AQ10" i="1"/>
  <c r="AQ11" i="1"/>
  <c r="AQ12" i="1"/>
  <c r="AQ13" i="1"/>
  <c r="AQ14" i="1"/>
  <c r="AQ16" i="1"/>
  <c r="AQ18" i="1"/>
  <c r="AQ9" i="1"/>
  <c r="AQ17" i="1"/>
  <c r="AQ19" i="1"/>
  <c r="AQ15" i="1"/>
  <c r="AV8" i="3" l="1"/>
  <c r="AU7" i="3"/>
  <c r="AU9" i="3"/>
  <c r="AS7" i="1"/>
  <c r="AR10" i="1"/>
  <c r="AR11" i="1"/>
  <c r="AR12" i="1"/>
  <c r="AR13" i="1"/>
  <c r="AR14" i="1"/>
  <c r="AR15" i="1"/>
  <c r="AR16" i="1"/>
  <c r="AR17" i="1"/>
  <c r="AR18" i="1"/>
  <c r="AR19" i="1"/>
  <c r="AR9" i="1"/>
  <c r="AW8" i="3" l="1"/>
  <c r="AV9" i="3"/>
  <c r="AR5" i="1"/>
  <c r="AS13" i="1"/>
  <c r="AS9" i="1"/>
  <c r="AS10" i="1"/>
  <c r="AS14" i="1"/>
  <c r="AS16" i="1"/>
  <c r="AS17" i="1"/>
  <c r="AS18" i="1"/>
  <c r="AS19" i="1"/>
  <c r="AS11" i="1"/>
  <c r="AS12" i="1"/>
  <c r="AS15" i="1"/>
  <c r="AT7" i="1"/>
  <c r="AR6" i="1"/>
  <c r="AW9" i="3" l="1"/>
  <c r="AX8" i="3"/>
  <c r="AU7" i="1"/>
  <c r="AT10" i="1"/>
  <c r="AT11" i="1"/>
  <c r="AT12" i="1"/>
  <c r="AT13" i="1"/>
  <c r="AT14" i="1"/>
  <c r="AT15" i="1"/>
  <c r="AT9" i="1"/>
  <c r="AT16" i="1"/>
  <c r="AT18" i="1"/>
  <c r="AT17" i="1"/>
  <c r="AT19" i="1"/>
  <c r="AY8" i="3" l="1"/>
  <c r="AX9" i="3"/>
  <c r="AV7" i="1"/>
  <c r="AU10" i="1"/>
  <c r="AU11" i="1"/>
  <c r="AU12" i="1"/>
  <c r="AU13" i="1"/>
  <c r="AU14" i="1"/>
  <c r="AU15" i="1"/>
  <c r="AU17" i="1"/>
  <c r="AU19" i="1"/>
  <c r="AU9" i="1"/>
  <c r="AU16" i="1"/>
  <c r="AU18" i="1"/>
  <c r="AY9" i="3" l="1"/>
  <c r="AZ8" i="3"/>
  <c r="AW7" i="1"/>
  <c r="AV10" i="1"/>
  <c r="AV11" i="1"/>
  <c r="AV12" i="1"/>
  <c r="AV13" i="1"/>
  <c r="AV14" i="1"/>
  <c r="AV15" i="1"/>
  <c r="AV16" i="1"/>
  <c r="AV17" i="1"/>
  <c r="AV18" i="1"/>
  <c r="AV19" i="1"/>
  <c r="AV9" i="1"/>
  <c r="AZ9" i="3" l="1"/>
  <c r="BA8" i="3"/>
  <c r="AX7" i="1"/>
  <c r="AW12" i="1"/>
  <c r="AW9" i="1"/>
  <c r="AW13" i="1"/>
  <c r="AW15" i="1"/>
  <c r="AW16" i="1"/>
  <c r="AW17" i="1"/>
  <c r="AW18" i="1"/>
  <c r="AW19" i="1"/>
  <c r="AW10" i="1"/>
  <c r="AW14" i="1"/>
  <c r="AW11" i="1"/>
  <c r="BA9" i="3" l="1"/>
  <c r="BB8" i="3"/>
  <c r="AW5" i="1"/>
  <c r="AX10" i="1"/>
  <c r="AX11" i="1"/>
  <c r="AX12" i="1"/>
  <c r="AX13" i="1"/>
  <c r="AX14" i="1"/>
  <c r="AX15" i="1"/>
  <c r="AX9" i="1"/>
  <c r="AX17" i="1"/>
  <c r="AX19" i="1"/>
  <c r="AX16" i="1"/>
  <c r="AX18" i="1"/>
  <c r="AW6" i="1"/>
  <c r="AY7" i="1"/>
  <c r="BB9" i="3" l="1"/>
  <c r="BC8" i="3"/>
  <c r="BB7" i="3"/>
  <c r="AZ7" i="1"/>
  <c r="AY10" i="1"/>
  <c r="AY11" i="1"/>
  <c r="AY12" i="1"/>
  <c r="AY13" i="1"/>
  <c r="AY14" i="1"/>
  <c r="AY16" i="1"/>
  <c r="AY18" i="1"/>
  <c r="AY15" i="1"/>
  <c r="AY17" i="1"/>
  <c r="AY19" i="1"/>
  <c r="AY9" i="1"/>
  <c r="BC9" i="3" l="1"/>
  <c r="BD8" i="3"/>
  <c r="BA7" i="1"/>
  <c r="AZ10" i="1"/>
  <c r="AZ11" i="1"/>
  <c r="AZ12" i="1"/>
  <c r="AZ13" i="1"/>
  <c r="AZ14" i="1"/>
  <c r="AZ15" i="1"/>
  <c r="AZ16" i="1"/>
  <c r="AZ17" i="1"/>
  <c r="AZ18" i="1"/>
  <c r="AZ19" i="1"/>
  <c r="AZ9" i="1"/>
  <c r="BE8" i="3" l="1"/>
  <c r="BD9" i="3"/>
  <c r="BB7" i="1"/>
  <c r="BA11" i="1"/>
  <c r="BA9" i="1"/>
  <c r="BA12" i="1"/>
  <c r="BA16" i="1"/>
  <c r="BA17" i="1"/>
  <c r="BA18" i="1"/>
  <c r="BA19" i="1"/>
  <c r="BA13" i="1"/>
  <c r="BA10" i="1"/>
  <c r="BA14" i="1"/>
  <c r="BA15" i="1"/>
  <c r="BF8" i="3" l="1"/>
  <c r="BE9" i="3"/>
  <c r="BA5" i="1"/>
  <c r="BB10" i="1"/>
  <c r="BB11" i="1"/>
  <c r="BB12" i="1"/>
  <c r="BB13" i="1"/>
  <c r="BB14" i="1"/>
  <c r="BB15" i="1"/>
  <c r="BB9" i="1"/>
  <c r="BB16" i="1"/>
  <c r="BB18" i="1"/>
  <c r="BB17" i="1"/>
  <c r="BB19" i="1"/>
  <c r="BC7" i="1"/>
  <c r="BA6" i="1"/>
  <c r="BG8" i="3" l="1"/>
  <c r="BF9" i="3"/>
  <c r="BD7" i="1"/>
  <c r="BC10" i="1"/>
  <c r="BC11" i="1"/>
  <c r="BC12" i="1"/>
  <c r="BC13" i="1"/>
  <c r="BC14" i="1"/>
  <c r="BC15" i="1"/>
  <c r="BC17" i="1"/>
  <c r="BC19" i="1"/>
  <c r="BC9" i="1"/>
  <c r="BC16" i="1"/>
  <c r="BC18" i="1"/>
  <c r="BG9" i="3" l="1"/>
  <c r="BH8" i="3"/>
  <c r="BE7" i="1"/>
  <c r="BD10" i="1"/>
  <c r="BD11" i="1"/>
  <c r="BD12" i="1"/>
  <c r="BD13" i="1"/>
  <c r="BD14" i="1"/>
  <c r="BD15" i="1"/>
  <c r="BD16" i="1"/>
  <c r="BD17" i="1"/>
  <c r="BD18" i="1"/>
  <c r="BD19" i="1"/>
  <c r="BD9" i="1"/>
  <c r="BH9" i="3" l="1"/>
  <c r="BI8" i="3"/>
  <c r="BF7" i="1"/>
  <c r="BE10" i="1"/>
  <c r="BE14" i="1"/>
  <c r="BE9" i="1"/>
  <c r="BE11" i="1"/>
  <c r="BE15" i="1"/>
  <c r="BE16" i="1"/>
  <c r="BE17" i="1"/>
  <c r="BE18" i="1"/>
  <c r="BE19" i="1"/>
  <c r="BE12" i="1"/>
  <c r="BE13" i="1"/>
  <c r="BJ8" i="3" l="1"/>
  <c r="BI7" i="3"/>
  <c r="BI9" i="3"/>
  <c r="BE5" i="1"/>
  <c r="BF10" i="1"/>
  <c r="BF11" i="1"/>
  <c r="BF12" i="1"/>
  <c r="BF13" i="1"/>
  <c r="BF14" i="1"/>
  <c r="BF15" i="1"/>
  <c r="BF9" i="1"/>
  <c r="BF17" i="1"/>
  <c r="BF19" i="1"/>
  <c r="BF16" i="1"/>
  <c r="BF18" i="1"/>
  <c r="BG7" i="1"/>
  <c r="BE6" i="1"/>
  <c r="BK8" i="3" l="1"/>
  <c r="BJ9" i="3"/>
  <c r="BH7" i="1"/>
  <c r="BG10" i="1"/>
  <c r="BG11" i="1"/>
  <c r="BG12" i="1"/>
  <c r="BG13" i="1"/>
  <c r="BG14" i="1"/>
  <c r="BG16" i="1"/>
  <c r="BG18" i="1"/>
  <c r="BG19" i="1"/>
  <c r="BG9" i="1"/>
  <c r="BG17" i="1"/>
  <c r="BG15" i="1"/>
  <c r="BL8" i="3" l="1"/>
  <c r="BK9" i="3"/>
  <c r="BI7" i="1"/>
  <c r="BH10" i="1"/>
  <c r="BH11" i="1"/>
  <c r="BH12" i="1"/>
  <c r="BH13" i="1"/>
  <c r="BH14" i="1"/>
  <c r="BH15" i="1"/>
  <c r="BH16" i="1"/>
  <c r="BH17" i="1"/>
  <c r="BH18" i="1"/>
  <c r="BH19" i="1"/>
  <c r="BH9" i="1"/>
  <c r="BL9" i="3" l="1"/>
  <c r="BM8" i="3"/>
  <c r="BI13" i="1"/>
  <c r="BI9" i="1"/>
  <c r="BI10" i="1"/>
  <c r="BI14" i="1"/>
  <c r="BI16" i="1"/>
  <c r="BI17" i="1"/>
  <c r="BI18" i="1"/>
  <c r="BI19" i="1"/>
  <c r="BI11" i="1"/>
  <c r="BI12" i="1"/>
  <c r="BI15" i="1"/>
  <c r="BM9" i="3" l="1"/>
  <c r="BN8" i="3"/>
  <c r="BO8" i="3" l="1"/>
  <c r="BN9" i="3"/>
  <c r="BO9" i="3" l="1"/>
  <c r="BP8" i="3"/>
  <c r="BP7" i="3" l="1"/>
  <c r="BP9" i="3"/>
  <c r="BQ8" i="3"/>
  <c r="BR8" i="3" l="1"/>
  <c r="BQ9" i="3"/>
  <c r="BR9" i="3" l="1"/>
  <c r="BS8" i="3"/>
  <c r="BS9" i="3" l="1"/>
  <c r="BT8" i="3"/>
  <c r="BU8" i="3" l="1"/>
  <c r="BT9" i="3"/>
  <c r="BV8" i="3" l="1"/>
  <c r="BU9" i="3"/>
  <c r="BW8" i="3" l="1"/>
  <c r="BV9" i="3"/>
  <c r="BX8" i="3" l="1"/>
  <c r="BW7" i="3"/>
  <c r="BW9" i="3"/>
  <c r="BX9" i="3" l="1"/>
  <c r="BY8" i="3"/>
  <c r="BY9" i="3" l="1"/>
  <c r="BZ8" i="3"/>
  <c r="CA8" i="3" l="1"/>
  <c r="BZ9" i="3"/>
  <c r="CA9" i="3" l="1"/>
  <c r="CB8" i="3"/>
  <c r="CB9" i="3" l="1"/>
  <c r="CC8" i="3"/>
  <c r="CD8" i="3" l="1"/>
  <c r="CC9" i="3"/>
  <c r="CD9" i="3" l="1"/>
  <c r="CE8" i="3"/>
  <c r="CD7" i="3"/>
  <c r="CE9" i="3" l="1"/>
  <c r="CF8" i="3"/>
  <c r="CG8" i="3" l="1"/>
  <c r="CF9" i="3"/>
  <c r="CH8" i="3" l="1"/>
  <c r="CG9" i="3"/>
  <c r="CI8" i="3" l="1"/>
  <c r="CH9" i="3"/>
  <c r="CI9" i="3" l="1"/>
  <c r="CJ8" i="3"/>
  <c r="CJ9" i="3" l="1"/>
  <c r="CK8" i="3"/>
  <c r="CK9" i="3" l="1"/>
  <c r="CL8" i="3"/>
  <c r="CK7" i="3"/>
  <c r="CM8" i="3" l="1"/>
  <c r="CL9" i="3"/>
  <c r="CN8" i="3" l="1"/>
  <c r="CM9" i="3"/>
  <c r="CN9" i="3" l="1"/>
  <c r="CO8" i="3"/>
  <c r="CP8" i="3" l="1"/>
  <c r="CO9" i="3"/>
  <c r="CQ8" i="3" l="1"/>
  <c r="CP9" i="3"/>
  <c r="CQ9" i="3" l="1"/>
  <c r="CR8" i="3"/>
  <c r="CR7" i="3" l="1"/>
  <c r="CR9" i="3"/>
  <c r="CS8" i="3"/>
  <c r="CT8" i="3" l="1"/>
  <c r="CS9" i="3"/>
  <c r="CU8" i="3" l="1"/>
  <c r="CT9" i="3"/>
  <c r="CU9" i="3" l="1"/>
  <c r="CV8" i="3"/>
  <c r="CV9" i="3" l="1"/>
  <c r="CW8" i="3"/>
  <c r="CX8" i="3" l="1"/>
  <c r="CW9" i="3"/>
  <c r="CY8" i="3" l="1"/>
  <c r="CX9" i="3"/>
  <c r="CZ8" i="3" l="1"/>
  <c r="CY7" i="3"/>
  <c r="CY9" i="3"/>
  <c r="CZ9" i="3" l="1"/>
  <c r="DA8" i="3"/>
  <c r="DA9" i="3" l="1"/>
  <c r="DB8" i="3"/>
  <c r="DC8" i="3" l="1"/>
  <c r="DB9" i="3"/>
  <c r="DC9" i="3" l="1"/>
  <c r="DD8" i="3"/>
  <c r="DD9" i="3" l="1"/>
  <c r="DE8" i="3"/>
  <c r="DF8" i="3" l="1"/>
  <c r="DE9" i="3"/>
  <c r="DF9" i="3" l="1"/>
  <c r="DG8" i="3"/>
  <c r="DF7" i="3"/>
  <c r="DG9" i="3" l="1"/>
  <c r="DH8" i="3"/>
  <c r="DI8" i="3" l="1"/>
  <c r="DH9" i="3"/>
  <c r="DI9" i="3" l="1"/>
  <c r="DJ8" i="3"/>
  <c r="DK8" i="3" l="1"/>
  <c r="DJ9" i="3"/>
  <c r="DK9" i="3" l="1"/>
  <c r="DL8" i="3"/>
  <c r="DL9" i="3" l="1"/>
  <c r="DM8" i="3"/>
  <c r="DM9" i="3" l="1"/>
  <c r="DN8" i="3"/>
  <c r="DM7" i="3"/>
  <c r="DO8" i="3" l="1"/>
  <c r="DN9" i="3"/>
  <c r="DP8" i="3" l="1"/>
  <c r="DO9" i="3"/>
  <c r="DQ8" i="3" l="1"/>
  <c r="DP9" i="3"/>
  <c r="DR8" i="3" l="1"/>
  <c r="DQ9" i="3"/>
  <c r="DS8" i="3" l="1"/>
  <c r="DR9" i="3"/>
  <c r="DS9" i="3" l="1"/>
  <c r="DT8" i="3"/>
  <c r="DT7" i="3" l="1"/>
  <c r="DT9" i="3"/>
  <c r="DU8" i="3"/>
  <c r="DV8" i="3" l="1"/>
  <c r="DU9" i="3"/>
  <c r="DV9" i="3" l="1"/>
  <c r="DW8" i="3"/>
  <c r="DW9" i="3" l="1"/>
  <c r="DX8" i="3"/>
  <c r="DX9" i="3" l="1"/>
  <c r="DY8" i="3"/>
  <c r="DZ8" i="3" l="1"/>
  <c r="DZ9" i="3" s="1"/>
  <c r="DY9" i="3"/>
</calcChain>
</file>

<file path=xl/sharedStrings.xml><?xml version="1.0" encoding="utf-8"?>
<sst xmlns="http://schemas.openxmlformats.org/spreadsheetml/2006/main" count="230" uniqueCount="81">
  <si>
    <t>Project name</t>
  </si>
  <si>
    <t>Project start date</t>
  </si>
  <si>
    <t>Week starting</t>
  </si>
  <si>
    <t>Activity</t>
  </si>
  <si>
    <t>AssignedTo</t>
  </si>
  <si>
    <t>Start</t>
  </si>
  <si>
    <t>End</t>
  </si>
  <si>
    <t>Days</t>
  </si>
  <si>
    <t>Status</t>
  </si>
  <si>
    <t>% Done</t>
  </si>
  <si>
    <t>#</t>
  </si>
  <si>
    <t>Me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</si>
  <si>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</si>
  <si>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</si>
  <si>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</si>
  <si>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</si>
  <si>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</si>
  <si>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</si>
  <si>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</si>
  <si>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</si>
  <si>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</si>
  <si>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</si>
  <si>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</si>
  <si>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Not started</t>
  </si>
  <si>
    <t>In progress</t>
  </si>
  <si>
    <t>Blocked</t>
  </si>
  <si>
    <t>Complete</t>
  </si>
  <si>
    <t>statuses</t>
  </si>
  <si>
    <t>formulas=&gt;</t>
  </si>
  <si>
    <t>compl frml</t>
  </si>
  <si>
    <t>block frml</t>
  </si>
  <si>
    <t>blocked</t>
  </si>
  <si>
    <t>completed</t>
  </si>
  <si>
    <t>add milestone</t>
  </si>
  <si>
    <t>Add gnt bars stp 1-2</t>
  </si>
  <si>
    <t>https://youtu.be/tuQpGzL_14g?si=7MaH7WiYTP2mfML9</t>
  </si>
  <si>
    <r>
      <rPr>
        <b/>
        <sz val="12"/>
        <color theme="1"/>
        <rFont val="Helvetica Neue"/>
        <family val="2"/>
      </rPr>
      <t>Code Language Translation Plugin</t>
    </r>
    <r>
      <rPr>
        <sz val="12"/>
        <color theme="1"/>
        <rFont val="Helvetica Neue"/>
        <family val="2"/>
      </rPr>
      <t>: Bridging English and French Programming Collaboration</t>
    </r>
  </si>
  <si>
    <t>Project Start Date:</t>
  </si>
  <si>
    <t>PROJECT:</t>
  </si>
  <si>
    <t>No</t>
  </si>
  <si>
    <t xml:space="preserve">% Done </t>
  </si>
  <si>
    <t>Research and Planning</t>
  </si>
  <si>
    <t>Define Scope and Requirements</t>
  </si>
  <si>
    <t>Research NLP Libraries and Translation</t>
  </si>
  <si>
    <t>Design Plugin Architecture</t>
  </si>
  <si>
    <t>Development</t>
  </si>
  <si>
    <t xml:space="preserve">Backend Script Development </t>
  </si>
  <si>
    <t>Set Up Development Environment</t>
  </si>
  <si>
    <t>Develop Basic Code Parser</t>
  </si>
  <si>
    <t>Implement Translation Layer</t>
  </si>
  <si>
    <t>Build Output Generator</t>
  </si>
  <si>
    <t>IDE Integration</t>
  </si>
  <si>
    <t>Design IDE Plugin Interface</t>
  </si>
  <si>
    <t>Implement Real-Time Translation Feature</t>
  </si>
  <si>
    <t>Add User Customization Options</t>
  </si>
  <si>
    <t xml:space="preserve">Testing and Finalization </t>
  </si>
  <si>
    <t>Unit Testing for Backend Script</t>
  </si>
  <si>
    <t>Integration Testing with IDEs</t>
  </si>
  <si>
    <t>User Testing and Feedback</t>
  </si>
  <si>
    <t>Documentation and Deployment</t>
  </si>
  <si>
    <t>1-1</t>
  </si>
  <si>
    <t>1-2</t>
  </si>
  <si>
    <t>1-3</t>
  </si>
  <si>
    <t>2</t>
  </si>
  <si>
    <t>2-1</t>
  </si>
  <si>
    <t>2-2</t>
  </si>
  <si>
    <t>2-1-1</t>
  </si>
  <si>
    <t>2-1-2</t>
  </si>
  <si>
    <t>2-1-3</t>
  </si>
  <si>
    <t>2-1-4</t>
  </si>
  <si>
    <t>2-2-1</t>
  </si>
  <si>
    <t>2-2-2</t>
  </si>
  <si>
    <t>2-2-3</t>
  </si>
  <si>
    <t>3</t>
  </si>
  <si>
    <t>3-1</t>
  </si>
  <si>
    <t>3-2</t>
  </si>
  <si>
    <t>3-3</t>
  </si>
  <si>
    <t>3-4</t>
  </si>
  <si>
    <t>-</t>
  </si>
  <si>
    <t>statues</t>
  </si>
  <si>
    <t>https://youtu.be/un8j6QqpYa0?si=JURjzfcLpNJBImrf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</si>
</sst>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yyyy"/>
    <numFmt numFmtId="166" formatCode="d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Wingdings"/>
      <charset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15" fontId="0" fillId="0" borderId="0" xfId="0" applyNumberFormat="1" applyAlignment="1">
      <alignment horizontal="center" vertical="center" textRotation="90"/>
    </xf>
    <xf numFmtId="0" fontId="0" fillId="0" borderId="0" xfId="0" applyAlignment="1">
      <alignment textRotation="90"/>
    </xf>
    <xf numFmtId="16" fontId="0" fillId="0" borderId="7" xfId="0" applyNumberFormat="1" applyBorder="1" applyAlignment="1">
      <alignment textRotation="90"/>
    </xf>
    <xf numFmtId="16" fontId="0" fillId="0" borderId="8" xfId="0" applyNumberFormat="1" applyBorder="1" applyAlignment="1">
      <alignment textRotation="90"/>
    </xf>
    <xf numFmtId="16" fontId="0" fillId="0" borderId="9" xfId="0" applyNumberFormat="1" applyBorder="1" applyAlignment="1">
      <alignment textRotation="90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1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10" xfId="0" applyBorder="1" applyAlignment="1">
      <alignment vertical="center"/>
    </xf>
    <xf numFmtId="15" fontId="0" fillId="0" borderId="10" xfId="0" applyNumberFormat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 indent="1"/>
    </xf>
    <xf numFmtId="0" fontId="0" fillId="0" borderId="10" xfId="0" applyBorder="1" applyAlignment="1">
      <alignment horizontal="left" vertical="center" indent="1"/>
    </xf>
    <xf numFmtId="9" fontId="0" fillId="0" borderId="10" xfId="1" applyFont="1" applyBorder="1" applyAlignment="1">
      <alignment horizontal="center" vertical="center"/>
    </xf>
    <xf numFmtId="0" fontId="3" fillId="0" borderId="12" xfId="0" applyFont="1" applyBorder="1"/>
    <xf numFmtId="0" fontId="0" fillId="0" borderId="0" xfId="0" applyAlignment="1">
      <alignment horizontal="right" vertical="center" indent="1"/>
    </xf>
    <xf numFmtId="0" fontId="0" fillId="0" borderId="0" xfId="0" applyAlignment="1">
      <alignment vertical="center"/>
    </xf>
    <xf numFmtId="0" fontId="0" fillId="8" borderId="0" xfId="0" applyFill="1"/>
    <xf numFmtId="0" fontId="4" fillId="7" borderId="0" xfId="0" applyFont="1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 textRotation="90"/>
    </xf>
    <xf numFmtId="16" fontId="0" fillId="0" borderId="14" xfId="0" applyNumberFormat="1" applyBorder="1" applyAlignment="1">
      <alignment horizontal="center" vertical="center" textRotation="90"/>
    </xf>
    <xf numFmtId="16" fontId="0" fillId="0" borderId="2" xfId="0" applyNumberFormat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16" fontId="0" fillId="0" borderId="0" xfId="0" applyNumberFormat="1" applyAlignment="1">
      <alignment horizontal="center" vertical="center" textRotation="90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15" fontId="0" fillId="0" borderId="17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10"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8" tint="0.59996337778862885"/>
        </patternFill>
      </fill>
    </dxf>
    <dxf>
      <border>
        <left style="thin">
          <color theme="9" tint="-0.24994659260841701"/>
        </left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tuQpGzL_14g?si=7MaH7WiYTP2mfML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038-849D-EC41-A397-6600F859DAC5}">
  <sheetPr>
    <pageSetUpPr fitToPage="1"/>
  </sheetPr>
  <dimension ref="A4:CB33"/>
  <sheetViews>
    <sheetView showGridLines="0" zoomScale="97" workbookViewId="0">
      <pane xSplit="9" ySplit="8" topLeftCell="J23" activePane="bottomRight" state="frozen"/>
      <selection pane="topRight" activeCell="J1" sqref="J1"/>
      <selection pane="bottomLeft" activeCell="A9" sqref="A9"/>
      <selection pane="bottomRight" activeCell="E35" sqref="E35"/>
    </sheetView>
  </sheetViews>
  <sheetFormatPr baseColWidth="10" defaultRowHeight="16" x14ac:dyDescent="0.2"/>
  <cols>
    <col min="1" max="1" width="10.83203125" customWidth="1"/>
    <col min="2" max="2" width="15.83203125" bestFit="1" customWidth="1"/>
    <col min="3" max="3" width="12.6640625" customWidth="1"/>
    <col min="8" max="8" width="12.6640625" bestFit="1" customWidth="1"/>
    <col min="9" max="9" width="1.5" customWidth="1"/>
    <col min="10" max="64" width="3.83203125" customWidth="1"/>
  </cols>
  <sheetData>
    <row r="4" spans="1:80" x14ac:dyDescent="0.2">
      <c r="C4" s="2"/>
    </row>
    <row r="5" spans="1:80" x14ac:dyDescent="0.2">
      <c r="B5" s="15" t="s">
        <v>1</v>
      </c>
      <c r="C5" s="14">
        <v>45631</v>
      </c>
      <c r="J5" s="58">
        <f>K7</f>
        <v>45638</v>
      </c>
      <c r="K5" s="59"/>
      <c r="L5" s="59"/>
      <c r="M5" s="59"/>
      <c r="N5" s="59">
        <f>O7</f>
        <v>45666</v>
      </c>
      <c r="O5" s="59"/>
      <c r="P5" s="59"/>
      <c r="Q5" s="59"/>
      <c r="R5" s="59">
        <f>S7</f>
        <v>45694</v>
      </c>
      <c r="S5" s="59"/>
      <c r="T5" s="59"/>
      <c r="U5" s="59"/>
      <c r="V5" s="59"/>
      <c r="W5" s="56">
        <f>X7</f>
        <v>45729</v>
      </c>
      <c r="X5" s="56"/>
      <c r="Y5" s="56"/>
      <c r="Z5" s="56"/>
      <c r="AA5" s="56">
        <f>AB7</f>
        <v>45757</v>
      </c>
      <c r="AB5" s="56"/>
      <c r="AC5" s="56"/>
      <c r="AD5" s="56"/>
      <c r="AE5" s="56">
        <f>AF7</f>
        <v>45785</v>
      </c>
      <c r="AF5" s="56"/>
      <c r="AG5" s="56"/>
      <c r="AH5" s="56"/>
      <c r="AI5" s="56"/>
      <c r="AJ5" s="59">
        <f>AJ7</f>
        <v>45813</v>
      </c>
      <c r="AK5" s="59"/>
      <c r="AL5" s="59"/>
      <c r="AM5" s="59"/>
      <c r="AN5" s="59">
        <f>AO7</f>
        <v>45848</v>
      </c>
      <c r="AO5" s="59"/>
      <c r="AP5" s="59"/>
      <c r="AQ5" s="59"/>
      <c r="AR5" s="59">
        <f>AS7</f>
        <v>45876</v>
      </c>
      <c r="AS5" s="59"/>
      <c r="AT5" s="59"/>
      <c r="AU5" s="59"/>
      <c r="AV5" s="59"/>
      <c r="AW5" s="56">
        <f>AX7</f>
        <v>45911</v>
      </c>
      <c r="AX5" s="56"/>
      <c r="AY5" s="56"/>
      <c r="AZ5" s="56"/>
      <c r="BA5" s="56">
        <f>BB7</f>
        <v>45939</v>
      </c>
      <c r="BB5" s="56"/>
      <c r="BC5" s="56"/>
      <c r="BD5" s="56"/>
      <c r="BE5" s="56">
        <f>BF7</f>
        <v>45967</v>
      </c>
      <c r="BF5" s="56"/>
      <c r="BG5" s="56"/>
      <c r="BH5" s="56"/>
      <c r="BI5" s="57"/>
    </row>
    <row r="6" spans="1:80" x14ac:dyDescent="0.2">
      <c r="J6" s="55">
        <f>K7</f>
        <v>45638</v>
      </c>
      <c r="K6" s="52"/>
      <c r="L6" s="52"/>
      <c r="M6" s="52"/>
      <c r="N6" s="53">
        <f>O7</f>
        <v>45666</v>
      </c>
      <c r="O6" s="53"/>
      <c r="P6" s="53"/>
      <c r="Q6" s="53"/>
      <c r="R6" s="52">
        <f>S7</f>
        <v>45694</v>
      </c>
      <c r="S6" s="52"/>
      <c r="T6" s="52"/>
      <c r="U6" s="52"/>
      <c r="V6" s="52"/>
      <c r="W6" s="53">
        <f>X7</f>
        <v>45729</v>
      </c>
      <c r="X6" s="53"/>
      <c r="Y6" s="53"/>
      <c r="Z6" s="53"/>
      <c r="AA6" s="52">
        <f>AB7</f>
        <v>45757</v>
      </c>
      <c r="AB6" s="52"/>
      <c r="AC6" s="52"/>
      <c r="AD6" s="52"/>
      <c r="AE6" s="53">
        <f>AF7</f>
        <v>45785</v>
      </c>
      <c r="AF6" s="53"/>
      <c r="AG6" s="53"/>
      <c r="AH6" s="53"/>
      <c r="AI6" s="53"/>
      <c r="AJ6" s="52">
        <f>AK7</f>
        <v>45820</v>
      </c>
      <c r="AK6" s="52"/>
      <c r="AL6" s="52"/>
      <c r="AM6" s="52"/>
      <c r="AN6" s="53">
        <f>AO7</f>
        <v>45848</v>
      </c>
      <c r="AO6" s="53"/>
      <c r="AP6" s="53"/>
      <c r="AQ6" s="53"/>
      <c r="AR6" s="52">
        <f>AS7</f>
        <v>45876</v>
      </c>
      <c r="AS6" s="52"/>
      <c r="AT6" s="52"/>
      <c r="AU6" s="52"/>
      <c r="AV6" s="52"/>
      <c r="AW6" s="53">
        <f>AX7</f>
        <v>45911</v>
      </c>
      <c r="AX6" s="53"/>
      <c r="AY6" s="53"/>
      <c r="AZ6" s="53"/>
      <c r="BA6" s="52">
        <f>BB7</f>
        <v>45939</v>
      </c>
      <c r="BB6" s="52"/>
      <c r="BC6" s="52"/>
      <c r="BD6" s="52"/>
      <c r="BE6" s="53">
        <f>BF7</f>
        <v>45967</v>
      </c>
      <c r="BF6" s="53"/>
      <c r="BG6" s="53"/>
      <c r="BH6" s="53"/>
      <c r="BI6" s="54"/>
    </row>
    <row r="7" spans="1:80" ht="44" x14ac:dyDescent="0.2">
      <c r="B7" s="1" t="s">
        <v>0</v>
      </c>
      <c r="H7" s="3" t="s">
        <v>2</v>
      </c>
      <c r="I7" s="4"/>
      <c r="J7" s="6">
        <f>C5</f>
        <v>45631</v>
      </c>
      <c r="K7" s="7">
        <f>J7+7</f>
        <v>45638</v>
      </c>
      <c r="L7" s="7">
        <f t="shared" ref="L7:BI7" si="0">K7+7</f>
        <v>45645</v>
      </c>
      <c r="M7" s="7">
        <f t="shared" si="0"/>
        <v>45652</v>
      </c>
      <c r="N7" s="7">
        <f t="shared" si="0"/>
        <v>45659</v>
      </c>
      <c r="O7" s="7">
        <f t="shared" si="0"/>
        <v>45666</v>
      </c>
      <c r="P7" s="7">
        <f t="shared" si="0"/>
        <v>45673</v>
      </c>
      <c r="Q7" s="7">
        <f t="shared" si="0"/>
        <v>45680</v>
      </c>
      <c r="R7" s="7">
        <f t="shared" si="0"/>
        <v>45687</v>
      </c>
      <c r="S7" s="7">
        <f t="shared" si="0"/>
        <v>45694</v>
      </c>
      <c r="T7" s="7">
        <f t="shared" si="0"/>
        <v>45701</v>
      </c>
      <c r="U7" s="7">
        <f t="shared" si="0"/>
        <v>45708</v>
      </c>
      <c r="V7" s="7">
        <f t="shared" si="0"/>
        <v>45715</v>
      </c>
      <c r="W7" s="7">
        <f t="shared" si="0"/>
        <v>45722</v>
      </c>
      <c r="X7" s="7">
        <f t="shared" si="0"/>
        <v>45729</v>
      </c>
      <c r="Y7" s="7">
        <f t="shared" si="0"/>
        <v>45736</v>
      </c>
      <c r="Z7" s="7">
        <f t="shared" si="0"/>
        <v>45743</v>
      </c>
      <c r="AA7" s="7">
        <f t="shared" si="0"/>
        <v>45750</v>
      </c>
      <c r="AB7" s="7">
        <f t="shared" si="0"/>
        <v>45757</v>
      </c>
      <c r="AC7" s="7">
        <f t="shared" si="0"/>
        <v>45764</v>
      </c>
      <c r="AD7" s="7">
        <f t="shared" si="0"/>
        <v>45771</v>
      </c>
      <c r="AE7" s="7">
        <f t="shared" si="0"/>
        <v>45778</v>
      </c>
      <c r="AF7" s="7">
        <f t="shared" si="0"/>
        <v>45785</v>
      </c>
      <c r="AG7" s="7">
        <f t="shared" si="0"/>
        <v>45792</v>
      </c>
      <c r="AH7" s="7">
        <f t="shared" si="0"/>
        <v>45799</v>
      </c>
      <c r="AI7" s="7">
        <f t="shared" si="0"/>
        <v>45806</v>
      </c>
      <c r="AJ7" s="7">
        <f t="shared" si="0"/>
        <v>45813</v>
      </c>
      <c r="AK7" s="7">
        <f t="shared" si="0"/>
        <v>45820</v>
      </c>
      <c r="AL7" s="7">
        <f t="shared" si="0"/>
        <v>45827</v>
      </c>
      <c r="AM7" s="7">
        <f t="shared" si="0"/>
        <v>45834</v>
      </c>
      <c r="AN7" s="7">
        <f t="shared" si="0"/>
        <v>45841</v>
      </c>
      <c r="AO7" s="7">
        <f t="shared" si="0"/>
        <v>45848</v>
      </c>
      <c r="AP7" s="7">
        <f t="shared" si="0"/>
        <v>45855</v>
      </c>
      <c r="AQ7" s="7">
        <f t="shared" si="0"/>
        <v>45862</v>
      </c>
      <c r="AR7" s="7">
        <f t="shared" si="0"/>
        <v>45869</v>
      </c>
      <c r="AS7" s="7">
        <f t="shared" si="0"/>
        <v>45876</v>
      </c>
      <c r="AT7" s="7">
        <f t="shared" si="0"/>
        <v>45883</v>
      </c>
      <c r="AU7" s="7">
        <f t="shared" si="0"/>
        <v>45890</v>
      </c>
      <c r="AV7" s="7">
        <f t="shared" si="0"/>
        <v>45897</v>
      </c>
      <c r="AW7" s="7">
        <f t="shared" si="0"/>
        <v>45904</v>
      </c>
      <c r="AX7" s="7">
        <f t="shared" si="0"/>
        <v>45911</v>
      </c>
      <c r="AY7" s="7">
        <f t="shared" si="0"/>
        <v>45918</v>
      </c>
      <c r="AZ7" s="7">
        <f t="shared" si="0"/>
        <v>45925</v>
      </c>
      <c r="BA7" s="7">
        <f t="shared" si="0"/>
        <v>45932</v>
      </c>
      <c r="BB7" s="7">
        <f t="shared" si="0"/>
        <v>45939</v>
      </c>
      <c r="BC7" s="7">
        <f t="shared" si="0"/>
        <v>45946</v>
      </c>
      <c r="BD7" s="7">
        <f t="shared" si="0"/>
        <v>45953</v>
      </c>
      <c r="BE7" s="7">
        <f t="shared" si="0"/>
        <v>45960</v>
      </c>
      <c r="BF7" s="7">
        <f t="shared" si="0"/>
        <v>45967</v>
      </c>
      <c r="BG7" s="7">
        <f t="shared" si="0"/>
        <v>45974</v>
      </c>
      <c r="BH7" s="7">
        <f t="shared" si="0"/>
        <v>45981</v>
      </c>
      <c r="BI7" s="8">
        <f t="shared" si="0"/>
        <v>45988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 s="1" customFormat="1" ht="20" customHeight="1" x14ac:dyDescent="0.2">
      <c r="A8" s="10" t="s">
        <v>10</v>
      </c>
      <c r="B8" s="11" t="s">
        <v>3</v>
      </c>
      <c r="C8" s="10" t="s">
        <v>4</v>
      </c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spans="1:80" ht="25" customHeight="1" x14ac:dyDescent="0.2">
      <c r="A9" s="18">
        <v>1</v>
      </c>
      <c r="B9" s="21" t="s">
        <v>12</v>
      </c>
      <c r="C9" s="22" t="s">
        <v>11</v>
      </c>
      <c r="D9" s="19">
        <f>C5</f>
        <v>45631</v>
      </c>
      <c r="E9" s="19">
        <f>D9+8</f>
        <v>45639</v>
      </c>
      <c r="F9" s="20">
        <f>IF(E9="","",NETWORKDAYS(D9,E9))</f>
        <v>7</v>
      </c>
      <c r="G9" s="18" t="s">
        <v>24</v>
      </c>
      <c r="H9" s="23">
        <v>0.5</v>
      </c>
      <c r="J9" s="24" t="str">
        <f>IF(J$7=($E9-WEEKDAY($E9,14)+1),"u","")</f>
        <v/>
      </c>
      <c r="K9" s="24" t="str">
        <f t="shared" ref="K9:BI13" si="1">IF(K$7=($E9-WEEKDAY($E9,14)+1),"u","")</f>
        <v>u</v>
      </c>
      <c r="L9" s="24" t="str">
        <f t="shared" si="1"/>
        <v/>
      </c>
      <c r="M9" s="24" t="str">
        <f t="shared" si="1"/>
        <v/>
      </c>
      <c r="N9" s="24" t="str">
        <f t="shared" si="1"/>
        <v/>
      </c>
      <c r="O9" s="24" t="str">
        <f t="shared" si="1"/>
        <v/>
      </c>
      <c r="P9" s="24" t="str">
        <f t="shared" si="1"/>
        <v/>
      </c>
      <c r="Q9" s="24" t="str">
        <f t="shared" si="1"/>
        <v/>
      </c>
      <c r="R9" s="24" t="str">
        <f t="shared" si="1"/>
        <v/>
      </c>
      <c r="S9" s="24" t="str">
        <f t="shared" si="1"/>
        <v/>
      </c>
      <c r="T9" s="24" t="str">
        <f t="shared" si="1"/>
        <v/>
      </c>
      <c r="U9" s="24" t="str">
        <f t="shared" si="1"/>
        <v/>
      </c>
      <c r="V9" s="24" t="str">
        <f t="shared" si="1"/>
        <v/>
      </c>
      <c r="W9" s="24" t="str">
        <f t="shared" si="1"/>
        <v/>
      </c>
      <c r="X9" s="24" t="str">
        <f t="shared" si="1"/>
        <v/>
      </c>
      <c r="Y9" s="24" t="str">
        <f t="shared" si="1"/>
        <v/>
      </c>
      <c r="Z9" s="24" t="str">
        <f t="shared" si="1"/>
        <v/>
      </c>
      <c r="AA9" s="24" t="str">
        <f t="shared" si="1"/>
        <v/>
      </c>
      <c r="AB9" s="24" t="str">
        <f t="shared" si="1"/>
        <v/>
      </c>
      <c r="AC9" s="24" t="str">
        <f t="shared" si="1"/>
        <v/>
      </c>
      <c r="AD9" s="24" t="str">
        <f t="shared" si="1"/>
        <v/>
      </c>
      <c r="AE9" s="24" t="str">
        <f t="shared" si="1"/>
        <v/>
      </c>
      <c r="AF9" s="24" t="str">
        <f t="shared" si="1"/>
        <v/>
      </c>
      <c r="AG9" s="24" t="str">
        <f t="shared" si="1"/>
        <v/>
      </c>
      <c r="AH9" s="24" t="str">
        <f t="shared" si="1"/>
        <v/>
      </c>
      <c r="AI9" s="24" t="str">
        <f t="shared" si="1"/>
        <v/>
      </c>
      <c r="AJ9" s="24" t="str">
        <f t="shared" si="1"/>
        <v/>
      </c>
      <c r="AK9" s="24" t="str">
        <f t="shared" si="1"/>
        <v/>
      </c>
      <c r="AL9" s="24" t="str">
        <f t="shared" si="1"/>
        <v/>
      </c>
      <c r="AM9" s="24" t="str">
        <f t="shared" si="1"/>
        <v/>
      </c>
      <c r="AN9" s="24" t="str">
        <f t="shared" si="1"/>
        <v/>
      </c>
      <c r="AO9" s="24" t="str">
        <f t="shared" si="1"/>
        <v/>
      </c>
      <c r="AP9" s="24" t="str">
        <f t="shared" si="1"/>
        <v/>
      </c>
      <c r="AQ9" s="24" t="str">
        <f t="shared" si="1"/>
        <v/>
      </c>
      <c r="AR9" s="24" t="str">
        <f t="shared" si="1"/>
        <v/>
      </c>
      <c r="AS9" s="24" t="str">
        <f t="shared" si="1"/>
        <v/>
      </c>
      <c r="AT9" s="24" t="str">
        <f t="shared" si="1"/>
        <v/>
      </c>
      <c r="AU9" s="24" t="str">
        <f t="shared" si="1"/>
        <v/>
      </c>
      <c r="AV9" s="24" t="str">
        <f t="shared" si="1"/>
        <v/>
      </c>
      <c r="AW9" s="24" t="str">
        <f t="shared" si="1"/>
        <v/>
      </c>
      <c r="AX9" s="24" t="str">
        <f t="shared" si="1"/>
        <v/>
      </c>
      <c r="AY9" s="24" t="str">
        <f t="shared" si="1"/>
        <v/>
      </c>
      <c r="AZ9" s="24" t="str">
        <f t="shared" si="1"/>
        <v/>
      </c>
      <c r="BA9" s="24" t="str">
        <f t="shared" si="1"/>
        <v/>
      </c>
      <c r="BB9" s="24" t="str">
        <f t="shared" si="1"/>
        <v/>
      </c>
      <c r="BC9" s="24" t="str">
        <f t="shared" si="1"/>
        <v/>
      </c>
      <c r="BD9" s="24" t="str">
        <f t="shared" si="1"/>
        <v/>
      </c>
      <c r="BE9" s="24" t="str">
        <f t="shared" si="1"/>
        <v/>
      </c>
      <c r="BF9" s="24" t="str">
        <f t="shared" si="1"/>
        <v/>
      </c>
      <c r="BG9" s="24" t="str">
        <f t="shared" si="1"/>
        <v/>
      </c>
      <c r="BH9" s="24" t="str">
        <f t="shared" si="1"/>
        <v/>
      </c>
      <c r="BI9" s="24" t="str">
        <f t="shared" si="1"/>
        <v/>
      </c>
    </row>
    <row r="10" spans="1:80" ht="25" customHeight="1" x14ac:dyDescent="0.2">
      <c r="A10" s="18">
        <v>2</v>
      </c>
      <c r="B10" s="21" t="s">
        <v>13</v>
      </c>
      <c r="C10" s="22" t="s">
        <v>11</v>
      </c>
      <c r="D10" s="19">
        <f>E9</f>
        <v>45639</v>
      </c>
      <c r="E10" s="19">
        <f>D10+15</f>
        <v>45654</v>
      </c>
      <c r="F10" s="20">
        <f>IF(E10="","",NETWORKDAYS(D10,E10))</f>
        <v>11</v>
      </c>
      <c r="G10" s="18" t="s">
        <v>25</v>
      </c>
      <c r="H10" s="23">
        <v>0.35</v>
      </c>
      <c r="J10" s="24" t="str">
        <f t="shared" ref="J10:Y19" si="2">IF(J$7=($E10-WEEKDAY($E10,14)+1),"u","")</f>
        <v/>
      </c>
      <c r="K10" s="24" t="str">
        <f t="shared" si="1"/>
        <v/>
      </c>
      <c r="L10" s="24" t="str">
        <f t="shared" si="1"/>
        <v/>
      </c>
      <c r="M10" s="24" t="str">
        <f t="shared" si="1"/>
        <v>u</v>
      </c>
      <c r="N10" s="24" t="str">
        <f t="shared" si="1"/>
        <v/>
      </c>
      <c r="O10" s="24" t="str">
        <f t="shared" si="1"/>
        <v/>
      </c>
      <c r="P10" s="24" t="str">
        <f t="shared" si="1"/>
        <v/>
      </c>
      <c r="Q10" s="24" t="str">
        <f t="shared" si="1"/>
        <v/>
      </c>
      <c r="R10" s="24" t="str">
        <f t="shared" si="1"/>
        <v/>
      </c>
      <c r="S10" s="24" t="str">
        <f t="shared" si="1"/>
        <v/>
      </c>
      <c r="T10" s="24" t="str">
        <f t="shared" si="1"/>
        <v/>
      </c>
      <c r="U10" s="24" t="str">
        <f t="shared" si="1"/>
        <v/>
      </c>
      <c r="V10" s="24" t="str">
        <f t="shared" si="1"/>
        <v/>
      </c>
      <c r="W10" s="24" t="str">
        <f t="shared" si="1"/>
        <v/>
      </c>
      <c r="X10" s="24" t="str">
        <f t="shared" si="1"/>
        <v/>
      </c>
      <c r="Y10" s="24" t="str">
        <f t="shared" si="1"/>
        <v/>
      </c>
      <c r="Z10" s="24" t="str">
        <f t="shared" si="1"/>
        <v/>
      </c>
      <c r="AA10" s="24" t="str">
        <f t="shared" si="1"/>
        <v/>
      </c>
      <c r="AB10" s="24" t="str">
        <f t="shared" si="1"/>
        <v/>
      </c>
      <c r="AC10" s="24" t="str">
        <f t="shared" si="1"/>
        <v/>
      </c>
      <c r="AD10" s="24" t="str">
        <f t="shared" si="1"/>
        <v/>
      </c>
      <c r="AE10" s="24" t="str">
        <f t="shared" si="1"/>
        <v/>
      </c>
      <c r="AF10" s="24" t="str">
        <f t="shared" si="1"/>
        <v/>
      </c>
      <c r="AG10" s="24" t="str">
        <f t="shared" si="1"/>
        <v/>
      </c>
      <c r="AH10" s="24" t="str">
        <f t="shared" si="1"/>
        <v/>
      </c>
      <c r="AI10" s="24" t="str">
        <f t="shared" si="1"/>
        <v/>
      </c>
      <c r="AJ10" s="24" t="str">
        <f t="shared" si="1"/>
        <v/>
      </c>
      <c r="AK10" s="24" t="str">
        <f t="shared" si="1"/>
        <v/>
      </c>
      <c r="AL10" s="24" t="str">
        <f t="shared" si="1"/>
        <v/>
      </c>
      <c r="AM10" s="24" t="str">
        <f t="shared" si="1"/>
        <v/>
      </c>
      <c r="AN10" s="24" t="str">
        <f t="shared" si="1"/>
        <v/>
      </c>
      <c r="AO10" s="24" t="str">
        <f t="shared" si="1"/>
        <v/>
      </c>
      <c r="AP10" s="24" t="str">
        <f t="shared" si="1"/>
        <v/>
      </c>
      <c r="AQ10" s="24" t="str">
        <f t="shared" si="1"/>
        <v/>
      </c>
      <c r="AR10" s="24" t="str">
        <f t="shared" si="1"/>
        <v/>
      </c>
      <c r="AS10" s="24" t="str">
        <f t="shared" si="1"/>
        <v/>
      </c>
      <c r="AT10" s="24" t="str">
        <f t="shared" si="1"/>
        <v/>
      </c>
      <c r="AU10" s="24" t="str">
        <f t="shared" si="1"/>
        <v/>
      </c>
      <c r="AV10" s="24" t="str">
        <f t="shared" si="1"/>
        <v/>
      </c>
      <c r="AW10" s="24" t="str">
        <f t="shared" si="1"/>
        <v/>
      </c>
      <c r="AX10" s="24" t="str">
        <f t="shared" si="1"/>
        <v/>
      </c>
      <c r="AY10" s="24" t="str">
        <f t="shared" si="1"/>
        <v/>
      </c>
      <c r="AZ10" s="24" t="str">
        <f t="shared" si="1"/>
        <v/>
      </c>
      <c r="BA10" s="24" t="str">
        <f t="shared" si="1"/>
        <v/>
      </c>
      <c r="BB10" s="24" t="str">
        <f t="shared" si="1"/>
        <v/>
      </c>
      <c r="BC10" s="24" t="str">
        <f t="shared" si="1"/>
        <v/>
      </c>
      <c r="BD10" s="24" t="str">
        <f t="shared" si="1"/>
        <v/>
      </c>
      <c r="BE10" s="24" t="str">
        <f t="shared" si="1"/>
        <v/>
      </c>
      <c r="BF10" s="24" t="str">
        <f t="shared" si="1"/>
        <v/>
      </c>
      <c r="BG10" s="24" t="str">
        <f t="shared" si="1"/>
        <v/>
      </c>
      <c r="BH10" s="24" t="str">
        <f t="shared" si="1"/>
        <v/>
      </c>
      <c r="BI10" s="24" t="str">
        <f t="shared" si="1"/>
        <v/>
      </c>
    </row>
    <row r="11" spans="1:80" ht="25" customHeight="1" x14ac:dyDescent="0.2">
      <c r="A11" s="18">
        <v>3</v>
      </c>
      <c r="B11" s="21" t="s">
        <v>14</v>
      </c>
      <c r="C11" s="22" t="s">
        <v>11</v>
      </c>
      <c r="D11" s="19">
        <f>E10</f>
        <v>45654</v>
      </c>
      <c r="E11" s="19">
        <f>D11+22</f>
        <v>45676</v>
      </c>
      <c r="F11" s="20">
        <f>IF(E11="","",NETWORKDAYS(D11,E11))</f>
        <v>15</v>
      </c>
      <c r="G11" s="18" t="s">
        <v>24</v>
      </c>
      <c r="H11" s="23">
        <v>0.2</v>
      </c>
      <c r="J11" s="24" t="str">
        <f t="shared" si="2"/>
        <v/>
      </c>
      <c r="K11" s="24" t="str">
        <f t="shared" si="1"/>
        <v/>
      </c>
      <c r="L11" s="24" t="str">
        <f t="shared" si="1"/>
        <v/>
      </c>
      <c r="M11" s="24" t="str">
        <f t="shared" si="1"/>
        <v/>
      </c>
      <c r="N11" s="24" t="str">
        <f t="shared" si="1"/>
        <v/>
      </c>
      <c r="O11" s="24" t="str">
        <f t="shared" si="1"/>
        <v/>
      </c>
      <c r="P11" s="24" t="str">
        <f t="shared" si="1"/>
        <v>u</v>
      </c>
      <c r="Q11" s="24" t="str">
        <f t="shared" si="1"/>
        <v/>
      </c>
      <c r="R11" s="24" t="str">
        <f t="shared" si="1"/>
        <v/>
      </c>
      <c r="S11" s="24" t="str">
        <f t="shared" si="1"/>
        <v/>
      </c>
      <c r="T11" s="24" t="str">
        <f t="shared" si="1"/>
        <v/>
      </c>
      <c r="U11" s="24" t="str">
        <f t="shared" si="1"/>
        <v/>
      </c>
      <c r="V11" s="24" t="str">
        <f t="shared" si="1"/>
        <v/>
      </c>
      <c r="W11" s="24" t="str">
        <f t="shared" si="1"/>
        <v/>
      </c>
      <c r="X11" s="24" t="str">
        <f t="shared" si="1"/>
        <v/>
      </c>
      <c r="Y11" s="24" t="str">
        <f t="shared" si="1"/>
        <v/>
      </c>
      <c r="Z11" s="24" t="str">
        <f t="shared" si="1"/>
        <v/>
      </c>
      <c r="AA11" s="24" t="str">
        <f t="shared" si="1"/>
        <v/>
      </c>
      <c r="AB11" s="24" t="str">
        <f t="shared" si="1"/>
        <v/>
      </c>
      <c r="AC11" s="24" t="str">
        <f t="shared" si="1"/>
        <v/>
      </c>
      <c r="AD11" s="24" t="str">
        <f t="shared" si="1"/>
        <v/>
      </c>
      <c r="AE11" s="24" t="str">
        <f t="shared" si="1"/>
        <v/>
      </c>
      <c r="AF11" s="24" t="str">
        <f t="shared" si="1"/>
        <v/>
      </c>
      <c r="AG11" s="24" t="str">
        <f t="shared" si="1"/>
        <v/>
      </c>
      <c r="AH11" s="24" t="str">
        <f t="shared" si="1"/>
        <v/>
      </c>
      <c r="AI11" s="24" t="str">
        <f t="shared" si="1"/>
        <v/>
      </c>
      <c r="AJ11" s="24" t="str">
        <f t="shared" si="1"/>
        <v/>
      </c>
      <c r="AK11" s="24" t="str">
        <f t="shared" si="1"/>
        <v/>
      </c>
      <c r="AL11" s="24" t="str">
        <f t="shared" si="1"/>
        <v/>
      </c>
      <c r="AM11" s="24" t="str">
        <f t="shared" si="1"/>
        <v/>
      </c>
      <c r="AN11" s="24" t="str">
        <f t="shared" si="1"/>
        <v/>
      </c>
      <c r="AO11" s="24" t="str">
        <f t="shared" si="1"/>
        <v/>
      </c>
      <c r="AP11" s="24" t="str">
        <f t="shared" si="1"/>
        <v/>
      </c>
      <c r="AQ11" s="24" t="str">
        <f t="shared" si="1"/>
        <v/>
      </c>
      <c r="AR11" s="24" t="str">
        <f t="shared" si="1"/>
        <v/>
      </c>
      <c r="AS11" s="24" t="str">
        <f t="shared" si="1"/>
        <v/>
      </c>
      <c r="AT11" s="24" t="str">
        <f t="shared" si="1"/>
        <v/>
      </c>
      <c r="AU11" s="24" t="str">
        <f t="shared" si="1"/>
        <v/>
      </c>
      <c r="AV11" s="24" t="str">
        <f t="shared" si="1"/>
        <v/>
      </c>
      <c r="AW11" s="24" t="str">
        <f t="shared" si="1"/>
        <v/>
      </c>
      <c r="AX11" s="24" t="str">
        <f t="shared" si="1"/>
        <v/>
      </c>
      <c r="AY11" s="24" t="str">
        <f t="shared" si="1"/>
        <v/>
      </c>
      <c r="AZ11" s="24" t="str">
        <f t="shared" si="1"/>
        <v/>
      </c>
      <c r="BA11" s="24" t="str">
        <f t="shared" si="1"/>
        <v/>
      </c>
      <c r="BB11" s="24" t="str">
        <f t="shared" si="1"/>
        <v/>
      </c>
      <c r="BC11" s="24" t="str">
        <f t="shared" si="1"/>
        <v/>
      </c>
      <c r="BD11" s="24" t="str">
        <f t="shared" si="1"/>
        <v/>
      </c>
      <c r="BE11" s="24" t="str">
        <f t="shared" si="1"/>
        <v/>
      </c>
      <c r="BF11" s="24" t="str">
        <f t="shared" si="1"/>
        <v/>
      </c>
      <c r="BG11" s="24" t="str">
        <f t="shared" si="1"/>
        <v/>
      </c>
      <c r="BH11" s="24" t="str">
        <f t="shared" si="1"/>
        <v/>
      </c>
      <c r="BI11" s="24" t="str">
        <f t="shared" si="1"/>
        <v/>
      </c>
    </row>
    <row r="12" spans="1:80" ht="25" customHeight="1" x14ac:dyDescent="0.2">
      <c r="A12" s="18">
        <v>4</v>
      </c>
      <c r="B12" s="21" t="s">
        <v>15</v>
      </c>
      <c r="C12" s="22" t="s">
        <v>11</v>
      </c>
      <c r="D12" s="19">
        <v>45641</v>
      </c>
      <c r="E12" s="19">
        <f>D12+8</f>
        <v>45649</v>
      </c>
      <c r="F12" s="20">
        <f>IF(E12="","",NETWORKDAYS(D12,E12))</f>
        <v>6</v>
      </c>
      <c r="G12" s="18" t="s">
        <v>24</v>
      </c>
      <c r="H12" s="23">
        <v>0.02</v>
      </c>
      <c r="J12" s="24" t="str">
        <f t="shared" si="2"/>
        <v/>
      </c>
      <c r="K12" s="24" t="str">
        <f t="shared" si="1"/>
        <v/>
      </c>
      <c r="L12" s="24" t="str">
        <f t="shared" si="1"/>
        <v>u</v>
      </c>
      <c r="M12" s="24" t="str">
        <f t="shared" si="1"/>
        <v/>
      </c>
      <c r="N12" s="24" t="str">
        <f t="shared" si="1"/>
        <v/>
      </c>
      <c r="O12" s="24" t="str">
        <f t="shared" si="1"/>
        <v/>
      </c>
      <c r="P12" s="24" t="str">
        <f t="shared" si="1"/>
        <v/>
      </c>
      <c r="Q12" s="24" t="str">
        <f t="shared" si="1"/>
        <v/>
      </c>
      <c r="R12" s="24" t="str">
        <f t="shared" si="1"/>
        <v/>
      </c>
      <c r="S12" s="24" t="str">
        <f t="shared" si="1"/>
        <v/>
      </c>
      <c r="T12" s="24" t="str">
        <f t="shared" si="1"/>
        <v/>
      </c>
      <c r="U12" s="24" t="str">
        <f t="shared" si="1"/>
        <v/>
      </c>
      <c r="V12" s="24" t="str">
        <f t="shared" si="1"/>
        <v/>
      </c>
      <c r="W12" s="24" t="str">
        <f t="shared" si="1"/>
        <v/>
      </c>
      <c r="X12" s="24" t="str">
        <f t="shared" si="1"/>
        <v/>
      </c>
      <c r="Y12" s="24" t="str">
        <f t="shared" si="1"/>
        <v/>
      </c>
      <c r="Z12" s="24" t="str">
        <f t="shared" si="1"/>
        <v/>
      </c>
      <c r="AA12" s="24" t="str">
        <f t="shared" si="1"/>
        <v/>
      </c>
      <c r="AB12" s="24" t="str">
        <f t="shared" si="1"/>
        <v/>
      </c>
      <c r="AC12" s="24" t="str">
        <f t="shared" si="1"/>
        <v/>
      </c>
      <c r="AD12" s="24" t="str">
        <f t="shared" si="1"/>
        <v/>
      </c>
      <c r="AE12" s="24" t="str">
        <f t="shared" si="1"/>
        <v/>
      </c>
      <c r="AF12" s="24" t="str">
        <f t="shared" si="1"/>
        <v/>
      </c>
      <c r="AG12" s="24" t="str">
        <f t="shared" si="1"/>
        <v/>
      </c>
      <c r="AH12" s="24" t="str">
        <f t="shared" si="1"/>
        <v/>
      </c>
      <c r="AI12" s="24" t="str">
        <f t="shared" si="1"/>
        <v/>
      </c>
      <c r="AJ12" s="24" t="str">
        <f t="shared" si="1"/>
        <v/>
      </c>
      <c r="AK12" s="24" t="str">
        <f t="shared" si="1"/>
        <v/>
      </c>
      <c r="AL12" s="24" t="str">
        <f t="shared" si="1"/>
        <v/>
      </c>
      <c r="AM12" s="24" t="str">
        <f t="shared" si="1"/>
        <v/>
      </c>
      <c r="AN12" s="24" t="str">
        <f t="shared" si="1"/>
        <v/>
      </c>
      <c r="AO12" s="24" t="str">
        <f t="shared" si="1"/>
        <v/>
      </c>
      <c r="AP12" s="24" t="str">
        <f t="shared" si="1"/>
        <v/>
      </c>
      <c r="AQ12" s="24" t="str">
        <f t="shared" si="1"/>
        <v/>
      </c>
      <c r="AR12" s="24" t="str">
        <f t="shared" si="1"/>
        <v/>
      </c>
      <c r="AS12" s="24" t="str">
        <f t="shared" si="1"/>
        <v/>
      </c>
      <c r="AT12" s="24" t="str">
        <f t="shared" si="1"/>
        <v/>
      </c>
      <c r="AU12" s="24" t="str">
        <f t="shared" si="1"/>
        <v/>
      </c>
      <c r="AV12" s="24" t="str">
        <f t="shared" si="1"/>
        <v/>
      </c>
      <c r="AW12" s="24" t="str">
        <f t="shared" si="1"/>
        <v/>
      </c>
      <c r="AX12" s="24" t="str">
        <f t="shared" si="1"/>
        <v/>
      </c>
      <c r="AY12" s="24" t="str">
        <f t="shared" si="1"/>
        <v/>
      </c>
      <c r="AZ12" s="24" t="str">
        <f t="shared" si="1"/>
        <v/>
      </c>
      <c r="BA12" s="24" t="str">
        <f t="shared" si="1"/>
        <v/>
      </c>
      <c r="BB12" s="24" t="str">
        <f t="shared" si="1"/>
        <v/>
      </c>
      <c r="BC12" s="24" t="str">
        <f t="shared" si="1"/>
        <v/>
      </c>
      <c r="BD12" s="24" t="str">
        <f t="shared" si="1"/>
        <v/>
      </c>
      <c r="BE12" s="24" t="str">
        <f t="shared" si="1"/>
        <v/>
      </c>
      <c r="BF12" s="24" t="str">
        <f t="shared" si="1"/>
        <v/>
      </c>
      <c r="BG12" s="24" t="str">
        <f t="shared" si="1"/>
        <v/>
      </c>
      <c r="BH12" s="24" t="str">
        <f t="shared" si="1"/>
        <v/>
      </c>
      <c r="BI12" s="24" t="str">
        <f t="shared" si="1"/>
        <v/>
      </c>
    </row>
    <row r="13" spans="1:80" ht="25" customHeight="1" x14ac:dyDescent="0.2">
      <c r="A13" s="18">
        <v>5</v>
      </c>
      <c r="B13" s="21" t="s">
        <v>16</v>
      </c>
      <c r="C13" s="22" t="s">
        <v>11</v>
      </c>
      <c r="D13" s="19">
        <f>E12</f>
        <v>45649</v>
      </c>
      <c r="E13" s="19">
        <f>D13+8</f>
        <v>45657</v>
      </c>
      <c r="F13" s="20">
        <f>IF(E13="","",NETWORKDAYS(D13,E13))</f>
        <v>7</v>
      </c>
      <c r="G13" s="18" t="s">
        <v>26</v>
      </c>
      <c r="H13" s="23">
        <v>0.9</v>
      </c>
      <c r="J13" s="24" t="str">
        <f t="shared" si="2"/>
        <v/>
      </c>
      <c r="K13" s="24" t="str">
        <f t="shared" si="1"/>
        <v/>
      </c>
      <c r="L13" s="24" t="str">
        <f t="shared" si="1"/>
        <v/>
      </c>
      <c r="M13" s="24" t="str">
        <f t="shared" si="1"/>
        <v>u</v>
      </c>
      <c r="N13" s="24" t="str">
        <f t="shared" si="1"/>
        <v/>
      </c>
      <c r="O13" s="24" t="str">
        <f t="shared" si="1"/>
        <v/>
      </c>
      <c r="P13" s="24" t="str">
        <f t="shared" si="1"/>
        <v/>
      </c>
      <c r="Q13" s="24" t="str">
        <f t="shared" si="1"/>
        <v/>
      </c>
      <c r="R13" s="24" t="str">
        <f t="shared" si="1"/>
        <v/>
      </c>
      <c r="S13" s="24" t="str">
        <f t="shared" si="1"/>
        <v/>
      </c>
      <c r="T13" s="24" t="str">
        <f t="shared" si="1"/>
        <v/>
      </c>
      <c r="U13" s="24" t="str">
        <f t="shared" si="1"/>
        <v/>
      </c>
      <c r="V13" s="24" t="str">
        <f t="shared" si="1"/>
        <v/>
      </c>
      <c r="W13" s="24" t="str">
        <f t="shared" si="1"/>
        <v/>
      </c>
      <c r="X13" s="24" t="str">
        <f t="shared" si="1"/>
        <v/>
      </c>
      <c r="Y13" s="24" t="str">
        <f t="shared" si="1"/>
        <v/>
      </c>
      <c r="Z13" s="24" t="str">
        <f t="shared" si="1"/>
        <v/>
      </c>
      <c r="AA13" s="24" t="str">
        <f t="shared" si="1"/>
        <v/>
      </c>
      <c r="AB13" s="24" t="str">
        <f t="shared" si="1"/>
        <v/>
      </c>
      <c r="AC13" s="24" t="str">
        <f t="shared" si="1"/>
        <v/>
      </c>
      <c r="AD13" s="24" t="str">
        <f t="shared" si="1"/>
        <v/>
      </c>
      <c r="AE13" s="24" t="str">
        <f t="shared" si="1"/>
        <v/>
      </c>
      <c r="AF13" s="24" t="str">
        <f t="shared" si="1"/>
        <v/>
      </c>
      <c r="AG13" s="24" t="str">
        <f t="shared" si="1"/>
        <v/>
      </c>
      <c r="AH13" s="24" t="str">
        <f t="shared" si="1"/>
        <v/>
      </c>
      <c r="AI13" s="24" t="str">
        <f t="shared" si="1"/>
        <v/>
      </c>
      <c r="AJ13" s="24" t="str">
        <f t="shared" si="1"/>
        <v/>
      </c>
      <c r="AK13" s="24" t="str">
        <f t="shared" si="1"/>
        <v/>
      </c>
      <c r="AL13" s="24" t="str">
        <f t="shared" si="1"/>
        <v/>
      </c>
      <c r="AM13" s="24" t="str">
        <f t="shared" si="1"/>
        <v/>
      </c>
      <c r="AN13" s="24" t="str">
        <f t="shared" si="1"/>
        <v/>
      </c>
      <c r="AO13" s="24" t="str">
        <f t="shared" si="1"/>
        <v/>
      </c>
      <c r="AP13" s="24" t="str">
        <f t="shared" si="1"/>
        <v/>
      </c>
      <c r="AQ13" s="24" t="str">
        <f t="shared" si="1"/>
        <v/>
      </c>
      <c r="AR13" s="24" t="str">
        <f t="shared" si="1"/>
        <v/>
      </c>
      <c r="AS13" s="24" t="str">
        <f t="shared" si="1"/>
        <v/>
      </c>
      <c r="AT13" s="24" t="str">
        <f t="shared" si="1"/>
        <v/>
      </c>
      <c r="AU13" s="24" t="str">
        <f t="shared" si="1"/>
        <v/>
      </c>
      <c r="AV13" s="24" t="str">
        <f t="shared" si="1"/>
        <v/>
      </c>
      <c r="AW13" s="24" t="str">
        <f t="shared" si="1"/>
        <v/>
      </c>
      <c r="AX13" s="24" t="str">
        <f t="shared" si="1"/>
        <v/>
      </c>
      <c r="AY13" s="24" t="str">
        <f t="shared" si="1"/>
        <v/>
      </c>
      <c r="AZ13" s="24" t="str">
        <f t="shared" si="1"/>
        <v/>
      </c>
      <c r="BA13" s="24" t="str">
        <f t="shared" si="1"/>
        <v/>
      </c>
      <c r="BB13" s="24" t="str">
        <f t="shared" si="1"/>
        <v/>
      </c>
      <c r="BC13" s="24" t="str">
        <f t="shared" si="1"/>
        <v/>
      </c>
      <c r="BD13" s="24" t="str">
        <f t="shared" si="1"/>
        <v/>
      </c>
      <c r="BE13" s="24" t="str">
        <f t="shared" si="1"/>
        <v/>
      </c>
      <c r="BF13" s="24" t="str">
        <f t="shared" si="1"/>
        <v/>
      </c>
      <c r="BG13" s="24" t="str">
        <f t="shared" si="1"/>
        <v/>
      </c>
      <c r="BH13" s="24" t="str">
        <f t="shared" si="1"/>
        <v/>
      </c>
      <c r="BI13" s="24" t="str">
        <f t="shared" si="1"/>
        <v/>
      </c>
    </row>
    <row r="14" spans="1:80" ht="25" customHeight="1" x14ac:dyDescent="0.2">
      <c r="A14" s="18">
        <v>6</v>
      </c>
      <c r="B14" s="21" t="s">
        <v>17</v>
      </c>
      <c r="C14" s="22" t="s">
        <v>11</v>
      </c>
      <c r="D14" s="19">
        <f>E13</f>
        <v>45657</v>
      </c>
      <c r="E14" s="19">
        <f>D14+22</f>
        <v>45679</v>
      </c>
      <c r="F14" s="20">
        <f t="shared" ref="F14:F19" si="3">IF(E14="","",NETWORKDAYS(D14,E14))</f>
        <v>17</v>
      </c>
      <c r="G14" s="18" t="s">
        <v>24</v>
      </c>
      <c r="H14" s="23">
        <v>0.01</v>
      </c>
      <c r="J14" s="24" t="str">
        <f t="shared" si="2"/>
        <v/>
      </c>
      <c r="K14" s="24" t="str">
        <f t="shared" si="2"/>
        <v/>
      </c>
      <c r="L14" s="24" t="str">
        <f t="shared" si="2"/>
        <v/>
      </c>
      <c r="M14" s="24" t="str">
        <f t="shared" si="2"/>
        <v/>
      </c>
      <c r="N14" s="24" t="str">
        <f t="shared" si="2"/>
        <v/>
      </c>
      <c r="O14" s="24" t="str">
        <f t="shared" si="2"/>
        <v/>
      </c>
      <c r="P14" s="24" t="str">
        <f t="shared" si="2"/>
        <v>u</v>
      </c>
      <c r="Q14" s="24" t="str">
        <f t="shared" si="2"/>
        <v/>
      </c>
      <c r="R14" s="24" t="str">
        <f t="shared" si="2"/>
        <v/>
      </c>
      <c r="S14" s="24" t="str">
        <f t="shared" si="2"/>
        <v/>
      </c>
      <c r="T14" s="24" t="str">
        <f t="shared" si="2"/>
        <v/>
      </c>
      <c r="U14" s="24" t="str">
        <f t="shared" si="2"/>
        <v/>
      </c>
      <c r="V14" s="24" t="str">
        <f t="shared" si="2"/>
        <v/>
      </c>
      <c r="W14" s="24" t="str">
        <f t="shared" si="2"/>
        <v/>
      </c>
      <c r="X14" s="24" t="str">
        <f t="shared" si="2"/>
        <v/>
      </c>
      <c r="Y14" s="24" t="str">
        <f t="shared" si="2"/>
        <v/>
      </c>
      <c r="Z14" s="24" t="str">
        <f t="shared" ref="Z14:AO19" si="4">IF(Z$7=($E14-WEEKDAY($E14,14)+1),"u","")</f>
        <v/>
      </c>
      <c r="AA14" s="24" t="str">
        <f t="shared" si="4"/>
        <v/>
      </c>
      <c r="AB14" s="24" t="str">
        <f t="shared" si="4"/>
        <v/>
      </c>
      <c r="AC14" s="24" t="str">
        <f t="shared" si="4"/>
        <v/>
      </c>
      <c r="AD14" s="24" t="str">
        <f t="shared" si="4"/>
        <v/>
      </c>
      <c r="AE14" s="24" t="str">
        <f t="shared" si="4"/>
        <v/>
      </c>
      <c r="AF14" s="24" t="str">
        <f t="shared" si="4"/>
        <v/>
      </c>
      <c r="AG14" s="24" t="str">
        <f t="shared" si="4"/>
        <v/>
      </c>
      <c r="AH14" s="24" t="str">
        <f t="shared" si="4"/>
        <v/>
      </c>
      <c r="AI14" s="24" t="str">
        <f t="shared" si="4"/>
        <v/>
      </c>
      <c r="AJ14" s="24" t="str">
        <f t="shared" si="4"/>
        <v/>
      </c>
      <c r="AK14" s="24" t="str">
        <f t="shared" si="4"/>
        <v/>
      </c>
      <c r="AL14" s="24" t="str">
        <f t="shared" si="4"/>
        <v/>
      </c>
      <c r="AM14" s="24" t="str">
        <f t="shared" si="4"/>
        <v/>
      </c>
      <c r="AN14" s="24" t="str">
        <f t="shared" si="4"/>
        <v/>
      </c>
      <c r="AO14" s="24" t="str">
        <f t="shared" si="4"/>
        <v/>
      </c>
      <c r="AP14" s="24" t="str">
        <f t="shared" ref="AP14:BE19" si="5">IF(AP$7=($E14-WEEKDAY($E14,14)+1),"u","")</f>
        <v/>
      </c>
      <c r="AQ14" s="24" t="str">
        <f t="shared" si="5"/>
        <v/>
      </c>
      <c r="AR14" s="24" t="str">
        <f t="shared" si="5"/>
        <v/>
      </c>
      <c r="AS14" s="24" t="str">
        <f t="shared" si="5"/>
        <v/>
      </c>
      <c r="AT14" s="24" t="str">
        <f t="shared" si="5"/>
        <v/>
      </c>
      <c r="AU14" s="24" t="str">
        <f t="shared" si="5"/>
        <v/>
      </c>
      <c r="AV14" s="24" t="str">
        <f t="shared" si="5"/>
        <v/>
      </c>
      <c r="AW14" s="24" t="str">
        <f t="shared" si="5"/>
        <v/>
      </c>
      <c r="AX14" s="24" t="str">
        <f t="shared" si="5"/>
        <v/>
      </c>
      <c r="AY14" s="24" t="str">
        <f t="shared" si="5"/>
        <v/>
      </c>
      <c r="AZ14" s="24" t="str">
        <f t="shared" si="5"/>
        <v/>
      </c>
      <c r="BA14" s="24" t="str">
        <f t="shared" si="5"/>
        <v/>
      </c>
      <c r="BB14" s="24" t="str">
        <f t="shared" si="5"/>
        <v/>
      </c>
      <c r="BC14" s="24" t="str">
        <f t="shared" si="5"/>
        <v/>
      </c>
      <c r="BD14" s="24" t="str">
        <f t="shared" si="5"/>
        <v/>
      </c>
      <c r="BE14" s="24" t="str">
        <f t="shared" si="5"/>
        <v/>
      </c>
      <c r="BF14" s="24" t="str">
        <f t="shared" ref="BF14:BI19" si="6">IF(BF$7=($E14-WEEKDAY($E14,14)+1),"u","")</f>
        <v/>
      </c>
      <c r="BG14" s="24" t="str">
        <f t="shared" si="6"/>
        <v/>
      </c>
      <c r="BH14" s="24" t="str">
        <f t="shared" si="6"/>
        <v/>
      </c>
      <c r="BI14" s="24" t="str">
        <f t="shared" si="6"/>
        <v/>
      </c>
    </row>
    <row r="15" spans="1:80" ht="25" customHeight="1" x14ac:dyDescent="0.2">
      <c r="A15" s="18">
        <v>7</v>
      </c>
      <c r="B15" s="21" t="s">
        <v>18</v>
      </c>
      <c r="C15" s="22" t="s">
        <v>11</v>
      </c>
      <c r="D15" s="19">
        <f>E14</f>
        <v>45679</v>
      </c>
      <c r="E15" s="19">
        <f>D15+15</f>
        <v>45694</v>
      </c>
      <c r="F15" s="20">
        <f>IF(E15="","",NETWORKDAYS(D15,E15))</f>
        <v>12</v>
      </c>
      <c r="G15" s="18" t="s">
        <v>25</v>
      </c>
      <c r="H15" s="23">
        <v>0.02</v>
      </c>
      <c r="J15" s="24" t="str">
        <f t="shared" si="2"/>
        <v/>
      </c>
      <c r="K15" s="24" t="str">
        <f t="shared" si="2"/>
        <v/>
      </c>
      <c r="L15" s="24" t="str">
        <f t="shared" si="2"/>
        <v/>
      </c>
      <c r="M15" s="24" t="str">
        <f t="shared" si="2"/>
        <v/>
      </c>
      <c r="N15" s="24" t="str">
        <f t="shared" si="2"/>
        <v/>
      </c>
      <c r="O15" s="24" t="str">
        <f t="shared" si="2"/>
        <v/>
      </c>
      <c r="P15" s="24" t="str">
        <f t="shared" si="2"/>
        <v/>
      </c>
      <c r="Q15" s="24" t="str">
        <f t="shared" si="2"/>
        <v/>
      </c>
      <c r="R15" s="24" t="str">
        <f t="shared" si="2"/>
        <v/>
      </c>
      <c r="S15" s="24" t="str">
        <f t="shared" si="2"/>
        <v>u</v>
      </c>
      <c r="T15" s="24" t="str">
        <f t="shared" si="2"/>
        <v/>
      </c>
      <c r="U15" s="24" t="str">
        <f t="shared" si="2"/>
        <v/>
      </c>
      <c r="V15" s="24" t="str">
        <f t="shared" si="2"/>
        <v/>
      </c>
      <c r="W15" s="24" t="str">
        <f t="shared" si="2"/>
        <v/>
      </c>
      <c r="X15" s="24" t="str">
        <f t="shared" si="2"/>
        <v/>
      </c>
      <c r="Y15" s="24" t="str">
        <f t="shared" si="2"/>
        <v/>
      </c>
      <c r="Z15" s="24" t="str">
        <f t="shared" si="4"/>
        <v/>
      </c>
      <c r="AA15" s="24" t="str">
        <f t="shared" si="4"/>
        <v/>
      </c>
      <c r="AB15" s="24" t="str">
        <f t="shared" si="4"/>
        <v/>
      </c>
      <c r="AC15" s="24" t="str">
        <f t="shared" si="4"/>
        <v/>
      </c>
      <c r="AD15" s="24" t="str">
        <f t="shared" si="4"/>
        <v/>
      </c>
      <c r="AE15" s="24" t="str">
        <f t="shared" si="4"/>
        <v/>
      </c>
      <c r="AF15" s="24" t="str">
        <f t="shared" si="4"/>
        <v/>
      </c>
      <c r="AG15" s="24" t="str">
        <f t="shared" si="4"/>
        <v/>
      </c>
      <c r="AH15" s="24" t="str">
        <f t="shared" si="4"/>
        <v/>
      </c>
      <c r="AI15" s="24" t="str">
        <f t="shared" si="4"/>
        <v/>
      </c>
      <c r="AJ15" s="24" t="str">
        <f t="shared" si="4"/>
        <v/>
      </c>
      <c r="AK15" s="24" t="str">
        <f t="shared" si="4"/>
        <v/>
      </c>
      <c r="AL15" s="24" t="str">
        <f t="shared" si="4"/>
        <v/>
      </c>
      <c r="AM15" s="24" t="str">
        <f t="shared" si="4"/>
        <v/>
      </c>
      <c r="AN15" s="24" t="str">
        <f t="shared" si="4"/>
        <v/>
      </c>
      <c r="AO15" s="24" t="str">
        <f t="shared" si="4"/>
        <v/>
      </c>
      <c r="AP15" s="24" t="str">
        <f t="shared" si="5"/>
        <v/>
      </c>
      <c r="AQ15" s="24" t="str">
        <f t="shared" si="5"/>
        <v/>
      </c>
      <c r="AR15" s="24" t="str">
        <f t="shared" si="5"/>
        <v/>
      </c>
      <c r="AS15" s="24" t="str">
        <f t="shared" si="5"/>
        <v/>
      </c>
      <c r="AT15" s="24" t="str">
        <f t="shared" si="5"/>
        <v/>
      </c>
      <c r="AU15" s="24" t="str">
        <f t="shared" si="5"/>
        <v/>
      </c>
      <c r="AV15" s="24" t="str">
        <f t="shared" si="5"/>
        <v/>
      </c>
      <c r="AW15" s="24" t="str">
        <f t="shared" si="5"/>
        <v/>
      </c>
      <c r="AX15" s="24" t="str">
        <f t="shared" si="5"/>
        <v/>
      </c>
      <c r="AY15" s="24" t="str">
        <f t="shared" si="5"/>
        <v/>
      </c>
      <c r="AZ15" s="24" t="str">
        <f t="shared" si="5"/>
        <v/>
      </c>
      <c r="BA15" s="24" t="str">
        <f t="shared" si="5"/>
        <v/>
      </c>
      <c r="BB15" s="24" t="str">
        <f t="shared" si="5"/>
        <v/>
      </c>
      <c r="BC15" s="24" t="str">
        <f t="shared" si="5"/>
        <v/>
      </c>
      <c r="BD15" s="24" t="str">
        <f t="shared" si="5"/>
        <v/>
      </c>
      <c r="BE15" s="24" t="str">
        <f t="shared" si="5"/>
        <v/>
      </c>
      <c r="BF15" s="24" t="str">
        <f t="shared" si="6"/>
        <v/>
      </c>
      <c r="BG15" s="24" t="str">
        <f t="shared" si="6"/>
        <v/>
      </c>
      <c r="BH15" s="24" t="str">
        <f t="shared" si="6"/>
        <v/>
      </c>
      <c r="BI15" s="24" t="str">
        <f t="shared" si="6"/>
        <v/>
      </c>
    </row>
    <row r="16" spans="1:80" ht="25" customHeight="1" x14ac:dyDescent="0.2">
      <c r="A16" s="18">
        <v>8</v>
      </c>
      <c r="B16" s="21" t="s">
        <v>19</v>
      </c>
      <c r="C16" s="22" t="s">
        <v>11</v>
      </c>
      <c r="D16" s="19">
        <f>E15</f>
        <v>45694</v>
      </c>
      <c r="E16" s="19">
        <f>D16+15</f>
        <v>45709</v>
      </c>
      <c r="F16" s="20">
        <f t="shared" si="3"/>
        <v>12</v>
      </c>
      <c r="G16" s="18" t="s">
        <v>24</v>
      </c>
      <c r="H16" s="23">
        <v>0.01</v>
      </c>
      <c r="J16" s="24" t="str">
        <f t="shared" si="2"/>
        <v/>
      </c>
      <c r="K16" s="24" t="str">
        <f t="shared" si="2"/>
        <v/>
      </c>
      <c r="L16" s="24" t="str">
        <f t="shared" si="2"/>
        <v/>
      </c>
      <c r="M16" s="24" t="str">
        <f t="shared" si="2"/>
        <v/>
      </c>
      <c r="N16" s="24" t="str">
        <f t="shared" si="2"/>
        <v/>
      </c>
      <c r="O16" s="24" t="str">
        <f t="shared" si="2"/>
        <v/>
      </c>
      <c r="P16" s="24" t="str">
        <f t="shared" si="2"/>
        <v/>
      </c>
      <c r="Q16" s="24" t="str">
        <f t="shared" si="2"/>
        <v/>
      </c>
      <c r="R16" s="24" t="str">
        <f t="shared" si="2"/>
        <v/>
      </c>
      <c r="S16" s="24" t="str">
        <f t="shared" si="2"/>
        <v/>
      </c>
      <c r="T16" s="24" t="str">
        <f t="shared" si="2"/>
        <v/>
      </c>
      <c r="U16" s="24" t="str">
        <f t="shared" si="2"/>
        <v>u</v>
      </c>
      <c r="V16" s="24" t="str">
        <f t="shared" si="2"/>
        <v/>
      </c>
      <c r="W16" s="24" t="str">
        <f t="shared" si="2"/>
        <v/>
      </c>
      <c r="X16" s="24" t="str">
        <f t="shared" si="2"/>
        <v/>
      </c>
      <c r="Y16" s="24" t="str">
        <f t="shared" si="2"/>
        <v/>
      </c>
      <c r="Z16" s="24" t="str">
        <f t="shared" si="4"/>
        <v/>
      </c>
      <c r="AA16" s="24" t="str">
        <f t="shared" si="4"/>
        <v/>
      </c>
      <c r="AB16" s="24" t="str">
        <f t="shared" si="4"/>
        <v/>
      </c>
      <c r="AC16" s="24" t="str">
        <f t="shared" si="4"/>
        <v/>
      </c>
      <c r="AD16" s="24" t="str">
        <f t="shared" si="4"/>
        <v/>
      </c>
      <c r="AE16" s="24" t="str">
        <f t="shared" si="4"/>
        <v/>
      </c>
      <c r="AF16" s="24" t="str">
        <f t="shared" si="4"/>
        <v/>
      </c>
      <c r="AG16" s="24" t="str">
        <f t="shared" si="4"/>
        <v/>
      </c>
      <c r="AH16" s="24" t="str">
        <f t="shared" si="4"/>
        <v/>
      </c>
      <c r="AI16" s="24" t="str">
        <f t="shared" si="4"/>
        <v/>
      </c>
      <c r="AJ16" s="24" t="str">
        <f t="shared" si="4"/>
        <v/>
      </c>
      <c r="AK16" s="24" t="str">
        <f t="shared" si="4"/>
        <v/>
      </c>
      <c r="AL16" s="24" t="str">
        <f t="shared" si="4"/>
        <v/>
      </c>
      <c r="AM16" s="24" t="str">
        <f t="shared" si="4"/>
        <v/>
      </c>
      <c r="AN16" s="24" t="str">
        <f t="shared" si="4"/>
        <v/>
      </c>
      <c r="AO16" s="24" t="str">
        <f t="shared" si="4"/>
        <v/>
      </c>
      <c r="AP16" s="24" t="str">
        <f t="shared" si="5"/>
        <v/>
      </c>
      <c r="AQ16" s="24" t="str">
        <f t="shared" si="5"/>
        <v/>
      </c>
      <c r="AR16" s="24" t="str">
        <f t="shared" si="5"/>
        <v/>
      </c>
      <c r="AS16" s="24" t="str">
        <f t="shared" si="5"/>
        <v/>
      </c>
      <c r="AT16" s="24" t="str">
        <f t="shared" si="5"/>
        <v/>
      </c>
      <c r="AU16" s="24" t="str">
        <f t="shared" si="5"/>
        <v/>
      </c>
      <c r="AV16" s="24" t="str">
        <f t="shared" si="5"/>
        <v/>
      </c>
      <c r="AW16" s="24" t="str">
        <f t="shared" si="5"/>
        <v/>
      </c>
      <c r="AX16" s="24" t="str">
        <f t="shared" si="5"/>
        <v/>
      </c>
      <c r="AY16" s="24" t="str">
        <f t="shared" si="5"/>
        <v/>
      </c>
      <c r="AZ16" s="24" t="str">
        <f t="shared" si="5"/>
        <v/>
      </c>
      <c r="BA16" s="24" t="str">
        <f t="shared" si="5"/>
        <v/>
      </c>
      <c r="BB16" s="24" t="str">
        <f t="shared" si="5"/>
        <v/>
      </c>
      <c r="BC16" s="24" t="str">
        <f t="shared" si="5"/>
        <v/>
      </c>
      <c r="BD16" s="24" t="str">
        <f t="shared" si="5"/>
        <v/>
      </c>
      <c r="BE16" s="24" t="str">
        <f t="shared" si="5"/>
        <v/>
      </c>
      <c r="BF16" s="24" t="str">
        <f t="shared" si="6"/>
        <v/>
      </c>
      <c r="BG16" s="24" t="str">
        <f t="shared" si="6"/>
        <v/>
      </c>
      <c r="BH16" s="24" t="str">
        <f t="shared" si="6"/>
        <v/>
      </c>
      <c r="BI16" s="24" t="str">
        <f t="shared" si="6"/>
        <v/>
      </c>
    </row>
    <row r="17" spans="1:61" ht="25" customHeight="1" x14ac:dyDescent="0.2">
      <c r="A17" s="18">
        <v>9</v>
      </c>
      <c r="B17" s="21" t="s">
        <v>20</v>
      </c>
      <c r="C17" s="22" t="s">
        <v>11</v>
      </c>
      <c r="D17" s="19">
        <f>E16</f>
        <v>45709</v>
      </c>
      <c r="E17" s="19">
        <f>D17+8</f>
        <v>45717</v>
      </c>
      <c r="F17" s="20">
        <f t="shared" si="3"/>
        <v>6</v>
      </c>
      <c r="G17" s="18" t="s">
        <v>24</v>
      </c>
      <c r="H17" s="23">
        <v>0.02</v>
      </c>
      <c r="J17" s="24" t="str">
        <f t="shared" si="2"/>
        <v/>
      </c>
      <c r="K17" s="24" t="str">
        <f t="shared" si="2"/>
        <v/>
      </c>
      <c r="L17" s="24" t="str">
        <f t="shared" si="2"/>
        <v/>
      </c>
      <c r="M17" s="24" t="str">
        <f t="shared" si="2"/>
        <v/>
      </c>
      <c r="N17" s="24" t="str">
        <f t="shared" si="2"/>
        <v/>
      </c>
      <c r="O17" s="24" t="str">
        <f t="shared" si="2"/>
        <v/>
      </c>
      <c r="P17" s="24" t="str">
        <f t="shared" si="2"/>
        <v/>
      </c>
      <c r="Q17" s="24" t="str">
        <f t="shared" si="2"/>
        <v/>
      </c>
      <c r="R17" s="24" t="str">
        <f t="shared" si="2"/>
        <v/>
      </c>
      <c r="S17" s="24" t="str">
        <f t="shared" si="2"/>
        <v/>
      </c>
      <c r="T17" s="24" t="str">
        <f t="shared" si="2"/>
        <v/>
      </c>
      <c r="U17" s="24" t="str">
        <f t="shared" si="2"/>
        <v/>
      </c>
      <c r="V17" s="24" t="str">
        <f t="shared" si="2"/>
        <v>u</v>
      </c>
      <c r="W17" s="24" t="str">
        <f t="shared" si="2"/>
        <v/>
      </c>
      <c r="X17" s="24" t="str">
        <f t="shared" si="2"/>
        <v/>
      </c>
      <c r="Y17" s="24" t="str">
        <f t="shared" si="2"/>
        <v/>
      </c>
      <c r="Z17" s="24" t="str">
        <f t="shared" si="4"/>
        <v/>
      </c>
      <c r="AA17" s="24" t="str">
        <f t="shared" si="4"/>
        <v/>
      </c>
      <c r="AB17" s="24" t="str">
        <f t="shared" si="4"/>
        <v/>
      </c>
      <c r="AC17" s="24" t="str">
        <f t="shared" si="4"/>
        <v/>
      </c>
      <c r="AD17" s="24" t="str">
        <f t="shared" si="4"/>
        <v/>
      </c>
      <c r="AE17" s="24" t="str">
        <f t="shared" si="4"/>
        <v/>
      </c>
      <c r="AF17" s="24" t="str">
        <f t="shared" si="4"/>
        <v/>
      </c>
      <c r="AG17" s="24" t="str">
        <f t="shared" si="4"/>
        <v/>
      </c>
      <c r="AH17" s="24" t="str">
        <f t="shared" si="4"/>
        <v/>
      </c>
      <c r="AI17" s="24" t="str">
        <f t="shared" si="4"/>
        <v/>
      </c>
      <c r="AJ17" s="24" t="str">
        <f t="shared" si="4"/>
        <v/>
      </c>
      <c r="AK17" s="24" t="str">
        <f t="shared" si="4"/>
        <v/>
      </c>
      <c r="AL17" s="24" t="str">
        <f t="shared" si="4"/>
        <v/>
      </c>
      <c r="AM17" s="24" t="str">
        <f t="shared" si="4"/>
        <v/>
      </c>
      <c r="AN17" s="24" t="str">
        <f t="shared" si="4"/>
        <v/>
      </c>
      <c r="AO17" s="24" t="str">
        <f t="shared" si="4"/>
        <v/>
      </c>
      <c r="AP17" s="24" t="str">
        <f t="shared" si="5"/>
        <v/>
      </c>
      <c r="AQ17" s="24" t="str">
        <f t="shared" si="5"/>
        <v/>
      </c>
      <c r="AR17" s="24" t="str">
        <f t="shared" si="5"/>
        <v/>
      </c>
      <c r="AS17" s="24" t="str">
        <f t="shared" si="5"/>
        <v/>
      </c>
      <c r="AT17" s="24" t="str">
        <f t="shared" si="5"/>
        <v/>
      </c>
      <c r="AU17" s="24" t="str">
        <f t="shared" si="5"/>
        <v/>
      </c>
      <c r="AV17" s="24" t="str">
        <f t="shared" si="5"/>
        <v/>
      </c>
      <c r="AW17" s="24" t="str">
        <f t="shared" si="5"/>
        <v/>
      </c>
      <c r="AX17" s="24" t="str">
        <f t="shared" si="5"/>
        <v/>
      </c>
      <c r="AY17" s="24" t="str">
        <f t="shared" si="5"/>
        <v/>
      </c>
      <c r="AZ17" s="24" t="str">
        <f t="shared" si="5"/>
        <v/>
      </c>
      <c r="BA17" s="24" t="str">
        <f t="shared" si="5"/>
        <v/>
      </c>
      <c r="BB17" s="24" t="str">
        <f t="shared" si="5"/>
        <v/>
      </c>
      <c r="BC17" s="24" t="str">
        <f t="shared" si="5"/>
        <v/>
      </c>
      <c r="BD17" s="24" t="str">
        <f t="shared" si="5"/>
        <v/>
      </c>
      <c r="BE17" s="24" t="str">
        <f t="shared" si="5"/>
        <v/>
      </c>
      <c r="BF17" s="24" t="str">
        <f t="shared" si="6"/>
        <v/>
      </c>
      <c r="BG17" s="24" t="str">
        <f t="shared" si="6"/>
        <v/>
      </c>
      <c r="BH17" s="24" t="str">
        <f t="shared" si="6"/>
        <v/>
      </c>
      <c r="BI17" s="24" t="str">
        <f t="shared" si="6"/>
        <v/>
      </c>
    </row>
    <row r="18" spans="1:61" ht="25" customHeight="1" x14ac:dyDescent="0.2">
      <c r="A18" s="18">
        <v>10</v>
      </c>
      <c r="B18" s="21" t="s">
        <v>21</v>
      </c>
      <c r="C18" s="22" t="s">
        <v>11</v>
      </c>
      <c r="D18" s="19">
        <v>45680</v>
      </c>
      <c r="E18" s="19">
        <f>D18+15</f>
        <v>45695</v>
      </c>
      <c r="F18" s="20">
        <f t="shared" si="3"/>
        <v>12</v>
      </c>
      <c r="G18" s="18" t="s">
        <v>25</v>
      </c>
      <c r="H18" s="23">
        <v>0.03</v>
      </c>
      <c r="J18" s="24" t="str">
        <f t="shared" si="2"/>
        <v/>
      </c>
      <c r="K18" s="24" t="str">
        <f t="shared" si="2"/>
        <v/>
      </c>
      <c r="L18" s="24" t="str">
        <f t="shared" si="2"/>
        <v/>
      </c>
      <c r="M18" s="24" t="str">
        <f t="shared" si="2"/>
        <v/>
      </c>
      <c r="N18" s="24" t="str">
        <f t="shared" si="2"/>
        <v/>
      </c>
      <c r="O18" s="24" t="str">
        <f t="shared" si="2"/>
        <v/>
      </c>
      <c r="P18" s="24" t="str">
        <f t="shared" si="2"/>
        <v/>
      </c>
      <c r="Q18" s="24" t="str">
        <f t="shared" si="2"/>
        <v/>
      </c>
      <c r="R18" s="24" t="str">
        <f t="shared" si="2"/>
        <v/>
      </c>
      <c r="S18" s="24" t="str">
        <f t="shared" si="2"/>
        <v>u</v>
      </c>
      <c r="T18" s="24" t="str">
        <f t="shared" si="2"/>
        <v/>
      </c>
      <c r="U18" s="24" t="str">
        <f t="shared" si="2"/>
        <v/>
      </c>
      <c r="V18" s="24" t="str">
        <f t="shared" si="2"/>
        <v/>
      </c>
      <c r="W18" s="24" t="str">
        <f t="shared" si="2"/>
        <v/>
      </c>
      <c r="X18" s="24" t="str">
        <f t="shared" si="2"/>
        <v/>
      </c>
      <c r="Y18" s="24" t="str">
        <f t="shared" si="2"/>
        <v/>
      </c>
      <c r="Z18" s="24" t="str">
        <f t="shared" si="4"/>
        <v/>
      </c>
      <c r="AA18" s="24" t="str">
        <f t="shared" si="4"/>
        <v/>
      </c>
      <c r="AB18" s="24" t="str">
        <f t="shared" si="4"/>
        <v/>
      </c>
      <c r="AC18" s="24" t="str">
        <f t="shared" si="4"/>
        <v/>
      </c>
      <c r="AD18" s="24" t="str">
        <f t="shared" si="4"/>
        <v/>
      </c>
      <c r="AE18" s="24" t="str">
        <f t="shared" si="4"/>
        <v/>
      </c>
      <c r="AF18" s="24" t="str">
        <f t="shared" si="4"/>
        <v/>
      </c>
      <c r="AG18" s="24" t="str">
        <f t="shared" si="4"/>
        <v/>
      </c>
      <c r="AH18" s="24" t="str">
        <f t="shared" si="4"/>
        <v/>
      </c>
      <c r="AI18" s="24" t="str">
        <f t="shared" si="4"/>
        <v/>
      </c>
      <c r="AJ18" s="24" t="str">
        <f t="shared" si="4"/>
        <v/>
      </c>
      <c r="AK18" s="24" t="str">
        <f t="shared" si="4"/>
        <v/>
      </c>
      <c r="AL18" s="24" t="str">
        <f t="shared" si="4"/>
        <v/>
      </c>
      <c r="AM18" s="24" t="str">
        <f t="shared" si="4"/>
        <v/>
      </c>
      <c r="AN18" s="24" t="str">
        <f t="shared" si="4"/>
        <v/>
      </c>
      <c r="AO18" s="24" t="str">
        <f t="shared" si="4"/>
        <v/>
      </c>
      <c r="AP18" s="24" t="str">
        <f t="shared" si="5"/>
        <v/>
      </c>
      <c r="AQ18" s="24" t="str">
        <f t="shared" si="5"/>
        <v/>
      </c>
      <c r="AR18" s="24" t="str">
        <f t="shared" si="5"/>
        <v/>
      </c>
      <c r="AS18" s="24" t="str">
        <f t="shared" si="5"/>
        <v/>
      </c>
      <c r="AT18" s="24" t="str">
        <f t="shared" si="5"/>
        <v/>
      </c>
      <c r="AU18" s="24" t="str">
        <f t="shared" si="5"/>
        <v/>
      </c>
      <c r="AV18" s="24" t="str">
        <f t="shared" si="5"/>
        <v/>
      </c>
      <c r="AW18" s="24" t="str">
        <f t="shared" si="5"/>
        <v/>
      </c>
      <c r="AX18" s="24" t="str">
        <f t="shared" si="5"/>
        <v/>
      </c>
      <c r="AY18" s="24" t="str">
        <f t="shared" si="5"/>
        <v/>
      </c>
      <c r="AZ18" s="24" t="str">
        <f t="shared" si="5"/>
        <v/>
      </c>
      <c r="BA18" s="24" t="str">
        <f t="shared" si="5"/>
        <v/>
      </c>
      <c r="BB18" s="24" t="str">
        <f t="shared" si="5"/>
        <v/>
      </c>
      <c r="BC18" s="24" t="str">
        <f t="shared" si="5"/>
        <v/>
      </c>
      <c r="BD18" s="24" t="str">
        <f t="shared" si="5"/>
        <v/>
      </c>
      <c r="BE18" s="24" t="str">
        <f t="shared" si="5"/>
        <v/>
      </c>
      <c r="BF18" s="24" t="str">
        <f t="shared" si="6"/>
        <v/>
      </c>
      <c r="BG18" s="24" t="str">
        <f t="shared" si="6"/>
        <v/>
      </c>
      <c r="BH18" s="24" t="str">
        <f t="shared" si="6"/>
        <v/>
      </c>
      <c r="BI18" s="24" t="str">
        <f t="shared" si="6"/>
        <v/>
      </c>
    </row>
    <row r="19" spans="1:61" ht="25" customHeight="1" x14ac:dyDescent="0.2">
      <c r="A19" s="18">
        <v>11</v>
      </c>
      <c r="B19" s="21" t="s">
        <v>22</v>
      </c>
      <c r="C19" s="22" t="s">
        <v>11</v>
      </c>
      <c r="D19" s="19">
        <f>E18</f>
        <v>45695</v>
      </c>
      <c r="E19" s="19">
        <f>D19+8</f>
        <v>45703</v>
      </c>
      <c r="F19" s="20">
        <f t="shared" si="3"/>
        <v>6</v>
      </c>
      <c r="G19" s="18" t="s">
        <v>23</v>
      </c>
      <c r="H19" s="23">
        <v>0</v>
      </c>
      <c r="I19" s="13"/>
      <c r="J19" s="24" t="str">
        <f t="shared" si="2"/>
        <v/>
      </c>
      <c r="K19" s="24" t="str">
        <f t="shared" si="2"/>
        <v/>
      </c>
      <c r="L19" s="24" t="str">
        <f t="shared" si="2"/>
        <v/>
      </c>
      <c r="M19" s="24" t="str">
        <f t="shared" si="2"/>
        <v/>
      </c>
      <c r="N19" s="24" t="str">
        <f t="shared" si="2"/>
        <v/>
      </c>
      <c r="O19" s="24" t="str">
        <f t="shared" si="2"/>
        <v/>
      </c>
      <c r="P19" s="24" t="str">
        <f t="shared" si="2"/>
        <v/>
      </c>
      <c r="Q19" s="24" t="str">
        <f t="shared" si="2"/>
        <v/>
      </c>
      <c r="R19" s="24" t="str">
        <f t="shared" si="2"/>
        <v/>
      </c>
      <c r="S19" s="24" t="str">
        <f t="shared" si="2"/>
        <v/>
      </c>
      <c r="T19" s="24" t="str">
        <f t="shared" si="2"/>
        <v>u</v>
      </c>
      <c r="U19" s="24" t="str">
        <f t="shared" si="2"/>
        <v/>
      </c>
      <c r="V19" s="24" t="str">
        <f t="shared" si="2"/>
        <v/>
      </c>
      <c r="W19" s="24" t="str">
        <f t="shared" si="2"/>
        <v/>
      </c>
      <c r="X19" s="24" t="str">
        <f t="shared" si="2"/>
        <v/>
      </c>
      <c r="Y19" s="24" t="str">
        <f t="shared" si="2"/>
        <v/>
      </c>
      <c r="Z19" s="24" t="str">
        <f t="shared" si="4"/>
        <v/>
      </c>
      <c r="AA19" s="24" t="str">
        <f t="shared" si="4"/>
        <v/>
      </c>
      <c r="AB19" s="24" t="str">
        <f t="shared" si="4"/>
        <v/>
      </c>
      <c r="AC19" s="24" t="str">
        <f t="shared" si="4"/>
        <v/>
      </c>
      <c r="AD19" s="24" t="str">
        <f t="shared" si="4"/>
        <v/>
      </c>
      <c r="AE19" s="24" t="str">
        <f t="shared" si="4"/>
        <v/>
      </c>
      <c r="AF19" s="24" t="str">
        <f t="shared" si="4"/>
        <v/>
      </c>
      <c r="AG19" s="24" t="str">
        <f t="shared" si="4"/>
        <v/>
      </c>
      <c r="AH19" s="24" t="str">
        <f t="shared" si="4"/>
        <v/>
      </c>
      <c r="AI19" s="24" t="str">
        <f t="shared" si="4"/>
        <v/>
      </c>
      <c r="AJ19" s="24" t="str">
        <f t="shared" si="4"/>
        <v/>
      </c>
      <c r="AK19" s="24" t="str">
        <f t="shared" si="4"/>
        <v/>
      </c>
      <c r="AL19" s="24" t="str">
        <f t="shared" si="4"/>
        <v/>
      </c>
      <c r="AM19" s="24" t="str">
        <f t="shared" si="4"/>
        <v/>
      </c>
      <c r="AN19" s="24" t="str">
        <f t="shared" si="4"/>
        <v/>
      </c>
      <c r="AO19" s="24" t="str">
        <f t="shared" si="4"/>
        <v/>
      </c>
      <c r="AP19" s="24" t="str">
        <f t="shared" si="5"/>
        <v/>
      </c>
      <c r="AQ19" s="24" t="str">
        <f t="shared" si="5"/>
        <v/>
      </c>
      <c r="AR19" s="24" t="str">
        <f t="shared" si="5"/>
        <v/>
      </c>
      <c r="AS19" s="24" t="str">
        <f t="shared" si="5"/>
        <v/>
      </c>
      <c r="AT19" s="24" t="str">
        <f t="shared" si="5"/>
        <v/>
      </c>
      <c r="AU19" s="24" t="str">
        <f t="shared" si="5"/>
        <v/>
      </c>
      <c r="AV19" s="24" t="str">
        <f t="shared" si="5"/>
        <v/>
      </c>
      <c r="AW19" s="24" t="str">
        <f t="shared" si="5"/>
        <v/>
      </c>
      <c r="AX19" s="24" t="str">
        <f t="shared" si="5"/>
        <v/>
      </c>
      <c r="AY19" s="24" t="str">
        <f t="shared" si="5"/>
        <v/>
      </c>
      <c r="AZ19" s="24" t="str">
        <f t="shared" si="5"/>
        <v/>
      </c>
      <c r="BA19" s="24" t="str">
        <f t="shared" si="5"/>
        <v/>
      </c>
      <c r="BB19" s="24" t="str">
        <f t="shared" si="5"/>
        <v/>
      </c>
      <c r="BC19" s="24" t="str">
        <f t="shared" si="5"/>
        <v/>
      </c>
      <c r="BD19" s="24" t="str">
        <f t="shared" si="5"/>
        <v/>
      </c>
      <c r="BE19" s="24" t="str">
        <f t="shared" si="5"/>
        <v/>
      </c>
      <c r="BF19" s="24" t="str">
        <f t="shared" si="6"/>
        <v/>
      </c>
      <c r="BG19" s="24" t="str">
        <f t="shared" si="6"/>
        <v/>
      </c>
      <c r="BH19" s="24" t="str">
        <f t="shared" si="6"/>
        <v/>
      </c>
      <c r="BI19" s="24" t="str">
        <f t="shared" si="6"/>
        <v/>
      </c>
    </row>
    <row r="20" spans="1:61" x14ac:dyDescent="0.2">
      <c r="A20" s="9"/>
      <c r="B20" s="9"/>
      <c r="C20" s="9"/>
      <c r="D20" s="9"/>
      <c r="E20" s="9"/>
      <c r="F20" s="9"/>
      <c r="G20" s="9"/>
      <c r="H20" s="9"/>
    </row>
    <row r="21" spans="1:61" x14ac:dyDescent="0.2">
      <c r="C21" s="29" t="s">
        <v>33</v>
      </c>
      <c r="D21" s="51" t="s">
        <v>34</v>
      </c>
      <c r="E21" s="51"/>
      <c r="F21" t="s">
        <v>29</v>
      </c>
      <c r="G21" s="26" t="s">
        <v>30</v>
      </c>
    </row>
    <row r="22" spans="1:61" x14ac:dyDescent="0.2">
      <c r="B22" s="25" t="s">
        <v>28</v>
      </c>
      <c r="C22" t="b">
        <f ca="1">I$7=(TODAY()-WEEKDAY(TODAY(),2)+1)</f>
        <v>0</v>
      </c>
      <c r="D22" t="b">
        <f>AND(J$7&gt;=$D9-(WEEKDAY($D9,14)+1),J$7&lt;=$E9)</f>
        <v>1</v>
      </c>
      <c r="E22" t="b">
        <f>AND($H9&gt;0,J$7&lt;=($D9+($E9-$D9)*$H9)-WEEKDAY(($D9+($E9-$D9)*$H9),14)+1,J$7&gt;=$D9-WEEKDAY($D9,14)+1)</f>
        <v>1</v>
      </c>
      <c r="F22" t="b">
        <f>AND($G9="Complete",J$7=$E9-WEEKDAY($E9,14)+1)</f>
        <v>0</v>
      </c>
      <c r="G22" t="b">
        <f>AND($G9="Blocked",$H9&gt;0,J$7&lt;=($D9+($E9-$D9)*$H9)-WEEKDAY(($D9+($E9-$D9)*$H9),14)+1,J$7&gt;=$D9-WEEKDAY($D9,14)+1)</f>
        <v>0</v>
      </c>
    </row>
    <row r="24" spans="1:61" x14ac:dyDescent="0.2">
      <c r="B24" s="17" t="s">
        <v>27</v>
      </c>
    </row>
    <row r="25" spans="1:61" x14ac:dyDescent="0.2">
      <c r="B25" s="16" t="s">
        <v>23</v>
      </c>
      <c r="E25" s="27"/>
      <c r="F25" t="s">
        <v>31</v>
      </c>
    </row>
    <row r="26" spans="1:61" x14ac:dyDescent="0.2">
      <c r="B26" s="16" t="s">
        <v>24</v>
      </c>
      <c r="E26" s="28"/>
      <c r="F26" t="s">
        <v>32</v>
      </c>
    </row>
    <row r="27" spans="1:61" x14ac:dyDescent="0.2">
      <c r="B27" s="16" t="s">
        <v>25</v>
      </c>
    </row>
    <row r="28" spans="1:61" x14ac:dyDescent="0.2">
      <c r="B28" s="16" t="s">
        <v>26</v>
      </c>
    </row>
    <row r="31" spans="1:61" x14ac:dyDescent="0.2">
      <c r="A31" s="50" t="s">
        <v>35</v>
      </c>
      <c r="B31" s="51"/>
      <c r="C31" s="51"/>
      <c r="D31" s="51"/>
      <c r="E31" s="51"/>
      <c r="F31" s="51"/>
      <c r="G31" s="51"/>
      <c r="H31" s="51"/>
      <c r="I31" s="51"/>
    </row>
    <row r="33" spans="2:2" x14ac:dyDescent="0.2">
      <c r="B33" t="s">
        <v>80</v>
      </c>
    </row>
  </sheetData>
  <mergeCells count="26">
    <mergeCell ref="BA5:BD5"/>
    <mergeCell ref="BE5:BI5"/>
    <mergeCell ref="J5:M5"/>
    <mergeCell ref="N5:Q5"/>
    <mergeCell ref="R5:V5"/>
    <mergeCell ref="W5:Z5"/>
    <mergeCell ref="AA5:AD5"/>
    <mergeCell ref="AE5:AI5"/>
    <mergeCell ref="AJ5:AM5"/>
    <mergeCell ref="AN5:AQ5"/>
    <mergeCell ref="AR5:AV5"/>
    <mergeCell ref="AW5:AZ5"/>
    <mergeCell ref="A31:I31"/>
    <mergeCell ref="BA6:BD6"/>
    <mergeCell ref="BE6:BI6"/>
    <mergeCell ref="J6:M6"/>
    <mergeCell ref="N6:Q6"/>
    <mergeCell ref="R6:V6"/>
    <mergeCell ref="W6:Z6"/>
    <mergeCell ref="AA6:AD6"/>
    <mergeCell ref="AE6:AI6"/>
    <mergeCell ref="D21:E21"/>
    <mergeCell ref="AJ6:AM6"/>
    <mergeCell ref="AN6:AQ6"/>
    <mergeCell ref="AR6:AV6"/>
    <mergeCell ref="AW6:AZ6"/>
  </mergeCells>
  <phoneticPr fontId="2" type="noConversion"/>
  <conditionalFormatting sqref="G9:G19 G21">
    <cfRule type="containsText" dxfId="9" priority="6" operator="containsText" text="Blocked">
      <formula>NOT(ISERROR(SEARCH("Blocked",G9)))</formula>
    </cfRule>
  </conditionalFormatting>
  <conditionalFormatting sqref="J9:BI19">
    <cfRule type="expression" dxfId="8" priority="1">
      <formula>AND($G9="Blocked",$H9&gt;0,J$7&lt;=($D9+($E9-$D9)*$H9)-WEEKDAY(($D9+($E9-$D9)*$H9),14)+1,J$7&gt;=$D9-WEEKDAY($D9,14)+1)</formula>
    </cfRule>
    <cfRule type="expression" dxfId="7" priority="2">
      <formula>AND($G9="Complete",J$7=$E9-WEEKDAY($E9,14)+1)</formula>
    </cfRule>
    <cfRule type="expression" dxfId="6" priority="3">
      <formula>AND($H9&gt;0,J$7&lt;=($D9+($E9-$D9)*$H9)-WEEKDAY(($D9+($E9-$D9)*$H9),14)+1,J$7&gt;=$D9-WEEKDAY($D9,14)+1)</formula>
    </cfRule>
    <cfRule type="expression" dxfId="5" priority="4">
      <formula>AND(J$7&gt;=$D9-(WEEKDAY($D9,14)+1),J$7&lt;=$E9)</formula>
    </cfRule>
    <cfRule type="expression" dxfId="4" priority="5">
      <formula>I$7=(TODAY()-WEEKDAY(TODAY(),14)+1)</formula>
    </cfRule>
  </conditionalFormatting>
  <dataValidations disablePrompts="1" count="1">
    <dataValidation type="list" allowBlank="1" showInputMessage="1" showErrorMessage="1" sqref="G9:G19" xr:uid="{ABFC074B-6614-C645-B632-0C9D11733698}">
      <formula1>$B$25:$B$28</formula1>
    </dataValidation>
  </dataValidations>
  <hyperlinks>
    <hyperlink ref="A31" r:id="rId1" xr:uid="{712E763C-EEC5-8F41-A6D4-0D9F4414996A}"/>
  </hyperlinks>
  <pageMargins left="0.7" right="0.7" top="0.75" bottom="0.75" header="0.3" footer="0.3"/>
  <pageSetup paperSize="9" scale="4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3621-AA9B-664A-80B0-0DAEF8F805F0}">
  <dimension ref="A2:BR38"/>
  <sheetViews>
    <sheetView showGridLines="0" topLeftCell="A17" zoomScaleNormal="100" workbookViewId="0">
      <selection activeCell="F20" sqref="F20"/>
    </sheetView>
  </sheetViews>
  <sheetFormatPr baseColWidth="10" defaultColWidth="10.6640625" defaultRowHeight="16" x14ac:dyDescent="0.2"/>
  <cols>
    <col min="1" max="1" width="6.1640625" customWidth="1"/>
    <col min="2" max="2" width="3" customWidth="1"/>
    <col min="3" max="3" width="6.83203125" customWidth="1"/>
    <col min="5" max="5" width="12.1640625" customWidth="1"/>
    <col min="9" max="9" width="6.6640625" customWidth="1"/>
    <col min="11" max="11" width="7.6640625" customWidth="1"/>
    <col min="12" max="70" width="4.1640625" customWidth="1"/>
  </cols>
  <sheetData>
    <row r="2" spans="1:70" x14ac:dyDescent="0.2">
      <c r="A2" s="51" t="s">
        <v>38</v>
      </c>
      <c r="B2" s="51"/>
      <c r="C2" s="31" t="s">
        <v>36</v>
      </c>
    </row>
    <row r="5" spans="1:70" x14ac:dyDescent="0.2">
      <c r="A5" s="51" t="s">
        <v>37</v>
      </c>
      <c r="B5" s="51"/>
      <c r="C5" s="51"/>
      <c r="D5" s="2">
        <v>45633</v>
      </c>
      <c r="L5" s="87">
        <f>M7</f>
        <v>45635</v>
      </c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9"/>
      <c r="Y5" s="87">
        <f>Z7</f>
        <v>45661</v>
      </c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9"/>
    </row>
    <row r="6" spans="1:70" x14ac:dyDescent="0.2">
      <c r="A6" s="30"/>
      <c r="B6" s="30"/>
      <c r="C6" s="30"/>
      <c r="D6" s="2"/>
      <c r="L6" s="60">
        <f>M7</f>
        <v>45635</v>
      </c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2"/>
      <c r="Y6" s="63">
        <f>Z7</f>
        <v>45661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55"/>
      <c r="AN6" s="60">
        <f>AO7</f>
        <v>45691</v>
      </c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2"/>
      <c r="BB6" s="60">
        <f>BC7</f>
        <v>45719</v>
      </c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2"/>
    </row>
    <row r="7" spans="1:70" ht="16" customHeight="1" x14ac:dyDescent="0.2">
      <c r="K7" s="84"/>
      <c r="L7" s="80">
        <f>D5</f>
        <v>45633</v>
      </c>
      <c r="M7" s="80">
        <f t="shared" ref="M7:AA7" si="0">L7+2</f>
        <v>45635</v>
      </c>
      <c r="N7" s="80">
        <f t="shared" si="0"/>
        <v>45637</v>
      </c>
      <c r="O7" s="80">
        <f t="shared" si="0"/>
        <v>45639</v>
      </c>
      <c r="P7" s="80">
        <f t="shared" si="0"/>
        <v>45641</v>
      </c>
      <c r="Q7" s="80">
        <f t="shared" si="0"/>
        <v>45643</v>
      </c>
      <c r="R7" s="80">
        <f t="shared" si="0"/>
        <v>45645</v>
      </c>
      <c r="S7" s="80">
        <f t="shared" si="0"/>
        <v>45647</v>
      </c>
      <c r="T7" s="80">
        <f t="shared" si="0"/>
        <v>45649</v>
      </c>
      <c r="U7" s="80">
        <f t="shared" si="0"/>
        <v>45651</v>
      </c>
      <c r="V7" s="80">
        <f t="shared" si="0"/>
        <v>45653</v>
      </c>
      <c r="W7" s="80">
        <f t="shared" si="0"/>
        <v>45655</v>
      </c>
      <c r="X7" s="80">
        <f t="shared" si="0"/>
        <v>45657</v>
      </c>
      <c r="Y7" s="80">
        <f t="shared" si="0"/>
        <v>45659</v>
      </c>
      <c r="Z7" s="80">
        <f t="shared" si="0"/>
        <v>45661</v>
      </c>
      <c r="AA7" s="80">
        <f t="shared" si="0"/>
        <v>45663</v>
      </c>
      <c r="AB7" s="80">
        <f t="shared" ref="AB7:AF7" si="1">AA7+2</f>
        <v>45665</v>
      </c>
      <c r="AC7" s="80">
        <f t="shared" si="1"/>
        <v>45667</v>
      </c>
      <c r="AD7" s="80">
        <f t="shared" si="1"/>
        <v>45669</v>
      </c>
      <c r="AE7" s="80">
        <f t="shared" si="1"/>
        <v>45671</v>
      </c>
      <c r="AF7" s="80">
        <f t="shared" si="1"/>
        <v>45673</v>
      </c>
      <c r="AG7" s="80">
        <f t="shared" ref="AG7:AP7" si="2">AF7+2</f>
        <v>45675</v>
      </c>
      <c r="AH7" s="80">
        <f t="shared" si="2"/>
        <v>45677</v>
      </c>
      <c r="AI7" s="80">
        <f t="shared" si="2"/>
        <v>45679</v>
      </c>
      <c r="AJ7" s="80">
        <f t="shared" si="2"/>
        <v>45681</v>
      </c>
      <c r="AK7" s="80">
        <f t="shared" si="2"/>
        <v>45683</v>
      </c>
      <c r="AL7" s="80">
        <f t="shared" si="2"/>
        <v>45685</v>
      </c>
      <c r="AM7" s="80">
        <f t="shared" si="2"/>
        <v>45687</v>
      </c>
      <c r="AN7" s="80">
        <f t="shared" si="2"/>
        <v>45689</v>
      </c>
      <c r="AO7" s="80">
        <f t="shared" si="2"/>
        <v>45691</v>
      </c>
      <c r="AP7" s="80">
        <f t="shared" si="2"/>
        <v>45693</v>
      </c>
      <c r="AQ7" s="80">
        <f t="shared" ref="AQ7:AW7" si="3">AP7+2</f>
        <v>45695</v>
      </c>
      <c r="AR7" s="80">
        <f t="shared" si="3"/>
        <v>45697</v>
      </c>
      <c r="AS7" s="80">
        <f t="shared" si="3"/>
        <v>45699</v>
      </c>
      <c r="AT7" s="80">
        <f t="shared" si="3"/>
        <v>45701</v>
      </c>
      <c r="AU7" s="80">
        <f t="shared" si="3"/>
        <v>45703</v>
      </c>
      <c r="AV7" s="80">
        <f t="shared" si="3"/>
        <v>45705</v>
      </c>
      <c r="AW7" s="80">
        <f t="shared" si="3"/>
        <v>45707</v>
      </c>
      <c r="AX7" s="80">
        <f t="shared" ref="AX7:BF7" si="4">AW7+2</f>
        <v>45709</v>
      </c>
      <c r="AY7" s="80">
        <f t="shared" si="4"/>
        <v>45711</v>
      </c>
      <c r="AZ7" s="80">
        <f t="shared" si="4"/>
        <v>45713</v>
      </c>
      <c r="BA7" s="80">
        <f t="shared" si="4"/>
        <v>45715</v>
      </c>
      <c r="BB7" s="80">
        <f t="shared" si="4"/>
        <v>45717</v>
      </c>
      <c r="BC7" s="80">
        <f t="shared" si="4"/>
        <v>45719</v>
      </c>
      <c r="BD7" s="80">
        <f t="shared" si="4"/>
        <v>45721</v>
      </c>
      <c r="BE7" s="80">
        <f t="shared" si="4"/>
        <v>45723</v>
      </c>
      <c r="BF7" s="80">
        <f t="shared" si="4"/>
        <v>45725</v>
      </c>
      <c r="BG7" s="80">
        <f t="shared" ref="BG7:BL7" si="5">BF7+2</f>
        <v>45727</v>
      </c>
      <c r="BH7" s="80">
        <f t="shared" si="5"/>
        <v>45729</v>
      </c>
      <c r="BI7" s="80">
        <f t="shared" si="5"/>
        <v>45731</v>
      </c>
      <c r="BJ7" s="80">
        <f t="shared" si="5"/>
        <v>45733</v>
      </c>
      <c r="BK7" s="80">
        <f t="shared" si="5"/>
        <v>45735</v>
      </c>
      <c r="BL7" s="80">
        <f t="shared" si="5"/>
        <v>45737</v>
      </c>
      <c r="BM7" s="80">
        <f t="shared" ref="BM7:BP7" si="6">BL7+2</f>
        <v>45739</v>
      </c>
      <c r="BN7" s="80">
        <f t="shared" si="6"/>
        <v>45741</v>
      </c>
      <c r="BO7" s="80">
        <f t="shared" si="6"/>
        <v>45743</v>
      </c>
      <c r="BP7" s="80">
        <f t="shared" si="6"/>
        <v>45745</v>
      </c>
      <c r="BQ7" s="80">
        <f t="shared" ref="BQ7" si="7">BP7+2</f>
        <v>45747</v>
      </c>
      <c r="BR7" s="86"/>
    </row>
    <row r="8" spans="1:70" x14ac:dyDescent="0.2">
      <c r="K8" s="84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6"/>
    </row>
    <row r="9" spans="1:70" x14ac:dyDescent="0.2">
      <c r="K9" s="85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6"/>
    </row>
    <row r="10" spans="1:70" ht="25" customHeight="1" x14ac:dyDescent="0.2">
      <c r="A10" s="33" t="s">
        <v>39</v>
      </c>
      <c r="B10" s="83" t="s">
        <v>3</v>
      </c>
      <c r="C10" s="83"/>
      <c r="D10" s="83"/>
      <c r="E10" s="83"/>
      <c r="F10" s="33" t="s">
        <v>4</v>
      </c>
      <c r="G10" s="33" t="s">
        <v>5</v>
      </c>
      <c r="H10" s="33" t="s">
        <v>6</v>
      </c>
      <c r="I10" s="33" t="s">
        <v>7</v>
      </c>
      <c r="J10" s="33" t="s">
        <v>8</v>
      </c>
      <c r="K10" s="33" t="s">
        <v>40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</row>
    <row r="11" spans="1:70" s="1" customFormat="1" ht="25" customHeight="1" x14ac:dyDescent="0.2">
      <c r="A11" s="38">
        <v>1</v>
      </c>
      <c r="B11" s="77" t="s">
        <v>41</v>
      </c>
      <c r="C11" s="78"/>
      <c r="D11" s="78"/>
      <c r="E11" s="79"/>
      <c r="F11" s="38" t="s">
        <v>11</v>
      </c>
      <c r="G11" s="38"/>
      <c r="H11" s="38"/>
      <c r="I11" s="38"/>
      <c r="J11" s="38"/>
      <c r="K11" s="38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</row>
    <row r="12" spans="1:70" ht="25" customHeight="1" x14ac:dyDescent="0.2">
      <c r="A12" s="35" t="s">
        <v>60</v>
      </c>
      <c r="B12" s="71" t="s">
        <v>42</v>
      </c>
      <c r="C12" s="72"/>
      <c r="D12" s="72"/>
      <c r="E12" s="73"/>
      <c r="F12" s="34" t="s">
        <v>78</v>
      </c>
      <c r="G12" s="36">
        <f>D5</f>
        <v>45633</v>
      </c>
      <c r="H12" s="36">
        <f>G12+2</f>
        <v>45635</v>
      </c>
      <c r="I12" s="34">
        <f>IF(H12="","",NETWORKDAYS(G12,H12))</f>
        <v>1</v>
      </c>
      <c r="J12" s="34" t="s">
        <v>24</v>
      </c>
      <c r="K12" s="37">
        <v>0.5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</row>
    <row r="13" spans="1:70" ht="25" customHeight="1" x14ac:dyDescent="0.2">
      <c r="A13" s="35" t="s">
        <v>61</v>
      </c>
      <c r="B13" s="71" t="s">
        <v>43</v>
      </c>
      <c r="C13" s="72"/>
      <c r="D13" s="72"/>
      <c r="E13" s="73"/>
      <c r="F13" s="34" t="s">
        <v>78</v>
      </c>
      <c r="G13" s="36">
        <f>H12+1</f>
        <v>45636</v>
      </c>
      <c r="H13" s="36">
        <f>G13+7</f>
        <v>45643</v>
      </c>
      <c r="I13" s="34">
        <f t="shared" ref="I13:I29" si="8">IF(H13="","",NETWORKDAYS(G13,H13))</f>
        <v>6</v>
      </c>
      <c r="J13" s="34" t="s">
        <v>23</v>
      </c>
      <c r="K13" s="37">
        <v>0</v>
      </c>
      <c r="L13" s="47"/>
      <c r="M13" s="4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</row>
    <row r="14" spans="1:70" ht="25" customHeight="1" x14ac:dyDescent="0.2">
      <c r="A14" s="39" t="s">
        <v>62</v>
      </c>
      <c r="B14" s="65" t="s">
        <v>44</v>
      </c>
      <c r="C14" s="66"/>
      <c r="D14" s="66"/>
      <c r="E14" s="67"/>
      <c r="F14" s="40" t="s">
        <v>78</v>
      </c>
      <c r="G14" s="41">
        <f>H13+1</f>
        <v>45644</v>
      </c>
      <c r="H14" s="41">
        <f>G14+5</f>
        <v>45649</v>
      </c>
      <c r="I14" s="40">
        <f t="shared" si="8"/>
        <v>4</v>
      </c>
      <c r="J14" s="40" t="s">
        <v>24</v>
      </c>
      <c r="K14" s="42">
        <v>0.5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</row>
    <row r="15" spans="1:70" ht="25" customHeight="1" x14ac:dyDescent="0.2">
      <c r="A15" s="43" t="s">
        <v>63</v>
      </c>
      <c r="B15" s="77" t="s">
        <v>45</v>
      </c>
      <c r="C15" s="78"/>
      <c r="D15" s="78"/>
      <c r="E15" s="79"/>
      <c r="F15" s="38" t="s">
        <v>11</v>
      </c>
      <c r="G15" s="38"/>
      <c r="H15" s="38"/>
      <c r="I15" s="38" t="str">
        <f t="shared" si="8"/>
        <v/>
      </c>
      <c r="J15" s="38"/>
      <c r="K15" s="44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</row>
    <row r="16" spans="1:70" ht="25" customHeight="1" x14ac:dyDescent="0.2">
      <c r="A16" s="35" t="s">
        <v>64</v>
      </c>
      <c r="B16" s="74" t="s">
        <v>46</v>
      </c>
      <c r="C16" s="75"/>
      <c r="D16" s="75"/>
      <c r="E16" s="76"/>
      <c r="F16" s="34" t="s">
        <v>78</v>
      </c>
      <c r="G16" s="34"/>
      <c r="H16" s="34"/>
      <c r="I16" s="34" t="str">
        <f t="shared" si="8"/>
        <v/>
      </c>
      <c r="J16" s="34"/>
      <c r="K16" s="37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</row>
    <row r="17" spans="1:69" ht="25" customHeight="1" x14ac:dyDescent="0.2">
      <c r="A17" s="35" t="s">
        <v>66</v>
      </c>
      <c r="B17" s="68" t="s">
        <v>47</v>
      </c>
      <c r="C17" s="69"/>
      <c r="D17" s="69"/>
      <c r="E17" s="70"/>
      <c r="F17" s="34" t="s">
        <v>78</v>
      </c>
      <c r="G17" s="36">
        <f>H14+1</f>
        <v>45650</v>
      </c>
      <c r="H17" s="36">
        <f>G17+2</f>
        <v>45652</v>
      </c>
      <c r="I17" s="34">
        <f t="shared" si="8"/>
        <v>3</v>
      </c>
      <c r="J17" s="34" t="s">
        <v>23</v>
      </c>
      <c r="K17" s="37">
        <v>0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</row>
    <row r="18" spans="1:69" ht="25" customHeight="1" x14ac:dyDescent="0.2">
      <c r="A18" s="35" t="s">
        <v>67</v>
      </c>
      <c r="B18" s="68" t="s">
        <v>48</v>
      </c>
      <c r="C18" s="69"/>
      <c r="D18" s="69"/>
      <c r="E18" s="70"/>
      <c r="F18" s="34" t="s">
        <v>78</v>
      </c>
      <c r="G18" s="36">
        <f>H17</f>
        <v>45652</v>
      </c>
      <c r="H18" s="36">
        <f>G18+14</f>
        <v>45666</v>
      </c>
      <c r="I18" s="34">
        <f t="shared" si="8"/>
        <v>11</v>
      </c>
      <c r="J18" s="34" t="s">
        <v>23</v>
      </c>
      <c r="K18" s="37">
        <v>0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</row>
    <row r="19" spans="1:69" ht="25" customHeight="1" x14ac:dyDescent="0.2">
      <c r="A19" s="35" t="s">
        <v>68</v>
      </c>
      <c r="B19" s="68" t="s">
        <v>49</v>
      </c>
      <c r="C19" s="69"/>
      <c r="D19" s="69"/>
      <c r="E19" s="70"/>
      <c r="F19" s="34" t="s">
        <v>78</v>
      </c>
      <c r="G19" s="36">
        <f>H18</f>
        <v>45666</v>
      </c>
      <c r="H19" s="36">
        <f>G19+5</f>
        <v>45671</v>
      </c>
      <c r="I19" s="34">
        <f t="shared" si="8"/>
        <v>4</v>
      </c>
      <c r="J19" s="34" t="s">
        <v>23</v>
      </c>
      <c r="K19" s="37">
        <v>0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</row>
    <row r="20" spans="1:69" ht="25" customHeight="1" x14ac:dyDescent="0.2">
      <c r="A20" s="35" t="s">
        <v>69</v>
      </c>
      <c r="B20" s="68" t="s">
        <v>50</v>
      </c>
      <c r="C20" s="69"/>
      <c r="D20" s="69"/>
      <c r="E20" s="70"/>
      <c r="F20" s="34" t="s">
        <v>78</v>
      </c>
      <c r="G20" s="36">
        <f>H19</f>
        <v>45671</v>
      </c>
      <c r="H20" s="36">
        <f>G20+5</f>
        <v>45676</v>
      </c>
      <c r="I20" s="34">
        <f t="shared" si="8"/>
        <v>4</v>
      </c>
      <c r="J20" s="34" t="s">
        <v>23</v>
      </c>
      <c r="K20" s="37">
        <v>0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</row>
    <row r="21" spans="1:69" ht="25" customHeight="1" x14ac:dyDescent="0.2">
      <c r="A21" s="35" t="s">
        <v>65</v>
      </c>
      <c r="B21" s="74" t="s">
        <v>51</v>
      </c>
      <c r="C21" s="75"/>
      <c r="D21" s="75"/>
      <c r="E21" s="76"/>
      <c r="F21" s="34" t="s">
        <v>78</v>
      </c>
      <c r="G21" s="34"/>
      <c r="H21" s="34"/>
      <c r="I21" s="34" t="str">
        <f t="shared" si="8"/>
        <v/>
      </c>
      <c r="J21" s="34"/>
      <c r="K21" s="37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</row>
    <row r="22" spans="1:69" ht="25" customHeight="1" x14ac:dyDescent="0.2">
      <c r="A22" s="35" t="s">
        <v>70</v>
      </c>
      <c r="B22" s="68" t="s">
        <v>52</v>
      </c>
      <c r="C22" s="69"/>
      <c r="D22" s="69"/>
      <c r="E22" s="70"/>
      <c r="F22" s="34" t="s">
        <v>78</v>
      </c>
      <c r="G22" s="36">
        <f>H20+1</f>
        <v>45677</v>
      </c>
      <c r="H22" s="36">
        <f>G22+5</f>
        <v>45682</v>
      </c>
      <c r="I22" s="34">
        <f t="shared" si="8"/>
        <v>5</v>
      </c>
      <c r="J22" s="34" t="s">
        <v>23</v>
      </c>
      <c r="K22" s="37">
        <v>0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</row>
    <row r="23" spans="1:69" ht="25" customHeight="1" x14ac:dyDescent="0.2">
      <c r="A23" s="35" t="s">
        <v>71</v>
      </c>
      <c r="B23" s="68" t="s">
        <v>53</v>
      </c>
      <c r="C23" s="69"/>
      <c r="D23" s="69"/>
      <c r="E23" s="70"/>
      <c r="F23" s="34" t="s">
        <v>78</v>
      </c>
      <c r="G23" s="36">
        <f>H22</f>
        <v>45682</v>
      </c>
      <c r="H23" s="36">
        <f>G23+14</f>
        <v>45696</v>
      </c>
      <c r="I23" s="34">
        <f t="shared" si="8"/>
        <v>10</v>
      </c>
      <c r="J23" s="34" t="s">
        <v>23</v>
      </c>
      <c r="K23" s="37">
        <v>0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</row>
    <row r="24" spans="1:69" ht="25" customHeight="1" x14ac:dyDescent="0.2">
      <c r="A24" s="39" t="s">
        <v>72</v>
      </c>
      <c r="B24" s="65" t="s">
        <v>54</v>
      </c>
      <c r="C24" s="66"/>
      <c r="D24" s="66"/>
      <c r="E24" s="67"/>
      <c r="F24" s="40" t="s">
        <v>78</v>
      </c>
      <c r="G24" s="41">
        <f>H23</f>
        <v>45696</v>
      </c>
      <c r="H24" s="41">
        <f>G24+7</f>
        <v>45703</v>
      </c>
      <c r="I24" s="40">
        <f t="shared" si="8"/>
        <v>5</v>
      </c>
      <c r="J24" s="40" t="s">
        <v>23</v>
      </c>
      <c r="K24" s="42">
        <v>0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</row>
    <row r="25" spans="1:69" ht="25" customHeight="1" x14ac:dyDescent="0.2">
      <c r="A25" s="43" t="s">
        <v>73</v>
      </c>
      <c r="B25" s="77" t="s">
        <v>55</v>
      </c>
      <c r="C25" s="78"/>
      <c r="D25" s="78"/>
      <c r="E25" s="79"/>
      <c r="F25" s="38" t="s">
        <v>11</v>
      </c>
      <c r="G25" s="38"/>
      <c r="H25" s="38"/>
      <c r="I25" s="38" t="str">
        <f t="shared" si="8"/>
        <v/>
      </c>
      <c r="J25" s="38"/>
      <c r="K25" s="4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</row>
    <row r="26" spans="1:69" ht="25" customHeight="1" x14ac:dyDescent="0.2">
      <c r="A26" s="35" t="s">
        <v>74</v>
      </c>
      <c r="B26" s="68" t="s">
        <v>56</v>
      </c>
      <c r="C26" s="69"/>
      <c r="D26" s="69"/>
      <c r="E26" s="70"/>
      <c r="F26" s="34" t="s">
        <v>78</v>
      </c>
      <c r="G26" s="36">
        <f>H24+1</f>
        <v>45704</v>
      </c>
      <c r="H26" s="36">
        <f>G26+5</f>
        <v>45709</v>
      </c>
      <c r="I26" s="34">
        <f t="shared" si="8"/>
        <v>5</v>
      </c>
      <c r="J26" s="34" t="s">
        <v>23</v>
      </c>
      <c r="K26" s="37">
        <v>0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</row>
    <row r="27" spans="1:69" ht="25" customHeight="1" x14ac:dyDescent="0.2">
      <c r="A27" s="35" t="s">
        <v>75</v>
      </c>
      <c r="B27" s="68" t="s">
        <v>57</v>
      </c>
      <c r="C27" s="69"/>
      <c r="D27" s="69"/>
      <c r="E27" s="70"/>
      <c r="F27" s="34" t="s">
        <v>78</v>
      </c>
      <c r="G27" s="36">
        <f>H26</f>
        <v>45709</v>
      </c>
      <c r="H27" s="36">
        <f>G27+4</f>
        <v>45713</v>
      </c>
      <c r="I27" s="34">
        <f t="shared" si="8"/>
        <v>3</v>
      </c>
      <c r="J27" s="34" t="s">
        <v>23</v>
      </c>
      <c r="K27" s="37">
        <v>0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</row>
    <row r="28" spans="1:69" ht="25" customHeight="1" x14ac:dyDescent="0.2">
      <c r="A28" s="35" t="s">
        <v>76</v>
      </c>
      <c r="B28" s="68" t="s">
        <v>58</v>
      </c>
      <c r="C28" s="69"/>
      <c r="D28" s="69"/>
      <c r="E28" s="70"/>
      <c r="F28" s="34" t="s">
        <v>78</v>
      </c>
      <c r="G28" s="36">
        <f>H27</f>
        <v>45713</v>
      </c>
      <c r="H28" s="36">
        <f>H27+4</f>
        <v>45717</v>
      </c>
      <c r="I28" s="34">
        <f t="shared" si="8"/>
        <v>4</v>
      </c>
      <c r="J28" s="34" t="s">
        <v>23</v>
      </c>
      <c r="K28" s="37">
        <v>0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</row>
    <row r="29" spans="1:69" ht="25" customHeight="1" x14ac:dyDescent="0.2">
      <c r="A29" s="39" t="s">
        <v>77</v>
      </c>
      <c r="B29" s="65" t="s">
        <v>59</v>
      </c>
      <c r="C29" s="66"/>
      <c r="D29" s="66"/>
      <c r="E29" s="67"/>
      <c r="F29" s="40" t="s">
        <v>78</v>
      </c>
      <c r="G29" s="41">
        <f>H28</f>
        <v>45717</v>
      </c>
      <c r="H29" s="41">
        <f>G29+3</f>
        <v>45720</v>
      </c>
      <c r="I29" s="40">
        <f t="shared" si="8"/>
        <v>2</v>
      </c>
      <c r="J29" s="40" t="s">
        <v>23</v>
      </c>
      <c r="K29" s="42">
        <v>0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</row>
    <row r="30" spans="1:69" ht="25" customHeight="1" x14ac:dyDescent="0.2">
      <c r="B30" s="51"/>
      <c r="C30" s="51"/>
      <c r="D30" s="51"/>
      <c r="E30" s="51"/>
    </row>
    <row r="31" spans="1:69" ht="25" customHeight="1" x14ac:dyDescent="0.2">
      <c r="B31" s="51"/>
      <c r="C31" s="51"/>
      <c r="D31" s="51"/>
      <c r="E31" s="51"/>
    </row>
    <row r="32" spans="1:69" ht="25" customHeight="1" x14ac:dyDescent="0.2">
      <c r="B32" s="51"/>
      <c r="C32" s="51"/>
      <c r="D32" s="51"/>
      <c r="E32" s="51"/>
    </row>
    <row r="34" spans="1:6" x14ac:dyDescent="0.2">
      <c r="A34" s="91" t="s">
        <v>27</v>
      </c>
      <c r="B34" s="91"/>
      <c r="C34" s="91"/>
      <c r="D34" t="s">
        <v>79</v>
      </c>
      <c r="F34" t="b">
        <f>AND($K12&gt;0,L$7&lt;=($G12+($H12-$G12)*$H12)-WEEKDAY(($G12+($H12-$G12)*$H12),16)+1,L$7&gt;=$G12-WEEKDAY($G12,16)+1)</f>
        <v>1</v>
      </c>
    </row>
    <row r="35" spans="1:6" x14ac:dyDescent="0.2">
      <c r="A35" s="90" t="s">
        <v>23</v>
      </c>
      <c r="B35" s="90"/>
      <c r="C35" s="90"/>
      <c r="D35" t="s">
        <v>23</v>
      </c>
    </row>
    <row r="36" spans="1:6" x14ac:dyDescent="0.2">
      <c r="A36" s="90" t="s">
        <v>24</v>
      </c>
      <c r="B36" s="90"/>
      <c r="C36" s="90"/>
      <c r="D36" t="s">
        <v>24</v>
      </c>
    </row>
    <row r="37" spans="1:6" x14ac:dyDescent="0.2">
      <c r="A37" s="90" t="s">
        <v>25</v>
      </c>
      <c r="B37" s="90"/>
      <c r="C37" s="90"/>
      <c r="D37" t="s">
        <v>25</v>
      </c>
    </row>
    <row r="38" spans="1:6" x14ac:dyDescent="0.2">
      <c r="A38" s="90" t="s">
        <v>26</v>
      </c>
      <c r="B38" s="90"/>
      <c r="C38" s="90"/>
      <c r="D38" t="s">
        <v>26</v>
      </c>
    </row>
  </sheetData>
  <dataConsolidate/>
  <mergeCells count="96">
    <mergeCell ref="A35:C35"/>
    <mergeCell ref="A36:C36"/>
    <mergeCell ref="A37:C37"/>
    <mergeCell ref="A38:C38"/>
    <mergeCell ref="A34:C34"/>
    <mergeCell ref="BM7:BM9"/>
    <mergeCell ref="BN7:BN9"/>
    <mergeCell ref="BO7:BO9"/>
    <mergeCell ref="BP7:BP9"/>
    <mergeCell ref="AU7:AU9"/>
    <mergeCell ref="AV7:AV9"/>
    <mergeCell ref="AW7:AW9"/>
    <mergeCell ref="AX7:AX9"/>
    <mergeCell ref="AY7:AY9"/>
    <mergeCell ref="AZ7:AZ9"/>
    <mergeCell ref="BA7:BA9"/>
    <mergeCell ref="BL7:BL9"/>
    <mergeCell ref="BK7:BK9"/>
    <mergeCell ref="BJ7:BJ9"/>
    <mergeCell ref="BI7:BI9"/>
    <mergeCell ref="BH7:BH9"/>
    <mergeCell ref="AO7:AO9"/>
    <mergeCell ref="AP7:AP9"/>
    <mergeCell ref="B30:E30"/>
    <mergeCell ref="B31:E31"/>
    <mergeCell ref="B32:E32"/>
    <mergeCell ref="AM7:AM9"/>
    <mergeCell ref="AL7:AL9"/>
    <mergeCell ref="AK7:AK9"/>
    <mergeCell ref="AJ7:AJ9"/>
    <mergeCell ref="BR7:BR9"/>
    <mergeCell ref="L5:X5"/>
    <mergeCell ref="Y5:BQ5"/>
    <mergeCell ref="BQ7:BQ9"/>
    <mergeCell ref="T7:T9"/>
    <mergeCell ref="U7:U9"/>
    <mergeCell ref="Y7:Y9"/>
    <mergeCell ref="X7:X9"/>
    <mergeCell ref="W7:W9"/>
    <mergeCell ref="V7:V9"/>
    <mergeCell ref="AI7:AI9"/>
    <mergeCell ref="AT7:AT9"/>
    <mergeCell ref="AS7:AS9"/>
    <mergeCell ref="AR7:AR9"/>
    <mergeCell ref="AQ7:AQ9"/>
    <mergeCell ref="AN7:AN9"/>
    <mergeCell ref="A2:B2"/>
    <mergeCell ref="A5:C5"/>
    <mergeCell ref="B10:E10"/>
    <mergeCell ref="O7:O9"/>
    <mergeCell ref="B26:E26"/>
    <mergeCell ref="K7:K9"/>
    <mergeCell ref="B24:E24"/>
    <mergeCell ref="B25:E25"/>
    <mergeCell ref="B21:E21"/>
    <mergeCell ref="B20:E20"/>
    <mergeCell ref="B12:E12"/>
    <mergeCell ref="B11:E11"/>
    <mergeCell ref="L7:L9"/>
    <mergeCell ref="BG7:BG9"/>
    <mergeCell ref="BF7:BF9"/>
    <mergeCell ref="BE7:BE9"/>
    <mergeCell ref="BD7:BD9"/>
    <mergeCell ref="BC7:BC9"/>
    <mergeCell ref="BB7:BB9"/>
    <mergeCell ref="AH7:AH9"/>
    <mergeCell ref="AG7:AG9"/>
    <mergeCell ref="N7:N9"/>
    <mergeCell ref="M7:M9"/>
    <mergeCell ref="AF7:AF9"/>
    <mergeCell ref="AE7:AE9"/>
    <mergeCell ref="AD7:AD9"/>
    <mergeCell ref="AC7:AC9"/>
    <mergeCell ref="AB7:AB9"/>
    <mergeCell ref="Z7:Z9"/>
    <mergeCell ref="AA7:AA9"/>
    <mergeCell ref="P7:P9"/>
    <mergeCell ref="Q7:Q9"/>
    <mergeCell ref="R7:R9"/>
    <mergeCell ref="S7:S9"/>
    <mergeCell ref="BB6:BQ6"/>
    <mergeCell ref="AN6:BA6"/>
    <mergeCell ref="Y6:AM6"/>
    <mergeCell ref="L6:X6"/>
    <mergeCell ref="B29:E29"/>
    <mergeCell ref="B28:E28"/>
    <mergeCell ref="B27:E27"/>
    <mergeCell ref="B13:E13"/>
    <mergeCell ref="B19:E19"/>
    <mergeCell ref="B18:E18"/>
    <mergeCell ref="B17:E17"/>
    <mergeCell ref="B16:E16"/>
    <mergeCell ref="B15:E15"/>
    <mergeCell ref="B14:E14"/>
    <mergeCell ref="B23:E23"/>
    <mergeCell ref="B22:E22"/>
  </mergeCells>
  <phoneticPr fontId="2" type="noConversion"/>
  <conditionalFormatting sqref="L12:BQ29">
    <cfRule type="expression" dxfId="3" priority="3">
      <formula>AND(L$7&gt;=$G12-(WEEKDAY($G12,16)+1),L$7&lt;=$H12)</formula>
    </cfRule>
    <cfRule type="expression" dxfId="2" priority="4">
      <formula>K$7=(TODAY()-WEEKDAY(TODAY(),15)+1)</formula>
    </cfRule>
  </conditionalFormatting>
  <dataValidations disablePrompts="1" count="1">
    <dataValidation type="list" allowBlank="1" showInputMessage="1" showErrorMessage="1" sqref="J12:J29" xr:uid="{AED0694E-5970-0A48-83DE-7E62476752B7}">
      <formula1>$D$35:$D$38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B180-6569-AC40-9A94-49896F40A707}">
  <sheetPr>
    <pageSetUpPr fitToPage="1"/>
  </sheetPr>
  <dimension ref="A1:DZ28"/>
  <sheetViews>
    <sheetView showGridLines="0" tabSelected="1" zoomScaleNormal="100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W15" sqref="W15"/>
    </sheetView>
  </sheetViews>
  <sheetFormatPr baseColWidth="10" defaultRowHeight="16" x14ac:dyDescent="0.2"/>
  <cols>
    <col min="1" max="1" width="6.1640625" customWidth="1"/>
    <col min="2" max="2" width="3" customWidth="1"/>
    <col min="3" max="3" width="6.83203125" customWidth="1"/>
    <col min="4" max="4" width="10.6640625" customWidth="1"/>
    <col min="5" max="5" width="12.1640625" customWidth="1"/>
    <col min="6" max="8" width="10.6640625" customWidth="1"/>
    <col min="9" max="9" width="6.6640625" customWidth="1"/>
    <col min="10" max="10" width="10.6640625" customWidth="1"/>
    <col min="11" max="11" width="7.6640625" customWidth="1"/>
    <col min="12" max="130" width="4.1640625" customWidth="1"/>
  </cols>
  <sheetData>
    <row r="1" spans="1:130" x14ac:dyDescent="0.2">
      <c r="A1" s="51" t="s">
        <v>38</v>
      </c>
      <c r="B1" s="51"/>
      <c r="C1" s="31" t="s">
        <v>36</v>
      </c>
    </row>
    <row r="4" spans="1:130" x14ac:dyDescent="0.2">
      <c r="A4" s="51" t="s">
        <v>37</v>
      </c>
      <c r="B4" s="51"/>
      <c r="C4" s="51"/>
      <c r="D4" s="2">
        <v>45633</v>
      </c>
    </row>
    <row r="5" spans="1:130" x14ac:dyDescent="0.2">
      <c r="A5" s="30"/>
      <c r="B5" s="30"/>
      <c r="C5" s="30"/>
      <c r="D5" s="2"/>
    </row>
    <row r="6" spans="1:130" x14ac:dyDescent="0.2">
      <c r="K6" s="84"/>
    </row>
    <row r="7" spans="1:130" x14ac:dyDescent="0.2">
      <c r="K7" s="84"/>
      <c r="L7" s="93">
        <f>L8</f>
        <v>45627</v>
      </c>
      <c r="M7" s="94"/>
      <c r="N7" s="94"/>
      <c r="O7" s="94"/>
      <c r="P7" s="94"/>
      <c r="Q7" s="94"/>
      <c r="R7" s="94"/>
      <c r="S7" s="93">
        <f t="shared" ref="S7" si="0">S8</f>
        <v>45634</v>
      </c>
      <c r="T7" s="94"/>
      <c r="U7" s="94"/>
      <c r="V7" s="94"/>
      <c r="W7" s="94"/>
      <c r="X7" s="94"/>
      <c r="Y7" s="94"/>
      <c r="Z7" s="93">
        <f t="shared" ref="Z7" si="1">Z8</f>
        <v>45641</v>
      </c>
      <c r="AA7" s="94"/>
      <c r="AB7" s="94"/>
      <c r="AC7" s="94"/>
      <c r="AD7" s="94"/>
      <c r="AE7" s="94"/>
      <c r="AF7" s="94"/>
      <c r="AG7" s="93">
        <f t="shared" ref="AG7" si="2">AG8</f>
        <v>45648</v>
      </c>
      <c r="AH7" s="94"/>
      <c r="AI7" s="94"/>
      <c r="AJ7" s="94"/>
      <c r="AK7" s="94"/>
      <c r="AL7" s="94"/>
      <c r="AM7" s="94"/>
      <c r="AN7" s="93">
        <f t="shared" ref="AN7" si="3">AN8</f>
        <v>45655</v>
      </c>
      <c r="AO7" s="94"/>
      <c r="AP7" s="94"/>
      <c r="AQ7" s="94"/>
      <c r="AR7" s="94"/>
      <c r="AS7" s="94"/>
      <c r="AT7" s="94"/>
      <c r="AU7" s="93">
        <f t="shared" ref="AU7" si="4">AU8</f>
        <v>45662</v>
      </c>
      <c r="AV7" s="94"/>
      <c r="AW7" s="94"/>
      <c r="AX7" s="94"/>
      <c r="AY7" s="94"/>
      <c r="AZ7" s="94"/>
      <c r="BA7" s="94"/>
      <c r="BB7" s="93">
        <f t="shared" ref="BB7" si="5">BB8</f>
        <v>45669</v>
      </c>
      <c r="BC7" s="94"/>
      <c r="BD7" s="94"/>
      <c r="BE7" s="94"/>
      <c r="BF7" s="94"/>
      <c r="BG7" s="94"/>
      <c r="BH7" s="94"/>
      <c r="BI7" s="93">
        <f t="shared" ref="BI7" si="6">BI8</f>
        <v>45676</v>
      </c>
      <c r="BJ7" s="94"/>
      <c r="BK7" s="94"/>
      <c r="BL7" s="94"/>
      <c r="BM7" s="94"/>
      <c r="BN7" s="94"/>
      <c r="BO7" s="94"/>
      <c r="BP7" s="93">
        <f t="shared" ref="BP7" si="7">BP8</f>
        <v>45683</v>
      </c>
      <c r="BQ7" s="94"/>
      <c r="BR7" s="94"/>
      <c r="BS7" s="94"/>
      <c r="BT7" s="94"/>
      <c r="BU7" s="94"/>
      <c r="BV7" s="94"/>
      <c r="BW7" s="93">
        <f t="shared" ref="BW7" si="8">BW8</f>
        <v>45690</v>
      </c>
      <c r="BX7" s="94"/>
      <c r="BY7" s="94"/>
      <c r="BZ7" s="94"/>
      <c r="CA7" s="94"/>
      <c r="CB7" s="94"/>
      <c r="CC7" s="94"/>
      <c r="CD7" s="93">
        <f t="shared" ref="CD7" si="9">CD8</f>
        <v>45697</v>
      </c>
      <c r="CE7" s="94"/>
      <c r="CF7" s="94"/>
      <c r="CG7" s="94"/>
      <c r="CH7" s="94"/>
      <c r="CI7" s="94"/>
      <c r="CJ7" s="94"/>
      <c r="CK7" s="93">
        <f t="shared" ref="CK7" si="10">CK8</f>
        <v>45704</v>
      </c>
      <c r="CL7" s="94"/>
      <c r="CM7" s="94"/>
      <c r="CN7" s="94"/>
      <c r="CO7" s="94"/>
      <c r="CP7" s="94"/>
      <c r="CQ7" s="94"/>
      <c r="CR7" s="93">
        <f t="shared" ref="CR7" si="11">CR8</f>
        <v>45711</v>
      </c>
      <c r="CS7" s="94"/>
      <c r="CT7" s="94"/>
      <c r="CU7" s="94"/>
      <c r="CV7" s="94"/>
      <c r="CW7" s="94"/>
      <c r="CX7" s="94"/>
      <c r="CY7" s="93">
        <f t="shared" ref="CY7" si="12">CY8</f>
        <v>45718</v>
      </c>
      <c r="CZ7" s="94"/>
      <c r="DA7" s="94"/>
      <c r="DB7" s="94"/>
      <c r="DC7" s="94"/>
      <c r="DD7" s="94"/>
      <c r="DE7" s="94"/>
      <c r="DF7" s="93">
        <f t="shared" ref="DF7" si="13">DF8</f>
        <v>45725</v>
      </c>
      <c r="DG7" s="94"/>
      <c r="DH7" s="94"/>
      <c r="DI7" s="94"/>
      <c r="DJ7" s="94"/>
      <c r="DK7" s="94"/>
      <c r="DL7" s="94"/>
      <c r="DM7" s="93">
        <f t="shared" ref="DM7" si="14">DM8</f>
        <v>45732</v>
      </c>
      <c r="DN7" s="94"/>
      <c r="DO7" s="94"/>
      <c r="DP7" s="94"/>
      <c r="DQ7" s="94"/>
      <c r="DR7" s="94"/>
      <c r="DS7" s="94"/>
      <c r="DT7" s="93">
        <f t="shared" ref="DT7" si="15">DT8</f>
        <v>45739</v>
      </c>
      <c r="DU7" s="94"/>
      <c r="DV7" s="94"/>
      <c r="DW7" s="94"/>
      <c r="DX7" s="94"/>
      <c r="DY7" s="94"/>
      <c r="DZ7" s="94"/>
    </row>
    <row r="8" spans="1:130" ht="25" customHeight="1" x14ac:dyDescent="0.2">
      <c r="K8" s="85"/>
      <c r="L8" s="48">
        <f>$D$4-WEEKDAY($D$4,2)</f>
        <v>45627</v>
      </c>
      <c r="M8" s="48">
        <f>L8+1</f>
        <v>45628</v>
      </c>
      <c r="N8" s="48">
        <f t="shared" ref="N8:BY8" si="16">M8+1</f>
        <v>45629</v>
      </c>
      <c r="O8" s="48">
        <f t="shared" si="16"/>
        <v>45630</v>
      </c>
      <c r="P8" s="48">
        <f t="shared" si="16"/>
        <v>45631</v>
      </c>
      <c r="Q8" s="48">
        <f t="shared" si="16"/>
        <v>45632</v>
      </c>
      <c r="R8" s="48">
        <f t="shared" si="16"/>
        <v>45633</v>
      </c>
      <c r="S8" s="48">
        <f t="shared" si="16"/>
        <v>45634</v>
      </c>
      <c r="T8" s="48">
        <f t="shared" si="16"/>
        <v>45635</v>
      </c>
      <c r="U8" s="48">
        <f t="shared" si="16"/>
        <v>45636</v>
      </c>
      <c r="V8" s="48">
        <f t="shared" si="16"/>
        <v>45637</v>
      </c>
      <c r="W8" s="48">
        <f t="shared" si="16"/>
        <v>45638</v>
      </c>
      <c r="X8" s="48">
        <f t="shared" si="16"/>
        <v>45639</v>
      </c>
      <c r="Y8" s="48">
        <f t="shared" si="16"/>
        <v>45640</v>
      </c>
      <c r="Z8" s="48">
        <f t="shared" si="16"/>
        <v>45641</v>
      </c>
      <c r="AA8" s="48">
        <f t="shared" si="16"/>
        <v>45642</v>
      </c>
      <c r="AB8" s="48">
        <f t="shared" si="16"/>
        <v>45643</v>
      </c>
      <c r="AC8" s="48">
        <f t="shared" si="16"/>
        <v>45644</v>
      </c>
      <c r="AD8" s="48">
        <f t="shared" si="16"/>
        <v>45645</v>
      </c>
      <c r="AE8" s="48">
        <f t="shared" si="16"/>
        <v>45646</v>
      </c>
      <c r="AF8" s="48">
        <f t="shared" si="16"/>
        <v>45647</v>
      </c>
      <c r="AG8" s="48">
        <f t="shared" si="16"/>
        <v>45648</v>
      </c>
      <c r="AH8" s="48">
        <f t="shared" si="16"/>
        <v>45649</v>
      </c>
      <c r="AI8" s="48">
        <f t="shared" si="16"/>
        <v>45650</v>
      </c>
      <c r="AJ8" s="48">
        <f t="shared" si="16"/>
        <v>45651</v>
      </c>
      <c r="AK8" s="48">
        <f t="shared" si="16"/>
        <v>45652</v>
      </c>
      <c r="AL8" s="48">
        <f t="shared" si="16"/>
        <v>45653</v>
      </c>
      <c r="AM8" s="48">
        <f t="shared" si="16"/>
        <v>45654</v>
      </c>
      <c r="AN8" s="48">
        <f t="shared" si="16"/>
        <v>45655</v>
      </c>
      <c r="AO8" s="48">
        <f t="shared" si="16"/>
        <v>45656</v>
      </c>
      <c r="AP8" s="48">
        <f t="shared" si="16"/>
        <v>45657</v>
      </c>
      <c r="AQ8" s="48">
        <f t="shared" si="16"/>
        <v>45658</v>
      </c>
      <c r="AR8" s="48">
        <f t="shared" si="16"/>
        <v>45659</v>
      </c>
      <c r="AS8" s="48">
        <f t="shared" si="16"/>
        <v>45660</v>
      </c>
      <c r="AT8" s="48">
        <f t="shared" si="16"/>
        <v>45661</v>
      </c>
      <c r="AU8" s="48">
        <f t="shared" si="16"/>
        <v>45662</v>
      </c>
      <c r="AV8" s="48">
        <f t="shared" si="16"/>
        <v>45663</v>
      </c>
      <c r="AW8" s="48">
        <f t="shared" si="16"/>
        <v>45664</v>
      </c>
      <c r="AX8" s="48">
        <f t="shared" si="16"/>
        <v>45665</v>
      </c>
      <c r="AY8" s="48">
        <f t="shared" si="16"/>
        <v>45666</v>
      </c>
      <c r="AZ8" s="48">
        <f t="shared" si="16"/>
        <v>45667</v>
      </c>
      <c r="BA8" s="48">
        <f t="shared" si="16"/>
        <v>45668</v>
      </c>
      <c r="BB8" s="48">
        <f t="shared" si="16"/>
        <v>45669</v>
      </c>
      <c r="BC8" s="48">
        <f t="shared" si="16"/>
        <v>45670</v>
      </c>
      <c r="BD8" s="48">
        <f t="shared" si="16"/>
        <v>45671</v>
      </c>
      <c r="BE8" s="48">
        <f t="shared" si="16"/>
        <v>45672</v>
      </c>
      <c r="BF8" s="48">
        <f t="shared" si="16"/>
        <v>45673</v>
      </c>
      <c r="BG8" s="48">
        <f t="shared" si="16"/>
        <v>45674</v>
      </c>
      <c r="BH8" s="48">
        <f t="shared" si="16"/>
        <v>45675</v>
      </c>
      <c r="BI8" s="48">
        <f t="shared" si="16"/>
        <v>45676</v>
      </c>
      <c r="BJ8" s="48">
        <f t="shared" si="16"/>
        <v>45677</v>
      </c>
      <c r="BK8" s="48">
        <f t="shared" si="16"/>
        <v>45678</v>
      </c>
      <c r="BL8" s="48">
        <f t="shared" si="16"/>
        <v>45679</v>
      </c>
      <c r="BM8" s="48">
        <f t="shared" si="16"/>
        <v>45680</v>
      </c>
      <c r="BN8" s="48">
        <f t="shared" si="16"/>
        <v>45681</v>
      </c>
      <c r="BO8" s="48">
        <f t="shared" si="16"/>
        <v>45682</v>
      </c>
      <c r="BP8" s="48">
        <f t="shared" si="16"/>
        <v>45683</v>
      </c>
      <c r="BQ8" s="48">
        <f t="shared" si="16"/>
        <v>45684</v>
      </c>
      <c r="BR8" s="48">
        <f t="shared" si="16"/>
        <v>45685</v>
      </c>
      <c r="BS8" s="48">
        <f t="shared" si="16"/>
        <v>45686</v>
      </c>
      <c r="BT8" s="48">
        <f t="shared" si="16"/>
        <v>45687</v>
      </c>
      <c r="BU8" s="48">
        <f t="shared" si="16"/>
        <v>45688</v>
      </c>
      <c r="BV8" s="48">
        <f t="shared" si="16"/>
        <v>45689</v>
      </c>
      <c r="BW8" s="48">
        <f t="shared" si="16"/>
        <v>45690</v>
      </c>
      <c r="BX8" s="48">
        <f t="shared" si="16"/>
        <v>45691</v>
      </c>
      <c r="BY8" s="48">
        <f t="shared" si="16"/>
        <v>45692</v>
      </c>
      <c r="BZ8" s="48">
        <f t="shared" ref="BZ8:DZ8" si="17">BY8+1</f>
        <v>45693</v>
      </c>
      <c r="CA8" s="48">
        <f t="shared" si="17"/>
        <v>45694</v>
      </c>
      <c r="CB8" s="48">
        <f t="shared" si="17"/>
        <v>45695</v>
      </c>
      <c r="CC8" s="48">
        <f t="shared" si="17"/>
        <v>45696</v>
      </c>
      <c r="CD8" s="48">
        <f t="shared" si="17"/>
        <v>45697</v>
      </c>
      <c r="CE8" s="48">
        <f t="shared" si="17"/>
        <v>45698</v>
      </c>
      <c r="CF8" s="48">
        <f t="shared" si="17"/>
        <v>45699</v>
      </c>
      <c r="CG8" s="48">
        <f t="shared" si="17"/>
        <v>45700</v>
      </c>
      <c r="CH8" s="48">
        <f t="shared" si="17"/>
        <v>45701</v>
      </c>
      <c r="CI8" s="48">
        <f t="shared" si="17"/>
        <v>45702</v>
      </c>
      <c r="CJ8" s="48">
        <f t="shared" si="17"/>
        <v>45703</v>
      </c>
      <c r="CK8" s="48">
        <f t="shared" si="17"/>
        <v>45704</v>
      </c>
      <c r="CL8" s="48">
        <f t="shared" si="17"/>
        <v>45705</v>
      </c>
      <c r="CM8" s="48">
        <f t="shared" si="17"/>
        <v>45706</v>
      </c>
      <c r="CN8" s="48">
        <f t="shared" si="17"/>
        <v>45707</v>
      </c>
      <c r="CO8" s="48">
        <f t="shared" si="17"/>
        <v>45708</v>
      </c>
      <c r="CP8" s="48">
        <f t="shared" si="17"/>
        <v>45709</v>
      </c>
      <c r="CQ8" s="48">
        <f t="shared" si="17"/>
        <v>45710</v>
      </c>
      <c r="CR8" s="48">
        <f t="shared" si="17"/>
        <v>45711</v>
      </c>
      <c r="CS8" s="48">
        <f t="shared" si="17"/>
        <v>45712</v>
      </c>
      <c r="CT8" s="48">
        <f t="shared" si="17"/>
        <v>45713</v>
      </c>
      <c r="CU8" s="48">
        <f t="shared" si="17"/>
        <v>45714</v>
      </c>
      <c r="CV8" s="48">
        <f t="shared" si="17"/>
        <v>45715</v>
      </c>
      <c r="CW8" s="48">
        <f t="shared" si="17"/>
        <v>45716</v>
      </c>
      <c r="CX8" s="48">
        <f t="shared" si="17"/>
        <v>45717</v>
      </c>
      <c r="CY8" s="48">
        <f t="shared" si="17"/>
        <v>45718</v>
      </c>
      <c r="CZ8" s="48">
        <f t="shared" si="17"/>
        <v>45719</v>
      </c>
      <c r="DA8" s="48">
        <f t="shared" si="17"/>
        <v>45720</v>
      </c>
      <c r="DB8" s="48">
        <f t="shared" si="17"/>
        <v>45721</v>
      </c>
      <c r="DC8" s="48">
        <f t="shared" si="17"/>
        <v>45722</v>
      </c>
      <c r="DD8" s="48">
        <f t="shared" si="17"/>
        <v>45723</v>
      </c>
      <c r="DE8" s="48">
        <f t="shared" si="17"/>
        <v>45724</v>
      </c>
      <c r="DF8" s="48">
        <f t="shared" si="17"/>
        <v>45725</v>
      </c>
      <c r="DG8" s="48">
        <f t="shared" si="17"/>
        <v>45726</v>
      </c>
      <c r="DH8" s="48">
        <f t="shared" si="17"/>
        <v>45727</v>
      </c>
      <c r="DI8" s="48">
        <f t="shared" si="17"/>
        <v>45728</v>
      </c>
      <c r="DJ8" s="48">
        <f t="shared" si="17"/>
        <v>45729</v>
      </c>
      <c r="DK8" s="48">
        <f t="shared" si="17"/>
        <v>45730</v>
      </c>
      <c r="DL8" s="48">
        <f t="shared" si="17"/>
        <v>45731</v>
      </c>
      <c r="DM8" s="48">
        <f t="shared" si="17"/>
        <v>45732</v>
      </c>
      <c r="DN8" s="48">
        <f t="shared" si="17"/>
        <v>45733</v>
      </c>
      <c r="DO8" s="48">
        <f t="shared" si="17"/>
        <v>45734</v>
      </c>
      <c r="DP8" s="48">
        <f t="shared" si="17"/>
        <v>45735</v>
      </c>
      <c r="DQ8" s="48">
        <f t="shared" si="17"/>
        <v>45736</v>
      </c>
      <c r="DR8" s="48">
        <f t="shared" si="17"/>
        <v>45737</v>
      </c>
      <c r="DS8" s="48">
        <f t="shared" si="17"/>
        <v>45738</v>
      </c>
      <c r="DT8" s="48">
        <f t="shared" si="17"/>
        <v>45739</v>
      </c>
      <c r="DU8" s="48">
        <f t="shared" si="17"/>
        <v>45740</v>
      </c>
      <c r="DV8" s="48">
        <f t="shared" si="17"/>
        <v>45741</v>
      </c>
      <c r="DW8" s="48">
        <f t="shared" si="17"/>
        <v>45742</v>
      </c>
      <c r="DX8" s="48">
        <f t="shared" si="17"/>
        <v>45743</v>
      </c>
      <c r="DY8" s="48">
        <f t="shared" si="17"/>
        <v>45744</v>
      </c>
      <c r="DZ8" s="48">
        <f t="shared" si="17"/>
        <v>45745</v>
      </c>
    </row>
    <row r="9" spans="1:130" ht="25" customHeight="1" x14ac:dyDescent="0.2">
      <c r="A9" s="49" t="s">
        <v>39</v>
      </c>
      <c r="B9" s="92" t="s">
        <v>3</v>
      </c>
      <c r="C9" s="92"/>
      <c r="D9" s="92"/>
      <c r="E9" s="92"/>
      <c r="F9" s="49" t="s">
        <v>4</v>
      </c>
      <c r="G9" s="49" t="s">
        <v>5</v>
      </c>
      <c r="H9" s="49" t="s">
        <v>6</v>
      </c>
      <c r="I9" s="49" t="s">
        <v>7</v>
      </c>
      <c r="J9" s="49" t="s">
        <v>8</v>
      </c>
      <c r="K9" s="49" t="s">
        <v>40</v>
      </c>
      <c r="L9" s="49" t="str">
        <f>LEFT(TEXT(L8,"ddd"),1)</f>
        <v>S</v>
      </c>
      <c r="M9" s="49" t="str">
        <f t="shared" ref="M9:S9" si="18">LEFT(TEXT(M8,"ddd"),1)</f>
        <v>M</v>
      </c>
      <c r="N9" s="49" t="str">
        <f t="shared" si="18"/>
        <v>T</v>
      </c>
      <c r="O9" s="49" t="str">
        <f t="shared" si="18"/>
        <v>W</v>
      </c>
      <c r="P9" s="49" t="str">
        <f t="shared" si="18"/>
        <v>T</v>
      </c>
      <c r="Q9" s="49" t="str">
        <f t="shared" si="18"/>
        <v>F</v>
      </c>
      <c r="R9" s="49" t="str">
        <f t="shared" si="18"/>
        <v>S</v>
      </c>
      <c r="S9" s="49" t="str">
        <f t="shared" si="18"/>
        <v>S</v>
      </c>
      <c r="T9" s="49" t="str">
        <f t="shared" ref="T9" si="19">LEFT(TEXT(T8,"ddd"),1)</f>
        <v>M</v>
      </c>
      <c r="U9" s="49" t="str">
        <f t="shared" ref="U9" si="20">LEFT(TEXT(U8,"ddd"),1)</f>
        <v>T</v>
      </c>
      <c r="V9" s="49" t="str">
        <f t="shared" ref="V9" si="21">LEFT(TEXT(V8,"ddd"),1)</f>
        <v>W</v>
      </c>
      <c r="W9" s="49" t="str">
        <f t="shared" ref="W9" si="22">LEFT(TEXT(W8,"ddd"),1)</f>
        <v>T</v>
      </c>
      <c r="X9" s="49" t="str">
        <f t="shared" ref="X9" si="23">LEFT(TEXT(X8,"ddd"),1)</f>
        <v>F</v>
      </c>
      <c r="Y9" s="49" t="str">
        <f t="shared" ref="Y9:Z9" si="24">LEFT(TEXT(Y8,"ddd"),1)</f>
        <v>S</v>
      </c>
      <c r="Z9" s="49" t="str">
        <f t="shared" si="24"/>
        <v>S</v>
      </c>
      <c r="AA9" s="49" t="str">
        <f t="shared" ref="AA9" si="25">LEFT(TEXT(AA8,"ddd"),1)</f>
        <v>M</v>
      </c>
      <c r="AB9" s="49" t="str">
        <f t="shared" ref="AB9" si="26">LEFT(TEXT(AB8,"ddd"),1)</f>
        <v>T</v>
      </c>
      <c r="AC9" s="49" t="str">
        <f t="shared" ref="AC9" si="27">LEFT(TEXT(AC8,"ddd"),1)</f>
        <v>W</v>
      </c>
      <c r="AD9" s="49" t="str">
        <f t="shared" ref="AD9" si="28">LEFT(TEXT(AD8,"ddd"),1)</f>
        <v>T</v>
      </c>
      <c r="AE9" s="49" t="str">
        <f t="shared" ref="AE9" si="29">LEFT(TEXT(AE8,"ddd"),1)</f>
        <v>F</v>
      </c>
      <c r="AF9" s="49" t="str">
        <f t="shared" ref="AF9:AG9" si="30">LEFT(TEXT(AF8,"ddd"),1)</f>
        <v>S</v>
      </c>
      <c r="AG9" s="49" t="str">
        <f t="shared" si="30"/>
        <v>S</v>
      </c>
      <c r="AH9" s="49" t="str">
        <f t="shared" ref="AH9" si="31">LEFT(TEXT(AH8,"ddd"),1)</f>
        <v>M</v>
      </c>
      <c r="AI9" s="49" t="str">
        <f t="shared" ref="AI9" si="32">LEFT(TEXT(AI8,"ddd"),1)</f>
        <v>T</v>
      </c>
      <c r="AJ9" s="49" t="str">
        <f t="shared" ref="AJ9" si="33">LEFT(TEXT(AJ8,"ddd"),1)</f>
        <v>W</v>
      </c>
      <c r="AK9" s="49" t="str">
        <f t="shared" ref="AK9" si="34">LEFT(TEXT(AK8,"ddd"),1)</f>
        <v>T</v>
      </c>
      <c r="AL9" s="49" t="str">
        <f t="shared" ref="AL9" si="35">LEFT(TEXT(AL8,"ddd"),1)</f>
        <v>F</v>
      </c>
      <c r="AM9" s="49" t="str">
        <f t="shared" ref="AM9:AN9" si="36">LEFT(TEXT(AM8,"ddd"),1)</f>
        <v>S</v>
      </c>
      <c r="AN9" s="49" t="str">
        <f t="shared" si="36"/>
        <v>S</v>
      </c>
      <c r="AO9" s="49" t="str">
        <f t="shared" ref="AO9" si="37">LEFT(TEXT(AO8,"ddd"),1)</f>
        <v>M</v>
      </c>
      <c r="AP9" s="49" t="str">
        <f t="shared" ref="AP9" si="38">LEFT(TEXT(AP8,"ddd"),1)</f>
        <v>T</v>
      </c>
      <c r="AQ9" s="49" t="str">
        <f t="shared" ref="AQ9" si="39">LEFT(TEXT(AQ8,"ddd"),1)</f>
        <v>W</v>
      </c>
      <c r="AR9" s="49" t="str">
        <f t="shared" ref="AR9" si="40">LEFT(TEXT(AR8,"ddd"),1)</f>
        <v>T</v>
      </c>
      <c r="AS9" s="49" t="str">
        <f t="shared" ref="AS9" si="41">LEFT(TEXT(AS8,"ddd"),1)</f>
        <v>F</v>
      </c>
      <c r="AT9" s="49" t="str">
        <f t="shared" ref="AT9:AU9" si="42">LEFT(TEXT(AT8,"ddd"),1)</f>
        <v>S</v>
      </c>
      <c r="AU9" s="49" t="str">
        <f t="shared" si="42"/>
        <v>S</v>
      </c>
      <c r="AV9" s="49" t="str">
        <f t="shared" ref="AV9" si="43">LEFT(TEXT(AV8,"ddd"),1)</f>
        <v>M</v>
      </c>
      <c r="AW9" s="49" t="str">
        <f t="shared" ref="AW9" si="44">LEFT(TEXT(AW8,"ddd"),1)</f>
        <v>T</v>
      </c>
      <c r="AX9" s="49" t="str">
        <f t="shared" ref="AX9" si="45">LEFT(TEXT(AX8,"ddd"),1)</f>
        <v>W</v>
      </c>
      <c r="AY9" s="49" t="str">
        <f t="shared" ref="AY9" si="46">LEFT(TEXT(AY8,"ddd"),1)</f>
        <v>T</v>
      </c>
      <c r="AZ9" s="49" t="str">
        <f t="shared" ref="AZ9" si="47">LEFT(TEXT(AZ8,"ddd"),1)</f>
        <v>F</v>
      </c>
      <c r="BA9" s="49" t="str">
        <f t="shared" ref="BA9:BB9" si="48">LEFT(TEXT(BA8,"ddd"),1)</f>
        <v>S</v>
      </c>
      <c r="BB9" s="49" t="str">
        <f t="shared" si="48"/>
        <v>S</v>
      </c>
      <c r="BC9" s="49" t="str">
        <f t="shared" ref="BC9" si="49">LEFT(TEXT(BC8,"ddd"),1)</f>
        <v>M</v>
      </c>
      <c r="BD9" s="49" t="str">
        <f t="shared" ref="BD9" si="50">LEFT(TEXT(BD8,"ddd"),1)</f>
        <v>T</v>
      </c>
      <c r="BE9" s="49" t="str">
        <f t="shared" ref="BE9" si="51">LEFT(TEXT(BE8,"ddd"),1)</f>
        <v>W</v>
      </c>
      <c r="BF9" s="49" t="str">
        <f t="shared" ref="BF9" si="52">LEFT(TEXT(BF8,"ddd"),1)</f>
        <v>T</v>
      </c>
      <c r="BG9" s="49" t="str">
        <f t="shared" ref="BG9" si="53">LEFT(TEXT(BG8,"ddd"),1)</f>
        <v>F</v>
      </c>
      <c r="BH9" s="49" t="str">
        <f t="shared" ref="BH9:BI9" si="54">LEFT(TEXT(BH8,"ddd"),1)</f>
        <v>S</v>
      </c>
      <c r="BI9" s="49" t="str">
        <f t="shared" si="54"/>
        <v>S</v>
      </c>
      <c r="BJ9" s="49" t="str">
        <f t="shared" ref="BJ9" si="55">LEFT(TEXT(BJ8,"ddd"),1)</f>
        <v>M</v>
      </c>
      <c r="BK9" s="49" t="str">
        <f t="shared" ref="BK9" si="56">LEFT(TEXT(BK8,"ddd"),1)</f>
        <v>T</v>
      </c>
      <c r="BL9" s="49" t="str">
        <f t="shared" ref="BL9" si="57">LEFT(TEXT(BL8,"ddd"),1)</f>
        <v>W</v>
      </c>
      <c r="BM9" s="49" t="str">
        <f t="shared" ref="BM9" si="58">LEFT(TEXT(BM8,"ddd"),1)</f>
        <v>T</v>
      </c>
      <c r="BN9" s="49" t="str">
        <f t="shared" ref="BN9" si="59">LEFT(TEXT(BN8,"ddd"),1)</f>
        <v>F</v>
      </c>
      <c r="BO9" s="49" t="str">
        <f t="shared" ref="BO9:BP9" si="60">LEFT(TEXT(BO8,"ddd"),1)</f>
        <v>S</v>
      </c>
      <c r="BP9" s="49" t="str">
        <f t="shared" si="60"/>
        <v>S</v>
      </c>
      <c r="BQ9" s="49" t="str">
        <f t="shared" ref="BQ9" si="61">LEFT(TEXT(BQ8,"ddd"),1)</f>
        <v>M</v>
      </c>
      <c r="BR9" s="49" t="str">
        <f t="shared" ref="BR9" si="62">LEFT(TEXT(BR8,"ddd"),1)</f>
        <v>T</v>
      </c>
      <c r="BS9" s="49" t="str">
        <f t="shared" ref="BS9" si="63">LEFT(TEXT(BS8,"ddd"),1)</f>
        <v>W</v>
      </c>
      <c r="BT9" s="49" t="str">
        <f t="shared" ref="BT9" si="64">LEFT(TEXT(BT8,"ddd"),1)</f>
        <v>T</v>
      </c>
      <c r="BU9" s="49" t="str">
        <f t="shared" ref="BU9" si="65">LEFT(TEXT(BU8,"ddd"),1)</f>
        <v>F</v>
      </c>
      <c r="BV9" s="49" t="str">
        <f t="shared" ref="BV9:BW9" si="66">LEFT(TEXT(BV8,"ddd"),1)</f>
        <v>S</v>
      </c>
      <c r="BW9" s="49" t="str">
        <f t="shared" si="66"/>
        <v>S</v>
      </c>
      <c r="BX9" s="49" t="str">
        <f t="shared" ref="BX9" si="67">LEFT(TEXT(BX8,"ddd"),1)</f>
        <v>M</v>
      </c>
      <c r="BY9" s="49" t="str">
        <f t="shared" ref="BY9" si="68">LEFT(TEXT(BY8,"ddd"),1)</f>
        <v>T</v>
      </c>
      <c r="BZ9" s="49" t="str">
        <f t="shared" ref="BZ9" si="69">LEFT(TEXT(BZ8,"ddd"),1)</f>
        <v>W</v>
      </c>
      <c r="CA9" s="49" t="str">
        <f t="shared" ref="CA9" si="70">LEFT(TEXT(CA8,"ddd"),1)</f>
        <v>T</v>
      </c>
      <c r="CB9" s="49" t="str">
        <f t="shared" ref="CB9" si="71">LEFT(TEXT(CB8,"ddd"),1)</f>
        <v>F</v>
      </c>
      <c r="CC9" s="49" t="str">
        <f t="shared" ref="CC9:CD9" si="72">LEFT(TEXT(CC8,"ddd"),1)</f>
        <v>S</v>
      </c>
      <c r="CD9" s="49" t="str">
        <f t="shared" si="72"/>
        <v>S</v>
      </c>
      <c r="CE9" s="49" t="str">
        <f t="shared" ref="CE9" si="73">LEFT(TEXT(CE8,"ddd"),1)</f>
        <v>M</v>
      </c>
      <c r="CF9" s="49" t="str">
        <f t="shared" ref="CF9" si="74">LEFT(TEXT(CF8,"ddd"),1)</f>
        <v>T</v>
      </c>
      <c r="CG9" s="49" t="str">
        <f t="shared" ref="CG9" si="75">LEFT(TEXT(CG8,"ddd"),1)</f>
        <v>W</v>
      </c>
      <c r="CH9" s="49" t="str">
        <f t="shared" ref="CH9" si="76">LEFT(TEXT(CH8,"ddd"),1)</f>
        <v>T</v>
      </c>
      <c r="CI9" s="49" t="str">
        <f t="shared" ref="CI9" si="77">LEFT(TEXT(CI8,"ddd"),1)</f>
        <v>F</v>
      </c>
      <c r="CJ9" s="49" t="str">
        <f t="shared" ref="CJ9:CK9" si="78">LEFT(TEXT(CJ8,"ddd"),1)</f>
        <v>S</v>
      </c>
      <c r="CK9" s="49" t="str">
        <f t="shared" si="78"/>
        <v>S</v>
      </c>
      <c r="CL9" s="49" t="str">
        <f t="shared" ref="CL9" si="79">LEFT(TEXT(CL8,"ddd"),1)</f>
        <v>M</v>
      </c>
      <c r="CM9" s="49" t="str">
        <f t="shared" ref="CM9" si="80">LEFT(TEXT(CM8,"ddd"),1)</f>
        <v>T</v>
      </c>
      <c r="CN9" s="49" t="str">
        <f t="shared" ref="CN9" si="81">LEFT(TEXT(CN8,"ddd"),1)</f>
        <v>W</v>
      </c>
      <c r="CO9" s="49" t="str">
        <f t="shared" ref="CO9" si="82">LEFT(TEXT(CO8,"ddd"),1)</f>
        <v>T</v>
      </c>
      <c r="CP9" s="49" t="str">
        <f t="shared" ref="CP9" si="83">LEFT(TEXT(CP8,"ddd"),1)</f>
        <v>F</v>
      </c>
      <c r="CQ9" s="49" t="str">
        <f t="shared" ref="CQ9:CR9" si="84">LEFT(TEXT(CQ8,"ddd"),1)</f>
        <v>S</v>
      </c>
      <c r="CR9" s="49" t="str">
        <f t="shared" si="84"/>
        <v>S</v>
      </c>
      <c r="CS9" s="49" t="str">
        <f t="shared" ref="CS9" si="85">LEFT(TEXT(CS8,"ddd"),1)</f>
        <v>M</v>
      </c>
      <c r="CT9" s="49" t="str">
        <f t="shared" ref="CT9" si="86">LEFT(TEXT(CT8,"ddd"),1)</f>
        <v>T</v>
      </c>
      <c r="CU9" s="49" t="str">
        <f t="shared" ref="CU9" si="87">LEFT(TEXT(CU8,"ddd"),1)</f>
        <v>W</v>
      </c>
      <c r="CV9" s="49" t="str">
        <f t="shared" ref="CV9" si="88">LEFT(TEXT(CV8,"ddd"),1)</f>
        <v>T</v>
      </c>
      <c r="CW9" s="49" t="str">
        <f t="shared" ref="CW9" si="89">LEFT(TEXT(CW8,"ddd"),1)</f>
        <v>F</v>
      </c>
      <c r="CX9" s="49" t="str">
        <f t="shared" ref="CX9:CY9" si="90">LEFT(TEXT(CX8,"ddd"),1)</f>
        <v>S</v>
      </c>
      <c r="CY9" s="49" t="str">
        <f t="shared" si="90"/>
        <v>S</v>
      </c>
      <c r="CZ9" s="49" t="str">
        <f t="shared" ref="CZ9" si="91">LEFT(TEXT(CZ8,"ddd"),1)</f>
        <v>M</v>
      </c>
      <c r="DA9" s="49" t="str">
        <f t="shared" ref="DA9" si="92">LEFT(TEXT(DA8,"ddd"),1)</f>
        <v>T</v>
      </c>
      <c r="DB9" s="49" t="str">
        <f t="shared" ref="DB9" si="93">LEFT(TEXT(DB8,"ddd"),1)</f>
        <v>W</v>
      </c>
      <c r="DC9" s="49" t="str">
        <f t="shared" ref="DC9" si="94">LEFT(TEXT(DC8,"ddd"),1)</f>
        <v>T</v>
      </c>
      <c r="DD9" s="49" t="str">
        <f t="shared" ref="DD9" si="95">LEFT(TEXT(DD8,"ddd"),1)</f>
        <v>F</v>
      </c>
      <c r="DE9" s="49" t="str">
        <f t="shared" ref="DE9:DF9" si="96">LEFT(TEXT(DE8,"ddd"),1)</f>
        <v>S</v>
      </c>
      <c r="DF9" s="49" t="str">
        <f t="shared" si="96"/>
        <v>S</v>
      </c>
      <c r="DG9" s="49" t="str">
        <f t="shared" ref="DG9" si="97">LEFT(TEXT(DG8,"ddd"),1)</f>
        <v>M</v>
      </c>
      <c r="DH9" s="49" t="str">
        <f t="shared" ref="DH9" si="98">LEFT(TEXT(DH8,"ddd"),1)</f>
        <v>T</v>
      </c>
      <c r="DI9" s="49" t="str">
        <f t="shared" ref="DI9" si="99">LEFT(TEXT(DI8,"ddd"),1)</f>
        <v>W</v>
      </c>
      <c r="DJ9" s="49" t="str">
        <f t="shared" ref="DJ9" si="100">LEFT(TEXT(DJ8,"ddd"),1)</f>
        <v>T</v>
      </c>
      <c r="DK9" s="49" t="str">
        <f t="shared" ref="DK9" si="101">LEFT(TEXT(DK8,"ddd"),1)</f>
        <v>F</v>
      </c>
      <c r="DL9" s="49" t="str">
        <f t="shared" ref="DL9:DM9" si="102">LEFT(TEXT(DL8,"ddd"),1)</f>
        <v>S</v>
      </c>
      <c r="DM9" s="49" t="str">
        <f t="shared" si="102"/>
        <v>S</v>
      </c>
      <c r="DN9" s="49" t="str">
        <f t="shared" ref="DN9" si="103">LEFT(TEXT(DN8,"ddd"),1)</f>
        <v>M</v>
      </c>
      <c r="DO9" s="49" t="str">
        <f t="shared" ref="DO9" si="104">LEFT(TEXT(DO8,"ddd"),1)</f>
        <v>T</v>
      </c>
      <c r="DP9" s="49" t="str">
        <f t="shared" ref="DP9" si="105">LEFT(TEXT(DP8,"ddd"),1)</f>
        <v>W</v>
      </c>
      <c r="DQ9" s="49" t="str">
        <f t="shared" ref="DQ9" si="106">LEFT(TEXT(DQ8,"ddd"),1)</f>
        <v>T</v>
      </c>
      <c r="DR9" s="49" t="str">
        <f t="shared" ref="DR9" si="107">LEFT(TEXT(DR8,"ddd"),1)</f>
        <v>F</v>
      </c>
      <c r="DS9" s="49" t="str">
        <f t="shared" ref="DS9:DT9" si="108">LEFT(TEXT(DS8,"ddd"),1)</f>
        <v>S</v>
      </c>
      <c r="DT9" s="49" t="str">
        <f t="shared" si="108"/>
        <v>S</v>
      </c>
      <c r="DU9" s="49" t="str">
        <f t="shared" ref="DU9" si="109">LEFT(TEXT(DU8,"ddd"),1)</f>
        <v>M</v>
      </c>
      <c r="DV9" s="49" t="str">
        <f t="shared" ref="DV9" si="110">LEFT(TEXT(DV8,"ddd"),1)</f>
        <v>T</v>
      </c>
      <c r="DW9" s="49" t="str">
        <f t="shared" ref="DW9" si="111">LEFT(TEXT(DW8,"ddd"),1)</f>
        <v>W</v>
      </c>
      <c r="DX9" s="49" t="str">
        <f t="shared" ref="DX9" si="112">LEFT(TEXT(DX8,"ddd"),1)</f>
        <v>T</v>
      </c>
      <c r="DY9" s="49" t="str">
        <f t="shared" ref="DY9" si="113">LEFT(TEXT(DY8,"ddd"),1)</f>
        <v>F</v>
      </c>
      <c r="DZ9" s="49" t="str">
        <f t="shared" ref="DZ9" si="114">LEFT(TEXT(DZ8,"ddd"),1)</f>
        <v>S</v>
      </c>
    </row>
    <row r="10" spans="1:130" ht="25" customHeight="1" x14ac:dyDescent="0.2">
      <c r="A10" s="38">
        <v>1</v>
      </c>
      <c r="B10" s="77" t="s">
        <v>41</v>
      </c>
      <c r="C10" s="78"/>
      <c r="D10" s="78"/>
      <c r="E10" s="79"/>
      <c r="F10" s="38" t="s">
        <v>11</v>
      </c>
      <c r="G10" s="38"/>
      <c r="H10" s="38"/>
      <c r="I10" s="38"/>
      <c r="J10" s="38"/>
      <c r="K10" s="38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</row>
    <row r="11" spans="1:130" ht="25" customHeight="1" x14ac:dyDescent="0.2">
      <c r="A11" s="35" t="s">
        <v>60</v>
      </c>
      <c r="B11" s="71" t="s">
        <v>42</v>
      </c>
      <c r="C11" s="72"/>
      <c r="D11" s="72"/>
      <c r="E11" s="73"/>
      <c r="F11" s="34" t="s">
        <v>78</v>
      </c>
      <c r="G11" s="36">
        <f>D4</f>
        <v>45633</v>
      </c>
      <c r="H11" s="36">
        <f>G11+2</f>
        <v>45635</v>
      </c>
      <c r="I11" s="34">
        <f>IF(H11="","",NETWORKDAYS(G11,H11))</f>
        <v>1</v>
      </c>
      <c r="J11" s="34" t="s">
        <v>24</v>
      </c>
      <c r="K11" s="37">
        <v>0.5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</row>
    <row r="12" spans="1:130" ht="25" customHeight="1" x14ac:dyDescent="0.2">
      <c r="A12" s="35" t="s">
        <v>61</v>
      </c>
      <c r="B12" s="71" t="s">
        <v>43</v>
      </c>
      <c r="C12" s="72"/>
      <c r="D12" s="72"/>
      <c r="E12" s="73"/>
      <c r="F12" s="34" t="s">
        <v>78</v>
      </c>
      <c r="G12" s="36">
        <f>H11+1</f>
        <v>45636</v>
      </c>
      <c r="H12" s="36">
        <f>G12+7</f>
        <v>45643</v>
      </c>
      <c r="I12" s="34">
        <f t="shared" ref="I12:I28" si="115">IF(H12="","",NETWORKDAYS(G12,H12))</f>
        <v>6</v>
      </c>
      <c r="J12" s="34" t="s">
        <v>23</v>
      </c>
      <c r="K12" s="37">
        <v>0.45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</row>
    <row r="13" spans="1:130" ht="25" customHeight="1" x14ac:dyDescent="0.2">
      <c r="A13" s="39" t="s">
        <v>62</v>
      </c>
      <c r="B13" s="65" t="s">
        <v>44</v>
      </c>
      <c r="C13" s="66"/>
      <c r="D13" s="66"/>
      <c r="E13" s="67"/>
      <c r="F13" s="40" t="s">
        <v>78</v>
      </c>
      <c r="G13" s="41">
        <f>H12+1</f>
        <v>45644</v>
      </c>
      <c r="H13" s="41">
        <f>G13+5</f>
        <v>45649</v>
      </c>
      <c r="I13" s="40">
        <f t="shared" si="115"/>
        <v>4</v>
      </c>
      <c r="J13" s="40" t="s">
        <v>24</v>
      </c>
      <c r="K13" s="42">
        <v>0.5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</row>
    <row r="14" spans="1:130" ht="25" customHeight="1" x14ac:dyDescent="0.2">
      <c r="A14" s="43" t="s">
        <v>63</v>
      </c>
      <c r="B14" s="77" t="s">
        <v>45</v>
      </c>
      <c r="C14" s="78"/>
      <c r="D14" s="78"/>
      <c r="E14" s="79"/>
      <c r="F14" s="38" t="s">
        <v>11</v>
      </c>
      <c r="G14" s="38"/>
      <c r="H14" s="38"/>
      <c r="I14" s="38" t="str">
        <f t="shared" si="115"/>
        <v/>
      </c>
      <c r="J14" s="38"/>
      <c r="K14" s="44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</row>
    <row r="15" spans="1:130" ht="25" customHeight="1" x14ac:dyDescent="0.2">
      <c r="A15" s="35" t="s">
        <v>64</v>
      </c>
      <c r="B15" s="74" t="s">
        <v>46</v>
      </c>
      <c r="C15" s="75"/>
      <c r="D15" s="75"/>
      <c r="E15" s="76"/>
      <c r="F15" s="34" t="s">
        <v>78</v>
      </c>
      <c r="G15" s="34"/>
      <c r="H15" s="34"/>
      <c r="I15" s="34" t="str">
        <f t="shared" si="115"/>
        <v/>
      </c>
      <c r="J15" s="34"/>
      <c r="K15" s="37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</row>
    <row r="16" spans="1:130" ht="25" customHeight="1" x14ac:dyDescent="0.2">
      <c r="A16" s="35" t="s">
        <v>66</v>
      </c>
      <c r="B16" s="68" t="s">
        <v>47</v>
      </c>
      <c r="C16" s="69"/>
      <c r="D16" s="69"/>
      <c r="E16" s="70"/>
      <c r="F16" s="34" t="s">
        <v>78</v>
      </c>
      <c r="G16" s="36">
        <f>H13+1</f>
        <v>45650</v>
      </c>
      <c r="H16" s="36">
        <f>G16+2</f>
        <v>45652</v>
      </c>
      <c r="I16" s="34">
        <f t="shared" si="115"/>
        <v>3</v>
      </c>
      <c r="J16" s="34" t="s">
        <v>23</v>
      </c>
      <c r="K16" s="37">
        <v>0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</row>
    <row r="17" spans="1:130" ht="25" customHeight="1" x14ac:dyDescent="0.2">
      <c r="A17" s="35" t="s">
        <v>67</v>
      </c>
      <c r="B17" s="68" t="s">
        <v>48</v>
      </c>
      <c r="C17" s="69"/>
      <c r="D17" s="69"/>
      <c r="E17" s="70"/>
      <c r="F17" s="34" t="s">
        <v>78</v>
      </c>
      <c r="G17" s="36">
        <f>H16</f>
        <v>45652</v>
      </c>
      <c r="H17" s="36">
        <f>G17+14</f>
        <v>45666</v>
      </c>
      <c r="I17" s="34">
        <f t="shared" si="115"/>
        <v>11</v>
      </c>
      <c r="J17" s="34" t="s">
        <v>23</v>
      </c>
      <c r="K17" s="37">
        <v>0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</row>
    <row r="18" spans="1:130" ht="25" customHeight="1" x14ac:dyDescent="0.2">
      <c r="A18" s="35" t="s">
        <v>68</v>
      </c>
      <c r="B18" s="68" t="s">
        <v>49</v>
      </c>
      <c r="C18" s="69"/>
      <c r="D18" s="69"/>
      <c r="E18" s="70"/>
      <c r="F18" s="34" t="s">
        <v>78</v>
      </c>
      <c r="G18" s="36">
        <f>H17</f>
        <v>45666</v>
      </c>
      <c r="H18" s="36">
        <f>G18+5</f>
        <v>45671</v>
      </c>
      <c r="I18" s="34">
        <f t="shared" si="115"/>
        <v>4</v>
      </c>
      <c r="J18" s="34" t="s">
        <v>23</v>
      </c>
      <c r="K18" s="37">
        <v>0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</row>
    <row r="19" spans="1:130" ht="25" customHeight="1" x14ac:dyDescent="0.2">
      <c r="A19" s="35" t="s">
        <v>69</v>
      </c>
      <c r="B19" s="68" t="s">
        <v>50</v>
      </c>
      <c r="C19" s="69"/>
      <c r="D19" s="69"/>
      <c r="E19" s="70"/>
      <c r="F19" s="34" t="s">
        <v>78</v>
      </c>
      <c r="G19" s="36">
        <f>H18</f>
        <v>45671</v>
      </c>
      <c r="H19" s="36">
        <f>G19+5</f>
        <v>45676</v>
      </c>
      <c r="I19" s="34">
        <f t="shared" si="115"/>
        <v>4</v>
      </c>
      <c r="J19" s="34" t="s">
        <v>23</v>
      </c>
      <c r="K19" s="37">
        <v>0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</row>
    <row r="20" spans="1:130" ht="25" customHeight="1" x14ac:dyDescent="0.2">
      <c r="A20" s="35" t="s">
        <v>65</v>
      </c>
      <c r="B20" s="74" t="s">
        <v>51</v>
      </c>
      <c r="C20" s="75"/>
      <c r="D20" s="75"/>
      <c r="E20" s="76"/>
      <c r="F20" s="34" t="s">
        <v>78</v>
      </c>
      <c r="G20" s="34"/>
      <c r="H20" s="34"/>
      <c r="I20" s="34" t="str">
        <f t="shared" si="115"/>
        <v/>
      </c>
      <c r="J20" s="34"/>
      <c r="K20" s="37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</row>
    <row r="21" spans="1:130" ht="25" customHeight="1" x14ac:dyDescent="0.2">
      <c r="A21" s="35" t="s">
        <v>70</v>
      </c>
      <c r="B21" s="68" t="s">
        <v>52</v>
      </c>
      <c r="C21" s="69"/>
      <c r="D21" s="69"/>
      <c r="E21" s="70"/>
      <c r="F21" s="34" t="s">
        <v>78</v>
      </c>
      <c r="G21" s="36">
        <f>H19+1</f>
        <v>45677</v>
      </c>
      <c r="H21" s="36">
        <f>G21+5</f>
        <v>45682</v>
      </c>
      <c r="I21" s="34">
        <f t="shared" si="115"/>
        <v>5</v>
      </c>
      <c r="J21" s="34" t="s">
        <v>23</v>
      </c>
      <c r="K21" s="37">
        <v>0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</row>
    <row r="22" spans="1:130" ht="25" customHeight="1" x14ac:dyDescent="0.2">
      <c r="A22" s="35" t="s">
        <v>71</v>
      </c>
      <c r="B22" s="68" t="s">
        <v>53</v>
      </c>
      <c r="C22" s="69"/>
      <c r="D22" s="69"/>
      <c r="E22" s="70"/>
      <c r="F22" s="34" t="s">
        <v>78</v>
      </c>
      <c r="G22" s="36">
        <f>H21</f>
        <v>45682</v>
      </c>
      <c r="H22" s="36">
        <f>G22+14</f>
        <v>45696</v>
      </c>
      <c r="I22" s="34">
        <f t="shared" si="115"/>
        <v>10</v>
      </c>
      <c r="J22" s="34" t="s">
        <v>23</v>
      </c>
      <c r="K22" s="37">
        <v>0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</row>
    <row r="23" spans="1:130" ht="25" customHeight="1" x14ac:dyDescent="0.2">
      <c r="A23" s="39" t="s">
        <v>72</v>
      </c>
      <c r="B23" s="65" t="s">
        <v>54</v>
      </c>
      <c r="C23" s="66"/>
      <c r="D23" s="66"/>
      <c r="E23" s="67"/>
      <c r="F23" s="40" t="s">
        <v>78</v>
      </c>
      <c r="G23" s="41">
        <f>H22</f>
        <v>45696</v>
      </c>
      <c r="H23" s="41">
        <f>G23+7</f>
        <v>45703</v>
      </c>
      <c r="I23" s="40">
        <f t="shared" si="115"/>
        <v>5</v>
      </c>
      <c r="J23" s="40" t="s">
        <v>23</v>
      </c>
      <c r="K23" s="42">
        <v>0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</row>
    <row r="24" spans="1:130" ht="25" customHeight="1" x14ac:dyDescent="0.2">
      <c r="A24" s="43" t="s">
        <v>73</v>
      </c>
      <c r="B24" s="77" t="s">
        <v>55</v>
      </c>
      <c r="C24" s="78"/>
      <c r="D24" s="78"/>
      <c r="E24" s="79"/>
      <c r="F24" s="38" t="s">
        <v>11</v>
      </c>
      <c r="G24" s="38"/>
      <c r="H24" s="38"/>
      <c r="I24" s="38" t="str">
        <f t="shared" si="115"/>
        <v/>
      </c>
      <c r="J24" s="38"/>
      <c r="K24" s="44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</row>
    <row r="25" spans="1:130" ht="25" customHeight="1" x14ac:dyDescent="0.2">
      <c r="A25" s="35" t="s">
        <v>74</v>
      </c>
      <c r="B25" s="68" t="s">
        <v>56</v>
      </c>
      <c r="C25" s="69"/>
      <c r="D25" s="69"/>
      <c r="E25" s="70"/>
      <c r="F25" s="34" t="s">
        <v>78</v>
      </c>
      <c r="G25" s="36">
        <f>H23+1</f>
        <v>45704</v>
      </c>
      <c r="H25" s="36">
        <f>G25+5</f>
        <v>45709</v>
      </c>
      <c r="I25" s="34">
        <f t="shared" si="115"/>
        <v>5</v>
      </c>
      <c r="J25" s="34" t="s">
        <v>23</v>
      </c>
      <c r="K25" s="37">
        <v>0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</row>
    <row r="26" spans="1:130" ht="25" customHeight="1" x14ac:dyDescent="0.2">
      <c r="A26" s="35" t="s">
        <v>75</v>
      </c>
      <c r="B26" s="68" t="s">
        <v>57</v>
      </c>
      <c r="C26" s="69"/>
      <c r="D26" s="69"/>
      <c r="E26" s="70"/>
      <c r="F26" s="34" t="s">
        <v>78</v>
      </c>
      <c r="G26" s="36">
        <f>H25</f>
        <v>45709</v>
      </c>
      <c r="H26" s="36">
        <f>G26+4</f>
        <v>45713</v>
      </c>
      <c r="I26" s="34">
        <f t="shared" si="115"/>
        <v>3</v>
      </c>
      <c r="J26" s="34" t="s">
        <v>23</v>
      </c>
      <c r="K26" s="37">
        <v>0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</row>
    <row r="27" spans="1:130" ht="25" customHeight="1" x14ac:dyDescent="0.2">
      <c r="A27" s="35" t="s">
        <v>76</v>
      </c>
      <c r="B27" s="68" t="s">
        <v>58</v>
      </c>
      <c r="C27" s="69"/>
      <c r="D27" s="69"/>
      <c r="E27" s="70"/>
      <c r="F27" s="34" t="s">
        <v>78</v>
      </c>
      <c r="G27" s="36">
        <f>H26</f>
        <v>45713</v>
      </c>
      <c r="H27" s="36">
        <f>H26+4</f>
        <v>45717</v>
      </c>
      <c r="I27" s="34">
        <f t="shared" si="115"/>
        <v>4</v>
      </c>
      <c r="J27" s="34" t="s">
        <v>23</v>
      </c>
      <c r="K27" s="37">
        <v>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</row>
    <row r="28" spans="1:130" ht="25" customHeight="1" x14ac:dyDescent="0.2">
      <c r="A28" s="39" t="s">
        <v>77</v>
      </c>
      <c r="B28" s="65" t="s">
        <v>59</v>
      </c>
      <c r="C28" s="66"/>
      <c r="D28" s="66"/>
      <c r="E28" s="67"/>
      <c r="F28" s="40" t="s">
        <v>78</v>
      </c>
      <c r="G28" s="41">
        <f>H27</f>
        <v>45717</v>
      </c>
      <c r="H28" s="41">
        <f>G28+3</f>
        <v>45720</v>
      </c>
      <c r="I28" s="40">
        <f t="shared" si="115"/>
        <v>2</v>
      </c>
      <c r="J28" s="40" t="s">
        <v>23</v>
      </c>
      <c r="K28" s="42">
        <v>0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</row>
  </sheetData>
  <mergeCells count="40">
    <mergeCell ref="CY7:DE7"/>
    <mergeCell ref="DF7:DL7"/>
    <mergeCell ref="DM7:DS7"/>
    <mergeCell ref="DT7:DZ7"/>
    <mergeCell ref="BI7:BO7"/>
    <mergeCell ref="BP7:BV7"/>
    <mergeCell ref="BW7:CC7"/>
    <mergeCell ref="CD7:CJ7"/>
    <mergeCell ref="CK7:CQ7"/>
    <mergeCell ref="CR7:CX7"/>
    <mergeCell ref="BB7:BH7"/>
    <mergeCell ref="B24:E24"/>
    <mergeCell ref="B25:E25"/>
    <mergeCell ref="B26:E26"/>
    <mergeCell ref="B27:E27"/>
    <mergeCell ref="S7:Y7"/>
    <mergeCell ref="Z7:AF7"/>
    <mergeCell ref="AG7:AM7"/>
    <mergeCell ref="AN7:AT7"/>
    <mergeCell ref="AU7:BA7"/>
    <mergeCell ref="B28:E28"/>
    <mergeCell ref="L7:R7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11:E11"/>
    <mergeCell ref="A1:B1"/>
    <mergeCell ref="A4:C4"/>
    <mergeCell ref="K6:K8"/>
    <mergeCell ref="B9:E9"/>
    <mergeCell ref="B10:E10"/>
  </mergeCells>
  <conditionalFormatting sqref="L10:DZ28">
    <cfRule type="expression" dxfId="1" priority="3">
      <formula>AND(L$8&gt;=$G10,L$8&lt;=$H10)</formula>
    </cfRule>
  </conditionalFormatting>
  <conditionalFormatting sqref="K11:K28">
    <cfRule type="dataBar" priority="2">
      <dataBar>
        <cfvo type="num" val="0"/>
        <cfvo type="num" val="1"/>
        <color theme="8" tint="-0.249977111117893"/>
      </dataBar>
      <extLst>
        <ext xmlns:x14="http://schemas.microsoft.com/office/spreadsheetml/2009/9/main" uri="{B025F937-C7B1-47D3-B67F-A62EFF666E3E}">
          <x14:id>{5E204ECC-EBBD-DE4D-AFB6-BFE990690A2D}</x14:id>
        </ext>
      </extLst>
    </cfRule>
  </conditionalFormatting>
  <conditionalFormatting sqref="L11:DZ28">
    <cfRule type="expression" dxfId="0" priority="1">
      <formula>1*AND(L$8&gt;=$G11,L$8&lt;=$G11+($K11*($H11-$G11+1))*1)</formula>
    </cfRule>
  </conditionalFormatting>
  <dataValidations count="1">
    <dataValidation type="list" allowBlank="1" showInputMessage="1" showErrorMessage="1" sqref="J11:J28" xr:uid="{D3DFCF3D-27EF-D74C-B5DA-CCE4C3B2540E}">
      <formula1>$D$35:$D$38</formula1>
    </dataValidation>
  </dataValidations>
  <pageMargins left="0.7" right="0.7" top="0.75" bottom="0.75" header="0.3" footer="0.3"/>
  <pageSetup paperSize="9" scale="20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04ECC-EBBD-DE4D-AFB6-BFE990690A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K11:K28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2024-12-07T18:44:16Z</cp:lastPrinted>
  <dcterms:created xsi:type="dcterms:W3CDTF">2024-12-04T19:45:45Z</dcterms:created>
  <dcterms:modified xsi:type="dcterms:W3CDTF">2024-12-09T18:18:26Z</dcterms:modified>
</cp:coreProperties>
</file>