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studia\nauka samodzielna\EDYTOWANE POD WYSŁANIEportfolio\"/>
    </mc:Choice>
  </mc:AlternateContent>
  <xr:revisionPtr revIDLastSave="0" documentId="13_ncr:1_{8838209E-DABB-44EC-9ECC-15B48C4B99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80% exp. &amp; imp. countries" sheetId="4" r:id="rId1"/>
    <sheet name="Export &amp; import in 2013-2021" sheetId="6" r:id="rId2"/>
    <sheet name="Data &gt;&gt;&gt;&gt;" sheetId="7" r:id="rId3"/>
    <sheet name="Total export-import comparison" sheetId="1" r:id="rId4"/>
    <sheet name="Top 80% year-year change" sheetId="2" r:id="rId5"/>
    <sheet name="Top 80% export-import" sheetId="3" r:id="rId6"/>
  </sheets>
  <definedNames>
    <definedName name="_xlnm._FilterDatabase" localSheetId="0" hidden="1">'80% exp. &amp; imp. countries'!$U$2:$Y$47</definedName>
    <definedName name="_xlchart.v1.0" hidden="1">'80% exp. &amp; imp. countries'!$W$3:$W$47</definedName>
    <definedName name="_xlchart.v1.1" hidden="1">'80% exp. &amp; imp. countries'!$X$3:$X$47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4" l="1"/>
  <c r="Y12" i="4"/>
  <c r="Y47" i="4"/>
  <c r="Y43" i="4"/>
  <c r="Y44" i="4"/>
  <c r="Y34" i="4"/>
  <c r="Y45" i="4"/>
  <c r="Y30" i="4"/>
  <c r="Y37" i="4"/>
  <c r="Y19" i="4"/>
  <c r="Y9" i="4"/>
  <c r="Y20" i="4"/>
  <c r="Y23" i="4"/>
  <c r="Y40" i="4"/>
  <c r="Y11" i="4"/>
  <c r="Y13" i="4"/>
  <c r="Y16" i="4"/>
  <c r="Y22" i="4"/>
  <c r="Y25" i="4"/>
  <c r="Y39" i="4"/>
  <c r="Y41" i="4"/>
  <c r="Y18" i="4"/>
  <c r="Y10" i="4"/>
  <c r="Y6" i="4"/>
  <c r="Y32" i="4"/>
  <c r="Y24" i="4"/>
  <c r="Y7" i="4"/>
  <c r="Y3" i="4"/>
  <c r="Y38" i="4"/>
  <c r="Y31" i="4"/>
  <c r="Y14" i="4"/>
  <c r="Y36" i="4"/>
  <c r="Y21" i="4"/>
  <c r="Y29" i="4"/>
  <c r="Y28" i="4"/>
  <c r="Y26" i="4"/>
  <c r="Y5" i="4"/>
  <c r="Y15" i="4"/>
  <c r="Y35" i="4"/>
  <c r="Y17" i="4"/>
  <c r="Y4" i="4"/>
  <c r="Y27" i="4"/>
  <c r="Y33" i="4"/>
  <c r="Y8" i="4"/>
  <c r="Y46" i="4"/>
  <c r="D3" i="1"/>
  <c r="D4" i="1"/>
  <c r="D5" i="1"/>
  <c r="D6" i="1"/>
  <c r="D7" i="1"/>
  <c r="D8" i="1"/>
  <c r="D9" i="1"/>
  <c r="D10" i="1"/>
  <c r="D2" i="1"/>
  <c r="V13" i="4"/>
  <c r="V3" i="4"/>
  <c r="V7" i="4"/>
  <c r="V9" i="4"/>
  <c r="V25" i="4"/>
  <c r="V41" i="4"/>
  <c r="V11" i="4"/>
  <c r="V14" i="4"/>
  <c r="V31" i="4"/>
  <c r="V36" i="4"/>
  <c r="V28" i="4"/>
  <c r="V18" i="4"/>
  <c r="V29" i="4"/>
  <c r="V38" i="4"/>
  <c r="V16" i="4"/>
  <c r="V22" i="4"/>
  <c r="V21" i="4"/>
  <c r="V5" i="4"/>
  <c r="V44" i="4"/>
  <c r="V37" i="4"/>
  <c r="V32" i="4"/>
  <c r="V43" i="4"/>
  <c r="V45" i="4"/>
  <c r="V30" i="4"/>
  <c r="V39" i="4"/>
  <c r="V47" i="4"/>
  <c r="V34" i="4"/>
  <c r="V23" i="4"/>
  <c r="V6" i="4"/>
  <c r="V40" i="4"/>
  <c r="V26" i="4"/>
  <c r="V46" i="4"/>
  <c r="V42" i="4"/>
  <c r="V12" i="4"/>
  <c r="V24" i="4"/>
  <c r="V19" i="4"/>
  <c r="V33" i="4"/>
  <c r="V20" i="4"/>
  <c r="V15" i="4"/>
  <c r="V35" i="4"/>
  <c r="V4" i="4"/>
  <c r="V17" i="4"/>
  <c r="V27" i="4"/>
  <c r="V8" i="4"/>
  <c r="V10" i="4"/>
  <c r="I10" i="1" l="1"/>
  <c r="H10" i="1"/>
  <c r="G10" i="1"/>
  <c r="L9" i="1"/>
  <c r="I9" i="1"/>
  <c r="H9" i="1"/>
  <c r="G9" i="1"/>
  <c r="F9" i="1"/>
  <c r="E9" i="1"/>
  <c r="M8" i="1"/>
  <c r="L8" i="1"/>
  <c r="I8" i="1"/>
  <c r="H8" i="1"/>
  <c r="G8" i="1"/>
  <c r="F8" i="1"/>
  <c r="E8" i="1"/>
  <c r="M7" i="1"/>
  <c r="L7" i="1"/>
  <c r="I7" i="1"/>
  <c r="H7" i="1"/>
  <c r="G7" i="1"/>
  <c r="F7" i="1"/>
  <c r="E7" i="1"/>
  <c r="M6" i="1"/>
  <c r="L6" i="1"/>
  <c r="I6" i="1"/>
  <c r="H6" i="1"/>
  <c r="G6" i="1"/>
  <c r="F6" i="1"/>
  <c r="E6" i="1"/>
  <c r="M5" i="1"/>
  <c r="L5" i="1"/>
  <c r="I5" i="1"/>
  <c r="H5" i="1"/>
  <c r="G5" i="1"/>
  <c r="F5" i="1"/>
  <c r="E5" i="1"/>
  <c r="M4" i="1"/>
  <c r="L4" i="1"/>
  <c r="I4" i="1"/>
  <c r="H4" i="1"/>
  <c r="G4" i="1"/>
  <c r="F4" i="1"/>
  <c r="E4" i="1"/>
  <c r="M3" i="1"/>
  <c r="L3" i="1"/>
  <c r="I3" i="1"/>
  <c r="H3" i="1"/>
  <c r="G3" i="1"/>
  <c r="F3" i="1"/>
  <c r="E3" i="1"/>
  <c r="M2" i="1"/>
  <c r="L2" i="1"/>
  <c r="I2" i="1"/>
  <c r="H2" i="1"/>
  <c r="G2" i="1"/>
  <c r="F2" i="1"/>
  <c r="E2" i="1"/>
  <c r="K3" i="1" l="1"/>
  <c r="J4" i="1"/>
  <c r="J9" i="1"/>
  <c r="K2" i="1"/>
  <c r="J5" i="1"/>
  <c r="K7" i="1"/>
  <c r="K6" i="1"/>
  <c r="K8" i="1"/>
  <c r="K4" i="1"/>
  <c r="K5" i="1"/>
  <c r="J6" i="1"/>
  <c r="J7" i="1"/>
  <c r="J8" i="1"/>
  <c r="J2" i="1"/>
  <c r="J3" i="1"/>
</calcChain>
</file>

<file path=xl/sharedStrings.xml><?xml version="1.0" encoding="utf-8"?>
<sst xmlns="http://schemas.openxmlformats.org/spreadsheetml/2006/main" count="177" uniqueCount="81">
  <si>
    <t>Year</t>
  </si>
  <si>
    <t>E_Total</t>
  </si>
  <si>
    <t>I_Total</t>
  </si>
  <si>
    <t>%y/y E</t>
  </si>
  <si>
    <t>%y/y I</t>
  </si>
  <si>
    <t>Export (100 = 2013 year)</t>
  </si>
  <si>
    <t>Import (100 = 2013 year)</t>
  </si>
  <si>
    <t>E/I</t>
  </si>
  <si>
    <t>avg(E/I) last 2 years</t>
  </si>
  <si>
    <t>avg(E/I) last 3 years</t>
  </si>
  <si>
    <t>E/I last 2 years</t>
  </si>
  <si>
    <t>E/I last 3 years</t>
  </si>
  <si>
    <t>ID_Code</t>
  </si>
  <si>
    <t>Country</t>
  </si>
  <si>
    <t>E_13_14</t>
  </si>
  <si>
    <t>E_14_15</t>
  </si>
  <si>
    <t>E_15_16</t>
  </si>
  <si>
    <t>E_16_17</t>
  </si>
  <si>
    <t>E_17_18</t>
  </si>
  <si>
    <t>E_18_19</t>
  </si>
  <si>
    <t>E_19_20</t>
  </si>
  <si>
    <t>E_20_21</t>
  </si>
  <si>
    <t>I_13_14</t>
  </si>
  <si>
    <t>I_14_15</t>
  </si>
  <si>
    <t>I_15_16</t>
  </si>
  <si>
    <t>I_16_17</t>
  </si>
  <si>
    <t>I_17_18</t>
  </si>
  <si>
    <t>I_18_19</t>
  </si>
  <si>
    <t>I_19_20</t>
  </si>
  <si>
    <t>I_20_21</t>
  </si>
  <si>
    <t>France</t>
  </si>
  <si>
    <t>Netherlands</t>
  </si>
  <si>
    <t>Germany</t>
  </si>
  <si>
    <t>Italy</t>
  </si>
  <si>
    <t>United Kingdom</t>
  </si>
  <si>
    <t>Greece</t>
  </si>
  <si>
    <t>Portugal</t>
  </si>
  <si>
    <t>Spain</t>
  </si>
  <si>
    <t>Belgium</t>
  </si>
  <si>
    <t>Sweden</t>
  </si>
  <si>
    <t>Austria</t>
  </si>
  <si>
    <t>Switzerland</t>
  </si>
  <si>
    <t>Poland</t>
  </si>
  <si>
    <t>Czech Republic</t>
  </si>
  <si>
    <t>Hungary</t>
  </si>
  <si>
    <t>Romania</t>
  </si>
  <si>
    <t>Bulgaria</t>
  </si>
  <si>
    <t>Ukraine</t>
  </si>
  <si>
    <t>Russia</t>
  </si>
  <si>
    <t>Georgia</t>
  </si>
  <si>
    <t>Azerbaijan</t>
  </si>
  <si>
    <t>Uzbekistan</t>
  </si>
  <si>
    <t>Slovenia</t>
  </si>
  <si>
    <t>Serbia</t>
  </si>
  <si>
    <t>Morocco</t>
  </si>
  <si>
    <t>Algeria</t>
  </si>
  <si>
    <t>Tunisia</t>
  </si>
  <si>
    <t>Libya</t>
  </si>
  <si>
    <t>Egypt</t>
  </si>
  <si>
    <t>USA</t>
  </si>
  <si>
    <t>Canada</t>
  </si>
  <si>
    <t>Brazil</t>
  </si>
  <si>
    <t>Lebanon</t>
  </si>
  <si>
    <t>Syria</t>
  </si>
  <si>
    <t>Iraq</t>
  </si>
  <si>
    <t>Iran</t>
  </si>
  <si>
    <t>Israel</t>
  </si>
  <si>
    <t>Saudi Arabia</t>
  </si>
  <si>
    <t>UAE</t>
  </si>
  <si>
    <t>India</t>
  </si>
  <si>
    <t>Malaysia</t>
  </si>
  <si>
    <t>China</t>
  </si>
  <si>
    <t>South Korea</t>
  </si>
  <si>
    <t>Japan</t>
  </si>
  <si>
    <t>Confidential Country</t>
  </si>
  <si>
    <t>Export [US$ 1000]</t>
  </si>
  <si>
    <t>Import [US$ 1000]</t>
  </si>
  <si>
    <t>Leading countries generating 80% of Turkish export or import</t>
  </si>
  <si>
    <t>Total trade [US$ 1000]</t>
  </si>
  <si>
    <t>Overview of Turkish export and import in 2013-2021 (2021 does not include December)</t>
  </si>
  <si>
    <t>Total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</si>
</sst>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\ _z_ł_-;\-* #,##0.00\ _z_ł_-;_-* &quot;-&quot;??\ _z_ł_-;_-@_-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/>
    <xf numFmtId="0" fontId="7" fillId="0" borderId="0" xfId="0" applyFont="1" applyAlignment="1">
      <alignment vertical="center"/>
    </xf>
    <xf numFmtId="43" fontId="3" fillId="0" borderId="0" xfId="1" applyFont="1" applyBorder="1" applyAlignment="1">
      <alignment vertical="center"/>
    </xf>
    <xf numFmtId="43" fontId="3" fillId="0" borderId="5" xfId="1" applyFont="1" applyBorder="1" applyAlignment="1">
      <alignment vertical="center"/>
    </xf>
    <xf numFmtId="43" fontId="3" fillId="0" borderId="7" xfId="1" applyFont="1" applyBorder="1" applyAlignment="1">
      <alignment vertical="center"/>
    </xf>
    <xf numFmtId="43" fontId="3" fillId="0" borderId="8" xfId="1" applyFont="1" applyBorder="1" applyAlignment="1">
      <alignment vertical="center"/>
    </xf>
    <xf numFmtId="0" fontId="9" fillId="0" borderId="0" xfId="0" applyFont="1" applyAlignment="1">
      <alignment vertical="center"/>
    </xf>
    <xf numFmtId="43" fontId="3" fillId="0" borderId="0" xfId="0" applyNumberFormat="1" applyFont="1"/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0" i="0" u="none" strike="noStrike">
                <a:effectLst/>
              </a:rPr>
              <a:t>Import, export values</a:t>
            </a:r>
            <a:endParaRPr lang="pl-PL" b="1">
              <a:effectLst/>
            </a:endParaRPr>
          </a:p>
        </c:rich>
      </c:tx>
      <c:layout>
        <c:manualLayout>
          <c:xMode val="edge"/>
          <c:yMode val="edge"/>
          <c:x val="0.42492199899311256"/>
          <c:y val="5.658218414428894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8499216711576975E-2"/>
          <c:y val="7.6372837775201888E-2"/>
          <c:w val="0.88869711801923823"/>
          <c:h val="0.82161984433086876"/>
        </c:manualLayout>
      </c:layout>
      <c:scatterChart>
        <c:scatterStyle val="lineMarker"/>
        <c:varyColors val="0"/>
        <c:ser>
          <c:idx val="0"/>
          <c:order val="0"/>
          <c:tx>
            <c:v>Countries export and import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859402524058136E-3"/>
                  <c:y val="-6.1919353698463636E-3"/>
                </c:manualLayout>
              </c:layout>
              <c:tx>
                <c:rich>
                  <a:bodyPr/>
                  <a:lstStyle/>
                  <a:p>
                    <a:fld id="{AFEB1E45-38BC-40CF-8460-7349F420607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6668-452A-B7A4-32D4DDC806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514A2D-B7A0-4373-A49F-0ABCE2256A72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6668-452A-B7A4-32D4DDC806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1136B6-8773-4238-89B8-7BA115A7A451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668-452A-B7A4-32D4DDC806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26766D-C762-46CE-AD5E-DCF7F3D419EF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668-452A-B7A4-32D4DDC806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C05066-E170-40BF-BFF7-F43930297221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668-452A-B7A4-32D4DDC806B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668-452A-B7A4-32D4DDC806B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668-452A-B7A4-32D4DDC806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D4BB1F-40D5-4AFD-BBC2-AD1DB2FD39F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6668-452A-B7A4-32D4DDC806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42785E9-00FE-49C6-8730-54BE6B61AFEF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668-452A-B7A4-32D4DDC806B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668-452A-B7A4-32D4DDC806B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668-452A-B7A4-32D4DDC806B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668-452A-B7A4-32D4DDC806B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668-452A-B7A4-32D4DDC806B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668-452A-B7A4-32D4DDC806B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68-452A-B7A4-32D4DDC806B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668-452A-B7A4-32D4DDC806B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668-452A-B7A4-32D4DDC806BB}"/>
                </c:ext>
              </c:extLst>
            </c:dLbl>
            <c:dLbl>
              <c:idx val="17"/>
              <c:layout>
                <c:manualLayout>
                  <c:x val="-2.7199274812905901E-2"/>
                  <c:y val="-2.2116283371072139E-2"/>
                </c:manualLayout>
              </c:layout>
              <c:tx>
                <c:rich>
                  <a:bodyPr/>
                  <a:lstStyle/>
                  <a:p>
                    <a:fld id="{D914A588-7107-42E6-8156-7EFD91833E5A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6668-452A-B7A4-32D4DDC806B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5A66764-A672-4842-AC3A-FB55FC20CB7D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668-452A-B7A4-32D4DDC806B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668-452A-B7A4-32D4DDC806B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668-452A-B7A4-32D4DDC806B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668-452A-B7A4-32D4DDC806B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668-452A-B7A4-32D4DDC806B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668-452A-B7A4-32D4DDC806B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668-452A-B7A4-32D4DDC806B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668-452A-B7A4-32D4DDC806B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668-452A-B7A4-32D4DDC806B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68-452A-B7A4-32D4DDC806B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668-452A-B7A4-32D4DDC806BB}"/>
                </c:ext>
              </c:extLst>
            </c:dLbl>
            <c:dLbl>
              <c:idx val="29"/>
              <c:layout>
                <c:manualLayout>
                  <c:x val="-3.1363194922642945E-2"/>
                  <c:y val="2.0146948765391356E-2"/>
                </c:manualLayout>
              </c:layout>
              <c:tx>
                <c:rich>
                  <a:bodyPr/>
                  <a:lstStyle/>
                  <a:p>
                    <a:fld id="{6F358B33-EFD7-42DC-BFC8-1E397618A972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6668-452A-B7A4-32D4DDC806BB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68-452A-B7A4-32D4DDC806BB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668-452A-B7A4-32D4DDC806BB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68-452A-B7A4-32D4DDC806BB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668-452A-B7A4-32D4DDC806B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61791C1-2AE9-4E3B-A416-F8B67BAFC3A2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668-452A-B7A4-32D4DDC806BB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668-452A-B7A4-32D4DDC806B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4D484C2-B6D4-42AF-8DEC-3A8EA31A409F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6668-452A-B7A4-32D4DDC806BB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668-452A-B7A4-32D4DDC806BB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668-452A-B7A4-32D4DDC806BB}"/>
                </c:ext>
              </c:extLst>
            </c:dLbl>
            <c:dLbl>
              <c:idx val="39"/>
              <c:layout>
                <c:manualLayout>
                  <c:x val="-3.0635244807878267E-2"/>
                  <c:y val="-2.521224619355952E-2"/>
                </c:manualLayout>
              </c:layout>
              <c:tx>
                <c:rich>
                  <a:bodyPr/>
                  <a:lstStyle/>
                  <a:p>
                    <a:fld id="{A3406A34-28FE-4C38-9068-01C363CF1C1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6668-452A-B7A4-32D4DDC806BB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668-452A-B7A4-32D4DDC806B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0A67488-89C8-4C15-A3EF-984522A1AC80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6668-452A-B7A4-32D4DDC806BB}"/>
                </c:ext>
              </c:extLst>
            </c:dLbl>
            <c:dLbl>
              <c:idx val="42"/>
              <c:layout>
                <c:manualLayout>
                  <c:x val="-5.1236356535407902E-2"/>
                  <c:y val="2.0100631138609156E-2"/>
                </c:manualLayout>
              </c:layout>
              <c:tx>
                <c:rich>
                  <a:bodyPr/>
                  <a:lstStyle/>
                  <a:p>
                    <a:fld id="{0B8F8877-8E0A-4330-B97A-241A2F0E0F60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6668-452A-B7A4-32D4DDC806BB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668-452A-B7A4-32D4DDC806B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2CF6859-6B1F-4163-9028-57EF1A83847E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6668-452A-B7A4-32D4DDC806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'Top 80% export-import'!$C$2:$C$46</c:f>
              <c:numCache>
                <c:formatCode>General</c:formatCode>
                <c:ptCount val="45"/>
                <c:pt idx="0">
                  <c:v>8109803.9330000002</c:v>
                </c:pt>
                <c:pt idx="1">
                  <c:v>6171187.6720000003</c:v>
                </c:pt>
                <c:pt idx="2">
                  <c:v>17544881.092</c:v>
                </c:pt>
                <c:pt idx="3">
                  <c:v>10323502.477</c:v>
                </c:pt>
                <c:pt idx="4">
                  <c:v>12372140.466</c:v>
                </c:pt>
                <c:pt idx="5">
                  <c:v>2812276.628</c:v>
                </c:pt>
                <c:pt idx="6">
                  <c:v>1354847.372</c:v>
                </c:pt>
                <c:pt idx="7">
                  <c:v>8786285.4810000006</c:v>
                </c:pt>
                <c:pt idx="8">
                  <c:v>4484750.341</c:v>
                </c:pt>
                <c:pt idx="9">
                  <c:v>1553154.0260000001</c:v>
                </c:pt>
                <c:pt idx="10">
                  <c:v>1383670.561</c:v>
                </c:pt>
                <c:pt idx="11">
                  <c:v>1121559.058</c:v>
                </c:pt>
                <c:pt idx="12">
                  <c:v>4253020.7489999998</c:v>
                </c:pt>
                <c:pt idx="13">
                  <c:v>1515721.699</c:v>
                </c:pt>
                <c:pt idx="14">
                  <c:v>1302164.527</c:v>
                </c:pt>
                <c:pt idx="15">
                  <c:v>4690524.7130000005</c:v>
                </c:pt>
                <c:pt idx="16">
                  <c:v>3568048.1189999999</c:v>
                </c:pt>
                <c:pt idx="17">
                  <c:v>2645854.6069999998</c:v>
                </c:pt>
                <c:pt idx="18">
                  <c:v>5186535.2879999997</c:v>
                </c:pt>
                <c:pt idx="19">
                  <c:v>1526060.6780000001</c:v>
                </c:pt>
                <c:pt idx="20">
                  <c:v>2120684.3909999998</c:v>
                </c:pt>
                <c:pt idx="21">
                  <c:v>1693703.4650000001</c:v>
                </c:pt>
                <c:pt idx="22">
                  <c:v>1583708.5060000001</c:v>
                </c:pt>
                <c:pt idx="23">
                  <c:v>1350901.483</c:v>
                </c:pt>
                <c:pt idx="24">
                  <c:v>2616397.0959999999</c:v>
                </c:pt>
                <c:pt idx="25">
                  <c:v>1528412.905</c:v>
                </c:pt>
                <c:pt idx="26">
                  <c:v>1245367.132</c:v>
                </c:pt>
                <c:pt idx="27">
                  <c:v>2508274.0249999999</c:v>
                </c:pt>
                <c:pt idx="28">
                  <c:v>3908360.977</c:v>
                </c:pt>
                <c:pt idx="29">
                  <c:v>13207644.693</c:v>
                </c:pt>
                <c:pt idx="30">
                  <c:v>1564094.632</c:v>
                </c:pt>
                <c:pt idx="31">
                  <c:v>963257.55500000005</c:v>
                </c:pt>
                <c:pt idx="32">
                  <c:v>1477063.8770000001</c:v>
                </c:pt>
                <c:pt idx="33">
                  <c:v>1918856.862</c:v>
                </c:pt>
                <c:pt idx="34">
                  <c:v>9970224.3509999998</c:v>
                </c:pt>
                <c:pt idx="35">
                  <c:v>2536746.3560000001</c:v>
                </c:pt>
                <c:pt idx="36">
                  <c:v>5664540.4560000002</c:v>
                </c:pt>
                <c:pt idx="37">
                  <c:v>235851.57500000001</c:v>
                </c:pt>
                <c:pt idx="38">
                  <c:v>4894436.5159999998</c:v>
                </c:pt>
                <c:pt idx="39">
                  <c:v>1104155.27</c:v>
                </c:pt>
                <c:pt idx="40">
                  <c:v>399253.44699999999</c:v>
                </c:pt>
                <c:pt idx="41">
                  <c:v>3377764.2820000001</c:v>
                </c:pt>
                <c:pt idx="42">
                  <c:v>853146.48699999996</c:v>
                </c:pt>
                <c:pt idx="43">
                  <c:v>433042.37800000003</c:v>
                </c:pt>
                <c:pt idx="44">
                  <c:v>0</c:v>
                </c:pt>
              </c:numCache>
            </c:numRef>
          </c:xVal>
          <c:yVal>
            <c:numRef>
              <c:f>'Top 80% export-import'!$D$2:$D$46</c:f>
              <c:numCache>
                <c:formatCode>General</c:formatCode>
                <c:ptCount val="45"/>
                <c:pt idx="0">
                  <c:v>7174425.0690000001</c:v>
                </c:pt>
                <c:pt idx="1">
                  <c:v>4012334.8629999999</c:v>
                </c:pt>
                <c:pt idx="2">
                  <c:v>19741912.188999999</c:v>
                </c:pt>
                <c:pt idx="3">
                  <c:v>10429475.108999999</c:v>
                </c:pt>
                <c:pt idx="4">
                  <c:v>5035830.4309999999</c:v>
                </c:pt>
                <c:pt idx="5">
                  <c:v>1862688.4509999999</c:v>
                </c:pt>
                <c:pt idx="6">
                  <c:v>1027631.368</c:v>
                </c:pt>
                <c:pt idx="7">
                  <c:v>5699298.1579999998</c:v>
                </c:pt>
                <c:pt idx="8">
                  <c:v>5253596.3059999999</c:v>
                </c:pt>
                <c:pt idx="9">
                  <c:v>1787055.612</c:v>
                </c:pt>
                <c:pt idx="10">
                  <c:v>1660120.7690000001</c:v>
                </c:pt>
                <c:pt idx="11">
                  <c:v>2867559.017</c:v>
                </c:pt>
                <c:pt idx="12">
                  <c:v>3300647.7779999999</c:v>
                </c:pt>
                <c:pt idx="13">
                  <c:v>2455273.4249999998</c:v>
                </c:pt>
                <c:pt idx="14">
                  <c:v>1465721.9140000001</c:v>
                </c:pt>
                <c:pt idx="15">
                  <c:v>3061416.0550000002</c:v>
                </c:pt>
                <c:pt idx="16">
                  <c:v>2341667.4569999999</c:v>
                </c:pt>
                <c:pt idx="17">
                  <c:v>3969753.53</c:v>
                </c:pt>
                <c:pt idx="18">
                  <c:v>25575826.888</c:v>
                </c:pt>
                <c:pt idx="19">
                  <c:v>423546.76299999998</c:v>
                </c:pt>
                <c:pt idx="20">
                  <c:v>659913.38500000001</c:v>
                </c:pt>
                <c:pt idx="21">
                  <c:v>1645831.9180000001</c:v>
                </c:pt>
                <c:pt idx="22">
                  <c:v>413036.946</c:v>
                </c:pt>
                <c:pt idx="23">
                  <c:v>402033.353</c:v>
                </c:pt>
                <c:pt idx="24">
                  <c:v>795071.22900000005</c:v>
                </c:pt>
                <c:pt idx="25">
                  <c:v>1060135.551</c:v>
                </c:pt>
                <c:pt idx="26">
                  <c:v>249230.57500000001</c:v>
                </c:pt>
                <c:pt idx="27">
                  <c:v>721190.06599999999</c:v>
                </c:pt>
                <c:pt idx="28">
                  <c:v>1970856.375</c:v>
                </c:pt>
                <c:pt idx="29">
                  <c:v>11703746.832</c:v>
                </c:pt>
                <c:pt idx="30">
                  <c:v>938581.77099999995</c:v>
                </c:pt>
                <c:pt idx="31">
                  <c:v>3541625.406</c:v>
                </c:pt>
                <c:pt idx="32">
                  <c:v>46824.190999999999</c:v>
                </c:pt>
                <c:pt idx="33">
                  <c:v>175836.64600000001</c:v>
                </c:pt>
                <c:pt idx="34">
                  <c:v>1587719.1680000001</c:v>
                </c:pt>
                <c:pt idx="35">
                  <c:v>2500961.7650000001</c:v>
                </c:pt>
                <c:pt idx="36">
                  <c:v>1876129.9750000001</c:v>
                </c:pt>
                <c:pt idx="37">
                  <c:v>3029900.878</c:v>
                </c:pt>
                <c:pt idx="38">
                  <c:v>2198582.4610000001</c:v>
                </c:pt>
                <c:pt idx="39">
                  <c:v>7197060.4040000001</c:v>
                </c:pt>
                <c:pt idx="40">
                  <c:v>2717673.3390000002</c:v>
                </c:pt>
                <c:pt idx="41">
                  <c:v>29099543.833000001</c:v>
                </c:pt>
                <c:pt idx="42">
                  <c:v>6869902.3619999997</c:v>
                </c:pt>
                <c:pt idx="43">
                  <c:v>3953344.18</c:v>
                </c:pt>
                <c:pt idx="44">
                  <c:v>20391279.129000001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'Top 80% export-import'!$B$2:$B$46</c15:f>
                <c15:dlblRangeCache>
                  <c:ptCount val="45"/>
                  <c:pt idx="0">
                    <c:v>France</c:v>
                  </c:pt>
                  <c:pt idx="1">
                    <c:v>Netherlands</c:v>
                  </c:pt>
                  <c:pt idx="2">
                    <c:v>Germany</c:v>
                  </c:pt>
                  <c:pt idx="3">
                    <c:v>Italy</c:v>
                  </c:pt>
                  <c:pt idx="4">
                    <c:v>United Kingdom</c:v>
                  </c:pt>
                  <c:pt idx="5">
                    <c:v>Greece</c:v>
                  </c:pt>
                  <c:pt idx="6">
                    <c:v>Portugal</c:v>
                  </c:pt>
                  <c:pt idx="7">
                    <c:v>Spain</c:v>
                  </c:pt>
                  <c:pt idx="8">
                    <c:v>Belgium</c:v>
                  </c:pt>
                  <c:pt idx="9">
                    <c:v>Sweden</c:v>
                  </c:pt>
                  <c:pt idx="10">
                    <c:v>Austria</c:v>
                  </c:pt>
                  <c:pt idx="11">
                    <c:v>Switzerland</c:v>
                  </c:pt>
                  <c:pt idx="12">
                    <c:v>Poland</c:v>
                  </c:pt>
                  <c:pt idx="13">
                    <c:v>Czech Republic</c:v>
                  </c:pt>
                  <c:pt idx="14">
                    <c:v>Hungary</c:v>
                  </c:pt>
                  <c:pt idx="15">
                    <c:v>Romania</c:v>
                  </c:pt>
                  <c:pt idx="16">
                    <c:v>Bulgaria</c:v>
                  </c:pt>
                  <c:pt idx="17">
                    <c:v>Ukraine</c:v>
                  </c:pt>
                  <c:pt idx="18">
                    <c:v>Russia</c:v>
                  </c:pt>
                  <c:pt idx="19">
                    <c:v>Georgia</c:v>
                  </c:pt>
                  <c:pt idx="20">
                    <c:v>Azerbaijan</c:v>
                  </c:pt>
                  <c:pt idx="21">
                    <c:v>Uzbekistan</c:v>
                  </c:pt>
                  <c:pt idx="22">
                    <c:v>Slovenia</c:v>
                  </c:pt>
                  <c:pt idx="23">
                    <c:v>Serbia</c:v>
                  </c:pt>
                  <c:pt idx="24">
                    <c:v>Morocco</c:v>
                  </c:pt>
                  <c:pt idx="25">
                    <c:v>Algeria</c:v>
                  </c:pt>
                  <c:pt idx="26">
                    <c:v>Tunisia</c:v>
                  </c:pt>
                  <c:pt idx="27">
                    <c:v>Libya</c:v>
                  </c:pt>
                  <c:pt idx="28">
                    <c:v>Egypt</c:v>
                  </c:pt>
                  <c:pt idx="29">
                    <c:v>USA</c:v>
                  </c:pt>
                  <c:pt idx="30">
                    <c:v>Canada</c:v>
                  </c:pt>
                  <c:pt idx="31">
                    <c:v>Brazil</c:v>
                  </c:pt>
                  <c:pt idx="32">
                    <c:v>Lebanon</c:v>
                  </c:pt>
                  <c:pt idx="33">
                    <c:v>Syria</c:v>
                  </c:pt>
                  <c:pt idx="34">
                    <c:v>Iraq</c:v>
                  </c:pt>
                  <c:pt idx="35">
                    <c:v>Iran</c:v>
                  </c:pt>
                  <c:pt idx="36">
                    <c:v>Israel</c:v>
                  </c:pt>
                  <c:pt idx="37">
                    <c:v>Saudi Arabia</c:v>
                  </c:pt>
                  <c:pt idx="38">
                    <c:v>UAE</c:v>
                  </c:pt>
                  <c:pt idx="39">
                    <c:v>India</c:v>
                  </c:pt>
                  <c:pt idx="40">
                    <c:v>Malaysia</c:v>
                  </c:pt>
                  <c:pt idx="41">
                    <c:v>China</c:v>
                  </c:pt>
                  <c:pt idx="42">
                    <c:v>South Korea</c:v>
                  </c:pt>
                  <c:pt idx="43">
                    <c:v>Japan</c:v>
                  </c:pt>
                  <c:pt idx="44">
                    <c:v>Confidential Country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668-452A-B7A4-32D4DDC806BB}"/>
            </c:ext>
          </c:extLst>
        </c:ser>
        <c:ser>
          <c:idx val="1"/>
          <c:order val="1"/>
          <c:tx>
            <c:v>45 angle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30000000"/>
            <c:dispRSqr val="0"/>
            <c:dispEq val="0"/>
          </c:trendline>
          <c:xVal>
            <c:numLit>
              <c:formatCode>General</c:formatCode>
              <c:ptCount val="3"/>
              <c:pt idx="0">
                <c:v>0</c:v>
              </c:pt>
              <c:pt idx="1">
                <c:v>1000</c:v>
              </c:pt>
              <c:pt idx="2">
                <c:v>1000000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1000</c:v>
              </c:pt>
              <c:pt idx="2">
                <c:v>1000000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668-452A-B7A4-32D4DDC8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76671"/>
        <c:axId val="575170015"/>
      </c:scatterChart>
      <c:valAx>
        <c:axId val="575176671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Export [US$ 1000]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170015"/>
        <c:crosses val="autoZero"/>
        <c:crossBetween val="midCat"/>
      </c:valAx>
      <c:valAx>
        <c:axId val="575170015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Import [US$ 1000]</a:t>
                </a:r>
              </a:p>
            </c:rich>
          </c:tx>
          <c:layout>
            <c:manualLayout>
              <c:xMode val="edge"/>
              <c:yMode val="edge"/>
              <c:x val="3.452439115480078E-3"/>
              <c:y val="0.34505620556942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17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0" i="0" u="none" strike="noStrike">
                <a:effectLst/>
              </a:rPr>
              <a:t>Import, export %(full 2020)/(Jan-Nov 2021) change</a:t>
            </a:r>
            <a:endParaRPr lang="pl-PL" b="1">
              <a:effectLst/>
            </a:endParaRPr>
          </a:p>
        </c:rich>
      </c:tx>
      <c:layout>
        <c:manualLayout>
          <c:xMode val="edge"/>
          <c:yMode val="edge"/>
          <c:x val="0.345178383062134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5913826945508869E-2"/>
          <c:y val="9.4492294481818881E-2"/>
          <c:w val="0.94111266077793276"/>
          <c:h val="0.83849296322720424"/>
        </c:manualLayout>
      </c:layout>
      <c:scatterChart>
        <c:scatterStyle val="lineMarker"/>
        <c:varyColors val="0"/>
        <c:ser>
          <c:idx val="0"/>
          <c:order val="0"/>
          <c:tx>
            <c:v>%y/y 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346446775481247E-2"/>
                  <c:y val="-2.6998370103631108E-2"/>
                </c:manualLayout>
              </c:layout>
              <c:tx>
                <c:rich>
                  <a:bodyPr/>
                  <a:lstStyle/>
                  <a:p>
                    <a:fld id="{A89C80AB-A42C-481B-9B20-3040D3C33747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F1-46FC-8DFC-C6AEC5AB899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1-46FC-8DFC-C6AEC5AB8992}"/>
                </c:ext>
              </c:extLst>
            </c:dLbl>
            <c:dLbl>
              <c:idx val="2"/>
              <c:layout>
                <c:manualLayout>
                  <c:x val="-4.7338691987666145E-2"/>
                  <c:y val="3.306952526198359E-2"/>
                </c:manualLayout>
              </c:layout>
              <c:tx>
                <c:rich>
                  <a:bodyPr/>
                  <a:lstStyle/>
                  <a:p>
                    <a:fld id="{ACCE3FB2-BAA3-4C9C-BB04-344EF5D03442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2F1-46FC-8DFC-C6AEC5AB899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F1-46FC-8DFC-C6AEC5AB899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F1-46FC-8DFC-C6AEC5AB89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46DF1F-52D3-4F08-8EB3-9E0C0D605DC1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F1-46FC-8DFC-C6AEC5AB899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401EF19-1CD1-41E4-85FE-F3AEA5C800EC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F1-46FC-8DFC-C6AEC5AB899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F1-46FC-8DFC-C6AEC5AB899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F1-46FC-8DFC-C6AEC5AB899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F1-46FC-8DFC-C6AEC5AB899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F1-46FC-8DFC-C6AEC5AB899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9A52985-E784-473A-B277-35B60D6F902B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2F1-46FC-8DFC-C6AEC5AB899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F1-46FC-8DFC-C6AEC5AB899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2F1-46FC-8DFC-C6AEC5AB899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F1-46FC-8DFC-C6AEC5AB899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2F1-46FC-8DFC-C6AEC5AB8992}"/>
                </c:ext>
              </c:extLst>
            </c:dLbl>
            <c:dLbl>
              <c:idx val="16"/>
              <c:layout>
                <c:manualLayout>
                  <c:x val="-2.1008255262271656E-2"/>
                  <c:y val="-2.501092383936547E-2"/>
                </c:manualLayout>
              </c:layout>
              <c:tx>
                <c:rich>
                  <a:bodyPr/>
                  <a:lstStyle/>
                  <a:p>
                    <a:fld id="{2787916A-BC33-45BC-B1B9-5CD5CF6C6ABD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2F1-46FC-8DFC-C6AEC5AB899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2F1-46FC-8DFC-C6AEC5AB8992}"/>
                </c:ext>
              </c:extLst>
            </c:dLbl>
            <c:dLbl>
              <c:idx val="18"/>
              <c:layout>
                <c:manualLayout>
                  <c:x val="-2.245978410819004E-2"/>
                  <c:y val="-3.3587785855467581E-2"/>
                </c:manualLayout>
              </c:layout>
              <c:tx>
                <c:rich>
                  <a:bodyPr/>
                  <a:lstStyle/>
                  <a:p>
                    <a:fld id="{208B46E0-DA19-40E4-A52D-031BCF941F8C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2F1-46FC-8DFC-C6AEC5AB899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2F1-46FC-8DFC-C6AEC5AB8992}"/>
                </c:ext>
              </c:extLst>
            </c:dLbl>
            <c:dLbl>
              <c:idx val="20"/>
              <c:layout>
                <c:manualLayout>
                  <c:x val="-4.603584688151089E-3"/>
                  <c:y val="-1.3445171754129097E-2"/>
                </c:manualLayout>
              </c:layout>
              <c:tx>
                <c:rich>
                  <a:bodyPr/>
                  <a:lstStyle/>
                  <a:p>
                    <a:fld id="{44128019-DB09-4573-B0DA-F51304498424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2F1-46FC-8DFC-C6AEC5AB899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F0D0A47-6513-4891-A202-44B0C59846D1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2F1-46FC-8DFC-C6AEC5AB8992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2F1-46FC-8DFC-C6AEC5AB8992}"/>
                </c:ext>
              </c:extLst>
            </c:dLbl>
            <c:dLbl>
              <c:idx val="23"/>
              <c:layout>
                <c:manualLayout>
                  <c:x val="-2.2393380434801574E-2"/>
                  <c:y val="2.8398781224974537E-2"/>
                </c:manualLayout>
              </c:layout>
              <c:tx>
                <c:rich>
                  <a:bodyPr/>
                  <a:lstStyle/>
                  <a:p>
                    <a:fld id="{627210FB-4373-4E03-8515-FD0B03FEFA07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2F1-46FC-8DFC-C6AEC5AB8992}"/>
                </c:ext>
              </c:extLst>
            </c:dLbl>
            <c:dLbl>
              <c:idx val="24"/>
              <c:layout>
                <c:manualLayout>
                  <c:x val="-1.1410933866673197E-2"/>
                  <c:y val="-2.5312376112877594E-2"/>
                </c:manualLayout>
              </c:layout>
              <c:tx>
                <c:rich>
                  <a:bodyPr/>
                  <a:lstStyle/>
                  <a:p>
                    <a:fld id="{3F2E2C95-787D-49DB-8519-91EB5CEB8BD6}" type="CELLREF">
                      <a:rPr lang="en-US"/>
                      <a:pPr/>
                      <a:t>[CELLREF]</a:t>
                    </a:fld>
                    <a:endParaRPr lang="pl-P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{3F2E2C95-787D-49DB-8519-91EB5CEB8BD6}</c15:txfldGUID>
                      <c15:f>'Top 80% year-year change'!$B$26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C2F1-46FC-8DFC-C6AEC5AB899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ADDF35C-1013-4FA2-A76D-6FBD003DB11F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2F1-46FC-8DFC-C6AEC5AB899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F4029EE-A5AF-4F9D-835A-4678F96EB69A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C2F1-46FC-8DFC-C6AEC5AB899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D1C2494-0B28-4057-A6D1-36FE517512E6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2F1-46FC-8DFC-C6AEC5AB8992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2F1-46FC-8DFC-C6AEC5AB8992}"/>
                </c:ext>
              </c:extLst>
            </c:dLbl>
            <c:dLbl>
              <c:idx val="29"/>
              <c:layout>
                <c:manualLayout>
                  <c:x val="-2.9547475755656335E-3"/>
                  <c:y val="6.7757147712182572E-3"/>
                </c:manualLayout>
              </c:layout>
              <c:tx>
                <c:rich>
                  <a:bodyPr/>
                  <a:lstStyle/>
                  <a:p>
                    <a:fld id="{67AC8010-549F-4C3F-B7E9-A124B67C891C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2F1-46FC-8DFC-C6AEC5AB8992}"/>
                </c:ext>
              </c:extLst>
            </c:dLbl>
            <c:dLbl>
              <c:idx val="30"/>
              <c:layout>
                <c:manualLayout>
                  <c:x val="-2.8306336662142006E-2"/>
                  <c:y val="2.3503907039870757E-2"/>
                </c:manualLayout>
              </c:layout>
              <c:tx>
                <c:rich>
                  <a:bodyPr/>
                  <a:lstStyle/>
                  <a:p>
                    <a:fld id="{7D6023D4-9290-45ED-970E-2E1D905D6913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C2F1-46FC-8DFC-C6AEC5AB899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10704B2-9453-4648-9416-3EE8D75596DF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2F1-46FC-8DFC-C6AEC5AB8992}"/>
                </c:ext>
              </c:extLst>
            </c:dLbl>
            <c:dLbl>
              <c:idx val="32"/>
              <c:layout>
                <c:manualLayout>
                  <c:x val="-1.0945022596079214E-2"/>
                  <c:y val="-2.3529050569726043E-2"/>
                </c:manualLayout>
              </c:layout>
              <c:tx>
                <c:rich>
                  <a:bodyPr/>
                  <a:lstStyle/>
                  <a:p>
                    <a:fld id="{BEEC94B3-FB53-41D4-BA44-C676F2FCC5E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2F1-46FC-8DFC-C6AEC5AB899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4AA751B-8A3F-4D26-8DA1-0574430A4486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2F1-46FC-8DFC-C6AEC5AB899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6F206EF-B9AA-4514-9193-19935B981736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2F1-46FC-8DFC-C6AEC5AB899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6669EF0-72C7-4AF6-A170-F8FB62EAA927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2F1-46FC-8DFC-C6AEC5AB8992}"/>
                </c:ext>
              </c:extLst>
            </c:dLbl>
            <c:dLbl>
              <c:idx val="36"/>
              <c:layout>
                <c:manualLayout>
                  <c:x val="-2.0386772136240038E-2"/>
                  <c:y val="-2.7451219570915196E-2"/>
                </c:manualLayout>
              </c:layout>
              <c:tx>
                <c:rich>
                  <a:bodyPr/>
                  <a:lstStyle/>
                  <a:p>
                    <a:fld id="{A0041382-1DF6-42C2-93D1-BF8700BBC027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C2F1-46FC-8DFC-C6AEC5AB899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5D05863-BDA2-4CBB-92B6-7011DFA9371A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2F1-46FC-8DFC-C6AEC5AB899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ECE17FA-FD07-4615-86A5-E019339F70B6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2F1-46FC-8DFC-C6AEC5AB8992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2F1-46FC-8DFC-C6AEC5AB8992}"/>
                </c:ext>
              </c:extLst>
            </c:dLbl>
            <c:dLbl>
              <c:idx val="40"/>
              <c:layout>
                <c:manualLayout>
                  <c:x val="-6.1572945204021656E-3"/>
                  <c:y val="-1.6806464692661432E-2"/>
                </c:manualLayout>
              </c:layout>
              <c:tx>
                <c:rich>
                  <a:bodyPr/>
                  <a:lstStyle/>
                  <a:p>
                    <a:fld id="{0D6F400C-482F-4294-A602-76CE37C63FDF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C2F1-46FC-8DFC-C6AEC5AB8992}"/>
                </c:ext>
              </c:extLst>
            </c:dLbl>
            <c:dLbl>
              <c:idx val="41"/>
              <c:layout>
                <c:manualLayout>
                  <c:x val="-3.4199261056008977E-2"/>
                  <c:y val="-3.4316717845001583E-3"/>
                </c:manualLayout>
              </c:layout>
              <c:tx>
                <c:rich>
                  <a:bodyPr/>
                  <a:lstStyle/>
                  <a:p>
                    <a:fld id="{34128FE2-5715-423E-A4EC-EA0330A5FA64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2F1-46FC-8DFC-C6AEC5AB899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8E99403-648A-418E-9633-AB18E5EB641C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C2F1-46FC-8DFC-C6AEC5AB8992}"/>
                </c:ext>
              </c:extLst>
            </c:dLbl>
            <c:dLbl>
              <c:idx val="43"/>
              <c:layout>
                <c:manualLayout>
                  <c:x val="-8.05627320426449E-3"/>
                  <c:y val="-2.0167757631193644E-2"/>
                </c:manualLayout>
              </c:layout>
              <c:tx>
                <c:rich>
                  <a:bodyPr/>
                  <a:lstStyle/>
                  <a:p>
                    <a:fld id="{DCAF47B7-921E-45CF-8B58-624F04EDE7DF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C2F1-46FC-8DFC-C6AEC5AB8992}"/>
                </c:ext>
              </c:extLst>
            </c:dLbl>
            <c:dLbl>
              <c:idx val="44"/>
              <c:layout>
                <c:manualLayout>
                  <c:x val="-9.8689346752238963E-2"/>
                  <c:y val="2.352905056972586E-2"/>
                </c:manualLayout>
              </c:layout>
              <c:tx>
                <c:rich>
                  <a:bodyPr/>
                  <a:lstStyle/>
                  <a:p>
                    <a:fld id="{7F1E2652-66C1-485E-86CB-E829C903DF8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C2F1-46FC-8DFC-C6AEC5AB89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80% year-year change'!$J$2:$J$46</c:f>
              <c:numCache>
                <c:formatCode>General</c:formatCode>
                <c:ptCount val="45"/>
                <c:pt idx="0">
                  <c:v>12.712</c:v>
                </c:pt>
                <c:pt idx="1">
                  <c:v>18.788</c:v>
                </c:pt>
                <c:pt idx="2">
                  <c:v>9.8019999999999996</c:v>
                </c:pt>
                <c:pt idx="3">
                  <c:v>27.725999999999999</c:v>
                </c:pt>
                <c:pt idx="4">
                  <c:v>10.116</c:v>
                </c:pt>
                <c:pt idx="5">
                  <c:v>56.252000000000002</c:v>
                </c:pt>
                <c:pt idx="6">
                  <c:v>46.536999999999999</c:v>
                </c:pt>
                <c:pt idx="7">
                  <c:v>31.463000000000001</c:v>
                </c:pt>
                <c:pt idx="8">
                  <c:v>23.388000000000002</c:v>
                </c:pt>
                <c:pt idx="9">
                  <c:v>16.762</c:v>
                </c:pt>
                <c:pt idx="10">
                  <c:v>22.417999999999999</c:v>
                </c:pt>
                <c:pt idx="11">
                  <c:v>2.524</c:v>
                </c:pt>
                <c:pt idx="12">
                  <c:v>22.399000000000001</c:v>
                </c:pt>
                <c:pt idx="13">
                  <c:v>34.408999999999999</c:v>
                </c:pt>
                <c:pt idx="14">
                  <c:v>3.0670000000000002</c:v>
                </c:pt>
                <c:pt idx="15">
                  <c:v>20.456</c:v>
                </c:pt>
                <c:pt idx="16">
                  <c:v>35.438000000000002</c:v>
                </c:pt>
                <c:pt idx="17">
                  <c:v>26.576000000000001</c:v>
                </c:pt>
                <c:pt idx="18">
                  <c:v>15.085000000000001</c:v>
                </c:pt>
                <c:pt idx="19">
                  <c:v>4.4349999999999996</c:v>
                </c:pt>
                <c:pt idx="20">
                  <c:v>1.6950000000000001</c:v>
                </c:pt>
                <c:pt idx="21">
                  <c:v>46.758000000000003</c:v>
                </c:pt>
                <c:pt idx="22">
                  <c:v>-3.5179999999999998</c:v>
                </c:pt>
                <c:pt idx="23">
                  <c:v>32.700000000000003</c:v>
                </c:pt>
                <c:pt idx="24">
                  <c:v>27.184999999999999</c:v>
                </c:pt>
                <c:pt idx="25">
                  <c:v>5.4390000000000001</c:v>
                </c:pt>
                <c:pt idx="26">
                  <c:v>34.185000000000002</c:v>
                </c:pt>
                <c:pt idx="27">
                  <c:v>51.734000000000002</c:v>
                </c:pt>
                <c:pt idx="28">
                  <c:v>24.623000000000001</c:v>
                </c:pt>
                <c:pt idx="29">
                  <c:v>29.702999999999999</c:v>
                </c:pt>
                <c:pt idx="30">
                  <c:v>55.570999999999998</c:v>
                </c:pt>
                <c:pt idx="31">
                  <c:v>63.595999999999997</c:v>
                </c:pt>
                <c:pt idx="32">
                  <c:v>58.706000000000003</c:v>
                </c:pt>
                <c:pt idx="33">
                  <c:v>20.260000000000002</c:v>
                </c:pt>
                <c:pt idx="34">
                  <c:v>9.0589999999999993</c:v>
                </c:pt>
                <c:pt idx="35">
                  <c:v>12.587999999999999</c:v>
                </c:pt>
                <c:pt idx="36">
                  <c:v>20.417000000000002</c:v>
                </c:pt>
                <c:pt idx="37">
                  <c:v>-90.584999999999994</c:v>
                </c:pt>
                <c:pt idx="38">
                  <c:v>73.067999999999998</c:v>
                </c:pt>
                <c:pt idx="39">
                  <c:v>24.100999999999999</c:v>
                </c:pt>
                <c:pt idx="40">
                  <c:v>4.5410000000000004</c:v>
                </c:pt>
                <c:pt idx="41">
                  <c:v>17.861999999999998</c:v>
                </c:pt>
                <c:pt idx="42">
                  <c:v>-22.710999999999999</c:v>
                </c:pt>
                <c:pt idx="43">
                  <c:v>-1.8580000000000001</c:v>
                </c:pt>
                <c:pt idx="44">
                  <c:v>0</c:v>
                </c:pt>
              </c:numCache>
            </c:numRef>
          </c:xVal>
          <c:yVal>
            <c:numRef>
              <c:f>'Top 80% year-year change'!$R$2:$R$46</c:f>
              <c:numCache>
                <c:formatCode>General</c:formatCode>
                <c:ptCount val="45"/>
                <c:pt idx="0">
                  <c:v>2.6669999999999998</c:v>
                </c:pt>
                <c:pt idx="1">
                  <c:v>10.576000000000001</c:v>
                </c:pt>
                <c:pt idx="2">
                  <c:v>-9.1609999999999996</c:v>
                </c:pt>
                <c:pt idx="3">
                  <c:v>13.369</c:v>
                </c:pt>
                <c:pt idx="4">
                  <c:v>-9.7949999999999999</c:v>
                </c:pt>
                <c:pt idx="5">
                  <c:v>41.008000000000003</c:v>
                </c:pt>
                <c:pt idx="6">
                  <c:v>7.0339999999999998</c:v>
                </c:pt>
                <c:pt idx="7">
                  <c:v>13.093999999999999</c:v>
                </c:pt>
                <c:pt idx="8">
                  <c:v>41.374000000000002</c:v>
                </c:pt>
                <c:pt idx="9">
                  <c:v>1.321</c:v>
                </c:pt>
                <c:pt idx="10">
                  <c:v>13.317</c:v>
                </c:pt>
                <c:pt idx="11">
                  <c:v>-63.097999999999999</c:v>
                </c:pt>
                <c:pt idx="12">
                  <c:v>9.8350000000000009</c:v>
                </c:pt>
                <c:pt idx="13">
                  <c:v>-10.596</c:v>
                </c:pt>
                <c:pt idx="14">
                  <c:v>-0.33700000000000002</c:v>
                </c:pt>
                <c:pt idx="15">
                  <c:v>10.55</c:v>
                </c:pt>
                <c:pt idx="16">
                  <c:v>10.24</c:v>
                </c:pt>
                <c:pt idx="17">
                  <c:v>53.25</c:v>
                </c:pt>
                <c:pt idx="18">
                  <c:v>43.448</c:v>
                </c:pt>
                <c:pt idx="19">
                  <c:v>21.401</c:v>
                </c:pt>
                <c:pt idx="20">
                  <c:v>60.676000000000002</c:v>
                </c:pt>
                <c:pt idx="21">
                  <c:v>69.677000000000007</c:v>
                </c:pt>
                <c:pt idx="22">
                  <c:v>5.8620000000000001</c:v>
                </c:pt>
                <c:pt idx="23">
                  <c:v>-7.0019999999999998</c:v>
                </c:pt>
                <c:pt idx="24">
                  <c:v>23.824000000000002</c:v>
                </c:pt>
                <c:pt idx="25">
                  <c:v>86.846000000000004</c:v>
                </c:pt>
                <c:pt idx="26">
                  <c:v>65.486999999999995</c:v>
                </c:pt>
                <c:pt idx="27">
                  <c:v>-56.926000000000002</c:v>
                </c:pt>
                <c:pt idx="28">
                  <c:v>14.388999999999999</c:v>
                </c:pt>
                <c:pt idx="29">
                  <c:v>1.5509999999999999</c:v>
                </c:pt>
                <c:pt idx="30">
                  <c:v>-12.965</c:v>
                </c:pt>
                <c:pt idx="31">
                  <c:v>9.7040000000000006</c:v>
                </c:pt>
                <c:pt idx="32">
                  <c:v>-9.1649999999999991</c:v>
                </c:pt>
                <c:pt idx="33">
                  <c:v>-28.774999999999999</c:v>
                </c:pt>
                <c:pt idx="34">
                  <c:v>-80.641000000000005</c:v>
                </c:pt>
                <c:pt idx="35">
                  <c:v>109.68600000000001</c:v>
                </c:pt>
                <c:pt idx="36">
                  <c:v>25.388000000000002</c:v>
                </c:pt>
                <c:pt idx="37">
                  <c:v>76.191000000000003</c:v>
                </c:pt>
                <c:pt idx="38">
                  <c:v>-60.765999999999998</c:v>
                </c:pt>
                <c:pt idx="39">
                  <c:v>49.003999999999998</c:v>
                </c:pt>
                <c:pt idx="40">
                  <c:v>36.569000000000003</c:v>
                </c:pt>
                <c:pt idx="41">
                  <c:v>26.292999999999999</c:v>
                </c:pt>
                <c:pt idx="42">
                  <c:v>19.803999999999998</c:v>
                </c:pt>
                <c:pt idx="43">
                  <c:v>5.609</c:v>
                </c:pt>
                <c:pt idx="44">
                  <c:v>49.247999999999998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'Top 80% year-year change'!$B$2:$B$46</c15:f>
                <c15:dlblRangeCache>
                  <c:ptCount val="45"/>
                  <c:pt idx="0">
                    <c:v>France</c:v>
                  </c:pt>
                  <c:pt idx="1">
                    <c:v>Netherlands</c:v>
                  </c:pt>
                  <c:pt idx="2">
                    <c:v>Germany</c:v>
                  </c:pt>
                  <c:pt idx="3">
                    <c:v>Italy</c:v>
                  </c:pt>
                  <c:pt idx="4">
                    <c:v>United Kingdom</c:v>
                  </c:pt>
                  <c:pt idx="5">
                    <c:v>Greece</c:v>
                  </c:pt>
                  <c:pt idx="6">
                    <c:v>Portugal</c:v>
                  </c:pt>
                  <c:pt idx="7">
                    <c:v>Spain</c:v>
                  </c:pt>
                  <c:pt idx="8">
                    <c:v>Belgium</c:v>
                  </c:pt>
                  <c:pt idx="9">
                    <c:v>Sweden</c:v>
                  </c:pt>
                  <c:pt idx="10">
                    <c:v>Austria</c:v>
                  </c:pt>
                  <c:pt idx="11">
                    <c:v>Switzerland</c:v>
                  </c:pt>
                  <c:pt idx="12">
                    <c:v>Poland</c:v>
                  </c:pt>
                  <c:pt idx="13">
                    <c:v>Czech Republic</c:v>
                  </c:pt>
                  <c:pt idx="14">
                    <c:v>Hungary</c:v>
                  </c:pt>
                  <c:pt idx="15">
                    <c:v>Romania</c:v>
                  </c:pt>
                  <c:pt idx="16">
                    <c:v>Bulgaria</c:v>
                  </c:pt>
                  <c:pt idx="17">
                    <c:v>Ukraine</c:v>
                  </c:pt>
                  <c:pt idx="18">
                    <c:v>Russia</c:v>
                  </c:pt>
                  <c:pt idx="19">
                    <c:v>Georgia</c:v>
                  </c:pt>
                  <c:pt idx="20">
                    <c:v>Azerbaijan</c:v>
                  </c:pt>
                  <c:pt idx="21">
                    <c:v>Uzbekistan</c:v>
                  </c:pt>
                  <c:pt idx="22">
                    <c:v>Slovenia</c:v>
                  </c:pt>
                  <c:pt idx="23">
                    <c:v>Serbia</c:v>
                  </c:pt>
                  <c:pt idx="24">
                    <c:v>Morocco</c:v>
                  </c:pt>
                  <c:pt idx="25">
                    <c:v>Algeria</c:v>
                  </c:pt>
                  <c:pt idx="26">
                    <c:v>Tunisia</c:v>
                  </c:pt>
                  <c:pt idx="27">
                    <c:v>Libya</c:v>
                  </c:pt>
                  <c:pt idx="28">
                    <c:v>Egypt</c:v>
                  </c:pt>
                  <c:pt idx="29">
                    <c:v>USA</c:v>
                  </c:pt>
                  <c:pt idx="30">
                    <c:v>Canada</c:v>
                  </c:pt>
                  <c:pt idx="31">
                    <c:v>Brazil</c:v>
                  </c:pt>
                  <c:pt idx="32">
                    <c:v>Lebanon</c:v>
                  </c:pt>
                  <c:pt idx="33">
                    <c:v>Syria</c:v>
                  </c:pt>
                  <c:pt idx="34">
                    <c:v>Iraq</c:v>
                  </c:pt>
                  <c:pt idx="35">
                    <c:v>Iran</c:v>
                  </c:pt>
                  <c:pt idx="36">
                    <c:v>Israel</c:v>
                  </c:pt>
                  <c:pt idx="37">
                    <c:v>Saudi Arabia</c:v>
                  </c:pt>
                  <c:pt idx="38">
                    <c:v>UAE</c:v>
                  </c:pt>
                  <c:pt idx="39">
                    <c:v>India</c:v>
                  </c:pt>
                  <c:pt idx="40">
                    <c:v>Malaysia</c:v>
                  </c:pt>
                  <c:pt idx="41">
                    <c:v>China</c:v>
                  </c:pt>
                  <c:pt idx="42">
                    <c:v>South Korea</c:v>
                  </c:pt>
                  <c:pt idx="43">
                    <c:v>Japan</c:v>
                  </c:pt>
                  <c:pt idx="44">
                    <c:v>Confidential Country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C2F1-46FC-8DFC-C6AEC5AB89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553951"/>
        <c:axId val="488555615"/>
      </c:scatterChart>
      <c:valAx>
        <c:axId val="48855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Export</a:t>
                </a:r>
                <a:r>
                  <a:rPr lang="pl-PL" sz="1000" b="0" i="0" u="none" strike="noStrike" baseline="0">
                    <a:effectLst/>
                  </a:rPr>
                  <a:t> [US$ 1000]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555615"/>
        <c:crosses val="autoZero"/>
        <c:crossBetween val="midCat"/>
      </c:valAx>
      <c:valAx>
        <c:axId val="4885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Import [US$ 1000]</a:t>
                </a:r>
              </a:p>
            </c:rich>
          </c:tx>
          <c:layout>
            <c:manualLayout>
              <c:xMode val="edge"/>
              <c:yMode val="edge"/>
              <c:x val="7.2704199519235567E-3"/>
              <c:y val="0.36856115391035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55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Export and import values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70247596025666"/>
          <c:y val="0.17171296296296296"/>
          <c:w val="0.83453280247418282"/>
          <c:h val="0.73080237303196272"/>
        </c:manualLayout>
      </c:layout>
      <c:scatterChart>
        <c:scatterStyle val="lineMarker"/>
        <c:varyColors val="0"/>
        <c:ser>
          <c:idx val="0"/>
          <c:order val="0"/>
          <c:tx>
            <c:v>Export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comparison'!$B$2:$B$10</c:f>
              <c:numCache>
                <c:formatCode>0.000</c:formatCode>
                <c:ptCount val="9"/>
                <c:pt idx="0">
                  <c:v>203093537.97900003</c:v>
                </c:pt>
                <c:pt idx="1">
                  <c:v>169637755.31000003</c:v>
                </c:pt>
                <c:pt idx="2">
                  <c:v>180832721.70199999</c:v>
                </c:pt>
                <c:pt idx="3">
                  <c:v>177168756.28799984</c:v>
                </c:pt>
                <c:pt idx="4">
                  <c:v>164494619.31599998</c:v>
                </c:pt>
                <c:pt idx="5">
                  <c:v>149246999.2630001</c:v>
                </c:pt>
                <c:pt idx="6">
                  <c:v>150982113.76599997</c:v>
                </c:pt>
                <c:pt idx="7">
                  <c:v>166504861.79500017</c:v>
                </c:pt>
                <c:pt idx="8">
                  <c:v>161480914.70200002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B-4C24-BE6C-A32750D1AE39}"/>
            </c:ext>
          </c:extLst>
        </c:ser>
        <c:ser>
          <c:idx val="1"/>
          <c:order val="1"/>
          <c:tx>
            <c:v>Import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comparison'!$C$2:$C$10</c:f>
              <c:numCache>
                <c:formatCode>0.000</c:formatCode>
                <c:ptCount val="9"/>
                <c:pt idx="0">
                  <c:v>242443290.45600003</c:v>
                </c:pt>
                <c:pt idx="1">
                  <c:v>219516806.838</c:v>
                </c:pt>
                <c:pt idx="2">
                  <c:v>210345202.55199996</c:v>
                </c:pt>
                <c:pt idx="3">
                  <c:v>231152482.64500019</c:v>
                </c:pt>
                <c:pt idx="4">
                  <c:v>238715127.91200012</c:v>
                </c:pt>
                <c:pt idx="5">
                  <c:v>202189241.859</c:v>
                </c:pt>
                <c:pt idx="6">
                  <c:v>213619211.45499986</c:v>
                </c:pt>
                <c:pt idx="7">
                  <c:v>251142429.20500001</c:v>
                </c:pt>
                <c:pt idx="8">
                  <c:v>260822803.00200006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B-4C24-BE6C-A32750D1AE39}"/>
            </c:ext>
          </c:extLst>
        </c:ser>
        <c:ser>
          <c:idx val="2"/>
          <c:order val="2"/>
          <c:tx>
            <c:v>Total trade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comparison'!$D$2:$D$10</c:f>
              <c:numCache>
                <c:formatCode>0.000</c:formatCode>
                <c:ptCount val="9"/>
                <c:pt idx="0">
                  <c:v>445536828.43500006</c:v>
                </c:pt>
                <c:pt idx="1">
                  <c:v>389154562.148</c:v>
                </c:pt>
                <c:pt idx="2">
                  <c:v>391177924.25399995</c:v>
                </c:pt>
                <c:pt idx="3">
                  <c:v>408321238.93300003</c:v>
                </c:pt>
                <c:pt idx="4">
                  <c:v>403209747.2280001</c:v>
                </c:pt>
                <c:pt idx="5">
                  <c:v>351436241.1220001</c:v>
                </c:pt>
                <c:pt idx="6">
                  <c:v>364601325.22099984</c:v>
                </c:pt>
                <c:pt idx="7">
                  <c:v>417647291.00000018</c:v>
                </c:pt>
                <c:pt idx="8">
                  <c:v>422303717.70400012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1-46CA-8DA2-4AC635B33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25759"/>
        <c:axId val="488546879"/>
      </c:scatterChart>
      <c:valAx>
        <c:axId val="56872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546879"/>
        <c:crosses val="autoZero"/>
        <c:crossBetween val="midCat"/>
      </c:valAx>
      <c:valAx>
        <c:axId val="4885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Value</a:t>
                </a:r>
                <a:r>
                  <a:rPr lang="pl-PL" baseline="0"/>
                  <a:t> [US$ 1000]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72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22419665721085"/>
          <c:y val="6.5427700499973481E-3"/>
          <c:w val="0.18567803540329456"/>
          <c:h val="0.16270469793581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%y/y</a:t>
            </a:r>
            <a:r>
              <a:rPr lang="pl-PL" baseline="0"/>
              <a:t> change of export and import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C8-4C37-8DDD-422FC10FCEEF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C8-4C37-8DDD-422FC10FCEEF}"/>
                </c:ext>
              </c:extLst>
            </c:dLbl>
            <c:dLbl>
              <c:idx val="6"/>
              <c:layout>
                <c:manualLayout>
                  <c:x val="-3.6999407407407404E-2"/>
                  <c:y val="2.6118847257814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C8-4C37-8DDD-422FC10FC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'Total export-import comparison'!$A$2:$A$9</c:f>
              <c:numCache>
                <c:formatCode>General</c:formatCode>
                <c:ptCount val="8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</c:numCache>
            </c:numRef>
          </c:xVal>
          <c:yVal>
            <c:numRef>
              <c:f>'Total export-import comparison'!$E$2:$E$9</c:f>
              <c:numCache>
                <c:formatCode>0.00%</c:formatCode>
                <c:ptCount val="8"/>
                <c:pt idx="0">
                  <c:v>0.19721896583612608</c:v>
                </c:pt>
                <c:pt idx="1">
                  <c:v>-6.1907857641209985E-2</c:v>
                </c:pt>
                <c:pt idx="2">
                  <c:v>2.0680652112521125E-2</c:v>
                </c:pt>
                <c:pt idx="3">
                  <c:v>7.7048945580720618E-2</c:v>
                </c:pt>
                <c:pt idx="4">
                  <c:v>0.10216366244074915</c:v>
                </c:pt>
                <c:pt idx="5">
                  <c:v>-1.149218579419975E-2</c:v>
                </c:pt>
                <c:pt idx="6">
                  <c:v>-9.3226995666419121E-2</c:v>
                </c:pt>
                <c:pt idx="7">
                  <c:v>3.1111708168556129E-2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C8-4C37-8DDD-422FC10FCEEF}"/>
            </c:ext>
          </c:extLst>
        </c:ser>
        <c:ser>
          <c:idx val="1"/>
          <c:order val="1"/>
          <c:tx>
            <c:v>Import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864888888889027E-2"/>
                  <c:y val="-3.9439081777849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0C8-4C37-8DDD-422FC10FCEEF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C8-4C37-8DDD-422FC10FCEEF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C8-4C37-8DDD-422FC10FCEEF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C8-4C37-8DDD-422FC10FCEEF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C8-4C37-8DDD-422FC10FCEEF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C8-4C37-8DDD-422FC10FC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'Total export-import comparison'!$A$2:$A$9</c:f>
              <c:numCache>
                <c:formatCode>General</c:formatCode>
                <c:ptCount val="8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</c:numCache>
            </c:numRef>
          </c:xVal>
          <c:yVal>
            <c:numRef>
              <c:f>'Total export-import comparison'!$F$2:$F$9</c:f>
              <c:numCache>
                <c:formatCode>0.00%</c:formatCode>
                <c:ptCount val="8"/>
                <c:pt idx="0">
                  <c:v>0.10444067562862935</c:v>
                </c:pt>
                <c:pt idx="1">
                  <c:v>4.360263117354779E-2</c:v>
                </c:pt>
                <c:pt idx="2">
                  <c:v>-9.0015386618000015E-2</c:v>
                </c:pt>
                <c:pt idx="3">
                  <c:v>-3.1680628425810653E-2</c:v>
                </c:pt>
                <c:pt idx="4">
                  <c:v>0.18065197592694893</c:v>
                </c:pt>
                <c:pt idx="5">
                  <c:v>-5.3506281191416427E-2</c:v>
                </c:pt>
                <c:pt idx="6">
                  <c:v>-0.14941010911131658</c:v>
                </c:pt>
                <c:pt idx="7">
                  <c:v>-3.7114752566039355E-2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C8-4C37-8DDD-422FC10FCE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416528"/>
        <c:axId val="23415280"/>
      </c:scatterChart>
      <c:valAx>
        <c:axId val="234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15280"/>
        <c:crosses val="autoZero"/>
        <c:crossBetween val="midCat"/>
      </c:valAx>
      <c:valAx>
        <c:axId val="23415280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%y/y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Export/Import ratio</a:t>
            </a:r>
            <a:r>
              <a:rPr lang="pl-PL" baseline="0"/>
              <a:t> (</a:t>
            </a:r>
            <a:r>
              <a:rPr lang="pl-PL"/>
              <a:t>E/I)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8101512933138117"/>
          <c:w val="0.87251618547681542"/>
          <c:h val="0.70576736107108129"/>
        </c:manualLayout>
      </c:layout>
      <c:scatterChart>
        <c:scatterStyle val="lineMarker"/>
        <c:varyColors val="0"/>
        <c:ser>
          <c:idx val="0"/>
          <c:order val="0"/>
          <c:tx>
            <c:v>E/I each year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comparison'!$I$2:$I$10</c:f>
              <c:numCache>
                <c:formatCode>0.00</c:formatCode>
                <c:ptCount val="9"/>
                <c:pt idx="0">
                  <c:v>0.83769502384252859</c:v>
                </c:pt>
                <c:pt idx="1">
                  <c:v>0.77277798339691628</c:v>
                </c:pt>
                <c:pt idx="2">
                  <c:v>0.85969501328320475</c:v>
                </c:pt>
                <c:pt idx="3">
                  <c:v>0.76645837527123784</c:v>
                </c:pt>
                <c:pt idx="4">
                  <c:v>0.68908334697849249</c:v>
                </c:pt>
                <c:pt idx="5">
                  <c:v>0.73815499722324474</c:v>
                </c:pt>
                <c:pt idx="6">
                  <c:v>0.70678153307295233</c:v>
                </c:pt>
                <c:pt idx="7">
                  <c:v>0.66298977166891726</c:v>
                </c:pt>
                <c:pt idx="8">
                  <c:v>0.61912115368517739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E-4FFE-9E65-7EF035BB0D60}"/>
            </c:ext>
          </c:extLst>
        </c:ser>
        <c:ser>
          <c:idx val="1"/>
          <c:order val="1"/>
          <c:tx>
            <c:v>E/I last 3 years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'Total export-import comparison'!$A$2:$A$8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'Total export-import comparison'!$K$2:$K$8</c:f>
              <c:numCache>
                <c:formatCode>0.00</c:formatCode>
                <c:ptCount val="7"/>
                <c:pt idx="0">
                  <c:v>0.8233893401742165</c:v>
                </c:pt>
                <c:pt idx="1">
                  <c:v>0.79964379065045288</c:v>
                </c:pt>
                <c:pt idx="2">
                  <c:v>0.77174557851097836</c:v>
                </c:pt>
                <c:pt idx="3">
                  <c:v>0.73123223982432506</c:v>
                </c:pt>
                <c:pt idx="4">
                  <c:v>0.71133995909156322</c:v>
                </c:pt>
                <c:pt idx="5">
                  <c:v>0.70264210065503807</c:v>
                </c:pt>
                <c:pt idx="6">
                  <c:v>0.66296415280901566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E-4FFE-9E65-7EF035BB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4640"/>
        <c:axId val="121115472"/>
      </c:scatterChart>
      <c:valAx>
        <c:axId val="1211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15472"/>
        <c:crosses val="autoZero"/>
        <c:crossBetween val="midCat"/>
      </c:valAx>
      <c:valAx>
        <c:axId val="1211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1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88801399825023"/>
          <c:y val="7.9055271824550345E-3"/>
          <c:w val="0.18375345465922721"/>
          <c:h val="0.16471564773290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Export and import (100 = year 2013)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comparison'!$G$2:$G$10</c:f>
              <c:numCache>
                <c:formatCode>0.00</c:formatCode>
                <c:ptCount val="9"/>
                <c:pt idx="0">
                  <c:v>125.76937550409144</c:v>
                </c:pt>
                <c:pt idx="1">
                  <c:v>105.05127223427785</c:v>
                </c:pt>
                <c:pt idx="2">
                  <c:v>111.98395924107328</c:v>
                </c:pt>
                <c:pt idx="3">
                  <c:v>109.71498186949862</c:v>
                </c:pt>
                <c:pt idx="4">
                  <c:v>101.86629151783139</c:v>
                </c:pt>
                <c:pt idx="5">
                  <c:v>92.423924857264637</c:v>
                </c:pt>
                <c:pt idx="6">
                  <c:v>93.498426141953217</c:v>
                </c:pt>
                <c:pt idx="7">
                  <c:v>103.11117081685562</c:v>
                </c:pt>
                <c:pt idx="8" formatCode="General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E9E-B2EF-05BBB057B962}"/>
            </c:ext>
          </c:extLst>
        </c:ser>
        <c:ser>
          <c:idx val="1"/>
          <c:order val="1"/>
          <c:tx>
            <c:v>Import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18-4E9E-B2EF-05BBB057B962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18-4E9E-B2EF-05BBB057B962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18-4E9E-B2EF-05BBB057B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comparison'!$H$2:$H$10</c:f>
              <c:numCache>
                <c:formatCode>0.00</c:formatCode>
                <c:ptCount val="9"/>
                <c:pt idx="0">
                  <c:v>92.953257025667696</c:v>
                </c:pt>
                <c:pt idx="1">
                  <c:v>84.163195974976418</c:v>
                </c:pt>
                <c:pt idx="2">
                  <c:v>80.646783997021529</c:v>
                </c:pt>
                <c:pt idx="3">
                  <c:v>88.624338050391884</c:v>
                </c:pt>
                <c:pt idx="4">
                  <c:v>91.523871825796448</c:v>
                </c:pt>
                <c:pt idx="5">
                  <c:v>77.519771864981294</c:v>
                </c:pt>
                <c:pt idx="6">
                  <c:v>81.902045755317545</c:v>
                </c:pt>
                <c:pt idx="7">
                  <c:v>96.288524743396067</c:v>
                </c:pt>
                <c:pt idx="8" formatCode="General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8-4E9E-B2EF-05BBB057B9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3289232"/>
        <c:axId val="123297968"/>
      </c:scatterChart>
      <c:valAx>
        <c:axId val="1232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97968"/>
        <c:crosses val="autoZero"/>
        <c:crossBetween val="midCat"/>
      </c:valAx>
      <c:valAx>
        <c:axId val="1232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Export and import boxplots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B270777-4AAC-462B-9109-D629A6AB9825}">
          <cx:tx>
            <cx:txData>
              <cx:f/>
              <cx:v>Export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3495808-7EB0-4EFE-89F8-EAA2C8D6ACCB}">
          <cx:tx>
            <cx:txData>
              <cx:f/>
              <cx:v>Import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0000000"/>
        <cx:title>
          <cx:tx>
            <cx:txData>
              <cx:v>Value [US$ 1000]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Value [US$ 1000]</a:t>
              </a:r>
            </a:p>
          </cx:txPr>
        </cx:title>
        <cx:majorGridlines/>
        <cx:tickLabels/>
        <cx:numFmt formatCode="# ##0" sourceLinked="0"/>
      </cx:axis>
    </cx:plotArea>
    <cx:legend pos="r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111175</xdr:colOff>
      <xdr:row>1</xdr:row>
      <xdr:rowOff>48840</xdr:rowOff>
    </xdr:from>
    <xdr:to>
      <xdr:col>19</xdr:col>
      <xdr:colOff>514143</xdr:colOff>
      <xdr:row>26</xdr:row>
      <xdr:rowOff>22413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1D03B53-D0FB-47AE-8D5C-DA83EF41B805}"/>
            </a:ext>
          </a:extLst>
        </xdr:cNvPr>
        <xdr:cNvGrpSpPr/>
      </xdr:nvGrpSpPr>
      <xdr:grpSpPr>
        <a:xfrm>
          <a:off x="111175" y="320983"/>
          <a:ext cx="11517282" cy="3794459"/>
          <a:chOff x="111175" y="317781"/>
          <a:chExt cx="11510239" cy="379253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3E846C69-C7AD-452F-81DA-7541CC72620A}"/>
              </a:ext>
            </a:extLst>
          </xdr:cNvPr>
          <xdr:cNvGraphicFramePr/>
        </xdr:nvGraphicFramePr>
        <xdr:xfrm>
          <a:off x="111175" y="317781"/>
          <a:ext cx="11510239" cy="3792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0</xdr:col>
      <xdr:colOff>116542</xdr:colOff>
      <xdr:row>26</xdr:row>
      <xdr:rowOff>58270</xdr:rowOff>
    </xdr:from>
    <xdr:to>
      <xdr:col>19</xdr:col>
      <xdr:colOff>519953</xdr:colOff>
      <xdr:row>46</xdr:row>
      <xdr:rowOff>125505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969616A-1E67-44DB-ADBB-3F942CF6D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82603</xdr:colOff>
      <xdr:row>47</xdr:row>
      <xdr:rowOff>46104</xdr:rowOff>
    </xdr:from>
    <xdr:to>
      <xdr:col>25</xdr:col>
      <xdr:colOff>14087</xdr:colOff>
      <xdr:row>69</xdr:row>
      <xdr:rowOff>30735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0A15DFB-C122-49A0-B163-89D45CD30A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2563" y="7330824"/>
              <a:ext cx="5494084" cy="33374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15240</xdr:rowOff>
    </xdr:from>
    <xdr:to>
      <xdr:col>12</xdr:col>
      <xdr:colOff>219075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4BF8C-48A5-4596-BDDA-C67F1ED2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49969</xdr:colOff>
      <xdr:row>16</xdr:row>
      <xdr:rowOff>43815</xdr:rowOff>
    </xdr:from>
    <xdr:to>
      <xdr:col>12</xdr:col>
      <xdr:colOff>229597</xdr:colOff>
      <xdr:row>32</xdr:row>
      <xdr:rowOff>1344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F4DED-7FD6-4F77-8A17-BEBDF28DF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314325</xdr:colOff>
      <xdr:row>1</xdr:row>
      <xdr:rowOff>15240</xdr:rowOff>
    </xdr:from>
    <xdr:to>
      <xdr:col>21</xdr:col>
      <xdr:colOff>581025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C52D4-EBFF-448F-8520-4F2A3F6B9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16</xdr:row>
      <xdr:rowOff>15240</xdr:rowOff>
    </xdr:from>
    <xdr:to>
      <xdr:col>21</xdr:col>
      <xdr:colOff>571500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E68416-C204-45FB-9B28-72459537E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9437-7935-4AD8-814E-2879B42A2D4A}">
  <dimension ref="B1:Y52"/>
  <sheetViews>
    <sheetView showGridLines="0" topLeftCell="B1" zoomScale="70" zoomScaleNormal="70" workbookViewId="0">
      <selection activeCell="AB15" sqref="AB15"/>
    </sheetView>
  </sheetViews>
  <sheetFormatPr defaultRowHeight="12" x14ac:dyDescent="0.25"/>
  <cols>
    <col min="1" max="1" width="2" style="7" customWidth="1"/>
    <col min="2" max="20" width="8.88671875" style="7"/>
    <col min="21" max="21" width="15.21875" style="7" bestFit="1" customWidth="1"/>
    <col min="22" max="22" width="6.109375" style="7" customWidth="1"/>
    <col min="23" max="23" width="16" style="7" bestFit="1" customWidth="1"/>
    <col min="24" max="24" width="16.109375" style="7" bestFit="1" customWidth="1"/>
    <col min="25" max="25" width="18.77734375" style="7" bestFit="1" customWidth="1"/>
    <col min="26" max="16384" width="8.88671875" style="7"/>
  </cols>
  <sheetData>
    <row r="1" spans="2:25" ht="21" customHeight="1" x14ac:dyDescent="0.25">
      <c r="B1" s="16" t="s">
        <v>77</v>
      </c>
    </row>
    <row r="2" spans="2:25" ht="12.6" thickBot="1" x14ac:dyDescent="0.3">
      <c r="U2" s="8" t="s">
        <v>13</v>
      </c>
      <c r="V2" s="9" t="s">
        <v>7</v>
      </c>
      <c r="W2" s="9" t="s">
        <v>75</v>
      </c>
      <c r="X2" s="9" t="s">
        <v>76</v>
      </c>
      <c r="Y2" s="10" t="s">
        <v>78</v>
      </c>
    </row>
    <row r="3" spans="2:25" x14ac:dyDescent="0.25">
      <c r="U3" s="11" t="s">
        <v>32</v>
      </c>
      <c r="V3" s="17">
        <f t="shared" ref="V3:V47" si="0">W3/X3</f>
        <v>0.88871234579676817</v>
      </c>
      <c r="W3" s="17">
        <v>17544881.092</v>
      </c>
      <c r="X3" s="17">
        <v>19741912.188999999</v>
      </c>
      <c r="Y3" s="18">
        <f t="shared" ref="Y3:Y47" si="1">SUM(W3,X3)</f>
        <v>37286793.281000003</v>
      </c>
    </row>
    <row r="4" spans="2:25" x14ac:dyDescent="0.25">
      <c r="U4" s="11" t="s">
        <v>71</v>
      </c>
      <c r="V4" s="17">
        <f t="shared" si="0"/>
        <v>0.11607619354395121</v>
      </c>
      <c r="W4" s="17">
        <v>3377764.2820000001</v>
      </c>
      <c r="X4" s="17">
        <v>29099543.833000001</v>
      </c>
      <c r="Y4" s="18">
        <f t="shared" si="1"/>
        <v>32477308.115000002</v>
      </c>
    </row>
    <row r="5" spans="2:25" x14ac:dyDescent="0.25">
      <c r="U5" s="11" t="s">
        <v>48</v>
      </c>
      <c r="V5" s="17">
        <f t="shared" si="0"/>
        <v>0.20279052210951137</v>
      </c>
      <c r="W5" s="17">
        <v>5186535.2879999997</v>
      </c>
      <c r="X5" s="17">
        <v>25575826.888</v>
      </c>
      <c r="Y5" s="18">
        <f t="shared" si="1"/>
        <v>30762362.175999999</v>
      </c>
    </row>
    <row r="6" spans="2:25" x14ac:dyDescent="0.25">
      <c r="U6" s="11" t="s">
        <v>59</v>
      </c>
      <c r="V6" s="17">
        <f t="shared" si="0"/>
        <v>1.1284971285339231</v>
      </c>
      <c r="W6" s="17">
        <v>13207644.693</v>
      </c>
      <c r="X6" s="17">
        <v>11703746.832</v>
      </c>
      <c r="Y6" s="18">
        <f t="shared" si="1"/>
        <v>24911391.524999999</v>
      </c>
    </row>
    <row r="7" spans="2:25" x14ac:dyDescent="0.25">
      <c r="U7" s="11" t="s">
        <v>33</v>
      </c>
      <c r="V7" s="17">
        <f t="shared" si="0"/>
        <v>0.98983912125083351</v>
      </c>
      <c r="W7" s="17">
        <v>10323502.477</v>
      </c>
      <c r="X7" s="17">
        <v>10429475.108999999</v>
      </c>
      <c r="Y7" s="18">
        <f t="shared" si="1"/>
        <v>20752977.585999999</v>
      </c>
    </row>
    <row r="8" spans="2:25" x14ac:dyDescent="0.25">
      <c r="U8" s="11" t="s">
        <v>74</v>
      </c>
      <c r="V8" s="17">
        <f t="shared" si="0"/>
        <v>0</v>
      </c>
      <c r="W8" s="17">
        <v>0</v>
      </c>
      <c r="X8" s="17">
        <v>20391279.129000001</v>
      </c>
      <c r="Y8" s="18">
        <f t="shared" si="1"/>
        <v>20391279.129000001</v>
      </c>
    </row>
    <row r="9" spans="2:25" x14ac:dyDescent="0.25">
      <c r="U9" s="11" t="s">
        <v>34</v>
      </c>
      <c r="V9" s="17">
        <f t="shared" si="0"/>
        <v>2.4568222928712036</v>
      </c>
      <c r="W9" s="17">
        <v>12372140.466</v>
      </c>
      <c r="X9" s="17">
        <v>5035830.4309999999</v>
      </c>
      <c r="Y9" s="18">
        <f t="shared" si="1"/>
        <v>17407970.897</v>
      </c>
    </row>
    <row r="10" spans="2:25" x14ac:dyDescent="0.25">
      <c r="U10" s="11" t="s">
        <v>30</v>
      </c>
      <c r="V10" s="17">
        <f t="shared" si="0"/>
        <v>1.1303768392594526</v>
      </c>
      <c r="W10" s="17">
        <v>8109803.9330000002</v>
      </c>
      <c r="X10" s="17">
        <v>7174425.0690000001</v>
      </c>
      <c r="Y10" s="18">
        <f t="shared" si="1"/>
        <v>15284229.002</v>
      </c>
    </row>
    <row r="11" spans="2:25" x14ac:dyDescent="0.25">
      <c r="U11" s="11" t="s">
        <v>37</v>
      </c>
      <c r="V11" s="17">
        <f t="shared" si="0"/>
        <v>1.5416434159821686</v>
      </c>
      <c r="W11" s="17">
        <v>8786285.4810000006</v>
      </c>
      <c r="X11" s="17">
        <v>5699298.1579999998</v>
      </c>
      <c r="Y11" s="18">
        <f t="shared" si="1"/>
        <v>14485583.639</v>
      </c>
    </row>
    <row r="12" spans="2:25" x14ac:dyDescent="0.25">
      <c r="U12" s="11" t="s">
        <v>64</v>
      </c>
      <c r="V12" s="17">
        <f t="shared" si="0"/>
        <v>6.2795893328913941</v>
      </c>
      <c r="W12" s="17">
        <v>9970224.3509999998</v>
      </c>
      <c r="X12" s="17">
        <v>1587719.1680000001</v>
      </c>
      <c r="Y12" s="18">
        <f t="shared" si="1"/>
        <v>11557943.518999999</v>
      </c>
    </row>
    <row r="13" spans="2:25" x14ac:dyDescent="0.25">
      <c r="U13" s="11" t="s">
        <v>31</v>
      </c>
      <c r="V13" s="17">
        <f t="shared" si="0"/>
        <v>1.5380539966661304</v>
      </c>
      <c r="W13" s="17">
        <v>6171187.6720000003</v>
      </c>
      <c r="X13" s="17">
        <v>4012334.8629999999</v>
      </c>
      <c r="Y13" s="18">
        <f t="shared" si="1"/>
        <v>10183522.535</v>
      </c>
    </row>
    <row r="14" spans="2:25" x14ac:dyDescent="0.25">
      <c r="U14" s="11" t="s">
        <v>38</v>
      </c>
      <c r="V14" s="17">
        <f t="shared" si="0"/>
        <v>0.85365339850686273</v>
      </c>
      <c r="W14" s="17">
        <v>4484750.341</v>
      </c>
      <c r="X14" s="17">
        <v>5253596.3059999999</v>
      </c>
      <c r="Y14" s="18">
        <f t="shared" si="1"/>
        <v>9738346.6469999999</v>
      </c>
    </row>
    <row r="15" spans="2:25" x14ac:dyDescent="0.25">
      <c r="U15" s="11" t="s">
        <v>69</v>
      </c>
      <c r="V15" s="17">
        <f t="shared" si="0"/>
        <v>0.15341753549634374</v>
      </c>
      <c r="W15" s="17">
        <v>1104155.27</v>
      </c>
      <c r="X15" s="17">
        <v>7197060.4040000001</v>
      </c>
      <c r="Y15" s="18">
        <f t="shared" si="1"/>
        <v>8301215.6740000006</v>
      </c>
    </row>
    <row r="16" spans="2:25" x14ac:dyDescent="0.25">
      <c r="U16" s="11" t="s">
        <v>45</v>
      </c>
      <c r="V16" s="17">
        <f t="shared" si="0"/>
        <v>1.532142194570153</v>
      </c>
      <c r="W16" s="17">
        <v>4690524.7130000005</v>
      </c>
      <c r="X16" s="17">
        <v>3061416.0550000002</v>
      </c>
      <c r="Y16" s="18">
        <f t="shared" si="1"/>
        <v>7751940.7680000011</v>
      </c>
    </row>
    <row r="17" spans="21:25" x14ac:dyDescent="0.25">
      <c r="U17" s="11" t="s">
        <v>72</v>
      </c>
      <c r="V17" s="17">
        <f t="shared" si="0"/>
        <v>0.12418611532517149</v>
      </c>
      <c r="W17" s="17">
        <v>853146.48699999996</v>
      </c>
      <c r="X17" s="17">
        <v>6869902.3619999997</v>
      </c>
      <c r="Y17" s="18">
        <f t="shared" si="1"/>
        <v>7723048.8489999995</v>
      </c>
    </row>
    <row r="18" spans="21:25" x14ac:dyDescent="0.25">
      <c r="U18" s="11" t="s">
        <v>42</v>
      </c>
      <c r="V18" s="17">
        <f t="shared" si="0"/>
        <v>1.2885412304057122</v>
      </c>
      <c r="W18" s="17">
        <v>4253020.7489999998</v>
      </c>
      <c r="X18" s="17">
        <v>3300647.7779999999</v>
      </c>
      <c r="Y18" s="18">
        <f t="shared" si="1"/>
        <v>7553668.5269999998</v>
      </c>
    </row>
    <row r="19" spans="21:25" x14ac:dyDescent="0.25">
      <c r="U19" s="11" t="s">
        <v>66</v>
      </c>
      <c r="V19" s="17">
        <f t="shared" si="0"/>
        <v>3.0192686708712704</v>
      </c>
      <c r="W19" s="17">
        <v>5664540.4560000002</v>
      </c>
      <c r="X19" s="17">
        <v>1876129.9750000001</v>
      </c>
      <c r="Y19" s="18">
        <f t="shared" si="1"/>
        <v>7540670.4309999999</v>
      </c>
    </row>
    <row r="20" spans="21:25" x14ac:dyDescent="0.25">
      <c r="U20" s="11" t="s">
        <v>68</v>
      </c>
      <c r="V20" s="17">
        <f t="shared" si="0"/>
        <v>2.2261782775133305</v>
      </c>
      <c r="W20" s="17">
        <v>4894436.5159999998</v>
      </c>
      <c r="X20" s="17">
        <v>2198582.4610000001</v>
      </c>
      <c r="Y20" s="18">
        <f t="shared" si="1"/>
        <v>7093018.977</v>
      </c>
    </row>
    <row r="21" spans="21:25" x14ac:dyDescent="0.25">
      <c r="U21" s="11" t="s">
        <v>47</v>
      </c>
      <c r="V21" s="17">
        <f t="shared" si="0"/>
        <v>0.6665034962510632</v>
      </c>
      <c r="W21" s="17">
        <v>2645854.6069999998</v>
      </c>
      <c r="X21" s="17">
        <v>3969753.53</v>
      </c>
      <c r="Y21" s="18">
        <f t="shared" si="1"/>
        <v>6615608.1370000001</v>
      </c>
    </row>
    <row r="22" spans="21:25" x14ac:dyDescent="0.25">
      <c r="U22" s="11" t="s">
        <v>46</v>
      </c>
      <c r="V22" s="17">
        <f t="shared" si="0"/>
        <v>1.5237211023853761</v>
      </c>
      <c r="W22" s="17">
        <v>3568048.1189999999</v>
      </c>
      <c r="X22" s="17">
        <v>2341667.4569999999</v>
      </c>
      <c r="Y22" s="18">
        <f t="shared" si="1"/>
        <v>5909715.5759999994</v>
      </c>
    </row>
    <row r="23" spans="21:25" x14ac:dyDescent="0.25">
      <c r="U23" s="11" t="s">
        <v>58</v>
      </c>
      <c r="V23" s="17">
        <f t="shared" si="0"/>
        <v>1.983077522328333</v>
      </c>
      <c r="W23" s="17">
        <v>3908360.977</v>
      </c>
      <c r="X23" s="17">
        <v>1970856.375</v>
      </c>
      <c r="Y23" s="18">
        <f t="shared" si="1"/>
        <v>5879217.352</v>
      </c>
    </row>
    <row r="24" spans="21:25" x14ac:dyDescent="0.25">
      <c r="U24" s="11" t="s">
        <v>65</v>
      </c>
      <c r="V24" s="17">
        <f t="shared" si="0"/>
        <v>1.0143083318988686</v>
      </c>
      <c r="W24" s="17">
        <v>2536746.3560000001</v>
      </c>
      <c r="X24" s="17">
        <v>2500961.7650000001</v>
      </c>
      <c r="Y24" s="18">
        <f t="shared" si="1"/>
        <v>5037708.1210000003</v>
      </c>
    </row>
    <row r="25" spans="21:25" x14ac:dyDescent="0.25">
      <c r="U25" s="11" t="s">
        <v>35</v>
      </c>
      <c r="V25" s="17">
        <f t="shared" si="0"/>
        <v>1.5097944191849184</v>
      </c>
      <c r="W25" s="17">
        <v>2812276.628</v>
      </c>
      <c r="X25" s="17">
        <v>1862688.4509999999</v>
      </c>
      <c r="Y25" s="18">
        <f t="shared" si="1"/>
        <v>4674965.0789999999</v>
      </c>
    </row>
    <row r="26" spans="21:25" x14ac:dyDescent="0.25">
      <c r="U26" s="11" t="s">
        <v>61</v>
      </c>
      <c r="V26" s="17">
        <f t="shared" si="0"/>
        <v>0.27198177237155274</v>
      </c>
      <c r="W26" s="17">
        <v>963257.55500000005</v>
      </c>
      <c r="X26" s="17">
        <v>3541625.406</v>
      </c>
      <c r="Y26" s="18">
        <f t="shared" si="1"/>
        <v>4504882.9610000001</v>
      </c>
    </row>
    <row r="27" spans="21:25" x14ac:dyDescent="0.25">
      <c r="U27" s="11" t="s">
        <v>73</v>
      </c>
      <c r="V27" s="17">
        <f t="shared" si="0"/>
        <v>0.10953824364465024</v>
      </c>
      <c r="W27" s="17">
        <v>433042.37800000003</v>
      </c>
      <c r="X27" s="17">
        <v>3953344.18</v>
      </c>
      <c r="Y27" s="18">
        <f t="shared" si="1"/>
        <v>4386386.5580000002</v>
      </c>
    </row>
    <row r="28" spans="21:25" x14ac:dyDescent="0.25">
      <c r="U28" s="11" t="s">
        <v>41</v>
      </c>
      <c r="V28" s="17">
        <f t="shared" si="0"/>
        <v>0.39111978213908194</v>
      </c>
      <c r="W28" s="17">
        <v>1121559.058</v>
      </c>
      <c r="X28" s="17">
        <v>2867559.017</v>
      </c>
      <c r="Y28" s="18">
        <f t="shared" si="1"/>
        <v>3989118.0750000002</v>
      </c>
    </row>
    <row r="29" spans="21:25" x14ac:dyDescent="0.25">
      <c r="U29" s="11" t="s">
        <v>43</v>
      </c>
      <c r="V29" s="17">
        <f t="shared" si="0"/>
        <v>0.61733315872956196</v>
      </c>
      <c r="W29" s="17">
        <v>1515721.699</v>
      </c>
      <c r="X29" s="17">
        <v>2455273.4249999998</v>
      </c>
      <c r="Y29" s="18">
        <f t="shared" si="1"/>
        <v>3970995.1239999998</v>
      </c>
    </row>
    <row r="30" spans="21:25" x14ac:dyDescent="0.25">
      <c r="U30" s="11" t="s">
        <v>54</v>
      </c>
      <c r="V30" s="17">
        <f t="shared" si="0"/>
        <v>3.2907706889240229</v>
      </c>
      <c r="W30" s="17">
        <v>2616397.0959999999</v>
      </c>
      <c r="X30" s="17">
        <v>795071.22900000005</v>
      </c>
      <c r="Y30" s="18">
        <f t="shared" si="1"/>
        <v>3411468.3250000002</v>
      </c>
    </row>
    <row r="31" spans="21:25" x14ac:dyDescent="0.25">
      <c r="U31" s="11" t="s">
        <v>39</v>
      </c>
      <c r="V31" s="17">
        <f t="shared" si="0"/>
        <v>0.86911342633695277</v>
      </c>
      <c r="W31" s="17">
        <v>1553154.0260000001</v>
      </c>
      <c r="X31" s="17">
        <v>1787055.612</v>
      </c>
      <c r="Y31" s="18">
        <f t="shared" si="1"/>
        <v>3340209.6380000003</v>
      </c>
    </row>
    <row r="32" spans="21:25" x14ac:dyDescent="0.25">
      <c r="U32" s="11" t="s">
        <v>51</v>
      </c>
      <c r="V32" s="17">
        <f t="shared" si="0"/>
        <v>1.0290865345825673</v>
      </c>
      <c r="W32" s="17">
        <v>1693703.4650000001</v>
      </c>
      <c r="X32" s="17">
        <v>1645831.9180000001</v>
      </c>
      <c r="Y32" s="18">
        <f t="shared" si="1"/>
        <v>3339535.3830000004</v>
      </c>
    </row>
    <row r="33" spans="21:25" x14ac:dyDescent="0.25">
      <c r="U33" s="11" t="s">
        <v>67</v>
      </c>
      <c r="V33" s="17">
        <f t="shared" si="0"/>
        <v>7.7841350095809975E-2</v>
      </c>
      <c r="W33" s="17">
        <v>235851.57500000001</v>
      </c>
      <c r="X33" s="17">
        <v>3029900.878</v>
      </c>
      <c r="Y33" s="18">
        <f t="shared" si="1"/>
        <v>3265752.4530000002</v>
      </c>
    </row>
    <row r="34" spans="21:25" x14ac:dyDescent="0.25">
      <c r="U34" s="11" t="s">
        <v>57</v>
      </c>
      <c r="V34" s="17">
        <f t="shared" si="0"/>
        <v>3.4779653010361904</v>
      </c>
      <c r="W34" s="17">
        <v>2508274.0249999999</v>
      </c>
      <c r="X34" s="17">
        <v>721190.06599999999</v>
      </c>
      <c r="Y34" s="18">
        <f t="shared" si="1"/>
        <v>3229464.091</v>
      </c>
    </row>
    <row r="35" spans="21:25" x14ac:dyDescent="0.25">
      <c r="U35" s="11" t="s">
        <v>70</v>
      </c>
      <c r="V35" s="17">
        <f t="shared" si="0"/>
        <v>0.14691002088827571</v>
      </c>
      <c r="W35" s="17">
        <v>399253.44699999999</v>
      </c>
      <c r="X35" s="17">
        <v>2717673.3390000002</v>
      </c>
      <c r="Y35" s="18">
        <f t="shared" si="1"/>
        <v>3116926.7860000003</v>
      </c>
    </row>
    <row r="36" spans="21:25" x14ac:dyDescent="0.25">
      <c r="U36" s="11" t="s">
        <v>40</v>
      </c>
      <c r="V36" s="17">
        <f t="shared" si="0"/>
        <v>0.83347584515400996</v>
      </c>
      <c r="W36" s="17">
        <v>1383670.561</v>
      </c>
      <c r="X36" s="17">
        <v>1660120.7690000001</v>
      </c>
      <c r="Y36" s="18">
        <f t="shared" si="1"/>
        <v>3043791.33</v>
      </c>
    </row>
    <row r="37" spans="21:25" x14ac:dyDescent="0.25">
      <c r="U37" s="11" t="s">
        <v>50</v>
      </c>
      <c r="V37" s="17">
        <f t="shared" si="0"/>
        <v>3.2135799018533318</v>
      </c>
      <c r="W37" s="17">
        <v>2120684.3909999998</v>
      </c>
      <c r="X37" s="17">
        <v>659913.38500000001</v>
      </c>
      <c r="Y37" s="18">
        <f t="shared" si="1"/>
        <v>2780597.7759999996</v>
      </c>
    </row>
    <row r="38" spans="21:25" x14ac:dyDescent="0.25">
      <c r="U38" s="11" t="s">
        <v>44</v>
      </c>
      <c r="V38" s="17">
        <f t="shared" si="0"/>
        <v>0.88841172023303727</v>
      </c>
      <c r="W38" s="17">
        <v>1302164.527</v>
      </c>
      <c r="X38" s="17">
        <v>1465721.9140000001</v>
      </c>
      <c r="Y38" s="18">
        <f t="shared" si="1"/>
        <v>2767886.4410000001</v>
      </c>
    </row>
    <row r="39" spans="21:25" x14ac:dyDescent="0.25">
      <c r="U39" s="11" t="s">
        <v>55</v>
      </c>
      <c r="V39" s="17">
        <f t="shared" si="0"/>
        <v>1.4417146029658994</v>
      </c>
      <c r="W39" s="17">
        <v>1528412.905</v>
      </c>
      <c r="X39" s="17">
        <v>1060135.551</v>
      </c>
      <c r="Y39" s="18">
        <f t="shared" si="1"/>
        <v>2588548.4560000002</v>
      </c>
    </row>
    <row r="40" spans="21:25" x14ac:dyDescent="0.25">
      <c r="U40" s="11" t="s">
        <v>60</v>
      </c>
      <c r="V40" s="17">
        <f t="shared" si="0"/>
        <v>1.6664447151296742</v>
      </c>
      <c r="W40" s="17">
        <v>1564094.632</v>
      </c>
      <c r="X40" s="17">
        <v>938581.77099999995</v>
      </c>
      <c r="Y40" s="18">
        <f t="shared" si="1"/>
        <v>2502676.4029999999</v>
      </c>
    </row>
    <row r="41" spans="21:25" x14ac:dyDescent="0.25">
      <c r="U41" s="11" t="s">
        <v>36</v>
      </c>
      <c r="V41" s="17">
        <f t="shared" si="0"/>
        <v>1.3184176876936282</v>
      </c>
      <c r="W41" s="17">
        <v>1354847.372</v>
      </c>
      <c r="X41" s="17">
        <v>1027631.368</v>
      </c>
      <c r="Y41" s="18">
        <f t="shared" si="1"/>
        <v>2382478.7400000002</v>
      </c>
    </row>
    <row r="42" spans="21:25" x14ac:dyDescent="0.25">
      <c r="U42" s="11" t="s">
        <v>63</v>
      </c>
      <c r="V42" s="17">
        <f t="shared" si="0"/>
        <v>10.912724427193634</v>
      </c>
      <c r="W42" s="17">
        <v>1918856.862</v>
      </c>
      <c r="X42" s="17">
        <v>175836.64600000001</v>
      </c>
      <c r="Y42" s="18">
        <f t="shared" si="1"/>
        <v>2094693.5079999999</v>
      </c>
    </row>
    <row r="43" spans="21:25" x14ac:dyDescent="0.25">
      <c r="U43" s="11" t="s">
        <v>52</v>
      </c>
      <c r="V43" s="17">
        <f t="shared" si="0"/>
        <v>3.8343022853941013</v>
      </c>
      <c r="W43" s="17">
        <v>1583708.5060000001</v>
      </c>
      <c r="X43" s="17">
        <v>413036.946</v>
      </c>
      <c r="Y43" s="18">
        <f t="shared" si="1"/>
        <v>1996745.452</v>
      </c>
    </row>
    <row r="44" spans="21:25" x14ac:dyDescent="0.25">
      <c r="U44" s="11" t="s">
        <v>49</v>
      </c>
      <c r="V44" s="17">
        <f t="shared" si="0"/>
        <v>3.6030512125528866</v>
      </c>
      <c r="W44" s="17">
        <v>1526060.6780000001</v>
      </c>
      <c r="X44" s="17">
        <v>423546.76299999998</v>
      </c>
      <c r="Y44" s="18">
        <f t="shared" si="1"/>
        <v>1949607.4410000001</v>
      </c>
    </row>
    <row r="45" spans="21:25" x14ac:dyDescent="0.25">
      <c r="U45" s="11" t="s">
        <v>53</v>
      </c>
      <c r="V45" s="17">
        <f t="shared" si="0"/>
        <v>3.3601726645798964</v>
      </c>
      <c r="W45" s="17">
        <v>1350901.483</v>
      </c>
      <c r="X45" s="17">
        <v>402033.353</v>
      </c>
      <c r="Y45" s="18">
        <f t="shared" si="1"/>
        <v>1752934.8360000001</v>
      </c>
    </row>
    <row r="46" spans="21:25" x14ac:dyDescent="0.25">
      <c r="U46" s="11" t="s">
        <v>62</v>
      </c>
      <c r="V46" s="17">
        <f t="shared" si="0"/>
        <v>31.544888346282377</v>
      </c>
      <c r="W46" s="17">
        <v>1477063.8770000001</v>
      </c>
      <c r="X46" s="17">
        <v>46824.190999999999</v>
      </c>
      <c r="Y46" s="18">
        <f t="shared" si="1"/>
        <v>1523888.0680000002</v>
      </c>
    </row>
    <row r="47" spans="21:25" x14ac:dyDescent="0.25">
      <c r="U47" s="12" t="s">
        <v>56</v>
      </c>
      <c r="V47" s="19">
        <f t="shared" si="0"/>
        <v>4.9968473250121894</v>
      </c>
      <c r="W47" s="19">
        <v>1245367.132</v>
      </c>
      <c r="X47" s="19">
        <v>249230.57500000001</v>
      </c>
      <c r="Y47" s="20">
        <f t="shared" si="1"/>
        <v>1494597.7069999999</v>
      </c>
    </row>
    <row r="48" spans="21:25" x14ac:dyDescent="0.25">
      <c r="W48" s="22"/>
      <c r="X48" s="22"/>
    </row>
    <row r="51" spans="23:24" x14ac:dyDescent="0.25">
      <c r="W51" s="23"/>
      <c r="X51" s="23"/>
    </row>
    <row r="52" spans="23:24" x14ac:dyDescent="0.25">
      <c r="W52" s="23"/>
      <c r="X52" s="23"/>
    </row>
  </sheetData>
  <autoFilter ref="U2:Y47" xr:uid="{30C69437-7935-4AD8-814E-2879B42A2D4A}">
    <sortState xmlns:xlrd2="http://schemas.microsoft.com/office/spreadsheetml/2017/richdata2" ref="U3:Y47">
      <sortCondition descending="1" ref="Y2:Y47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3875-1121-46E8-96C5-080B4243F440}">
  <dimension ref="B1"/>
  <sheetViews>
    <sheetView showGridLines="0" tabSelected="1" zoomScale="90" zoomScaleNormal="90" workbookViewId="0">
      <selection activeCell="Y7" sqref="Y7"/>
    </sheetView>
  </sheetViews>
  <sheetFormatPr defaultRowHeight="14.4" x14ac:dyDescent="0.3"/>
  <cols>
    <col min="1" max="1" width="2" customWidth="1"/>
  </cols>
  <sheetData>
    <row r="1" spans="2:2" ht="21" customHeight="1" x14ac:dyDescent="0.3">
      <c r="B1" s="21" t="s">
        <v>79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C0BE-0430-43EB-9195-A257F60B9EFA}">
  <sheetPr>
    <tabColor rgb="FF0070C0"/>
  </sheetPr>
  <dimension ref="A1"/>
  <sheetViews>
    <sheetView showGridLines="0" showRowColHeaders="0" workbookViewId="0">
      <selection activeCell="F20" sqref="F19:F2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R6" sqref="R6"/>
    </sheetView>
  </sheetViews>
  <sheetFormatPr defaultRowHeight="14.4" x14ac:dyDescent="0.3"/>
  <cols>
    <col min="1" max="1" width="4.33203125" bestFit="1" customWidth="1"/>
    <col min="2" max="2" width="11.33203125" bestFit="1" customWidth="1"/>
    <col min="3" max="4" width="11.33203125" customWidth="1"/>
    <col min="5" max="5" width="6" bestFit="1" customWidth="1"/>
    <col min="6" max="6" width="6.5546875" bestFit="1" customWidth="1"/>
    <col min="7" max="7" width="18.44140625" bestFit="1" customWidth="1"/>
    <col min="8" max="8" width="18.88671875" bestFit="1" customWidth="1"/>
    <col min="9" max="9" width="6.109375" customWidth="1"/>
    <col min="10" max="11" width="15.77734375" bestFit="1" customWidth="1"/>
    <col min="12" max="13" width="12.109375" bestFit="1" customWidth="1"/>
  </cols>
  <sheetData>
    <row r="1" spans="1:13" x14ac:dyDescent="0.3">
      <c r="A1" s="13" t="s">
        <v>0</v>
      </c>
      <c r="B1" s="13" t="s">
        <v>1</v>
      </c>
      <c r="C1" s="13" t="s">
        <v>2</v>
      </c>
      <c r="D1" s="13" t="s">
        <v>80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11</v>
      </c>
    </row>
    <row r="2" spans="1:13" x14ac:dyDescent="0.3">
      <c r="A2" s="1">
        <v>2021</v>
      </c>
      <c r="B2" s="2">
        <v>203093537.97900003</v>
      </c>
      <c r="C2" s="2">
        <v>242443290.45600003</v>
      </c>
      <c r="D2" s="2">
        <f>SUM(B2:C2)</f>
        <v>445536828.43500006</v>
      </c>
      <c r="E2" s="3">
        <f t="shared" ref="E2:F9" si="0">B2/B3-1</f>
        <v>0.19721896583612608</v>
      </c>
      <c r="F2" s="3">
        <f t="shared" si="0"/>
        <v>0.10444067562862935</v>
      </c>
      <c r="G2" s="4">
        <f t="shared" ref="G2:G10" si="1">100*B2/B$10</f>
        <v>125.76937550409144</v>
      </c>
      <c r="H2" s="4">
        <f t="shared" ref="H2:H10" si="2">100*C2/C$10</f>
        <v>92.953257025667696</v>
      </c>
      <c r="I2" s="4">
        <f>B2/C2</f>
        <v>0.83769502384252859</v>
      </c>
      <c r="J2" s="4">
        <f t="shared" ref="J2:J8" si="3">SUM(I2:I3)/2</f>
        <v>0.80523650361972243</v>
      </c>
      <c r="K2" s="4">
        <f t="shared" ref="K2:K7" si="4">SUM(I2:I4)/3</f>
        <v>0.8233893401742165</v>
      </c>
      <c r="L2" s="4">
        <f>SUM(B2:B3)/SUM(C2:C3)</f>
        <v>0.80684737810111529</v>
      </c>
      <c r="M2" s="5">
        <f>SUM(B2:B4)/SUM(C2:C4)</f>
        <v>0.82338189973781395</v>
      </c>
    </row>
    <row r="3" spans="1:13" x14ac:dyDescent="0.3">
      <c r="A3" s="1">
        <v>2020</v>
      </c>
      <c r="B3" s="2">
        <v>169637755.31000003</v>
      </c>
      <c r="C3" s="2">
        <v>219516806.838</v>
      </c>
      <c r="D3" s="2">
        <f t="shared" ref="D3:D10" si="5">SUM(B3:C3)</f>
        <v>389154562.148</v>
      </c>
      <c r="E3" s="3">
        <f t="shared" si="0"/>
        <v>-6.1907857641209985E-2</v>
      </c>
      <c r="F3" s="3">
        <f t="shared" si="0"/>
        <v>4.360263117354779E-2</v>
      </c>
      <c r="G3" s="4">
        <f t="shared" si="1"/>
        <v>105.05127223427785</v>
      </c>
      <c r="H3" s="4">
        <f t="shared" si="2"/>
        <v>84.163195974976418</v>
      </c>
      <c r="I3" s="4">
        <f t="shared" ref="I3:I10" si="6">B3/C3</f>
        <v>0.77277798339691628</v>
      </c>
      <c r="J3" s="4">
        <f t="shared" si="3"/>
        <v>0.81623649834006051</v>
      </c>
      <c r="K3" s="4">
        <f t="shared" si="4"/>
        <v>0.79964379065045288</v>
      </c>
      <c r="L3" s="4">
        <f t="shared" ref="L3:L9" si="7">SUM(B3:B4)/SUM(C3:C4)</f>
        <v>0.81530926054465402</v>
      </c>
      <c r="M3" s="5">
        <f t="shared" ref="M3:M8" si="8">SUM(B3:B5)/SUM(C3:C5)</f>
        <v>0.7982264226546818</v>
      </c>
    </row>
    <row r="4" spans="1:13" x14ac:dyDescent="0.3">
      <c r="A4" s="1">
        <v>2019</v>
      </c>
      <c r="B4" s="2">
        <v>180832721.70199999</v>
      </c>
      <c r="C4" s="2">
        <v>210345202.55199996</v>
      </c>
      <c r="D4" s="2">
        <f t="shared" si="5"/>
        <v>391177924.25399995</v>
      </c>
      <c r="E4" s="3">
        <f t="shared" si="0"/>
        <v>2.0680652112521125E-2</v>
      </c>
      <c r="F4" s="3">
        <f t="shared" si="0"/>
        <v>-9.0015386618000015E-2</v>
      </c>
      <c r="G4" s="4">
        <f t="shared" si="1"/>
        <v>111.98395924107328</v>
      </c>
      <c r="H4" s="4">
        <f t="shared" si="2"/>
        <v>80.646783997021529</v>
      </c>
      <c r="I4" s="4">
        <f t="shared" si="6"/>
        <v>0.85969501328320475</v>
      </c>
      <c r="J4" s="4">
        <f t="shared" si="3"/>
        <v>0.81307669427722129</v>
      </c>
      <c r="K4" s="4">
        <f t="shared" si="4"/>
        <v>0.77174557851097836</v>
      </c>
      <c r="L4" s="4">
        <f t="shared" si="7"/>
        <v>0.81087962631164512</v>
      </c>
      <c r="M4" s="5">
        <f t="shared" si="8"/>
        <v>0.76813621742563798</v>
      </c>
    </row>
    <row r="5" spans="1:13" x14ac:dyDescent="0.3">
      <c r="A5" s="1">
        <v>2018</v>
      </c>
      <c r="B5" s="2">
        <v>177168756.28799984</v>
      </c>
      <c r="C5" s="2">
        <v>231152482.64500019</v>
      </c>
      <c r="D5" s="2">
        <f t="shared" si="5"/>
        <v>408321238.93300003</v>
      </c>
      <c r="E5" s="3">
        <f t="shared" si="0"/>
        <v>7.7048945580720618E-2</v>
      </c>
      <c r="F5" s="3">
        <f t="shared" si="0"/>
        <v>-3.1680628425810653E-2</v>
      </c>
      <c r="G5" s="4">
        <f t="shared" si="1"/>
        <v>109.71498186949862</v>
      </c>
      <c r="H5" s="4">
        <f t="shared" si="2"/>
        <v>88.624338050391884</v>
      </c>
      <c r="I5" s="4">
        <f t="shared" si="6"/>
        <v>0.76645837527123784</v>
      </c>
      <c r="J5" s="4">
        <f t="shared" si="3"/>
        <v>0.72777086112486522</v>
      </c>
      <c r="K5" s="4">
        <f t="shared" si="4"/>
        <v>0.73123223982432506</v>
      </c>
      <c r="L5" s="4">
        <f t="shared" si="7"/>
        <v>0.72714817520402841</v>
      </c>
      <c r="M5" s="5">
        <f t="shared" si="8"/>
        <v>0.73045959296778151</v>
      </c>
    </row>
    <row r="6" spans="1:13" x14ac:dyDescent="0.3">
      <c r="A6" s="1">
        <v>2017</v>
      </c>
      <c r="B6" s="2">
        <v>164494619.31599998</v>
      </c>
      <c r="C6" s="2">
        <v>238715127.91200012</v>
      </c>
      <c r="D6" s="2">
        <f t="shared" si="5"/>
        <v>403209747.2280001</v>
      </c>
      <c r="E6" s="3">
        <f t="shared" si="0"/>
        <v>0.10216366244074915</v>
      </c>
      <c r="F6" s="3">
        <f t="shared" si="0"/>
        <v>0.18065197592694893</v>
      </c>
      <c r="G6" s="4">
        <f t="shared" si="1"/>
        <v>101.86629151783139</v>
      </c>
      <c r="H6" s="4">
        <f t="shared" si="2"/>
        <v>91.523871825796448</v>
      </c>
      <c r="I6" s="4">
        <f t="shared" si="6"/>
        <v>0.68908334697849249</v>
      </c>
      <c r="J6" s="4">
        <f t="shared" si="3"/>
        <v>0.71361917210086867</v>
      </c>
      <c r="K6" s="4">
        <f t="shared" si="4"/>
        <v>0.71133995909156322</v>
      </c>
      <c r="L6" s="4">
        <f t="shared" si="7"/>
        <v>0.71158654821668776</v>
      </c>
      <c r="M6" s="5">
        <f t="shared" si="8"/>
        <v>0.71001831817047378</v>
      </c>
    </row>
    <row r="7" spans="1:13" x14ac:dyDescent="0.3">
      <c r="A7" s="1">
        <v>2016</v>
      </c>
      <c r="B7" s="2">
        <v>149246999.2630001</v>
      </c>
      <c r="C7" s="2">
        <v>202189241.859</v>
      </c>
      <c r="D7" s="2">
        <f t="shared" si="5"/>
        <v>351436241.1220001</v>
      </c>
      <c r="E7" s="3">
        <f t="shared" si="0"/>
        <v>-1.149218579419975E-2</v>
      </c>
      <c r="F7" s="3">
        <f t="shared" si="0"/>
        <v>-5.3506281191416427E-2</v>
      </c>
      <c r="G7" s="4">
        <f t="shared" si="1"/>
        <v>92.423924857264637</v>
      </c>
      <c r="H7" s="4">
        <f t="shared" si="2"/>
        <v>77.519771864981294</v>
      </c>
      <c r="I7" s="4">
        <f t="shared" si="6"/>
        <v>0.73815499722324474</v>
      </c>
      <c r="J7" s="4">
        <f t="shared" si="3"/>
        <v>0.72246826514809848</v>
      </c>
      <c r="K7" s="4">
        <f t="shared" si="4"/>
        <v>0.70264210065503807</v>
      </c>
      <c r="L7" s="4">
        <f t="shared" si="7"/>
        <v>0.72203705969941046</v>
      </c>
      <c r="M7" s="5">
        <f t="shared" si="8"/>
        <v>0.69980261973894908</v>
      </c>
    </row>
    <row r="8" spans="1:13" x14ac:dyDescent="0.3">
      <c r="A8" s="1">
        <v>2015</v>
      </c>
      <c r="B8" s="2">
        <v>150982113.76599997</v>
      </c>
      <c r="C8" s="2">
        <v>213619211.45499986</v>
      </c>
      <c r="D8" s="2">
        <f t="shared" si="5"/>
        <v>364601325.22099984</v>
      </c>
      <c r="E8" s="3">
        <f t="shared" si="0"/>
        <v>-9.3226995666419121E-2</v>
      </c>
      <c r="F8" s="3">
        <f t="shared" si="0"/>
        <v>-0.14941010911131658</v>
      </c>
      <c r="G8" s="4">
        <f t="shared" si="1"/>
        <v>93.498426141953217</v>
      </c>
      <c r="H8" s="4">
        <f t="shared" si="2"/>
        <v>81.902045755317545</v>
      </c>
      <c r="I8" s="4">
        <f t="shared" si="6"/>
        <v>0.70678153307295233</v>
      </c>
      <c r="J8" s="4">
        <f t="shared" si="3"/>
        <v>0.68488565237093479</v>
      </c>
      <c r="K8" s="4">
        <f>SUM(I8:I10)/3</f>
        <v>0.66296415280901566</v>
      </c>
      <c r="L8" s="4">
        <f t="shared" si="7"/>
        <v>0.68311785609101139</v>
      </c>
      <c r="M8" s="5">
        <f t="shared" si="8"/>
        <v>0.66011322933780869</v>
      </c>
    </row>
    <row r="9" spans="1:13" x14ac:dyDescent="0.3">
      <c r="A9" s="1">
        <v>2014</v>
      </c>
      <c r="B9" s="2">
        <v>166504861.79500017</v>
      </c>
      <c r="C9" s="2">
        <v>251142429.20500001</v>
      </c>
      <c r="D9" s="2">
        <f t="shared" si="5"/>
        <v>417647291.00000018</v>
      </c>
      <c r="E9" s="3">
        <f t="shared" si="0"/>
        <v>3.1111708168556129E-2</v>
      </c>
      <c r="F9" s="3">
        <f t="shared" si="0"/>
        <v>-3.7114752566039355E-2</v>
      </c>
      <c r="G9" s="4">
        <f t="shared" si="1"/>
        <v>103.11117081685562</v>
      </c>
      <c r="H9" s="4">
        <f t="shared" si="2"/>
        <v>96.288524743396067</v>
      </c>
      <c r="I9" s="4">
        <f t="shared" si="6"/>
        <v>0.66298977166891726</v>
      </c>
      <c r="J9" s="4">
        <f>SUM(I9:I10)/2</f>
        <v>0.64105546267704727</v>
      </c>
      <c r="K9" s="4"/>
      <c r="L9" s="4">
        <f t="shared" si="7"/>
        <v>0.64064072297078867</v>
      </c>
      <c r="M9" s="5"/>
    </row>
    <row r="10" spans="1:13" x14ac:dyDescent="0.3">
      <c r="A10" s="1">
        <v>2013</v>
      </c>
      <c r="B10" s="2">
        <v>161480914.70200002</v>
      </c>
      <c r="C10" s="2">
        <v>260822803.00200006</v>
      </c>
      <c r="D10" s="2">
        <f t="shared" si="5"/>
        <v>422303717.70400012</v>
      </c>
      <c r="E10" s="1"/>
      <c r="F10" s="1"/>
      <c r="G10" s="1">
        <f t="shared" si="1"/>
        <v>100</v>
      </c>
      <c r="H10" s="1">
        <f t="shared" si="2"/>
        <v>100</v>
      </c>
      <c r="I10" s="4">
        <f t="shared" si="6"/>
        <v>0.61912115368517739</v>
      </c>
      <c r="J10" s="2"/>
      <c r="K10" s="2"/>
      <c r="L10" s="1"/>
      <c r="M10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F1C2-E76E-4C83-B9C3-CCFCA3B87629}">
  <dimension ref="A1:R46"/>
  <sheetViews>
    <sheetView workbookViewId="0">
      <selection activeCell="G7" sqref="G7"/>
    </sheetView>
  </sheetViews>
  <sheetFormatPr defaultRowHeight="14.4" x14ac:dyDescent="0.3"/>
  <sheetData>
    <row r="1" spans="1:18" x14ac:dyDescent="0.3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  <c r="N1" s="15" t="s">
        <v>25</v>
      </c>
      <c r="O1" s="15" t="s">
        <v>26</v>
      </c>
      <c r="P1" s="15" t="s">
        <v>27</v>
      </c>
      <c r="Q1" s="15" t="s">
        <v>28</v>
      </c>
      <c r="R1" s="15" t="s">
        <v>29</v>
      </c>
    </row>
    <row r="2" spans="1:18" x14ac:dyDescent="0.3">
      <c r="A2">
        <v>1</v>
      </c>
      <c r="B2" t="s">
        <v>30</v>
      </c>
      <c r="C2">
        <v>3.032</v>
      </c>
      <c r="D2">
        <v>-11.012</v>
      </c>
      <c r="E2">
        <v>3.4089999999999998</v>
      </c>
      <c r="F2">
        <v>9.2859999999999996</v>
      </c>
      <c r="G2">
        <v>11.023</v>
      </c>
      <c r="H2">
        <v>3.7919999999999998</v>
      </c>
      <c r="I2">
        <v>-9.4450000000000003</v>
      </c>
      <c r="J2">
        <v>12.712</v>
      </c>
      <c r="K2">
        <v>-0.76200000000000001</v>
      </c>
      <c r="L2">
        <v>-7.0030000000000001</v>
      </c>
      <c r="M2">
        <v>-3.8079999999999998</v>
      </c>
      <c r="N2">
        <v>9.7140000000000004</v>
      </c>
      <c r="O2">
        <v>-6.9859999999999998</v>
      </c>
      <c r="P2">
        <v>-13.736000000000001</v>
      </c>
      <c r="Q2">
        <v>3.3730000000000002</v>
      </c>
      <c r="R2">
        <v>2.6669999999999998</v>
      </c>
    </row>
    <row r="3" spans="1:18" x14ac:dyDescent="0.3">
      <c r="A3">
        <v>3</v>
      </c>
      <c r="B3" t="s">
        <v>31</v>
      </c>
      <c r="C3">
        <v>-3.4260000000000002</v>
      </c>
      <c r="D3">
        <v>-8.2490000000000006</v>
      </c>
      <c r="E3">
        <v>14.648</v>
      </c>
      <c r="F3">
        <v>9.0169999999999995</v>
      </c>
      <c r="G3">
        <v>21.727</v>
      </c>
      <c r="H3">
        <v>12.962</v>
      </c>
      <c r="I3">
        <v>-9.8369999999999997</v>
      </c>
      <c r="J3">
        <v>18.788</v>
      </c>
      <c r="K3">
        <v>3.02</v>
      </c>
      <c r="L3">
        <v>-16.146999999999998</v>
      </c>
      <c r="M3">
        <v>0.60799999999999998</v>
      </c>
      <c r="N3">
        <v>26.356999999999999</v>
      </c>
      <c r="O3">
        <v>-10.579000000000001</v>
      </c>
      <c r="P3">
        <v>-7.13</v>
      </c>
      <c r="Q3">
        <v>13.288</v>
      </c>
      <c r="R3">
        <v>10.576000000000001</v>
      </c>
    </row>
    <row r="4" spans="1:18" x14ac:dyDescent="0.3">
      <c r="A4">
        <v>4</v>
      </c>
      <c r="B4" t="s">
        <v>32</v>
      </c>
      <c r="C4">
        <v>9.7270000000000003</v>
      </c>
      <c r="D4">
        <v>-10.967000000000001</v>
      </c>
      <c r="E4">
        <v>4.6550000000000002</v>
      </c>
      <c r="F4">
        <v>7.8570000000000002</v>
      </c>
      <c r="G4">
        <v>6.0960000000000001</v>
      </c>
      <c r="H4">
        <v>-4.242</v>
      </c>
      <c r="I4">
        <v>-3.843</v>
      </c>
      <c r="J4">
        <v>9.8019999999999996</v>
      </c>
      <c r="K4">
        <v>-8.2669999999999995</v>
      </c>
      <c r="L4">
        <v>-3.1779999999999999</v>
      </c>
      <c r="M4">
        <v>-0.38800000000000001</v>
      </c>
      <c r="N4">
        <v>-1.617</v>
      </c>
      <c r="O4">
        <v>-3.3490000000000002</v>
      </c>
      <c r="P4">
        <v>-10.47</v>
      </c>
      <c r="Q4">
        <v>12.718999999999999</v>
      </c>
      <c r="R4">
        <v>-9.1609999999999996</v>
      </c>
    </row>
    <row r="5" spans="1:18" x14ac:dyDescent="0.3">
      <c r="A5">
        <v>5</v>
      </c>
      <c r="B5" t="s">
        <v>33</v>
      </c>
      <c r="C5">
        <v>0.16300000000000001</v>
      </c>
      <c r="D5">
        <v>-4.4569999999999999</v>
      </c>
      <c r="E5">
        <v>9.8539999999999992</v>
      </c>
      <c r="F5">
        <v>11.839</v>
      </c>
      <c r="G5">
        <v>14.332000000000001</v>
      </c>
      <c r="H5">
        <v>-2.93</v>
      </c>
      <c r="I5">
        <v>-17.128</v>
      </c>
      <c r="J5">
        <v>27.725999999999999</v>
      </c>
      <c r="K5">
        <v>-4.3280000000000003</v>
      </c>
      <c r="L5">
        <v>-12.378</v>
      </c>
      <c r="M5">
        <v>-5.6559999999999997</v>
      </c>
      <c r="N5">
        <v>13.255000000000001</v>
      </c>
      <c r="O5">
        <v>-10.956</v>
      </c>
      <c r="P5">
        <v>-13.365</v>
      </c>
      <c r="Q5">
        <v>-1.6040000000000001</v>
      </c>
      <c r="R5">
        <v>13.369</v>
      </c>
    </row>
    <row r="6" spans="1:18" x14ac:dyDescent="0.3">
      <c r="A6">
        <v>6</v>
      </c>
      <c r="B6" t="s">
        <v>34</v>
      </c>
      <c r="C6">
        <v>11.94</v>
      </c>
      <c r="D6">
        <v>5.9349999999999996</v>
      </c>
      <c r="E6">
        <v>10.522</v>
      </c>
      <c r="F6">
        <v>-16.963999999999999</v>
      </c>
      <c r="G6">
        <v>15.519</v>
      </c>
      <c r="H6">
        <v>-1.702</v>
      </c>
      <c r="I6">
        <v>-0.38200000000000001</v>
      </c>
      <c r="J6">
        <v>10.116</v>
      </c>
      <c r="K6">
        <v>-5.8769999999999998</v>
      </c>
      <c r="L6">
        <v>-6.5119999999999996</v>
      </c>
      <c r="M6">
        <v>-5.3940000000000001</v>
      </c>
      <c r="N6">
        <v>24.204999999999998</v>
      </c>
      <c r="O6">
        <v>12.211</v>
      </c>
      <c r="P6">
        <v>-26.175999999999998</v>
      </c>
      <c r="Q6">
        <v>-0.98699999999999999</v>
      </c>
      <c r="R6">
        <v>-9.7949999999999999</v>
      </c>
    </row>
    <row r="7" spans="1:18" x14ac:dyDescent="0.3">
      <c r="A7">
        <v>9</v>
      </c>
      <c r="B7" t="s">
        <v>35</v>
      </c>
      <c r="C7">
        <v>8.07</v>
      </c>
      <c r="D7">
        <v>-10.798</v>
      </c>
      <c r="E7">
        <v>-1.083</v>
      </c>
      <c r="F7">
        <v>17.088999999999999</v>
      </c>
      <c r="G7">
        <v>34.729999999999997</v>
      </c>
      <c r="H7">
        <v>-3.3439999999999999</v>
      </c>
      <c r="I7">
        <v>-19.84</v>
      </c>
      <c r="J7">
        <v>56.252000000000002</v>
      </c>
      <c r="K7">
        <v>7.3209999999999997</v>
      </c>
      <c r="L7">
        <v>-57.645000000000003</v>
      </c>
      <c r="M7">
        <v>-30.35</v>
      </c>
      <c r="N7">
        <v>44.557000000000002</v>
      </c>
      <c r="O7">
        <v>10.48</v>
      </c>
      <c r="P7">
        <v>-28.376000000000001</v>
      </c>
      <c r="Q7">
        <v>-10.442</v>
      </c>
      <c r="R7">
        <v>41.008000000000003</v>
      </c>
    </row>
    <row r="8" spans="1:18" x14ac:dyDescent="0.3">
      <c r="A8">
        <v>10</v>
      </c>
      <c r="B8" t="s">
        <v>36</v>
      </c>
      <c r="C8">
        <v>-8.3859999999999992</v>
      </c>
      <c r="D8">
        <v>-0.77</v>
      </c>
      <c r="E8">
        <v>16.741</v>
      </c>
      <c r="F8">
        <v>24.213000000000001</v>
      </c>
      <c r="G8">
        <v>37.036999999999999</v>
      </c>
      <c r="H8">
        <v>0</v>
      </c>
      <c r="I8">
        <v>-19.393000000000001</v>
      </c>
      <c r="J8">
        <v>46.536999999999999</v>
      </c>
      <c r="K8">
        <v>14.223000000000001</v>
      </c>
      <c r="L8">
        <v>-14.553000000000001</v>
      </c>
      <c r="M8">
        <v>3.1749999999999998</v>
      </c>
      <c r="N8">
        <v>0.96499999999999997</v>
      </c>
      <c r="O8">
        <v>6.2670000000000003</v>
      </c>
      <c r="P8">
        <v>17.05</v>
      </c>
      <c r="Q8">
        <v>6.3</v>
      </c>
      <c r="R8">
        <v>7.0339999999999998</v>
      </c>
    </row>
    <row r="9" spans="1:18" x14ac:dyDescent="0.3">
      <c r="A9">
        <v>11</v>
      </c>
      <c r="B9" t="s">
        <v>37</v>
      </c>
      <c r="C9">
        <v>9.2899999999999991</v>
      </c>
      <c r="D9">
        <v>-0.58399999999999996</v>
      </c>
      <c r="E9">
        <v>5.6630000000000003</v>
      </c>
      <c r="F9">
        <v>25.94</v>
      </c>
      <c r="G9">
        <v>23.329000000000001</v>
      </c>
      <c r="H9">
        <v>0.217</v>
      </c>
      <c r="I9">
        <v>-17.881</v>
      </c>
      <c r="J9">
        <v>31.463000000000001</v>
      </c>
      <c r="K9">
        <v>-4.9930000000000003</v>
      </c>
      <c r="L9">
        <v>-9.3239999999999998</v>
      </c>
      <c r="M9">
        <v>1.651</v>
      </c>
      <c r="N9">
        <v>12.601000000000001</v>
      </c>
      <c r="O9">
        <v>-12.996</v>
      </c>
      <c r="P9">
        <v>-21.760999999999999</v>
      </c>
      <c r="Q9">
        <v>13.345000000000001</v>
      </c>
      <c r="R9">
        <v>13.093999999999999</v>
      </c>
    </row>
    <row r="10" spans="1:18" x14ac:dyDescent="0.3">
      <c r="A10">
        <v>17</v>
      </c>
      <c r="B10" t="s">
        <v>38</v>
      </c>
      <c r="C10">
        <v>12.522</v>
      </c>
      <c r="D10">
        <v>-14.613</v>
      </c>
      <c r="E10">
        <v>0.14000000000000001</v>
      </c>
      <c r="F10">
        <v>23.312999999999999</v>
      </c>
      <c r="G10">
        <v>23.437999999999999</v>
      </c>
      <c r="H10">
        <v>-18.213999999999999</v>
      </c>
      <c r="I10">
        <v>7.0220000000000002</v>
      </c>
      <c r="J10">
        <v>23.388000000000002</v>
      </c>
      <c r="K10">
        <v>0.84299999999999997</v>
      </c>
      <c r="L10">
        <v>-19.09</v>
      </c>
      <c r="M10">
        <v>0.222</v>
      </c>
      <c r="N10">
        <v>18.835999999999999</v>
      </c>
      <c r="O10">
        <v>-5.8109999999999999</v>
      </c>
      <c r="P10">
        <v>-11.438000000000001</v>
      </c>
      <c r="Q10">
        <v>15.074999999999999</v>
      </c>
      <c r="R10">
        <v>41.374000000000002</v>
      </c>
    </row>
    <row r="11" spans="1:18" x14ac:dyDescent="0.3">
      <c r="A11">
        <v>30</v>
      </c>
      <c r="B11" t="s">
        <v>39</v>
      </c>
      <c r="C11">
        <v>13.340999999999999</v>
      </c>
      <c r="D11">
        <v>-11.358000000000001</v>
      </c>
      <c r="E11">
        <v>1.883</v>
      </c>
      <c r="F11">
        <v>12.75</v>
      </c>
      <c r="G11">
        <v>4.8319999999999999</v>
      </c>
      <c r="H11">
        <v>-6.6130000000000004</v>
      </c>
      <c r="I11">
        <v>-7.1269999999999998</v>
      </c>
      <c r="J11">
        <v>16.762</v>
      </c>
      <c r="K11">
        <v>-1.179</v>
      </c>
      <c r="L11">
        <v>-19.524000000000001</v>
      </c>
      <c r="M11">
        <v>-7.4809999999999999</v>
      </c>
      <c r="N11">
        <v>17.035</v>
      </c>
      <c r="O11">
        <v>-1.2549999999999999</v>
      </c>
      <c r="P11">
        <v>-11.446999999999999</v>
      </c>
      <c r="Q11">
        <v>11.753</v>
      </c>
      <c r="R11">
        <v>1.321</v>
      </c>
    </row>
    <row r="12" spans="1:18" x14ac:dyDescent="0.3">
      <c r="A12">
        <v>38</v>
      </c>
      <c r="B12" t="s">
        <v>40</v>
      </c>
      <c r="C12">
        <v>6.4790000000000001</v>
      </c>
      <c r="D12">
        <v>-9.4139999999999997</v>
      </c>
      <c r="E12">
        <v>2.4700000000000002</v>
      </c>
      <c r="F12">
        <v>7.1459999999999999</v>
      </c>
      <c r="G12">
        <v>5.1029999999999998</v>
      </c>
      <c r="H12">
        <v>-1.8220000000000001</v>
      </c>
      <c r="I12">
        <v>-4.5199999999999996</v>
      </c>
      <c r="J12">
        <v>22.417999999999999</v>
      </c>
      <c r="K12">
        <v>2.722</v>
      </c>
      <c r="L12">
        <v>-14.215999999999999</v>
      </c>
      <c r="M12">
        <v>-3.5489999999999999</v>
      </c>
      <c r="N12">
        <v>-2.4129999999999998</v>
      </c>
      <c r="O12">
        <v>3.1859999999999999</v>
      </c>
      <c r="P12">
        <v>-13.823</v>
      </c>
      <c r="Q12">
        <v>7.6440000000000001</v>
      </c>
      <c r="R12">
        <v>13.317</v>
      </c>
    </row>
    <row r="13" spans="1:18" x14ac:dyDescent="0.3">
      <c r="A13">
        <v>39</v>
      </c>
      <c r="B13" t="s">
        <v>41</v>
      </c>
      <c r="C13">
        <v>191.905</v>
      </c>
      <c r="D13">
        <v>76.234999999999999</v>
      </c>
      <c r="E13">
        <v>-52.070999999999998</v>
      </c>
      <c r="F13">
        <v>-66.346000000000004</v>
      </c>
      <c r="G13">
        <v>93.447999999999993</v>
      </c>
      <c r="H13">
        <v>-41.610999999999997</v>
      </c>
      <c r="I13">
        <v>5.2039999999999997</v>
      </c>
      <c r="J13">
        <v>2.524</v>
      </c>
      <c r="K13">
        <v>-49.031999999999996</v>
      </c>
      <c r="L13">
        <v>-49.38</v>
      </c>
      <c r="M13">
        <v>1.635</v>
      </c>
      <c r="N13">
        <v>170.38200000000001</v>
      </c>
      <c r="O13">
        <v>-58.475000000000001</v>
      </c>
      <c r="P13">
        <v>17.004000000000001</v>
      </c>
      <c r="Q13">
        <v>130.26</v>
      </c>
      <c r="R13">
        <v>-63.097999999999999</v>
      </c>
    </row>
    <row r="14" spans="1:18" x14ac:dyDescent="0.3">
      <c r="A14">
        <v>60</v>
      </c>
      <c r="B14" t="s">
        <v>42</v>
      </c>
      <c r="C14">
        <v>16.216999999999999</v>
      </c>
      <c r="D14">
        <v>-2.585</v>
      </c>
      <c r="E14">
        <v>13.742000000000001</v>
      </c>
      <c r="F14">
        <v>15.762</v>
      </c>
      <c r="G14">
        <v>9.4540000000000006</v>
      </c>
      <c r="H14">
        <v>-1.1240000000000001</v>
      </c>
      <c r="I14">
        <v>0.751</v>
      </c>
      <c r="J14">
        <v>22.399000000000001</v>
      </c>
      <c r="K14">
        <v>-3.9980000000000002</v>
      </c>
      <c r="L14">
        <v>-3.1920000000000002</v>
      </c>
      <c r="M14">
        <v>6.9950000000000001</v>
      </c>
      <c r="N14">
        <v>7.0010000000000003</v>
      </c>
      <c r="O14">
        <v>-10.395</v>
      </c>
      <c r="P14">
        <v>-19.401</v>
      </c>
      <c r="Q14">
        <v>15.436999999999999</v>
      </c>
      <c r="R14">
        <v>9.8350000000000009</v>
      </c>
    </row>
    <row r="15" spans="1:18" x14ac:dyDescent="0.3">
      <c r="A15">
        <v>61</v>
      </c>
      <c r="B15" t="s">
        <v>43</v>
      </c>
      <c r="C15">
        <v>15.076000000000001</v>
      </c>
      <c r="D15">
        <v>-6.9560000000000004</v>
      </c>
      <c r="E15">
        <v>4.3979999999999997</v>
      </c>
      <c r="F15">
        <v>10.563000000000001</v>
      </c>
      <c r="G15">
        <v>10.813000000000001</v>
      </c>
      <c r="H15">
        <v>-4.2779999999999996</v>
      </c>
      <c r="I15">
        <v>1.3580000000000001</v>
      </c>
      <c r="J15">
        <v>34.408999999999999</v>
      </c>
      <c r="K15">
        <v>-8.7780000000000005</v>
      </c>
      <c r="L15">
        <v>-8.1669999999999998</v>
      </c>
      <c r="M15">
        <v>15.266</v>
      </c>
      <c r="N15">
        <v>9.8460000000000001</v>
      </c>
      <c r="O15">
        <v>-6.06</v>
      </c>
      <c r="P15">
        <v>-14.875999999999999</v>
      </c>
      <c r="Q15">
        <v>17.445</v>
      </c>
      <c r="R15">
        <v>-10.596</v>
      </c>
    </row>
    <row r="16" spans="1:18" x14ac:dyDescent="0.3">
      <c r="A16">
        <v>64</v>
      </c>
      <c r="B16" t="s">
        <v>44</v>
      </c>
      <c r="C16">
        <v>9.11</v>
      </c>
      <c r="D16">
        <v>3.468</v>
      </c>
      <c r="E16">
        <v>18.222000000000001</v>
      </c>
      <c r="F16">
        <v>27.28</v>
      </c>
      <c r="G16">
        <v>8.8490000000000002</v>
      </c>
      <c r="H16">
        <v>8.4090000000000007</v>
      </c>
      <c r="I16">
        <v>-11.227</v>
      </c>
      <c r="J16">
        <v>3.0670000000000002</v>
      </c>
      <c r="K16">
        <v>-3.456</v>
      </c>
      <c r="L16">
        <v>11.3</v>
      </c>
      <c r="M16">
        <v>-4.8000000000000001E-2</v>
      </c>
      <c r="N16">
        <v>15.613</v>
      </c>
      <c r="O16">
        <v>-4.5090000000000003</v>
      </c>
      <c r="P16">
        <v>-13.865</v>
      </c>
      <c r="Q16">
        <v>12.43</v>
      </c>
      <c r="R16">
        <v>-0.33700000000000002</v>
      </c>
    </row>
    <row r="17" spans="1:18" x14ac:dyDescent="0.3">
      <c r="A17">
        <v>66</v>
      </c>
      <c r="B17" t="s">
        <v>45</v>
      </c>
      <c r="C17">
        <v>12.85</v>
      </c>
      <c r="D17">
        <v>-6.9029999999999996</v>
      </c>
      <c r="E17">
        <v>-4.2050000000000001</v>
      </c>
      <c r="F17">
        <v>18.326000000000001</v>
      </c>
      <c r="G17">
        <v>24.802</v>
      </c>
      <c r="H17">
        <v>-1.5529999999999999</v>
      </c>
      <c r="I17">
        <v>-4.3970000000000002</v>
      </c>
      <c r="J17">
        <v>20.456</v>
      </c>
      <c r="K17">
        <v>-4.7430000000000003</v>
      </c>
      <c r="L17">
        <v>-23.231999999999999</v>
      </c>
      <c r="M17">
        <v>-12.106</v>
      </c>
      <c r="N17">
        <v>8.6850000000000005</v>
      </c>
      <c r="O17">
        <v>4.7939999999999996</v>
      </c>
      <c r="P17">
        <v>1.8360000000000001</v>
      </c>
      <c r="Q17">
        <v>-0.06</v>
      </c>
      <c r="R17">
        <v>10.55</v>
      </c>
    </row>
    <row r="18" spans="1:18" x14ac:dyDescent="0.3">
      <c r="A18">
        <v>68</v>
      </c>
      <c r="B18" t="s">
        <v>46</v>
      </c>
      <c r="C18">
        <v>-0.88100000000000001</v>
      </c>
      <c r="D18">
        <v>-16.744</v>
      </c>
      <c r="E18">
        <v>41.146999999999998</v>
      </c>
      <c r="F18">
        <v>17.347999999999999</v>
      </c>
      <c r="G18">
        <v>-3.5209999999999999</v>
      </c>
      <c r="H18">
        <v>-5.2809999999999997</v>
      </c>
      <c r="I18">
        <v>-1.266</v>
      </c>
      <c r="J18">
        <v>35.438000000000002</v>
      </c>
      <c r="K18">
        <v>4.0549999999999997</v>
      </c>
      <c r="L18">
        <v>-19.709</v>
      </c>
      <c r="M18">
        <v>-7.8979999999999997</v>
      </c>
      <c r="N18">
        <v>29.062000000000001</v>
      </c>
      <c r="O18">
        <v>-8.7940000000000005</v>
      </c>
      <c r="P18">
        <v>-6.3230000000000004</v>
      </c>
      <c r="Q18">
        <v>-10.933</v>
      </c>
      <c r="R18">
        <v>10.24</v>
      </c>
    </row>
    <row r="19" spans="1:18" x14ac:dyDescent="0.3">
      <c r="A19">
        <v>72</v>
      </c>
      <c r="B19" t="s">
        <v>47</v>
      </c>
      <c r="C19">
        <v>-22.271000000000001</v>
      </c>
      <c r="D19">
        <v>-36.356000000000002</v>
      </c>
      <c r="E19">
        <v>12.657999999999999</v>
      </c>
      <c r="F19">
        <v>10.166</v>
      </c>
      <c r="G19">
        <v>14.887</v>
      </c>
      <c r="H19">
        <v>28.044</v>
      </c>
      <c r="I19">
        <v>-3.0659999999999998</v>
      </c>
      <c r="J19">
        <v>26.576000000000001</v>
      </c>
      <c r="K19">
        <v>-6.7640000000000002</v>
      </c>
      <c r="L19">
        <v>-18.081</v>
      </c>
      <c r="M19">
        <v>-26.222000000000001</v>
      </c>
      <c r="N19">
        <v>13.079000000000001</v>
      </c>
      <c r="O19">
        <v>-6.2119999999999997</v>
      </c>
      <c r="P19">
        <v>-1.0249999999999999</v>
      </c>
      <c r="Q19">
        <v>-4.9550000000000001</v>
      </c>
      <c r="R19">
        <v>53.25</v>
      </c>
    </row>
    <row r="20" spans="1:18" x14ac:dyDescent="0.3">
      <c r="A20">
        <v>75</v>
      </c>
      <c r="B20" t="s">
        <v>48</v>
      </c>
      <c r="C20">
        <v>-14.464</v>
      </c>
      <c r="D20">
        <v>-40.292000000000002</v>
      </c>
      <c r="E20">
        <v>-51.335999999999999</v>
      </c>
      <c r="F20">
        <v>60.066000000000003</v>
      </c>
      <c r="G20">
        <v>27.274999999999999</v>
      </c>
      <c r="H20">
        <v>13.676</v>
      </c>
      <c r="I20">
        <v>8.5389999999999997</v>
      </c>
      <c r="J20">
        <v>15.085000000000001</v>
      </c>
      <c r="K20">
        <v>-2.4369999999999998</v>
      </c>
      <c r="L20">
        <v>-18.367999999999999</v>
      </c>
      <c r="M20">
        <v>-25.437999999999999</v>
      </c>
      <c r="N20">
        <v>29.933</v>
      </c>
      <c r="O20">
        <v>13.006</v>
      </c>
      <c r="P20">
        <v>1.7809999999999999</v>
      </c>
      <c r="Q20">
        <v>-22.867999999999999</v>
      </c>
      <c r="R20">
        <v>43.448</v>
      </c>
    </row>
    <row r="21" spans="1:18" x14ac:dyDescent="0.3">
      <c r="A21">
        <v>76</v>
      </c>
      <c r="B21" t="s">
        <v>49</v>
      </c>
      <c r="C21">
        <v>14.356999999999999</v>
      </c>
      <c r="D21">
        <v>-21.925000000000001</v>
      </c>
      <c r="E21">
        <v>4.585</v>
      </c>
      <c r="F21">
        <v>1.677</v>
      </c>
      <c r="G21">
        <v>7.5359999999999996</v>
      </c>
      <c r="H21">
        <v>9.69</v>
      </c>
      <c r="I21">
        <v>-7.399</v>
      </c>
      <c r="J21">
        <v>4.4349999999999996</v>
      </c>
      <c r="K21">
        <v>14.004</v>
      </c>
      <c r="L21">
        <v>-1.6E-2</v>
      </c>
      <c r="M21">
        <v>-17.161000000000001</v>
      </c>
      <c r="N21">
        <v>-3.5910000000000002</v>
      </c>
      <c r="O21">
        <v>17.802</v>
      </c>
      <c r="P21">
        <v>5.2759999999999998</v>
      </c>
      <c r="Q21">
        <v>28.100999999999999</v>
      </c>
      <c r="R21">
        <v>21.401</v>
      </c>
    </row>
    <row r="22" spans="1:18" x14ac:dyDescent="0.3">
      <c r="A22">
        <v>78</v>
      </c>
      <c r="B22" t="s">
        <v>50</v>
      </c>
      <c r="C22">
        <v>-3.5680000000000001</v>
      </c>
      <c r="D22">
        <v>-31.654</v>
      </c>
      <c r="E22">
        <v>-33.664000000000001</v>
      </c>
      <c r="F22">
        <v>6.3860000000000001</v>
      </c>
      <c r="G22">
        <v>15.266</v>
      </c>
      <c r="H22">
        <v>5.0810000000000004</v>
      </c>
      <c r="I22">
        <v>16.603999999999999</v>
      </c>
      <c r="J22">
        <v>1.6950000000000001</v>
      </c>
      <c r="K22">
        <v>-21.234999999999999</v>
      </c>
      <c r="L22">
        <v>-26.003</v>
      </c>
      <c r="M22">
        <v>-8.1349999999999998</v>
      </c>
      <c r="N22">
        <v>17.102</v>
      </c>
      <c r="O22">
        <v>6.3209999999999997</v>
      </c>
      <c r="P22">
        <v>0.63500000000000001</v>
      </c>
      <c r="Q22">
        <v>-7.5999999999999998E-2</v>
      </c>
      <c r="R22">
        <v>60.676000000000002</v>
      </c>
    </row>
    <row r="23" spans="1:18" x14ac:dyDescent="0.3">
      <c r="A23">
        <v>81</v>
      </c>
      <c r="B23" t="s">
        <v>51</v>
      </c>
      <c r="C23">
        <v>4.1429999999999998</v>
      </c>
      <c r="D23">
        <v>-20.327000000000002</v>
      </c>
      <c r="E23">
        <v>7.9640000000000004</v>
      </c>
      <c r="F23">
        <v>29.905000000000001</v>
      </c>
      <c r="G23">
        <v>41.814</v>
      </c>
      <c r="H23">
        <v>19.550999999999998</v>
      </c>
      <c r="I23">
        <v>-6.33</v>
      </c>
      <c r="J23">
        <v>46.758000000000003</v>
      </c>
      <c r="K23">
        <v>-0.77700000000000002</v>
      </c>
      <c r="L23">
        <v>-14.617000000000001</v>
      </c>
      <c r="M23">
        <v>9.4E-2</v>
      </c>
      <c r="N23">
        <v>15.895</v>
      </c>
      <c r="O23">
        <v>3.726</v>
      </c>
      <c r="P23">
        <v>31.116</v>
      </c>
      <c r="Q23">
        <v>-14.928000000000001</v>
      </c>
      <c r="R23">
        <v>69.677000000000007</v>
      </c>
    </row>
    <row r="24" spans="1:18" x14ac:dyDescent="0.3">
      <c r="A24">
        <v>91</v>
      </c>
      <c r="B24" t="s">
        <v>52</v>
      </c>
      <c r="C24">
        <v>8.6020000000000003</v>
      </c>
      <c r="D24">
        <v>8.8119999999999994</v>
      </c>
      <c r="E24">
        <v>14.593</v>
      </c>
      <c r="F24">
        <v>24.745999999999999</v>
      </c>
      <c r="G24">
        <v>28.073</v>
      </c>
      <c r="H24">
        <v>22.277999999999999</v>
      </c>
      <c r="I24">
        <v>-10.951000000000001</v>
      </c>
      <c r="J24">
        <v>-3.5179999999999998</v>
      </c>
      <c r="K24">
        <v>-1.2290000000000001</v>
      </c>
      <c r="L24">
        <v>10.135</v>
      </c>
      <c r="M24">
        <v>-13.209</v>
      </c>
      <c r="N24">
        <v>29.245000000000001</v>
      </c>
      <c r="O24">
        <v>-8.7110000000000003</v>
      </c>
      <c r="P24">
        <v>2.3639999999999999</v>
      </c>
      <c r="Q24">
        <v>4.843</v>
      </c>
      <c r="R24">
        <v>5.8620000000000001</v>
      </c>
    </row>
    <row r="25" spans="1:18" x14ac:dyDescent="0.3">
      <c r="A25">
        <v>98</v>
      </c>
      <c r="B25" t="s">
        <v>53</v>
      </c>
      <c r="C25">
        <v>14.097</v>
      </c>
      <c r="D25">
        <v>0.35299999999999998</v>
      </c>
      <c r="E25">
        <v>19.712</v>
      </c>
      <c r="F25">
        <v>22.875</v>
      </c>
      <c r="G25">
        <v>20.334</v>
      </c>
      <c r="H25">
        <v>4.2050000000000001</v>
      </c>
      <c r="I25">
        <v>6.6989999999999998</v>
      </c>
      <c r="J25">
        <v>32.700000000000003</v>
      </c>
      <c r="K25">
        <v>28.096</v>
      </c>
      <c r="L25">
        <v>-6.7720000000000002</v>
      </c>
      <c r="M25">
        <v>18.856000000000002</v>
      </c>
      <c r="N25">
        <v>34.787999999999997</v>
      </c>
      <c r="O25">
        <v>-20.143000000000001</v>
      </c>
      <c r="P25">
        <v>11.172000000000001</v>
      </c>
      <c r="Q25">
        <v>-1.1919999999999999</v>
      </c>
      <c r="R25">
        <v>-7.0019999999999998</v>
      </c>
    </row>
    <row r="26" spans="1:18" x14ac:dyDescent="0.3">
      <c r="A26">
        <v>204</v>
      </c>
      <c r="B26" t="s">
        <v>54</v>
      </c>
      <c r="C26">
        <v>10.455</v>
      </c>
      <c r="D26">
        <v>-5.2569999999999997</v>
      </c>
      <c r="E26">
        <v>8.6319999999999997</v>
      </c>
      <c r="F26">
        <v>13.218</v>
      </c>
      <c r="G26">
        <v>20.725999999999999</v>
      </c>
      <c r="H26">
        <v>15.278</v>
      </c>
      <c r="I26">
        <v>-12.365</v>
      </c>
      <c r="J26">
        <v>27.184999999999999</v>
      </c>
      <c r="K26">
        <v>10.117000000000001</v>
      </c>
      <c r="L26">
        <v>14.135</v>
      </c>
      <c r="M26">
        <v>26.411999999999999</v>
      </c>
      <c r="N26">
        <v>1.1040000000000001</v>
      </c>
      <c r="O26">
        <v>-19.116</v>
      </c>
      <c r="P26">
        <v>-5.2629999999999999</v>
      </c>
      <c r="Q26">
        <v>-9.9830000000000005</v>
      </c>
      <c r="R26">
        <v>23.824000000000002</v>
      </c>
    </row>
    <row r="27" spans="1:18" x14ac:dyDescent="0.3">
      <c r="A27">
        <v>208</v>
      </c>
      <c r="B27" t="s">
        <v>55</v>
      </c>
      <c r="C27">
        <v>5.1420000000000003</v>
      </c>
      <c r="D27">
        <v>-13.391999999999999</v>
      </c>
      <c r="E27">
        <v>-5.2859999999999996</v>
      </c>
      <c r="F27">
        <v>-0.115</v>
      </c>
      <c r="G27">
        <v>16.015000000000001</v>
      </c>
      <c r="H27">
        <v>-4.9269999999999996</v>
      </c>
      <c r="I27">
        <v>-28.111999999999998</v>
      </c>
      <c r="J27">
        <v>5.4390000000000001</v>
      </c>
      <c r="K27">
        <v>29.963000000000001</v>
      </c>
      <c r="L27">
        <v>-19.521000000000001</v>
      </c>
      <c r="M27">
        <v>-36.805999999999997</v>
      </c>
      <c r="N27">
        <v>69.436000000000007</v>
      </c>
      <c r="O27">
        <v>45.420999999999999</v>
      </c>
      <c r="P27">
        <v>-37.914000000000001</v>
      </c>
      <c r="Q27">
        <v>-21.116</v>
      </c>
      <c r="R27">
        <v>86.846000000000004</v>
      </c>
    </row>
    <row r="28" spans="1:18" x14ac:dyDescent="0.3">
      <c r="A28">
        <v>212</v>
      </c>
      <c r="B28" t="s">
        <v>56</v>
      </c>
      <c r="C28">
        <v>-7.3780000000000001</v>
      </c>
      <c r="D28">
        <v>-10.95</v>
      </c>
      <c r="E28">
        <v>10.478999999999999</v>
      </c>
      <c r="F28">
        <v>0.24</v>
      </c>
      <c r="G28">
        <v>2.0720000000000001</v>
      </c>
      <c r="H28">
        <v>-7.5869999999999997</v>
      </c>
      <c r="I28">
        <v>4.6639999999999997</v>
      </c>
      <c r="J28">
        <v>34.185000000000002</v>
      </c>
      <c r="K28">
        <v>-27.74</v>
      </c>
      <c r="L28">
        <v>-30.446999999999999</v>
      </c>
      <c r="M28">
        <v>39.942</v>
      </c>
      <c r="N28">
        <v>3.9169999999999998</v>
      </c>
      <c r="O28">
        <v>1.7729999999999999</v>
      </c>
      <c r="P28">
        <v>-18.741</v>
      </c>
      <c r="Q28">
        <v>-20.782</v>
      </c>
      <c r="R28">
        <v>65.486999999999995</v>
      </c>
    </row>
    <row r="29" spans="1:18" x14ac:dyDescent="0.3">
      <c r="A29">
        <v>216</v>
      </c>
      <c r="B29" t="s">
        <v>57</v>
      </c>
      <c r="C29">
        <v>-30.832000000000001</v>
      </c>
      <c r="D29">
        <v>-29.968</v>
      </c>
      <c r="E29">
        <v>-35.438000000000002</v>
      </c>
      <c r="F29">
        <v>-6.5060000000000002</v>
      </c>
      <c r="G29">
        <v>72.924999999999997</v>
      </c>
      <c r="H29">
        <v>30.687999999999999</v>
      </c>
      <c r="I29">
        <v>-20.122</v>
      </c>
      <c r="J29">
        <v>51.734000000000002</v>
      </c>
      <c r="K29">
        <v>-15.541</v>
      </c>
      <c r="L29">
        <v>-11.291</v>
      </c>
      <c r="M29">
        <v>-14.987</v>
      </c>
      <c r="N29">
        <v>18.817</v>
      </c>
      <c r="O29">
        <v>60.146000000000001</v>
      </c>
      <c r="P29">
        <v>30.085999999999999</v>
      </c>
      <c r="Q29">
        <v>246.285</v>
      </c>
      <c r="R29">
        <v>-56.926000000000002</v>
      </c>
    </row>
    <row r="30" spans="1:18" x14ac:dyDescent="0.3">
      <c r="A30">
        <v>220</v>
      </c>
      <c r="B30" t="s">
        <v>58</v>
      </c>
      <c r="C30">
        <v>3.1739999999999999</v>
      </c>
      <c r="D30">
        <v>-5.6120000000000001</v>
      </c>
      <c r="E30">
        <v>-12.835000000000001</v>
      </c>
      <c r="F30">
        <v>-10.037000000000001</v>
      </c>
      <c r="G30">
        <v>26.177</v>
      </c>
      <c r="H30">
        <v>9.1470000000000002</v>
      </c>
      <c r="I30">
        <v>-10.62</v>
      </c>
      <c r="J30">
        <v>24.623000000000001</v>
      </c>
      <c r="K30">
        <v>-10.673</v>
      </c>
      <c r="L30">
        <v>-14.465999999999999</v>
      </c>
      <c r="M30">
        <v>10.045999999999999</v>
      </c>
      <c r="N30">
        <v>39.363999999999997</v>
      </c>
      <c r="O30">
        <v>7.6719999999999997</v>
      </c>
      <c r="P30">
        <v>-12.205</v>
      </c>
      <c r="Q30">
        <v>-9.5</v>
      </c>
      <c r="R30">
        <v>14.388999999999999</v>
      </c>
    </row>
    <row r="31" spans="1:18" x14ac:dyDescent="0.3">
      <c r="A31">
        <v>400</v>
      </c>
      <c r="B31" t="s">
        <v>59</v>
      </c>
      <c r="C31">
        <v>4.1289999999999996</v>
      </c>
      <c r="D31">
        <v>1.425</v>
      </c>
      <c r="E31">
        <v>3.456</v>
      </c>
      <c r="F31">
        <v>27.501999999999999</v>
      </c>
      <c r="G31">
        <v>-2.0179999999999998</v>
      </c>
      <c r="H31">
        <v>-1.125</v>
      </c>
      <c r="I31">
        <v>13.513999999999999</v>
      </c>
      <c r="J31">
        <v>29.702999999999999</v>
      </c>
      <c r="K31">
        <v>0.85799999999999998</v>
      </c>
      <c r="L31">
        <v>-13.827</v>
      </c>
      <c r="M31">
        <v>-2.82</v>
      </c>
      <c r="N31">
        <v>8.9809999999999999</v>
      </c>
      <c r="O31">
        <v>5.7549999999999999</v>
      </c>
      <c r="P31">
        <v>-8.8369999999999997</v>
      </c>
      <c r="Q31">
        <v>-2.7210000000000001</v>
      </c>
      <c r="R31">
        <v>1.5509999999999999</v>
      </c>
    </row>
    <row r="32" spans="1:18" x14ac:dyDescent="0.3">
      <c r="A32">
        <v>404</v>
      </c>
      <c r="B32" t="s">
        <v>60</v>
      </c>
      <c r="C32">
        <v>1.421</v>
      </c>
      <c r="D32">
        <v>-27.245999999999999</v>
      </c>
      <c r="E32">
        <v>8.452</v>
      </c>
      <c r="F32">
        <v>41.210999999999999</v>
      </c>
      <c r="G32">
        <v>21.722000000000001</v>
      </c>
      <c r="H32">
        <v>-26.347999999999999</v>
      </c>
      <c r="I32">
        <v>1.97</v>
      </c>
      <c r="J32">
        <v>55.570999999999998</v>
      </c>
      <c r="K32">
        <v>-16.446000000000002</v>
      </c>
      <c r="L32">
        <v>-18.542000000000002</v>
      </c>
      <c r="M32">
        <v>16.32</v>
      </c>
      <c r="N32">
        <v>95.155000000000001</v>
      </c>
      <c r="O32">
        <v>-11.317</v>
      </c>
      <c r="P32">
        <v>-17.693000000000001</v>
      </c>
      <c r="Q32">
        <v>-33.912999999999997</v>
      </c>
      <c r="R32">
        <v>-12.965</v>
      </c>
    </row>
    <row r="33" spans="1:18" x14ac:dyDescent="0.3">
      <c r="A33">
        <v>508</v>
      </c>
      <c r="B33" t="s">
        <v>61</v>
      </c>
      <c r="C33">
        <v>-15.16</v>
      </c>
      <c r="D33">
        <v>-41.606999999999999</v>
      </c>
      <c r="E33">
        <v>-28.408999999999999</v>
      </c>
      <c r="F33">
        <v>17.425999999999998</v>
      </c>
      <c r="G33">
        <v>26.291</v>
      </c>
      <c r="H33">
        <v>-2.5299999999999998</v>
      </c>
      <c r="I33">
        <v>18.975000000000001</v>
      </c>
      <c r="J33">
        <v>63.595999999999997</v>
      </c>
      <c r="K33">
        <v>23.841999999999999</v>
      </c>
      <c r="L33">
        <v>-1.276</v>
      </c>
      <c r="M33">
        <v>-2.8170000000000002</v>
      </c>
      <c r="N33">
        <v>47.56</v>
      </c>
      <c r="O33">
        <v>26.89</v>
      </c>
      <c r="P33">
        <v>-19.632999999999999</v>
      </c>
      <c r="Q33">
        <v>21.59</v>
      </c>
      <c r="R33">
        <v>9.7040000000000006</v>
      </c>
    </row>
    <row r="34" spans="1:18" x14ac:dyDescent="0.3">
      <c r="A34">
        <v>604</v>
      </c>
      <c r="B34" t="s">
        <v>62</v>
      </c>
      <c r="C34">
        <v>-54.884</v>
      </c>
      <c r="D34">
        <v>-11.294</v>
      </c>
      <c r="E34">
        <v>4.617</v>
      </c>
      <c r="F34">
        <v>19.573</v>
      </c>
      <c r="G34">
        <v>0.442</v>
      </c>
      <c r="H34">
        <v>15.342000000000001</v>
      </c>
      <c r="I34">
        <v>-16.266999999999999</v>
      </c>
      <c r="J34">
        <v>58.706000000000003</v>
      </c>
      <c r="K34">
        <v>-27.416</v>
      </c>
      <c r="L34">
        <v>-47.911000000000001</v>
      </c>
      <c r="M34">
        <v>15.715</v>
      </c>
      <c r="N34">
        <v>48.164999999999999</v>
      </c>
      <c r="O34">
        <v>31.068999999999999</v>
      </c>
      <c r="P34">
        <v>-63.466000000000001</v>
      </c>
      <c r="Q34">
        <v>-19.754999999999999</v>
      </c>
      <c r="R34">
        <v>-9.1649999999999991</v>
      </c>
    </row>
    <row r="35" spans="1:18" x14ac:dyDescent="0.3">
      <c r="A35">
        <v>608</v>
      </c>
      <c r="B35" t="s">
        <v>63</v>
      </c>
      <c r="C35">
        <v>90.078000000000003</v>
      </c>
      <c r="D35">
        <v>-19.219000000000001</v>
      </c>
      <c r="E35">
        <v>-5.6870000000000003</v>
      </c>
      <c r="F35">
        <v>-0.222</v>
      </c>
      <c r="G35">
        <v>0.67400000000000004</v>
      </c>
      <c r="H35">
        <v>-3.2109999999999999</v>
      </c>
      <c r="I35">
        <v>-7.806</v>
      </c>
      <c r="J35">
        <v>20.260000000000002</v>
      </c>
      <c r="K35">
        <v>35.378999999999998</v>
      </c>
      <c r="L35">
        <v>-39.655000000000001</v>
      </c>
      <c r="M35">
        <v>24.305</v>
      </c>
      <c r="N35">
        <v>5.9950000000000001</v>
      </c>
      <c r="O35">
        <v>-9.1120000000000001</v>
      </c>
      <c r="P35">
        <v>13.260999999999999</v>
      </c>
      <c r="Q35">
        <v>109.72</v>
      </c>
      <c r="R35">
        <v>-28.774999999999999</v>
      </c>
    </row>
    <row r="36" spans="1:18" x14ac:dyDescent="0.3">
      <c r="A36">
        <v>612</v>
      </c>
      <c r="B36" t="s">
        <v>64</v>
      </c>
      <c r="C36">
        <v>1.577</v>
      </c>
      <c r="D36">
        <v>-24.231999999999999</v>
      </c>
      <c r="E36">
        <v>-14.755000000000001</v>
      </c>
      <c r="F36">
        <v>18.994</v>
      </c>
      <c r="G36">
        <v>-6.6550000000000002</v>
      </c>
      <c r="H36">
        <v>8.3320000000000007</v>
      </c>
      <c r="I36">
        <v>-10.576000000000001</v>
      </c>
      <c r="J36">
        <v>9.0589999999999993</v>
      </c>
      <c r="K36">
        <v>75.855999999999995</v>
      </c>
      <c r="L36">
        <v>16.077000000000002</v>
      </c>
      <c r="M36">
        <v>172.29900000000001</v>
      </c>
      <c r="N36">
        <v>79.790999999999997</v>
      </c>
      <c r="O36">
        <v>1.381</v>
      </c>
      <c r="P36">
        <v>64.186999999999998</v>
      </c>
      <c r="Q36">
        <v>206.238</v>
      </c>
      <c r="R36">
        <v>-80.641000000000005</v>
      </c>
    </row>
    <row r="37" spans="1:18" x14ac:dyDescent="0.3">
      <c r="A37">
        <v>616</v>
      </c>
      <c r="B37" t="s">
        <v>65</v>
      </c>
      <c r="C37">
        <v>-7.0419999999999998</v>
      </c>
      <c r="D37">
        <v>-0.65600000000000003</v>
      </c>
      <c r="E37">
        <v>32.731000000000002</v>
      </c>
      <c r="F37">
        <v>-29.321999999999999</v>
      </c>
      <c r="G37">
        <v>-28.356000000000002</v>
      </c>
      <c r="H37">
        <v>-1.0349999999999999</v>
      </c>
      <c r="I37">
        <v>-17.686</v>
      </c>
      <c r="J37">
        <v>12.587999999999999</v>
      </c>
      <c r="K37">
        <v>-4.452</v>
      </c>
      <c r="L37">
        <v>-38.844999999999999</v>
      </c>
      <c r="M37">
        <v>-22.093</v>
      </c>
      <c r="N37">
        <v>58.478000000000002</v>
      </c>
      <c r="O37">
        <v>-7.4560000000000004</v>
      </c>
      <c r="P37">
        <v>-48.752000000000002</v>
      </c>
      <c r="Q37">
        <v>-66.944000000000003</v>
      </c>
      <c r="R37">
        <v>109.68600000000001</v>
      </c>
    </row>
    <row r="38" spans="1:18" x14ac:dyDescent="0.3">
      <c r="A38">
        <v>624</v>
      </c>
      <c r="B38" t="s">
        <v>66</v>
      </c>
      <c r="C38">
        <v>9.0079999999999991</v>
      </c>
      <c r="D38">
        <v>-8.3849999999999998</v>
      </c>
      <c r="E38">
        <v>8.8369999999999997</v>
      </c>
      <c r="F38">
        <v>14.74</v>
      </c>
      <c r="G38">
        <v>14.78</v>
      </c>
      <c r="H38">
        <v>10.961</v>
      </c>
      <c r="I38">
        <v>5.383</v>
      </c>
      <c r="J38">
        <v>20.417000000000002</v>
      </c>
      <c r="K38">
        <v>13.241</v>
      </c>
      <c r="L38">
        <v>-37.549999999999997</v>
      </c>
      <c r="M38">
        <v>-25.504000000000001</v>
      </c>
      <c r="N38">
        <v>16.678999999999998</v>
      </c>
      <c r="O38">
        <v>20.370999999999999</v>
      </c>
      <c r="P38">
        <v>-20.007000000000001</v>
      </c>
      <c r="Q38">
        <v>-6.532</v>
      </c>
      <c r="R38">
        <v>25.388000000000002</v>
      </c>
    </row>
    <row r="39" spans="1:18" x14ac:dyDescent="0.3">
      <c r="A39">
        <v>632</v>
      </c>
      <c r="B39" t="s">
        <v>67</v>
      </c>
      <c r="C39">
        <v>-3.8109999999999999</v>
      </c>
      <c r="D39">
        <v>14.176</v>
      </c>
      <c r="E39">
        <v>-8.8940000000000001</v>
      </c>
      <c r="F39">
        <v>-13.214</v>
      </c>
      <c r="G39">
        <v>-2.3439999999999999</v>
      </c>
      <c r="H39">
        <v>19.027999999999999</v>
      </c>
      <c r="I39">
        <v>-23.923999999999999</v>
      </c>
      <c r="J39">
        <v>-90.584999999999994</v>
      </c>
      <c r="K39">
        <v>22.431000000000001</v>
      </c>
      <c r="L39">
        <v>-11.872</v>
      </c>
      <c r="M39">
        <v>-14.092000000000001</v>
      </c>
      <c r="N39">
        <v>20.678999999999998</v>
      </c>
      <c r="O39">
        <v>13.211</v>
      </c>
      <c r="P39">
        <v>-20.199000000000002</v>
      </c>
      <c r="Q39">
        <v>-14.24</v>
      </c>
      <c r="R39">
        <v>76.191000000000003</v>
      </c>
    </row>
    <row r="40" spans="1:18" x14ac:dyDescent="0.3">
      <c r="A40">
        <v>647</v>
      </c>
      <c r="B40" t="s">
        <v>68</v>
      </c>
      <c r="C40">
        <v>-5.7939999999999996</v>
      </c>
      <c r="D40">
        <v>-9.1999999999999998E-2</v>
      </c>
      <c r="E40">
        <v>12.301</v>
      </c>
      <c r="F40">
        <v>67.206999999999994</v>
      </c>
      <c r="G40">
        <v>-64.885999999999996</v>
      </c>
      <c r="H40">
        <v>11.468999999999999</v>
      </c>
      <c r="I40">
        <v>-22.033000000000001</v>
      </c>
      <c r="J40">
        <v>73.067999999999998</v>
      </c>
      <c r="K40">
        <v>-35.904000000000003</v>
      </c>
      <c r="L40">
        <v>-39.526000000000003</v>
      </c>
      <c r="M40">
        <v>78.445999999999998</v>
      </c>
      <c r="N40">
        <v>48.585000000000001</v>
      </c>
      <c r="O40">
        <v>-31.82</v>
      </c>
      <c r="P40">
        <v>15.191000000000001</v>
      </c>
      <c r="Q40">
        <v>27.678000000000001</v>
      </c>
      <c r="R40">
        <v>-60.765999999999998</v>
      </c>
    </row>
    <row r="41" spans="1:18" x14ac:dyDescent="0.3">
      <c r="A41">
        <v>664</v>
      </c>
      <c r="B41" t="s">
        <v>69</v>
      </c>
      <c r="C41">
        <v>0.47699999999999998</v>
      </c>
      <c r="D41">
        <v>12.859</v>
      </c>
      <c r="E41">
        <v>-0.97199999999999998</v>
      </c>
      <c r="F41">
        <v>16.922999999999998</v>
      </c>
      <c r="G41">
        <v>46.192</v>
      </c>
      <c r="H41">
        <v>-1.33</v>
      </c>
      <c r="I41">
        <v>-23.725000000000001</v>
      </c>
      <c r="J41">
        <v>24.100999999999999</v>
      </c>
      <c r="K41">
        <v>6.7759999999999998</v>
      </c>
      <c r="L41">
        <v>-22.201000000000001</v>
      </c>
      <c r="M41">
        <v>1.173</v>
      </c>
      <c r="N41">
        <v>7.9820000000000002</v>
      </c>
      <c r="O41">
        <v>23.024000000000001</v>
      </c>
      <c r="P41">
        <v>-11.821</v>
      </c>
      <c r="Q41">
        <v>-27.204999999999998</v>
      </c>
      <c r="R41">
        <v>49.003999999999998</v>
      </c>
    </row>
    <row r="42" spans="1:18" x14ac:dyDescent="0.3">
      <c r="A42">
        <v>701</v>
      </c>
      <c r="B42" t="s">
        <v>70</v>
      </c>
      <c r="C42">
        <v>15.263</v>
      </c>
      <c r="D42">
        <v>12.468</v>
      </c>
      <c r="E42">
        <v>-9.7739999999999991</v>
      </c>
      <c r="F42">
        <v>-10.916</v>
      </c>
      <c r="G42">
        <v>28.082999999999998</v>
      </c>
      <c r="H42">
        <v>-5.7080000000000002</v>
      </c>
      <c r="I42">
        <v>7.8120000000000003</v>
      </c>
      <c r="J42">
        <v>4.5410000000000004</v>
      </c>
      <c r="K42">
        <v>-4.8789999999999996</v>
      </c>
      <c r="L42">
        <v>9.48</v>
      </c>
      <c r="M42">
        <v>45.273000000000003</v>
      </c>
      <c r="N42">
        <v>51.365000000000002</v>
      </c>
      <c r="O42">
        <v>-27.302</v>
      </c>
      <c r="P42">
        <v>-17.931000000000001</v>
      </c>
      <c r="Q42">
        <v>7.6920000000000002</v>
      </c>
      <c r="R42">
        <v>36.569000000000003</v>
      </c>
    </row>
    <row r="43" spans="1:18" x14ac:dyDescent="0.3">
      <c r="A43">
        <v>720</v>
      </c>
      <c r="B43" t="s">
        <v>71</v>
      </c>
      <c r="C43">
        <v>-20.902000000000001</v>
      </c>
      <c r="D43">
        <v>-15.821999999999999</v>
      </c>
      <c r="E43">
        <v>-4.8819999999999997</v>
      </c>
      <c r="F43">
        <v>27.712</v>
      </c>
      <c r="G43">
        <v>1.349</v>
      </c>
      <c r="H43">
        <v>-11.452</v>
      </c>
      <c r="I43">
        <v>5.1280000000000001</v>
      </c>
      <c r="J43">
        <v>17.861999999999998</v>
      </c>
      <c r="K43">
        <v>1.869</v>
      </c>
      <c r="L43">
        <v>-1.7450000000000001</v>
      </c>
      <c r="M43">
        <v>-1.706</v>
      </c>
      <c r="N43">
        <v>-4.4210000000000003</v>
      </c>
      <c r="O43">
        <v>-9.4619999999999997</v>
      </c>
      <c r="P43">
        <v>-11.057</v>
      </c>
      <c r="Q43">
        <v>20.457999999999998</v>
      </c>
      <c r="R43">
        <v>26.292999999999999</v>
      </c>
    </row>
    <row r="44" spans="1:18" x14ac:dyDescent="0.3">
      <c r="A44">
        <v>728</v>
      </c>
      <c r="B44" t="s">
        <v>72</v>
      </c>
      <c r="C44">
        <v>2.6949999999999998</v>
      </c>
      <c r="D44">
        <v>20.056999999999999</v>
      </c>
      <c r="E44">
        <v>-10.198</v>
      </c>
      <c r="F44">
        <v>12.292999999999999</v>
      </c>
      <c r="G44">
        <v>58.09</v>
      </c>
      <c r="H44">
        <v>-3.9340000000000002</v>
      </c>
      <c r="I44">
        <v>16.954000000000001</v>
      </c>
      <c r="J44">
        <v>-22.710999999999999</v>
      </c>
      <c r="K44">
        <v>21.606000000000002</v>
      </c>
      <c r="L44">
        <v>-6.2690000000000001</v>
      </c>
      <c r="M44">
        <v>-10.744</v>
      </c>
      <c r="N44">
        <v>5.4779999999999998</v>
      </c>
      <c r="O44">
        <v>-2.7</v>
      </c>
      <c r="P44">
        <v>-12.976000000000001</v>
      </c>
      <c r="Q44">
        <v>-0.74</v>
      </c>
      <c r="R44">
        <v>19.803999999999998</v>
      </c>
    </row>
    <row r="45" spans="1:18" x14ac:dyDescent="0.3">
      <c r="A45">
        <v>732</v>
      </c>
      <c r="B45" t="s">
        <v>73</v>
      </c>
      <c r="C45">
        <v>-8.7910000000000004</v>
      </c>
      <c r="D45">
        <v>-10.39</v>
      </c>
      <c r="E45">
        <v>5.3019999999999996</v>
      </c>
      <c r="F45">
        <v>15.916</v>
      </c>
      <c r="G45">
        <v>18.594000000000001</v>
      </c>
      <c r="H45">
        <v>1.835</v>
      </c>
      <c r="I45">
        <v>-12.252000000000001</v>
      </c>
      <c r="J45">
        <v>-1.8580000000000001</v>
      </c>
      <c r="K45">
        <v>-7.24</v>
      </c>
      <c r="L45">
        <v>-6.14</v>
      </c>
      <c r="M45">
        <v>24.318999999999999</v>
      </c>
      <c r="N45">
        <v>9.1379999999999999</v>
      </c>
      <c r="O45">
        <v>1.8280000000000001</v>
      </c>
      <c r="P45">
        <v>-19.207000000000001</v>
      </c>
      <c r="Q45">
        <v>2.6150000000000002</v>
      </c>
      <c r="R45">
        <v>5.609</v>
      </c>
    </row>
    <row r="46" spans="1:18" x14ac:dyDescent="0.3">
      <c r="A46">
        <v>999</v>
      </c>
      <c r="B46" t="s">
        <v>74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1.905</v>
      </c>
      <c r="L46">
        <v>-28.425000000000001</v>
      </c>
      <c r="M46">
        <v>-31.158999999999999</v>
      </c>
      <c r="N46">
        <v>21.936</v>
      </c>
      <c r="O46">
        <v>34.296999999999997</v>
      </c>
      <c r="P46">
        <v>37.938000000000002</v>
      </c>
      <c r="Q46">
        <v>-9.7989999999999995</v>
      </c>
      <c r="R46">
        <v>49.247999999999998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0E67-4FC3-4896-A0C3-9F01A6F262FA}">
  <dimension ref="A1:D46"/>
  <sheetViews>
    <sheetView topLeftCell="A2" workbookViewId="0">
      <selection activeCell="E2" sqref="E2"/>
    </sheetView>
  </sheetViews>
  <sheetFormatPr defaultRowHeight="14.4" x14ac:dyDescent="0.3"/>
  <cols>
    <col min="3" max="4" width="12" bestFit="1" customWidth="1"/>
  </cols>
  <sheetData>
    <row r="1" spans="1:4" x14ac:dyDescent="0.3">
      <c r="A1" s="15" t="s">
        <v>12</v>
      </c>
      <c r="B1" s="15" t="s">
        <v>13</v>
      </c>
      <c r="C1" s="15" t="s">
        <v>1</v>
      </c>
      <c r="D1" s="15" t="s">
        <v>2</v>
      </c>
    </row>
    <row r="2" spans="1:4" x14ac:dyDescent="0.3">
      <c r="A2">
        <v>1</v>
      </c>
      <c r="B2" t="s">
        <v>30</v>
      </c>
      <c r="C2">
        <v>8109803.9330000002</v>
      </c>
      <c r="D2">
        <v>7174425.0690000001</v>
      </c>
    </row>
    <row r="3" spans="1:4" x14ac:dyDescent="0.3">
      <c r="A3">
        <v>3</v>
      </c>
      <c r="B3" t="s">
        <v>31</v>
      </c>
      <c r="C3">
        <v>6171187.6720000003</v>
      </c>
      <c r="D3">
        <v>4012334.8629999999</v>
      </c>
    </row>
    <row r="4" spans="1:4" x14ac:dyDescent="0.3">
      <c r="A4">
        <v>4</v>
      </c>
      <c r="B4" t="s">
        <v>32</v>
      </c>
      <c r="C4">
        <v>17544881.092</v>
      </c>
      <c r="D4">
        <v>19741912.188999999</v>
      </c>
    </row>
    <row r="5" spans="1:4" x14ac:dyDescent="0.3">
      <c r="A5">
        <v>5</v>
      </c>
      <c r="B5" t="s">
        <v>33</v>
      </c>
      <c r="C5">
        <v>10323502.477</v>
      </c>
      <c r="D5">
        <v>10429475.108999999</v>
      </c>
    </row>
    <row r="6" spans="1:4" x14ac:dyDescent="0.3">
      <c r="A6">
        <v>6</v>
      </c>
      <c r="B6" t="s">
        <v>34</v>
      </c>
      <c r="C6">
        <v>12372140.466</v>
      </c>
      <c r="D6">
        <v>5035830.4309999999</v>
      </c>
    </row>
    <row r="7" spans="1:4" x14ac:dyDescent="0.3">
      <c r="A7">
        <v>9</v>
      </c>
      <c r="B7" t="s">
        <v>35</v>
      </c>
      <c r="C7">
        <v>2812276.628</v>
      </c>
      <c r="D7">
        <v>1862688.4509999999</v>
      </c>
    </row>
    <row r="8" spans="1:4" x14ac:dyDescent="0.3">
      <c r="A8">
        <v>10</v>
      </c>
      <c r="B8" t="s">
        <v>36</v>
      </c>
      <c r="C8">
        <v>1354847.372</v>
      </c>
      <c r="D8">
        <v>1027631.368</v>
      </c>
    </row>
    <row r="9" spans="1:4" x14ac:dyDescent="0.3">
      <c r="A9">
        <v>11</v>
      </c>
      <c r="B9" t="s">
        <v>37</v>
      </c>
      <c r="C9">
        <v>8786285.4810000006</v>
      </c>
      <c r="D9">
        <v>5699298.1579999998</v>
      </c>
    </row>
    <row r="10" spans="1:4" x14ac:dyDescent="0.3">
      <c r="A10">
        <v>17</v>
      </c>
      <c r="B10" t="s">
        <v>38</v>
      </c>
      <c r="C10">
        <v>4484750.341</v>
      </c>
      <c r="D10">
        <v>5253596.3059999999</v>
      </c>
    </row>
    <row r="11" spans="1:4" x14ac:dyDescent="0.3">
      <c r="A11">
        <v>30</v>
      </c>
      <c r="B11" t="s">
        <v>39</v>
      </c>
      <c r="C11">
        <v>1553154.0260000001</v>
      </c>
      <c r="D11">
        <v>1787055.612</v>
      </c>
    </row>
    <row r="12" spans="1:4" x14ac:dyDescent="0.3">
      <c r="A12">
        <v>38</v>
      </c>
      <c r="B12" t="s">
        <v>40</v>
      </c>
      <c r="C12">
        <v>1383670.561</v>
      </c>
      <c r="D12">
        <v>1660120.7690000001</v>
      </c>
    </row>
    <row r="13" spans="1:4" x14ac:dyDescent="0.3">
      <c r="A13">
        <v>39</v>
      </c>
      <c r="B13" t="s">
        <v>41</v>
      </c>
      <c r="C13">
        <v>1121559.058</v>
      </c>
      <c r="D13">
        <v>2867559.017</v>
      </c>
    </row>
    <row r="14" spans="1:4" x14ac:dyDescent="0.3">
      <c r="A14">
        <v>60</v>
      </c>
      <c r="B14" t="s">
        <v>42</v>
      </c>
      <c r="C14">
        <v>4253020.7489999998</v>
      </c>
      <c r="D14">
        <v>3300647.7779999999</v>
      </c>
    </row>
    <row r="15" spans="1:4" x14ac:dyDescent="0.3">
      <c r="A15">
        <v>61</v>
      </c>
      <c r="B15" t="s">
        <v>43</v>
      </c>
      <c r="C15">
        <v>1515721.699</v>
      </c>
      <c r="D15">
        <v>2455273.4249999998</v>
      </c>
    </row>
    <row r="16" spans="1:4" x14ac:dyDescent="0.3">
      <c r="A16">
        <v>64</v>
      </c>
      <c r="B16" t="s">
        <v>44</v>
      </c>
      <c r="C16">
        <v>1302164.527</v>
      </c>
      <c r="D16">
        <v>1465721.9140000001</v>
      </c>
    </row>
    <row r="17" spans="1:4" x14ac:dyDescent="0.3">
      <c r="A17">
        <v>66</v>
      </c>
      <c r="B17" t="s">
        <v>45</v>
      </c>
      <c r="C17">
        <v>4690524.7130000005</v>
      </c>
      <c r="D17">
        <v>3061416.0550000002</v>
      </c>
    </row>
    <row r="18" spans="1:4" x14ac:dyDescent="0.3">
      <c r="A18">
        <v>68</v>
      </c>
      <c r="B18" t="s">
        <v>46</v>
      </c>
      <c r="C18">
        <v>3568048.1189999999</v>
      </c>
      <c r="D18">
        <v>2341667.4569999999</v>
      </c>
    </row>
    <row r="19" spans="1:4" x14ac:dyDescent="0.3">
      <c r="A19">
        <v>72</v>
      </c>
      <c r="B19" t="s">
        <v>47</v>
      </c>
      <c r="C19">
        <v>2645854.6069999998</v>
      </c>
      <c r="D19">
        <v>3969753.53</v>
      </c>
    </row>
    <row r="20" spans="1:4" x14ac:dyDescent="0.3">
      <c r="A20">
        <v>75</v>
      </c>
      <c r="B20" t="s">
        <v>48</v>
      </c>
      <c r="C20">
        <v>5186535.2879999997</v>
      </c>
      <c r="D20">
        <v>25575826.888</v>
      </c>
    </row>
    <row r="21" spans="1:4" x14ac:dyDescent="0.3">
      <c r="A21">
        <v>76</v>
      </c>
      <c r="B21" t="s">
        <v>49</v>
      </c>
      <c r="C21">
        <v>1526060.6780000001</v>
      </c>
      <c r="D21">
        <v>423546.76299999998</v>
      </c>
    </row>
    <row r="22" spans="1:4" x14ac:dyDescent="0.3">
      <c r="A22">
        <v>78</v>
      </c>
      <c r="B22" t="s">
        <v>50</v>
      </c>
      <c r="C22">
        <v>2120684.3909999998</v>
      </c>
      <c r="D22">
        <v>659913.38500000001</v>
      </c>
    </row>
    <row r="23" spans="1:4" x14ac:dyDescent="0.3">
      <c r="A23">
        <v>81</v>
      </c>
      <c r="B23" t="s">
        <v>51</v>
      </c>
      <c r="C23">
        <v>1693703.4650000001</v>
      </c>
      <c r="D23">
        <v>1645831.9180000001</v>
      </c>
    </row>
    <row r="24" spans="1:4" x14ac:dyDescent="0.3">
      <c r="A24">
        <v>91</v>
      </c>
      <c r="B24" t="s">
        <v>52</v>
      </c>
      <c r="C24">
        <v>1583708.5060000001</v>
      </c>
      <c r="D24">
        <v>413036.946</v>
      </c>
    </row>
    <row r="25" spans="1:4" x14ac:dyDescent="0.3">
      <c r="A25">
        <v>98</v>
      </c>
      <c r="B25" t="s">
        <v>53</v>
      </c>
      <c r="C25">
        <v>1350901.483</v>
      </c>
      <c r="D25">
        <v>402033.353</v>
      </c>
    </row>
    <row r="26" spans="1:4" x14ac:dyDescent="0.3">
      <c r="A26">
        <v>204</v>
      </c>
      <c r="B26" t="s">
        <v>54</v>
      </c>
      <c r="C26">
        <v>2616397.0959999999</v>
      </c>
      <c r="D26">
        <v>795071.22900000005</v>
      </c>
    </row>
    <row r="27" spans="1:4" x14ac:dyDescent="0.3">
      <c r="A27">
        <v>208</v>
      </c>
      <c r="B27" t="s">
        <v>55</v>
      </c>
      <c r="C27">
        <v>1528412.905</v>
      </c>
      <c r="D27">
        <v>1060135.551</v>
      </c>
    </row>
    <row r="28" spans="1:4" x14ac:dyDescent="0.3">
      <c r="A28">
        <v>212</v>
      </c>
      <c r="B28" t="s">
        <v>56</v>
      </c>
      <c r="C28">
        <v>1245367.132</v>
      </c>
      <c r="D28">
        <v>249230.57500000001</v>
      </c>
    </row>
    <row r="29" spans="1:4" x14ac:dyDescent="0.3">
      <c r="A29">
        <v>216</v>
      </c>
      <c r="B29" t="s">
        <v>57</v>
      </c>
      <c r="C29">
        <v>2508274.0249999999</v>
      </c>
      <c r="D29">
        <v>721190.06599999999</v>
      </c>
    </row>
    <row r="30" spans="1:4" x14ac:dyDescent="0.3">
      <c r="A30">
        <v>220</v>
      </c>
      <c r="B30" t="s">
        <v>58</v>
      </c>
      <c r="C30">
        <v>3908360.977</v>
      </c>
      <c r="D30">
        <v>1970856.375</v>
      </c>
    </row>
    <row r="31" spans="1:4" x14ac:dyDescent="0.3">
      <c r="A31">
        <v>400</v>
      </c>
      <c r="B31" t="s">
        <v>59</v>
      </c>
      <c r="C31">
        <v>13207644.693</v>
      </c>
      <c r="D31">
        <v>11703746.832</v>
      </c>
    </row>
    <row r="32" spans="1:4" x14ac:dyDescent="0.3">
      <c r="A32">
        <v>404</v>
      </c>
      <c r="B32" t="s">
        <v>60</v>
      </c>
      <c r="C32">
        <v>1564094.632</v>
      </c>
      <c r="D32">
        <v>938581.77099999995</v>
      </c>
    </row>
    <row r="33" spans="1:4" x14ac:dyDescent="0.3">
      <c r="A33">
        <v>508</v>
      </c>
      <c r="B33" t="s">
        <v>61</v>
      </c>
      <c r="C33">
        <v>963257.55500000005</v>
      </c>
      <c r="D33">
        <v>3541625.406</v>
      </c>
    </row>
    <row r="34" spans="1:4" x14ac:dyDescent="0.3">
      <c r="A34">
        <v>604</v>
      </c>
      <c r="B34" t="s">
        <v>62</v>
      </c>
      <c r="C34">
        <v>1477063.8770000001</v>
      </c>
      <c r="D34">
        <v>46824.190999999999</v>
      </c>
    </row>
    <row r="35" spans="1:4" x14ac:dyDescent="0.3">
      <c r="A35">
        <v>608</v>
      </c>
      <c r="B35" t="s">
        <v>63</v>
      </c>
      <c r="C35">
        <v>1918856.862</v>
      </c>
      <c r="D35">
        <v>175836.64600000001</v>
      </c>
    </row>
    <row r="36" spans="1:4" x14ac:dyDescent="0.3">
      <c r="A36">
        <v>612</v>
      </c>
      <c r="B36" t="s">
        <v>64</v>
      </c>
      <c r="C36">
        <v>9970224.3509999998</v>
      </c>
      <c r="D36">
        <v>1587719.1680000001</v>
      </c>
    </row>
    <row r="37" spans="1:4" x14ac:dyDescent="0.3">
      <c r="A37">
        <v>616</v>
      </c>
      <c r="B37" t="s">
        <v>65</v>
      </c>
      <c r="C37">
        <v>2536746.3560000001</v>
      </c>
      <c r="D37">
        <v>2500961.7650000001</v>
      </c>
    </row>
    <row r="38" spans="1:4" x14ac:dyDescent="0.3">
      <c r="A38">
        <v>624</v>
      </c>
      <c r="B38" t="s">
        <v>66</v>
      </c>
      <c r="C38">
        <v>5664540.4560000002</v>
      </c>
      <c r="D38">
        <v>1876129.9750000001</v>
      </c>
    </row>
    <row r="39" spans="1:4" x14ac:dyDescent="0.3">
      <c r="A39">
        <v>632</v>
      </c>
      <c r="B39" t="s">
        <v>67</v>
      </c>
      <c r="C39">
        <v>235851.57500000001</v>
      </c>
      <c r="D39">
        <v>3029900.878</v>
      </c>
    </row>
    <row r="40" spans="1:4" x14ac:dyDescent="0.3">
      <c r="A40">
        <v>647</v>
      </c>
      <c r="B40" t="s">
        <v>68</v>
      </c>
      <c r="C40">
        <v>4894436.5159999998</v>
      </c>
      <c r="D40">
        <v>2198582.4610000001</v>
      </c>
    </row>
    <row r="41" spans="1:4" x14ac:dyDescent="0.3">
      <c r="A41">
        <v>664</v>
      </c>
      <c r="B41" t="s">
        <v>69</v>
      </c>
      <c r="C41">
        <v>1104155.27</v>
      </c>
      <c r="D41">
        <v>7197060.4040000001</v>
      </c>
    </row>
    <row r="42" spans="1:4" x14ac:dyDescent="0.3">
      <c r="A42">
        <v>701</v>
      </c>
      <c r="B42" t="s">
        <v>70</v>
      </c>
      <c r="C42">
        <v>399253.44699999999</v>
      </c>
      <c r="D42">
        <v>2717673.3390000002</v>
      </c>
    </row>
    <row r="43" spans="1:4" x14ac:dyDescent="0.3">
      <c r="A43">
        <v>720</v>
      </c>
      <c r="B43" t="s">
        <v>71</v>
      </c>
      <c r="C43">
        <v>3377764.2820000001</v>
      </c>
      <c r="D43">
        <v>29099543.833000001</v>
      </c>
    </row>
    <row r="44" spans="1:4" x14ac:dyDescent="0.3">
      <c r="A44">
        <v>728</v>
      </c>
      <c r="B44" t="s">
        <v>72</v>
      </c>
      <c r="C44">
        <v>853146.48699999996</v>
      </c>
      <c r="D44">
        <v>6869902.3619999997</v>
      </c>
    </row>
    <row r="45" spans="1:4" x14ac:dyDescent="0.3">
      <c r="A45">
        <v>732</v>
      </c>
      <c r="B45" t="s">
        <v>73</v>
      </c>
      <c r="C45">
        <v>433042.37800000003</v>
      </c>
      <c r="D45">
        <v>3953344.18</v>
      </c>
    </row>
    <row r="46" spans="1:4" x14ac:dyDescent="0.3">
      <c r="A46">
        <v>999</v>
      </c>
      <c r="B46" t="s">
        <v>74</v>
      </c>
      <c r="C46">
        <v>0</v>
      </c>
      <c r="D46">
        <v>20391279.129000001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80% exp. &amp; imp. countries</vt:lpstr>
      <vt:lpstr>Export &amp; import in 2013-2021</vt:lpstr>
      <vt:lpstr>Data &gt;&gt;&gt;&gt;</vt:lpstr>
      <vt:lpstr>Total export-import comparison</vt:lpstr>
      <vt:lpstr>Top 80% year-year change</vt:lpstr>
      <vt:lpstr>Top 80% export-import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Dolan</dc:creator>
  <cp:lastModifiedBy>Dolan</cp:lastModifiedBy>
  <dcterms:created xsi:type="dcterms:W3CDTF">2015-06-05T18:17:20Z</dcterms:created>
  <dcterms:modified xsi:type="dcterms:W3CDTF">2022-01-29T21:26:16Z</dcterms:modified>
</cp:coreProperties>
</file>