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Lenovo\Desktop\empresa afrodita\Contabilidad\"/>
    </mc:Choice>
  </mc:AlternateContent>
  <xr:revisionPtr revIDLastSave="0" documentId="8_{6FD85C09-266B-462A-8F73-E3689C967B09}"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 l="1"/>
  <c r="I4" i="1"/>
  <c r="J4" i="1"/>
  <c r="O4" i="1"/>
  <c r="P4" i="1"/>
  <c r="F5" i="1"/>
  <c r="I5" i="1"/>
  <c r="J5" i="1"/>
  <c r="O5" i="1"/>
  <c r="P5" i="1"/>
  <c r="F6" i="1"/>
  <c r="I6" i="1"/>
  <c r="J6" i="1"/>
  <c r="O6" i="1"/>
  <c r="P6" i="1"/>
  <c r="F7" i="1"/>
  <c r="I7" i="1"/>
  <c r="J7" i="1"/>
  <c r="O7" i="1"/>
  <c r="P7" i="1"/>
  <c r="F8" i="1"/>
  <c r="I8" i="1"/>
  <c r="J8" i="1"/>
  <c r="O8" i="1"/>
  <c r="P8" i="1"/>
  <c r="I9" i="1"/>
  <c r="J9" i="1"/>
  <c r="O9" i="1"/>
  <c r="P9" i="1"/>
  <c r="I10" i="1"/>
  <c r="J10" i="1"/>
  <c r="O10" i="1"/>
  <c r="P10" i="1"/>
  <c r="I11" i="1"/>
  <c r="J11" i="1"/>
  <c r="O11" i="1"/>
  <c r="P11" i="1"/>
  <c r="J3" i="1"/>
  <c r="O3" i="1"/>
  <c r="F3" i="1"/>
  <c r="I3" i="1"/>
  <c r="P3" i="1"/>
</calcChain>
</file>

<file path=xl/sharedStrings.xml><?xml version="1.0" encoding="utf-8"?>
<sst xmlns="http://schemas.openxmlformats.org/spreadsheetml/2006/main" count="37" uniqueCount="36">
  <si>
    <t>N°</t>
  </si>
  <si>
    <t xml:space="preserve">Nombres </t>
  </si>
  <si>
    <t xml:space="preserve">Salario Ordinario </t>
  </si>
  <si>
    <t>Horas Extras</t>
  </si>
  <si>
    <t xml:space="preserve">Comisiones </t>
  </si>
  <si>
    <t xml:space="preserve">Bonif. Inc. Mes. </t>
  </si>
  <si>
    <t xml:space="preserve">Total Devengado </t>
  </si>
  <si>
    <t xml:space="preserve">Descuentos </t>
  </si>
  <si>
    <t xml:space="preserve">Total Descuentos </t>
  </si>
  <si>
    <t xml:space="preserve">Total Líquido </t>
  </si>
  <si>
    <t>IGSS</t>
  </si>
  <si>
    <t>Valor</t>
  </si>
  <si>
    <t>ISR</t>
  </si>
  <si>
    <t xml:space="preserve">ANT. </t>
  </si>
  <si>
    <t xml:space="preserve">Judicial </t>
  </si>
  <si>
    <t xml:space="preserve">Préstamos </t>
  </si>
  <si>
    <t xml:space="preserve">Deseño Gráfico </t>
  </si>
  <si>
    <t xml:space="preserve">Área </t>
  </si>
  <si>
    <t xml:space="preserve">Recursos Humanos </t>
  </si>
  <si>
    <t xml:space="preserve">Geraldy Santos </t>
  </si>
  <si>
    <t xml:space="preserve">Sofía Bámaca </t>
  </si>
  <si>
    <t xml:space="preserve">Contable </t>
  </si>
  <si>
    <t xml:space="preserve">Sergio Rodas </t>
  </si>
  <si>
    <t xml:space="preserve">Seguridad </t>
  </si>
  <si>
    <t>Ricardo Yojcom</t>
  </si>
  <si>
    <t>Operativa</t>
  </si>
  <si>
    <t xml:space="preserve">Jonathan Méndez </t>
  </si>
  <si>
    <t xml:space="preserve">Marketing </t>
  </si>
  <si>
    <t xml:space="preserve">Fernando Flores </t>
  </si>
  <si>
    <t xml:space="preserve">Auxiliar </t>
  </si>
  <si>
    <t xml:space="preserve">Especilistas </t>
  </si>
  <si>
    <t xml:space="preserve">Reclutadores </t>
  </si>
  <si>
    <t xml:space="preserve">Juan Pérez </t>
  </si>
  <si>
    <t xml:space="preserve">Miguel Ochoa </t>
  </si>
  <si>
    <t xml:space="preserve">Andrés Gutiérrez </t>
  </si>
  <si>
    <t>NOTA: En la empresa hay 70 empleados en total, de los cuales 6 de ellos son gerentes por lo que son los únicos en esos cargos, 20 auxiliares en total por lo que su sueldo es el mismo. 36 especialistas en total con el mimso sueldo y 8 reclutadores con el mismo sueldo. Por lo que, en total de sueldos al mes serían de Q256,559.94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</si>
</sst>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100A]* #,##0.00_-;\-[$Q-100A]* #,##0.00_-;_-[$Q-100A]* &quot;-&quot;??_-;_-@_-"/>
  </numFmts>
  <fonts count="10" x14ac:knownFonts="1">
    <font>
      <sz val="11"/>
      <color theme="1"/>
      <name val="Aptos Narrow"/>
      <family val="2"/>
      <scheme val="minor"/>
    </font>
    <font>
      <sz val="11"/>
      <color rgb="FF000000"/>
      <name val="Aptos Narrow"/>
      <family val="2"/>
    </font>
    <font>
      <b/>
      <sz val="12"/>
      <color rgb="FF000000"/>
      <name val="Aptos Narrow"/>
      <scheme val="minor"/>
    </font>
    <font>
      <sz val="11"/>
      <color theme="1"/>
      <name val="Aptos Narrow"/>
      <scheme val="minor"/>
    </font>
    <font>
      <sz val="11"/>
      <color rgb="FF000000"/>
      <name val="Aptos Narrow"/>
    </font>
    <font>
      <b/>
      <sz val="12"/>
      <color rgb="FF000000"/>
      <name val="Aptos Narrow"/>
      <family val="2"/>
      <scheme val="minor"/>
    </font>
    <font>
      <b/>
      <sz val="11"/>
      <color rgb="FF000000"/>
      <name val="Aptos Narrow"/>
      <family val="2"/>
      <scheme val="minor"/>
    </font>
    <font>
      <sz val="11"/>
      <color rgb="FF000000"/>
      <name val="Aptos Narrow"/>
      <family val="2"/>
      <scheme val="minor"/>
    </font>
    <font>
      <b/>
      <sz val="25"/>
      <color rgb="FF000000"/>
      <name val="Aptos Narrow"/>
      <family val="2"/>
      <scheme val="minor"/>
    </font>
    <font>
      <b/>
      <sz val="15"/>
      <color rgb="FF000000"/>
      <name val="Aptos Narrow"/>
      <family val="2"/>
      <scheme val="minor"/>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4">
    <xf numFmtId="0" fontId="0" fillId="0" borderId="0" xfId="0"/>
    <xf numFmtId="0" fontId="1" fillId="0" borderId="6" xfId="0" applyFont="1" applyBorder="1"/>
    <xf numFmtId="164" fontId="1" fillId="0" borderId="6" xfId="0" applyNumberFormat="1" applyFont="1" applyBorder="1" applyAlignment="1">
      <alignment horizontal="right"/>
    </xf>
    <xf numFmtId="164" fontId="1" fillId="0" borderId="6" xfId="0" applyNumberFormat="1" applyFont="1" applyBorder="1"/>
    <xf numFmtId="164" fontId="1" fillId="0" borderId="7" xfId="0" applyNumberFormat="1" applyFont="1" applyBorder="1"/>
    <xf numFmtId="0" fontId="1" fillId="0" borderId="7" xfId="0" applyFont="1" applyBorder="1"/>
    <xf numFmtId="164" fontId="1" fillId="0" borderId="7" xfId="0" applyNumberFormat="1" applyFont="1" applyBorder="1" applyAlignment="1">
      <alignment horizontal="right"/>
    </xf>
    <xf numFmtId="0" fontId="3" fillId="0" borderId="0" xfId="0" applyFont="1"/>
    <xf numFmtId="0" fontId="2" fillId="0" borderId="7" xfId="0" applyFont="1" applyBorder="1" applyAlignment="1">
      <alignment horizontal="center" vertical="center"/>
    </xf>
    <xf numFmtId="164" fontId="4" fillId="0" borderId="7" xfId="0" applyNumberFormat="1" applyFont="1" applyBorder="1"/>
    <xf numFmtId="164" fontId="4" fillId="0" borderId="6" xfId="0" applyNumberFormat="1" applyFont="1" applyBorder="1"/>
    <xf numFmtId="164" fontId="4" fillId="0" borderId="8" xfId="0" applyNumberFormat="1" applyFont="1" applyBorder="1"/>
    <xf numFmtId="0" fontId="4" fillId="0" borderId="0" xfId="0" applyFont="1"/>
    <xf numFmtId="164" fontId="4" fillId="0" borderId="0" xfId="0" applyNumberFormat="1" applyFont="1"/>
    <xf numFmtId="0" fontId="6" fillId="0" borderId="0" xfId="0" applyFont="1"/>
    <xf numFmtId="0" fontId="7" fillId="0" borderId="0" xfId="0" applyFont="1"/>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0" fontId="5" fillId="0" borderId="7" xfId="0" applyFont="1" applyBorder="1" applyAlignment="1">
      <alignment horizontal="center" vertical="center"/>
    </xf>
    <xf numFmtId="0" fontId="1" fillId="0" borderId="1" xfId="0" applyFont="1" applyBorder="1"/>
    <xf numFmtId="164" fontId="1" fillId="0" borderId="1" xfId="0" applyNumberFormat="1" applyFont="1" applyBorder="1" applyAlignment="1">
      <alignment horizontal="right"/>
    </xf>
    <xf numFmtId="164" fontId="1" fillId="0" borderId="10" xfId="0" applyNumberFormat="1" applyFont="1" applyBorder="1"/>
    <xf numFmtId="164" fontId="1" fillId="0" borderId="1" xfId="0" applyNumberFormat="1" applyFont="1" applyBorder="1"/>
    <xf numFmtId="164" fontId="4" fillId="0" borderId="1" xfId="0" applyNumberFormat="1" applyFont="1" applyBorder="1"/>
    <xf numFmtId="164" fontId="4" fillId="0" borderId="1" xfId="0" applyNumberFormat="1" applyFont="1" applyBorder="1" applyAlignment="1">
      <alignment horizontal="right"/>
    </xf>
    <xf numFmtId="164" fontId="0" fillId="0" borderId="0" xfId="0" applyNumberFormat="1"/>
    <xf numFmtId="164" fontId="0" fillId="0" borderId="7" xfId="0" applyNumberFormat="1" applyBorder="1"/>
    <xf numFmtId="0" fontId="0" fillId="0" borderId="7" xfId="0" applyBorder="1"/>
    <xf numFmtId="0" fontId="8" fillId="0" borderId="0" xfId="0" applyFont="1" applyAlignment="1">
      <alignment wrapText="1"/>
    </xf>
    <xf numFmtId="0" fontId="9" fillId="0" borderId="0" xfId="0" applyFont="1" applyAlignment="1">
      <alignment wrapText="1"/>
    </xf>
    <xf numFmtId="164" fontId="4" fillId="0" borderId="9" xfId="0" applyNumberFormat="1" applyFont="1" applyBorder="1"/>
    <xf numFmtId="0" fontId="0" fillId="0" borderId="5" xfId="0"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3"/>
  <sheetViews>
    <sheetView tabSelected="1" workbookViewId="0">
      <selection activeCell="A12" sqref="A12:P13"/>
    </sheetView>
  </sheetViews>
  <sheetFormatPr baseColWidth="10" defaultColWidth="8.7265625" defaultRowHeight="14.5" x14ac:dyDescent="0.35"/>
  <cols>
    <col min="1" max="1" width="4.54296875" customWidth="1"/>
    <col min="2" max="2" width="16.36328125" customWidth="1"/>
    <col min="3" max="3" width="20.453125" customWidth="1"/>
    <col min="4" max="4" width="14" customWidth="1"/>
    <col min="5" max="5" width="4.54296875" customWidth="1"/>
    <col min="6" max="6" width="13.1796875" customWidth="1"/>
    <col min="7" max="7" width="13.81640625" customWidth="1"/>
    <col min="8" max="8" width="11.1796875" customWidth="1"/>
    <col min="9" max="9" width="13.54296875" customWidth="1"/>
    <col min="10" max="10" width="10.6328125" customWidth="1"/>
    <col min="11" max="11" width="10.36328125" customWidth="1"/>
    <col min="12" max="12" width="11.7265625" customWidth="1"/>
    <col min="13" max="13" width="9.1796875" bestFit="1" customWidth="1"/>
    <col min="14" max="14" width="13" customWidth="1"/>
    <col min="15" max="15" width="12.6328125" customWidth="1"/>
    <col min="16" max="16" width="13.26953125" customWidth="1"/>
    <col min="17" max="46" width="9.1796875" customWidth="1"/>
  </cols>
  <sheetData>
    <row r="1" spans="1:42" ht="15.75" customHeight="1" x14ac:dyDescent="0.75">
      <c r="A1" s="33" t="s">
        <v>0</v>
      </c>
      <c r="B1" s="33" t="s">
        <v>1</v>
      </c>
      <c r="C1" s="33" t="s">
        <v>17</v>
      </c>
      <c r="D1" s="35" t="s">
        <v>2</v>
      </c>
      <c r="E1" s="37" t="s">
        <v>3</v>
      </c>
      <c r="F1" s="38"/>
      <c r="G1" s="33" t="s">
        <v>4</v>
      </c>
      <c r="H1" s="39" t="s">
        <v>5</v>
      </c>
      <c r="I1" s="39" t="s">
        <v>6</v>
      </c>
      <c r="J1" s="41" t="s">
        <v>7</v>
      </c>
      <c r="K1" s="42"/>
      <c r="L1" s="42"/>
      <c r="M1" s="42"/>
      <c r="N1" s="43"/>
      <c r="O1" s="39" t="s">
        <v>8</v>
      </c>
      <c r="P1" s="39" t="s">
        <v>9</v>
      </c>
      <c r="Q1" s="15"/>
      <c r="R1" s="29"/>
      <c r="S1" s="29"/>
      <c r="T1" s="29"/>
      <c r="U1" s="14"/>
      <c r="V1" s="28"/>
      <c r="W1" s="28"/>
      <c r="X1" s="28"/>
      <c r="Y1" s="14"/>
      <c r="Z1" s="28"/>
      <c r="AA1" s="28"/>
      <c r="AB1" s="28"/>
      <c r="AD1" s="7"/>
      <c r="AE1" s="7"/>
      <c r="AF1" s="7"/>
      <c r="AG1" s="7"/>
      <c r="AH1" s="7"/>
      <c r="AI1" s="7"/>
      <c r="AJ1" s="7"/>
      <c r="AK1" s="7"/>
      <c r="AL1" s="7"/>
      <c r="AM1" s="7"/>
      <c r="AN1" s="7"/>
      <c r="AO1" s="7"/>
      <c r="AP1" s="7"/>
    </row>
    <row r="2" spans="1:42" ht="32.5" x14ac:dyDescent="0.75">
      <c r="A2" s="34"/>
      <c r="B2" s="34"/>
      <c r="C2" s="34"/>
      <c r="D2" s="36"/>
      <c r="E2" s="8" t="s">
        <v>0</v>
      </c>
      <c r="F2" s="8" t="s">
        <v>11</v>
      </c>
      <c r="G2" s="34"/>
      <c r="H2" s="40"/>
      <c r="I2" s="40"/>
      <c r="J2" s="18" t="s">
        <v>10</v>
      </c>
      <c r="K2" s="18" t="s">
        <v>12</v>
      </c>
      <c r="L2" s="18" t="s">
        <v>13</v>
      </c>
      <c r="M2" s="18" t="s">
        <v>14</v>
      </c>
      <c r="N2" s="18" t="s">
        <v>15</v>
      </c>
      <c r="O2" s="40"/>
      <c r="P2" s="40"/>
      <c r="Q2" s="15"/>
      <c r="R2" s="29"/>
      <c r="S2" s="29"/>
      <c r="T2" s="29"/>
      <c r="U2" s="14"/>
      <c r="V2" s="28"/>
      <c r="W2" s="28"/>
      <c r="X2" s="28"/>
      <c r="Y2" s="14"/>
      <c r="Z2" s="28"/>
      <c r="AA2" s="28"/>
      <c r="AB2" s="28"/>
      <c r="AD2" s="7"/>
      <c r="AE2" s="7"/>
      <c r="AF2" s="7"/>
      <c r="AG2" s="7"/>
      <c r="AH2" s="7"/>
      <c r="AI2" s="7"/>
      <c r="AJ2" s="7"/>
      <c r="AK2" s="7"/>
      <c r="AL2" s="7"/>
      <c r="AM2" s="7"/>
      <c r="AN2" s="7"/>
      <c r="AO2" s="7"/>
      <c r="AP2" s="7"/>
    </row>
    <row r="3" spans="1:42" x14ac:dyDescent="0.35">
      <c r="A3" s="1">
        <v>1</v>
      </c>
      <c r="B3" s="1" t="s">
        <v>20</v>
      </c>
      <c r="C3" s="1" t="s">
        <v>16</v>
      </c>
      <c r="D3" s="2">
        <v>4465</v>
      </c>
      <c r="E3" s="1">
        <v>0</v>
      </c>
      <c r="F3" s="3">
        <f>D3/30/8*1.5*E3</f>
        <v>0</v>
      </c>
      <c r="G3" s="3">
        <v>0</v>
      </c>
      <c r="H3" s="10">
        <v>250</v>
      </c>
      <c r="I3" s="10">
        <f t="shared" ref="I3:I11" si="0">SUM(F3:H3)+D3</f>
        <v>4715</v>
      </c>
      <c r="J3" s="10">
        <f t="shared" ref="J3:J11" si="1">D3*4.83%</f>
        <v>215.65950000000001</v>
      </c>
      <c r="K3" s="10">
        <v>24.97</v>
      </c>
      <c r="L3" s="17">
        <v>0</v>
      </c>
      <c r="M3" s="17">
        <v>0</v>
      </c>
      <c r="N3" s="17">
        <v>0</v>
      </c>
      <c r="O3" s="10">
        <f t="shared" ref="O3:O11" si="2">SUM(J3:N3)</f>
        <v>240.62950000000001</v>
      </c>
      <c r="P3" s="10">
        <f t="shared" ref="P3:P11" si="3">I3-O3</f>
        <v>4474.3705</v>
      </c>
      <c r="Q3" s="12"/>
      <c r="R3" s="13"/>
      <c r="S3" s="13"/>
      <c r="T3" s="13"/>
      <c r="U3" s="13"/>
      <c r="V3" s="13"/>
      <c r="W3" s="13"/>
      <c r="X3" s="13"/>
      <c r="Y3" s="13"/>
      <c r="Z3" s="13"/>
      <c r="AA3" s="13"/>
      <c r="AB3" s="13"/>
    </row>
    <row r="4" spans="1:42" x14ac:dyDescent="0.35">
      <c r="A4" s="5">
        <v>2</v>
      </c>
      <c r="B4" s="5" t="s">
        <v>19</v>
      </c>
      <c r="C4" s="5" t="s">
        <v>18</v>
      </c>
      <c r="D4" s="6">
        <v>4720.1000000000004</v>
      </c>
      <c r="E4" s="5">
        <v>0</v>
      </c>
      <c r="F4" s="3">
        <f t="shared" ref="F4:F8" si="4">D4/30/8*1.5*E4</f>
        <v>0</v>
      </c>
      <c r="G4" s="4">
        <v>0</v>
      </c>
      <c r="H4" s="9">
        <v>250</v>
      </c>
      <c r="I4" s="10">
        <f t="shared" si="0"/>
        <v>4970.1000000000004</v>
      </c>
      <c r="J4" s="10">
        <f t="shared" si="1"/>
        <v>227.98083000000003</v>
      </c>
      <c r="K4" s="9">
        <v>37.11</v>
      </c>
      <c r="L4" s="16">
        <v>0</v>
      </c>
      <c r="M4" s="16">
        <v>0</v>
      </c>
      <c r="N4" s="16">
        <v>0</v>
      </c>
      <c r="O4" s="10">
        <f t="shared" si="2"/>
        <v>265.09083000000004</v>
      </c>
      <c r="P4" s="10">
        <f t="shared" si="3"/>
        <v>4705.0091700000003</v>
      </c>
      <c r="Q4" s="12"/>
      <c r="R4" s="13"/>
      <c r="S4" s="13"/>
      <c r="T4" s="13"/>
      <c r="U4" s="13"/>
      <c r="V4" s="13"/>
      <c r="W4" s="13"/>
      <c r="X4" s="13"/>
      <c r="Y4" s="13"/>
      <c r="Z4" s="13"/>
      <c r="AA4" s="13"/>
      <c r="AB4" s="13"/>
    </row>
    <row r="5" spans="1:42" x14ac:dyDescent="0.35">
      <c r="A5" s="5">
        <v>3</v>
      </c>
      <c r="B5" s="5" t="s">
        <v>22</v>
      </c>
      <c r="C5" s="5" t="s">
        <v>21</v>
      </c>
      <c r="D5" s="6">
        <v>5000</v>
      </c>
      <c r="E5" s="5">
        <v>0</v>
      </c>
      <c r="F5" s="3">
        <f t="shared" si="4"/>
        <v>0</v>
      </c>
      <c r="G5" s="4">
        <v>0</v>
      </c>
      <c r="H5" s="9">
        <v>250</v>
      </c>
      <c r="I5" s="10">
        <f t="shared" si="0"/>
        <v>5250</v>
      </c>
      <c r="J5" s="10">
        <f t="shared" si="1"/>
        <v>241.5</v>
      </c>
      <c r="K5" s="9">
        <v>50.43</v>
      </c>
      <c r="L5" s="16">
        <v>0</v>
      </c>
      <c r="M5" s="16">
        <v>0</v>
      </c>
      <c r="N5" s="16">
        <v>0</v>
      </c>
      <c r="O5" s="10">
        <f t="shared" si="2"/>
        <v>291.93</v>
      </c>
      <c r="P5" s="10">
        <f t="shared" si="3"/>
        <v>4958.07</v>
      </c>
      <c r="Q5" s="12"/>
      <c r="R5" s="13"/>
      <c r="S5" s="13"/>
      <c r="T5" s="13"/>
      <c r="U5" s="13"/>
      <c r="V5" s="13"/>
      <c r="W5" s="13"/>
      <c r="X5" s="13"/>
      <c r="Y5" s="13"/>
      <c r="Z5" s="13"/>
      <c r="AA5" s="13"/>
      <c r="AB5" s="13"/>
    </row>
    <row r="6" spans="1:42" x14ac:dyDescent="0.35">
      <c r="A6" s="5">
        <v>4</v>
      </c>
      <c r="B6" s="5" t="s">
        <v>24</v>
      </c>
      <c r="C6" s="5" t="s">
        <v>23</v>
      </c>
      <c r="D6" s="6">
        <v>3200</v>
      </c>
      <c r="E6" s="5">
        <v>0</v>
      </c>
      <c r="F6" s="3">
        <f t="shared" si="4"/>
        <v>0</v>
      </c>
      <c r="G6" s="4">
        <v>0</v>
      </c>
      <c r="H6" s="9">
        <v>250</v>
      </c>
      <c r="I6" s="10">
        <f t="shared" si="0"/>
        <v>3450</v>
      </c>
      <c r="J6" s="10">
        <f t="shared" si="1"/>
        <v>154.56</v>
      </c>
      <c r="K6" s="9">
        <v>0</v>
      </c>
      <c r="L6" s="16">
        <v>0</v>
      </c>
      <c r="M6" s="16">
        <v>0</v>
      </c>
      <c r="N6" s="16">
        <v>0</v>
      </c>
      <c r="O6" s="10">
        <f t="shared" si="2"/>
        <v>154.56</v>
      </c>
      <c r="P6" s="10">
        <f t="shared" si="3"/>
        <v>3295.44</v>
      </c>
      <c r="Q6" s="12"/>
      <c r="R6" s="13"/>
      <c r="S6" s="13"/>
      <c r="T6" s="13"/>
      <c r="U6" s="13"/>
      <c r="V6" s="13"/>
      <c r="W6" s="13"/>
      <c r="X6" s="13"/>
      <c r="Y6" s="13"/>
      <c r="Z6" s="13"/>
      <c r="AA6" s="13"/>
      <c r="AB6" s="13"/>
    </row>
    <row r="7" spans="1:42" ht="15" customHeight="1" x14ac:dyDescent="0.35">
      <c r="A7" s="19">
        <v>5</v>
      </c>
      <c r="B7" s="19" t="s">
        <v>26</v>
      </c>
      <c r="C7" s="19" t="s">
        <v>25</v>
      </c>
      <c r="D7" s="20">
        <v>4000</v>
      </c>
      <c r="E7" s="19">
        <v>0</v>
      </c>
      <c r="F7" s="21">
        <f t="shared" si="4"/>
        <v>0</v>
      </c>
      <c r="G7" s="22">
        <v>0</v>
      </c>
      <c r="H7" s="23">
        <v>250</v>
      </c>
      <c r="I7" s="10">
        <f t="shared" si="0"/>
        <v>4250</v>
      </c>
      <c r="J7" s="10">
        <f t="shared" si="1"/>
        <v>193.20000000000002</v>
      </c>
      <c r="K7" s="23">
        <v>2.84</v>
      </c>
      <c r="L7" s="24">
        <v>0</v>
      </c>
      <c r="M7" s="24">
        <v>0</v>
      </c>
      <c r="N7" s="24">
        <v>0</v>
      </c>
      <c r="O7" s="10">
        <f t="shared" si="2"/>
        <v>196.04000000000002</v>
      </c>
      <c r="P7" s="10">
        <f t="shared" si="3"/>
        <v>4053.96</v>
      </c>
      <c r="Q7" s="12"/>
      <c r="R7" s="13"/>
      <c r="S7" s="13"/>
      <c r="T7" s="13"/>
      <c r="U7" s="13"/>
      <c r="V7" s="13"/>
      <c r="W7" s="13"/>
      <c r="X7" s="13"/>
      <c r="Y7" s="13"/>
      <c r="Z7" s="13"/>
      <c r="AA7" s="13"/>
      <c r="AB7" s="13"/>
    </row>
    <row r="8" spans="1:42" ht="15" customHeight="1" x14ac:dyDescent="0.35">
      <c r="A8" s="19">
        <v>6</v>
      </c>
      <c r="B8" s="19" t="s">
        <v>28</v>
      </c>
      <c r="C8" s="19" t="s">
        <v>27</v>
      </c>
      <c r="D8" s="20">
        <v>4000</v>
      </c>
      <c r="E8" s="19">
        <v>0</v>
      </c>
      <c r="F8" s="22">
        <f t="shared" si="4"/>
        <v>0</v>
      </c>
      <c r="G8" s="22">
        <v>0</v>
      </c>
      <c r="H8" s="9">
        <v>250</v>
      </c>
      <c r="I8" s="10">
        <f t="shared" si="0"/>
        <v>4250</v>
      </c>
      <c r="J8" s="10">
        <f t="shared" si="1"/>
        <v>193.20000000000002</v>
      </c>
      <c r="K8" s="23">
        <v>2.84</v>
      </c>
      <c r="L8" s="24">
        <v>0</v>
      </c>
      <c r="M8" s="24">
        <v>0</v>
      </c>
      <c r="N8" s="24">
        <v>0</v>
      </c>
      <c r="O8" s="10">
        <f t="shared" si="2"/>
        <v>196.04000000000002</v>
      </c>
      <c r="P8" s="10">
        <f t="shared" si="3"/>
        <v>4053.96</v>
      </c>
      <c r="Q8" s="12"/>
      <c r="R8" s="13"/>
      <c r="S8" s="13"/>
      <c r="T8" s="13"/>
      <c r="U8" s="13"/>
      <c r="V8" s="13"/>
      <c r="W8" s="13"/>
      <c r="X8" s="13"/>
      <c r="Y8" s="13"/>
      <c r="Z8" s="13"/>
      <c r="AA8" s="13"/>
      <c r="AB8" s="13"/>
    </row>
    <row r="9" spans="1:42" x14ac:dyDescent="0.35">
      <c r="A9" s="5">
        <v>7</v>
      </c>
      <c r="B9" s="5" t="s">
        <v>32</v>
      </c>
      <c r="C9" s="5" t="s">
        <v>29</v>
      </c>
      <c r="D9" s="6">
        <v>3750</v>
      </c>
      <c r="E9" s="5">
        <v>0</v>
      </c>
      <c r="F9" s="4">
        <v>0</v>
      </c>
      <c r="G9" s="4">
        <v>0</v>
      </c>
      <c r="H9" s="9">
        <v>250</v>
      </c>
      <c r="I9" s="10">
        <f t="shared" si="0"/>
        <v>4000</v>
      </c>
      <c r="J9" s="11">
        <f t="shared" si="1"/>
        <v>181.125</v>
      </c>
      <c r="K9" s="9">
        <v>0</v>
      </c>
      <c r="L9" s="9">
        <v>0</v>
      </c>
      <c r="M9" s="9">
        <v>0</v>
      </c>
      <c r="N9" s="9">
        <v>0</v>
      </c>
      <c r="O9" s="30">
        <f t="shared" si="2"/>
        <v>181.125</v>
      </c>
      <c r="P9" s="10">
        <f t="shared" si="3"/>
        <v>3818.875</v>
      </c>
      <c r="Q9" s="12"/>
      <c r="R9" s="13"/>
      <c r="S9" s="13"/>
      <c r="T9" s="13"/>
      <c r="U9" s="13"/>
      <c r="V9" s="13"/>
      <c r="W9" s="13"/>
      <c r="X9" s="13"/>
      <c r="Y9" s="13"/>
      <c r="Z9" s="13"/>
      <c r="AA9" s="13"/>
      <c r="AB9" s="13"/>
    </row>
    <row r="10" spans="1:42" x14ac:dyDescent="0.35">
      <c r="A10" s="5">
        <v>8</v>
      </c>
      <c r="B10" s="5" t="s">
        <v>33</v>
      </c>
      <c r="C10" s="5" t="s">
        <v>30</v>
      </c>
      <c r="D10" s="6">
        <v>4000</v>
      </c>
      <c r="E10" s="5">
        <v>0</v>
      </c>
      <c r="F10" s="4">
        <v>0</v>
      </c>
      <c r="G10" s="4">
        <v>0</v>
      </c>
      <c r="H10" s="9">
        <v>250</v>
      </c>
      <c r="I10" s="10">
        <f t="shared" si="0"/>
        <v>4250</v>
      </c>
      <c r="J10" s="11">
        <f t="shared" si="1"/>
        <v>193.20000000000002</v>
      </c>
      <c r="K10" s="9">
        <v>2.84</v>
      </c>
      <c r="L10" s="9">
        <v>0</v>
      </c>
      <c r="M10" s="9">
        <v>0</v>
      </c>
      <c r="N10" s="9">
        <v>0</v>
      </c>
      <c r="O10" s="30">
        <f t="shared" si="2"/>
        <v>196.04000000000002</v>
      </c>
      <c r="P10" s="10">
        <f t="shared" si="3"/>
        <v>4053.96</v>
      </c>
      <c r="Q10" s="12"/>
      <c r="R10" s="13"/>
      <c r="S10" s="13"/>
      <c r="T10" s="13"/>
      <c r="U10" s="13"/>
      <c r="V10" s="13"/>
      <c r="W10" s="13"/>
      <c r="X10" s="13"/>
      <c r="Y10" s="13"/>
      <c r="Z10" s="13"/>
      <c r="AA10" s="13"/>
      <c r="AB10" s="13"/>
    </row>
    <row r="11" spans="1:42" ht="15" customHeight="1" x14ac:dyDescent="0.35">
      <c r="A11" s="27">
        <v>9</v>
      </c>
      <c r="B11" s="27" t="s">
        <v>34</v>
      </c>
      <c r="C11" s="27" t="s">
        <v>31</v>
      </c>
      <c r="D11" s="26">
        <v>4250</v>
      </c>
      <c r="E11" s="27">
        <v>0</v>
      </c>
      <c r="F11" s="26">
        <v>0</v>
      </c>
      <c r="G11" s="26">
        <v>0</v>
      </c>
      <c r="H11" s="9">
        <v>250</v>
      </c>
      <c r="I11" s="10">
        <f t="shared" si="0"/>
        <v>4500</v>
      </c>
      <c r="J11" s="11">
        <f t="shared" si="1"/>
        <v>205.27500000000001</v>
      </c>
      <c r="K11" s="26">
        <v>14.74</v>
      </c>
      <c r="L11" s="26">
        <v>0</v>
      </c>
      <c r="M11" s="26">
        <v>0</v>
      </c>
      <c r="N11" s="26">
        <v>0</v>
      </c>
      <c r="O11" s="30">
        <f t="shared" si="2"/>
        <v>220.01500000000001</v>
      </c>
      <c r="P11" s="10">
        <f t="shared" si="3"/>
        <v>4279.9849999999997</v>
      </c>
      <c r="R11" s="25"/>
      <c r="S11" s="25"/>
      <c r="T11" s="25"/>
      <c r="W11" s="25"/>
      <c r="X11" s="25"/>
      <c r="Z11" s="25"/>
      <c r="AA11" s="25"/>
      <c r="AB11" s="25"/>
    </row>
    <row r="12" spans="1:42" ht="15" customHeight="1" x14ac:dyDescent="0.35">
      <c r="A12" s="31" t="s">
        <v>35</v>
      </c>
      <c r="B12" s="31"/>
      <c r="C12" s="31"/>
      <c r="D12" s="31"/>
      <c r="E12" s="31"/>
      <c r="F12" s="31"/>
      <c r="G12" s="31"/>
      <c r="H12" s="31"/>
      <c r="I12" s="31"/>
      <c r="J12" s="31"/>
      <c r="K12" s="31"/>
      <c r="L12" s="31"/>
      <c r="M12" s="31"/>
      <c r="N12" s="31"/>
      <c r="O12" s="31"/>
      <c r="P12" s="31"/>
    </row>
    <row r="13" spans="1:42" x14ac:dyDescent="0.35">
      <c r="A13" s="32"/>
      <c r="B13" s="32"/>
      <c r="C13" s="32"/>
      <c r="D13" s="32"/>
      <c r="E13" s="32"/>
      <c r="F13" s="32"/>
      <c r="G13" s="32"/>
      <c r="H13" s="32"/>
      <c r="I13" s="32"/>
      <c r="J13" s="32"/>
      <c r="K13" s="32"/>
      <c r="L13" s="32"/>
      <c r="M13" s="32"/>
      <c r="N13" s="32"/>
      <c r="O13" s="32"/>
      <c r="P13" s="32"/>
    </row>
  </sheetData>
  <mergeCells count="12">
    <mergeCell ref="A12:P13"/>
    <mergeCell ref="G1:G2"/>
    <mergeCell ref="A1:A2"/>
    <mergeCell ref="B1:B2"/>
    <mergeCell ref="C1:C2"/>
    <mergeCell ref="D1:D2"/>
    <mergeCell ref="E1:F1"/>
    <mergeCell ref="H1:H2"/>
    <mergeCell ref="I1:I2"/>
    <mergeCell ref="J1:N1"/>
    <mergeCell ref="O1:O2"/>
    <mergeCell ref="P1:P2"/>
  </mergeCells>
  <conditionalFormatting sqref="Z3:AB10">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 ramirez</cp:lastModifiedBy>
  <cp:revision/>
  <dcterms:created xsi:type="dcterms:W3CDTF">2024-08-17T19:51:44Z</dcterms:created>
  <dcterms:modified xsi:type="dcterms:W3CDTF">2024-08-18T02:59:29Z</dcterms:modified>
  <cp:category/>
  <cp:contentStatus/>
</cp:coreProperties>
</file>