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Trendlines" sheetId="2" r:id="rId5"/>
    <sheet state="visible" name="Solomon babies" sheetId="3" r:id="rId6"/>
    <sheet state="visible" name="French babies" sheetId="4" r:id="rId7"/>
    <sheet state="visible" name="ANCOVA Sylcomp" sheetId="5" r:id="rId8"/>
    <sheet state="visible" name="ANCOVA Multilingualism" sheetId="6" r:id="rId9"/>
    <sheet state="visible" name="T-test noQ noS&amp;E &lt;50mo" sheetId="7" r:id="rId10"/>
    <sheet state="hidden" name="Feuille 1" sheetId="8" r:id="rId11"/>
    <sheet state="visible" name="T-test All &lt;36mo" sheetId="9" r:id="rId12"/>
  </sheets>
  <definedNames>
    <definedName hidden="1" localSheetId="0" name="_xlnm._FilterDatabase">MAIN!$A$1:$K$117</definedName>
    <definedName hidden="1" localSheetId="2" name="_xlnm._FilterDatabase">'Solomon babies'!$A$1:$H$21</definedName>
    <definedName hidden="1" localSheetId="3" name="_xlnm._FilterDatabase">'French babies'!$A$1:$G$2803</definedName>
    <definedName hidden="1" localSheetId="4" name="_xlnm._FilterDatabase">'ANCOVA Sylcomp'!$A$2:$M$101</definedName>
    <definedName hidden="1" localSheetId="5" name="_xlnm._FilterDatabase">'ANCOVA Multilingualism'!$A$1:$F$89</definedName>
    <definedName hidden="1" localSheetId="6" name="_xlnm._FilterDatabase">'T-test noQ noS&amp;E &lt;50mo'!$I$64:$O$89</definedName>
    <definedName hidden="1" localSheetId="7" name="_xlnm._FilterDatabase">'Feuille 1'!$A$1:$H$113</definedName>
    <definedName hidden="1" localSheetId="8" name="_xlnm._FilterDatabase">'T-test All &lt;36mo'!$A$1:$H$89</definedName>
  </definedNames>
  <calcPr/>
  <pivotCaches>
    <pivotCache cacheId="0" r:id="rId13"/>
  </pivotCaches>
  <extLst>
    <ext uri="GoogleSheetsCustomDataVersion1">
      <go:sheetsCustomData xmlns:go="http://customooxmlschemas.google.com/" r:id="rId14" roundtripDataSignature="AMtx7mg0Rv8bwU1XSbI8EP1AAlKb9JA+Xw=="/>
    </ext>
  </extLst>
</workbook>
</file>

<file path=xl/comments1.xml><?xml version="1.0" encoding="utf-8"?>
<comments xmlns:r="http://schemas.openxmlformats.org/officeDocument/2006/relationships" xmlns="http://schemas.openxmlformats.org/spreadsheetml/2006/main">
  <authors>
    <author/>
  </authors>
  <commentList>
    <comment authorId="0" ref="E35">
      <text>
        <t xml:space="preserve">======
ID#AAAAIvEXdKQ
NATALIA KUZMINYKH    (2020-09-06 17:12:16)
I had a problem with calculating a mean value</t>
      </text>
    </comment>
    <comment authorId="0" ref="C39">
      <text>
        <t xml:space="preserve">======
ID#AAAAJ2muj04
tc={0EFA44B8-1C21-E644-B491-8116E602A6BB}    (2020-08-06 13:01:29)
[Threaded comment]
Your version of Excel allows you to read this threaded comment; however, any edits to it will get removed if the file is opened in a newer version of Excel. Learn more: https://go.microsoft.com/fwlink/?linkid=870924
Comment:
    Age unsure</t>
      </text>
    </comment>
  </commentList>
  <extLst>
    <ext uri="GoogleSheetsCustomDataVersion1">
      <go:sheetsCustomData xmlns:go="http://customooxmlschemas.google.com/" r:id="rId1" roundtripDataSignature="AMtx7mgDgVtRg1nuhvHcT2jlL3rucV6YrQ=="/>
    </ext>
  </extLst>
</comments>
</file>

<file path=xl/comments2.xml><?xml version="1.0" encoding="utf-8"?>
<comments xmlns:r="http://schemas.openxmlformats.org/officeDocument/2006/relationships" xmlns="http://schemas.openxmlformats.org/spreadsheetml/2006/main">
  <authors>
    <author/>
  </authors>
  <commentList>
    <comment authorId="0" ref="F7">
      <text>
        <t xml:space="preserve">======
ID#AAAAJ2p_54M
tc={1D61897E-DB0F-634E-87FA-DB22F39DDC97}    (2020-08-10 15:09:27)
[Threaded comment]
Your version of Excel allows you to read this threaded comment; however, any edits to it will get removed if the file is opened in a newer version of Excel. Learn more: https://go.microsoft.com/fwlink/?linkid=870924
Comment:
    Marco = Marovo ?</t>
      </text>
    </comment>
  </commentList>
  <extLst>
    <ext uri="GoogleSheetsCustomDataVersion1">
      <go:sheetsCustomData xmlns:go="http://customooxmlschemas.google.com/" r:id="rId1" roundtripDataSignature="AMtx7mjk6QNIb3FY28BfdE2T9xH5zHwhqQ=="/>
    </ext>
  </extLst>
</comments>
</file>

<file path=xl/comments3.xml><?xml version="1.0" encoding="utf-8"?>
<comments xmlns:r="http://schemas.openxmlformats.org/officeDocument/2006/relationships" xmlns="http://schemas.openxmlformats.org/spreadsheetml/2006/main">
  <authors>
    <author/>
  </authors>
  <commentList>
    <comment authorId="0" ref="O49">
      <text>
        <t xml:space="preserve">======
ID#AAAAJ2muj08
tc={728A81E9-F5FC-C94A-BFDD-18E5A73F00F5}    (2020-08-06 13:01:29)
[Threaded comment]
Your version of Excel allows you to read this threaded comment; however, any edits to it will get removed if the file is opened in a newer version of Excel. Learn more: https://go.microsoft.com/fwlink/?linkid=870924
Comment:
    VCM not coded for MC1?</t>
      </text>
    </comment>
  </commentList>
  <extLst>
    <ext uri="GoogleSheetsCustomDataVersion1">
      <go:sheetsCustomData xmlns:go="http://customooxmlschemas.google.com/" r:id="rId1" roundtripDataSignature="AMtx7mio1V+GP/XVXISOmYK53mGwLbIBAA=="/>
    </ext>
  </extLst>
</comments>
</file>

<file path=xl/comments4.xml><?xml version="1.0" encoding="utf-8"?>
<comments xmlns:r="http://schemas.openxmlformats.org/officeDocument/2006/relationships" xmlns="http://schemas.openxmlformats.org/spreadsheetml/2006/main">
  <authors>
    <author/>
  </authors>
  <commentList>
    <comment authorId="0" ref="A90">
      <text>
        <t xml:space="preserve">======
ID#AAAAG6F_pPY
NATALIA KUZMINYKH    (2020-09-06 22:40:51)
Some children data are missing in this table</t>
      </text>
    </comment>
  </commentList>
  <extLst>
    <ext uri="GoogleSheetsCustomDataVersion1">
      <go:sheetsCustomData xmlns:go="http://customooxmlschemas.google.com/" r:id="rId1" roundtripDataSignature="AMtx7mhyXpDbeitw8jOw7egP6nwbk8XShw=="/>
    </ext>
  </extLst>
</comments>
</file>

<file path=xl/sharedStrings.xml><?xml version="1.0" encoding="utf-8"?>
<sst xmlns="http://schemas.openxmlformats.org/spreadsheetml/2006/main" count="15953" uniqueCount="996">
  <si>
    <t>ChildID</t>
  </si>
  <si>
    <t>Gender</t>
  </si>
  <si>
    <t>Age in months</t>
  </si>
  <si>
    <t>CR</t>
  </si>
  <si>
    <t>CR Adults</t>
  </si>
  <si>
    <t>Language</t>
  </si>
  <si>
    <t>corpus</t>
  </si>
  <si>
    <t>Syllable complexity</t>
  </si>
  <si>
    <t>C_count</t>
  </si>
  <si>
    <t>V_count</t>
  </si>
  <si>
    <t>Multinlingualism_likelihood</t>
  </si>
  <si>
    <t>1_CW1_CH1_AJ09_AJ21_190710_1_periodic_non-native-NK.eaf</t>
  </si>
  <si>
    <t>M</t>
  </si>
  <si>
    <t>Avaso</t>
  </si>
  <si>
    <t>Solomon</t>
  </si>
  <si>
    <t>Low</t>
  </si>
  <si>
    <t>Y</t>
  </si>
  <si>
    <t>1_CW4_CH4_AJ10_AJ21_190715_1_periodic_non-native-NM.eaf</t>
  </si>
  <si>
    <t>Avasö</t>
  </si>
  <si>
    <t>1_CW4_CH4_AJ11_AJ04_190718_periodic_non-native-NK.eaf</t>
  </si>
  <si>
    <t>F</t>
  </si>
  <si>
    <t>Avasu</t>
  </si>
  <si>
    <t>1_CW2_CH2_AJ07_AJ07_190630_1_periodic_non-native-NM.eaf</t>
  </si>
  <si>
    <t>Babatana</t>
  </si>
  <si>
    <t>1_CW3_CH3_AJ08_AJ13_190704_periodic_non-native-NK.eaf</t>
  </si>
  <si>
    <t>Babatana and Senga</t>
  </si>
  <si>
    <t>26Seedlings</t>
  </si>
  <si>
    <t>English</t>
  </si>
  <si>
    <t>Seedlings</t>
  </si>
  <si>
    <t>High</t>
  </si>
  <si>
    <t>N</t>
  </si>
  <si>
    <t>36Seedlings</t>
  </si>
  <si>
    <t>04Seedlings</t>
  </si>
  <si>
    <t>44Seedlings</t>
  </si>
  <si>
    <t>28Seedlings</t>
  </si>
  <si>
    <t>08Seedlings</t>
  </si>
  <si>
    <t>14Seedlings</t>
  </si>
  <si>
    <t>11Seedlings</t>
  </si>
  <si>
    <t>43Seedlings</t>
  </si>
  <si>
    <t>09Seedlings</t>
  </si>
  <si>
    <t>274Warlaumont</t>
  </si>
  <si>
    <t>English &amp; Spanish</t>
  </si>
  <si>
    <t>Warlaumont</t>
  </si>
  <si>
    <t>340Warlaumont</t>
  </si>
  <si>
    <t>857Warlaumont</t>
  </si>
  <si>
    <t>GAL_000225_periodic_non-native-NK.eaf</t>
  </si>
  <si>
    <t>NA</t>
  </si>
  <si>
    <t>French</t>
  </si>
  <si>
    <t>e20200226_105144_013099random_native.eaf-LML.eaf</t>
  </si>
  <si>
    <t>e20200220_153526_008232random_native.eaf-LML.eaf</t>
  </si>
  <si>
    <t>e20200304_111401_013098random_native-LML.eaf</t>
  </si>
  <si>
    <t>e20200226_121334_009458random_native-LML.eaf</t>
  </si>
  <si>
    <t>e20200302_155025_008232random_native-LML.eaf</t>
  </si>
  <si>
    <t>CUM_010714_periodic_non-native-NK.eaf</t>
  </si>
  <si>
    <t>DUN_020920_periodic_non-native-NK.eaf</t>
  </si>
  <si>
    <t>COF_030503_periodic_non-native-NK.eaf</t>
  </si>
  <si>
    <t>01_CW02_CH02_FB03_FB25_190622_periodic_non-native-NK.eaf</t>
  </si>
  <si>
    <t>Marco language</t>
  </si>
  <si>
    <t>01_CW04_CH04_FB04_FB34_190625_periodic_non-native-NM.eaf</t>
  </si>
  <si>
    <t>Marovo</t>
  </si>
  <si>
    <t>01_CW01_CH01_FB04_FB24_190625_periodic_non-native-NK.eaf</t>
  </si>
  <si>
    <t>114Cychosz</t>
  </si>
  <si>
    <t>Quechua</t>
  </si>
  <si>
    <t>Cychosz</t>
  </si>
  <si>
    <t>Moderate</t>
  </si>
  <si>
    <t>105Cychosz</t>
  </si>
  <si>
    <t>117Cychosz</t>
  </si>
  <si>
    <t>01_CW03_CH03_LM04_LM34_190622_1_periodic_non-native-NM/BC.eaf</t>
  </si>
  <si>
    <t>Roviana</t>
  </si>
  <si>
    <t>01_CW04_CH04_LM07_LM31_190708_1_periodic_non-native-NM.eaf</t>
  </si>
  <si>
    <t>01_CW04_CH04_FB08_FB23_190719_periodic_non-native-NK.eaf</t>
  </si>
  <si>
    <t>01_CW05_CH05_FB10_FB30_190729_1_periodic_non-native-NM.eaf</t>
  </si>
  <si>
    <t>01_CW02_CH02_FB13_FB31_190811_periodic_non-native-NM.eaf</t>
  </si>
  <si>
    <t>1_CW5_CH5_AJ14_AJ06_190727_periodic_non-native-NK.eaf</t>
  </si>
  <si>
    <t>Senga</t>
  </si>
  <si>
    <t>1_CW2_CH2_AJ15_AJ09_190731_periodic_non-native-BC.eaf</t>
  </si>
  <si>
    <t>0643Tseltal</t>
  </si>
  <si>
    <t>Tseltal</t>
  </si>
  <si>
    <t>7176Tseltal</t>
  </si>
  <si>
    <t>8179Tseltal</t>
  </si>
  <si>
    <t>2109Tseltal</t>
  </si>
  <si>
    <t>8787Tseltal</t>
  </si>
  <si>
    <t>7326Tseltal</t>
  </si>
  <si>
    <t>7220Tseltal</t>
  </si>
  <si>
    <t>6216Tseltal</t>
  </si>
  <si>
    <t>2625Tseltal</t>
  </si>
  <si>
    <t>3026Tseltal</t>
  </si>
  <si>
    <t>11Tsimane</t>
  </si>
  <si>
    <t>Tsimane</t>
  </si>
  <si>
    <t>14Tsimane</t>
  </si>
  <si>
    <t>2018b_c10Tsimane</t>
  </si>
  <si>
    <t>41Tsimane</t>
  </si>
  <si>
    <t>6Tsimane</t>
  </si>
  <si>
    <t>2018b_c08Tsimane</t>
  </si>
  <si>
    <t>2018b_c16Tsimane</t>
  </si>
  <si>
    <t>2018b_c22Tsimane</t>
  </si>
  <si>
    <t>7Tsimane</t>
  </si>
  <si>
    <t>39Tsimane</t>
  </si>
  <si>
    <t>2018b_c09Tsimane</t>
  </si>
  <si>
    <t>2018b_c14Tsimane</t>
  </si>
  <si>
    <t>9Tsimane</t>
  </si>
  <si>
    <t>10Tsimane</t>
  </si>
  <si>
    <t>2Tsimane</t>
  </si>
  <si>
    <t>3Tsimane</t>
  </si>
  <si>
    <t>tsimane2017_C01_20170706/20170718periodic-NK.eaf</t>
  </si>
  <si>
    <t>tsimane2017_C02_20170706/20170718periodic-NK.eaf</t>
  </si>
  <si>
    <t>tsimane2017_C03_20170707/20170718periodic-NK.eaf</t>
  </si>
  <si>
    <t>tsimane2017_C04_20170707periodic-NK.eaf</t>
  </si>
  <si>
    <t>01_CW06_CH06_FB11_FB34_190802_periodic_non-native-NM</t>
  </si>
  <si>
    <t>Ughele</t>
  </si>
  <si>
    <t>1_CW3_CH3_AJ18_AJ13_190811_periodic_non-native-NK.eaf</t>
  </si>
  <si>
    <t>Vaghua</t>
  </si>
  <si>
    <t>1_CW3_CH3_AJ04_AJ10_190620_periodic_non-native-NK.eaf</t>
  </si>
  <si>
    <t>Varisi</t>
  </si>
  <si>
    <t>1_CW1_CH1_AJ17_AJ06_190807_1_periodic_non-native-NM.eaf</t>
  </si>
  <si>
    <t>1_CW2_CH2_AJ17_AJ02_190807_periodic_non-native-NK.eaf</t>
  </si>
  <si>
    <t>F07Casillas-Yeli</t>
  </si>
  <si>
    <t>Yélî</t>
  </si>
  <si>
    <t>Casillas-Yeli</t>
  </si>
  <si>
    <t>F28Casillas-Yeli</t>
  </si>
  <si>
    <t>F32Casillas-Yeli</t>
  </si>
  <si>
    <t>5D7123D50000332A</t>
  </si>
  <si>
    <t>F42Casillas-Yeli</t>
  </si>
  <si>
    <t>F34Casillas-Yeli</t>
  </si>
  <si>
    <t>5D7123970000332D</t>
  </si>
  <si>
    <t>5D711E380000332A</t>
  </si>
  <si>
    <t>5D704C52000024F2</t>
  </si>
  <si>
    <t>F23Casillas-Yeli</t>
  </si>
  <si>
    <t>5D7122270000332C</t>
  </si>
  <si>
    <t>5D7116B900003330</t>
  </si>
  <si>
    <t>5D712519000024F2</t>
  </si>
  <si>
    <t>5D7124AF0000332B</t>
  </si>
  <si>
    <t>5D71234E00002028</t>
  </si>
  <si>
    <t>5D712553000024F0</t>
  </si>
  <si>
    <t>5D71258600002028</t>
  </si>
  <si>
    <t>F10Casillas-Yeli</t>
  </si>
  <si>
    <t>F11Casillas-Yeli</t>
  </si>
  <si>
    <t>5D71244F00003329</t>
  </si>
  <si>
    <t>5D704A6D00003329</t>
  </si>
  <si>
    <t>F31Casillas-Yeli</t>
  </si>
  <si>
    <t>5D7121C00000332E</t>
  </si>
  <si>
    <t>5D711C0500002028</t>
  </si>
  <si>
    <t>5D71269300003329</t>
  </si>
  <si>
    <t>5D7126C200002028</t>
  </si>
  <si>
    <t>5D7122FF0000332E</t>
  </si>
  <si>
    <t>5D711B88000024F0</t>
  </si>
  <si>
    <t>F13Casillas-Yeli</t>
  </si>
  <si>
    <t>5D7053E00000332C</t>
  </si>
  <si>
    <t>5D71241F0000332F</t>
  </si>
  <si>
    <t>5D7125C90000332E</t>
  </si>
  <si>
    <t>5D7054700000332E</t>
  </si>
  <si>
    <t>5D7122C60000332F</t>
  </si>
  <si>
    <t>5D7126430000332A</t>
  </si>
  <si>
    <t>5D71260800003330</t>
  </si>
  <si>
    <t>5D711D780000332D</t>
  </si>
  <si>
    <t>5D704B7D0000332F</t>
  </si>
  <si>
    <t>5D71228300003330</t>
  </si>
  <si>
    <t>5D7121000000332B</t>
  </si>
  <si>
    <t>5D7124E40000332C</t>
  </si>
  <si>
    <t>TRENDLINES</t>
  </si>
  <si>
    <t>All &lt;50mo</t>
  </si>
  <si>
    <t>All &lt;36 mo</t>
  </si>
  <si>
    <t>All data</t>
  </si>
  <si>
    <t>Yélî &lt; 50m</t>
  </si>
  <si>
    <t>Complexity</t>
  </si>
  <si>
    <t>Slope</t>
  </si>
  <si>
    <t>Intercept</t>
  </si>
  <si>
    <t>R2</t>
  </si>
  <si>
    <t>sqrt(R2)</t>
  </si>
  <si>
    <t>PEARSON</t>
  </si>
  <si>
    <t>X1</t>
  </si>
  <si>
    <t>Y1</t>
  </si>
  <si>
    <t>X2</t>
  </si>
  <si>
    <t>Y2</t>
  </si>
  <si>
    <t>Series names</t>
  </si>
  <si>
    <t>LOGARITHMIC TRENDLINES</t>
  </si>
  <si>
    <t>Do we count Babatana and Senga as Babatana + Senga seperately? If so should we do the same thing for the English and Spanish? Perhaps even the Quechua/Spanish?</t>
  </si>
  <si>
    <t>Subtier</t>
  </si>
  <si>
    <t>Tier</t>
  </si>
  <si>
    <t>ON</t>
  </si>
  <si>
    <t>OFF</t>
  </si>
  <si>
    <t>Duration</t>
  </si>
  <si>
    <t>Annotation</t>
  </si>
  <si>
    <t>Filename</t>
  </si>
  <si>
    <t>code</t>
  </si>
  <si>
    <t>L/T</t>
  </si>
  <si>
    <t>#DIV/0!</t>
  </si>
  <si>
    <t>notes</t>
  </si>
  <si>
    <t>son ettouffé par des vetements.</t>
  </si>
  <si>
    <t>CHI</t>
  </si>
  <si>
    <t>Sum of Duration</t>
  </si>
  <si>
    <t>vcm@CHI</t>
  </si>
  <si>
    <t>vcm@FA1</t>
  </si>
  <si>
    <t>vcm@FA2</t>
  </si>
  <si>
    <t>vcm@MA1</t>
  </si>
  <si>
    <t>vcm@MA2</t>
  </si>
  <si>
    <t>vcm@UC1</t>
  </si>
  <si>
    <t>Total général</t>
  </si>
  <si>
    <t>FA1</t>
  </si>
  <si>
    <t>FA2</t>
  </si>
  <si>
    <t>MA1</t>
  </si>
  <si>
    <t>MA2</t>
  </si>
  <si>
    <t>MC1</t>
  </si>
  <si>
    <t>UC1</t>
  </si>
  <si>
    <t>days</t>
  </si>
  <si>
    <t>months</t>
  </si>
  <si>
    <t>20200214_102646_013098</t>
  </si>
  <si>
    <t>5E4667680000332A</t>
  </si>
  <si>
    <t>20200220_153526_008232</t>
  </si>
  <si>
    <t>5E4E988900002028</t>
  </si>
  <si>
    <t>20200220_163617_013100</t>
  </si>
  <si>
    <t>5E4EA6FB0000332C</t>
  </si>
  <si>
    <t>20200226_105144_013099</t>
  </si>
  <si>
    <t>5E563F1A0000332B</t>
  </si>
  <si>
    <t>20200226_121334_009458</t>
  </si>
  <si>
    <t>5E56526B000024F2</t>
  </si>
  <si>
    <t>20200226_140612_013098</t>
  </si>
  <si>
    <t>5E666CF50000332</t>
  </si>
  <si>
    <t>20200226_154007_013102</t>
  </si>
  <si>
    <t>20200227_114344_013101</t>
  </si>
  <si>
    <t>5E57D120000332D</t>
  </si>
  <si>
    <t>20200227_142442_013097</t>
  </si>
  <si>
    <t>5E57C2E300003329</t>
  </si>
  <si>
    <t>20200302_155025_008232</t>
  </si>
  <si>
    <t>5E5D1CF000002028</t>
  </si>
  <si>
    <t>20200304_111401_013098</t>
  </si>
  <si>
    <t>5E5F7F250000332A</t>
  </si>
  <si>
    <t>20200304_140218_013102</t>
  </si>
  <si>
    <t>5E5FA7330000332E</t>
  </si>
  <si>
    <t>20200305_145449_013101</t>
  </si>
  <si>
    <t>5E6104400000332D</t>
  </si>
  <si>
    <t>20200309_100311_013907</t>
  </si>
  <si>
    <t>5E66061900003329</t>
  </si>
  <si>
    <t>20200309_132125_009456</t>
  </si>
  <si>
    <t>5E663485000024F0</t>
  </si>
  <si>
    <t>Children annotated by NK:</t>
  </si>
  <si>
    <t>Heard speech</t>
  </si>
  <si>
    <t>FA3</t>
  </si>
  <si>
    <t>UC2</t>
  </si>
  <si>
    <t>Grand Total</t>
  </si>
  <si>
    <t>Total</t>
  </si>
  <si>
    <t>Adults</t>
  </si>
  <si>
    <t>Children</t>
  </si>
  <si>
    <t>% Adult speech</t>
  </si>
  <si>
    <t>%Child speech</t>
  </si>
  <si>
    <t>vcm@FA3</t>
  </si>
  <si>
    <t>vcm@UC2</t>
  </si>
  <si>
    <t>Dur Others</t>
  </si>
  <si>
    <t>General results</t>
  </si>
  <si>
    <t>Village ID</t>
  </si>
  <si>
    <t>Age (months)</t>
  </si>
  <si>
    <t>CR CHI</t>
  </si>
  <si>
    <t>L/T CHI</t>
  </si>
  <si>
    <t>Dur CHI (s)</t>
  </si>
  <si>
    <t>Dur Others (s)</t>
  </si>
  <si>
    <t>xds@MA1</t>
  </si>
  <si>
    <t>A</t>
  </si>
  <si>
    <t>U</t>
  </si>
  <si>
    <t>B</t>
  </si>
  <si>
    <t>C</t>
  </si>
  <si>
    <t>L</t>
  </si>
  <si>
    <t>remember-me</t>
  </si>
  <si>
    <t>maman</t>
  </si>
  <si>
    <t>on_off</t>
  </si>
  <si>
    <t>3780000_3840000</t>
  </si>
  <si>
    <t>4260000_4320000</t>
  </si>
  <si>
    <t>6900000_6960000</t>
  </si>
  <si>
    <t>10620000_10680000</t>
  </si>
  <si>
    <t>15180000_15240000</t>
  </si>
  <si>
    <t>20160000_20220000</t>
  </si>
  <si>
    <t>20880000_20940000</t>
  </si>
  <si>
    <t>28560000_28620000</t>
  </si>
  <si>
    <t>29400000_29460000</t>
  </si>
  <si>
    <t>34680000_34740000</t>
  </si>
  <si>
    <t>lex@CHI</t>
  </si>
  <si>
    <t>là il y en a une.</t>
  </si>
  <si>
    <t>xxx mais c'est bon.</t>
  </si>
  <si>
    <t>tiens regarde ça c'est fait exprès.</t>
  </si>
  <si>
    <t>pour mordre.</t>
  </si>
  <si>
    <t>après ca peut te faire du bien.</t>
  </si>
  <si>
    <t>ça ça peut faire du bien.</t>
  </si>
  <si>
    <t>aux gensives.</t>
  </si>
  <si>
    <t>um.</t>
  </si>
  <si>
    <t>de mordre fort fort fort fort fort.</t>
  </si>
  <si>
    <t>et oui.</t>
  </si>
  <si>
    <t>on a ce xxx aussi.</t>
  </si>
  <si>
    <t>aller xxx.</t>
  </si>
  <si>
    <t>aller.</t>
  </si>
  <si>
    <t>xxx.</t>
  </si>
  <si>
    <t>arrête tu vas tomber.</t>
  </si>
  <si>
    <t>ça m'enerve en fait.</t>
  </si>
  <si>
    <t>oui mais en même temps.</t>
  </si>
  <si>
    <t>ça m'enerve.</t>
  </si>
  <si>
    <t>vroum vroum.</t>
  </si>
  <si>
    <t>vroum.</t>
  </si>
  <si>
    <t>en terme de fatigue non.</t>
  </si>
  <si>
    <t>dans les plans.</t>
  </si>
  <si>
    <t>et euh.</t>
  </si>
  <si>
    <t>je n'ai pas de regret en terme de fatigue.</t>
  </si>
  <si>
    <t>xxx je me dis finalement.</t>
  </si>
  <si>
    <t>on ecrit.</t>
  </si>
  <si>
    <t>si il est allumé.</t>
  </si>
  <si>
    <t>par contre là je ne sais plus où on en est.</t>
  </si>
  <si>
    <t>Ah.</t>
  </si>
  <si>
    <t>on fait le dos maintenant.</t>
  </si>
  <si>
    <t>attention je fais le dos.</t>
  </si>
  <si>
    <t>oh c'est un peu frais.</t>
  </si>
  <si>
    <t>oh lala.</t>
  </si>
  <si>
    <t>xxx maman?</t>
  </si>
  <si>
    <t>hop</t>
  </si>
  <si>
    <t>le bras la main.</t>
  </si>
  <si>
    <t>les doigts.</t>
  </si>
  <si>
    <t>bah oui.</t>
  </si>
  <si>
    <t>qu'est ce qu'il y a bin c'est pas grave.</t>
  </si>
  <si>
    <t>xxx à chaque fois mais c'est pas très grave.</t>
  </si>
  <si>
    <t>tu vas pouvoir la reprendre après.</t>
  </si>
  <si>
    <t>on fait l'autre bras.</t>
  </si>
  <si>
    <t>et la main.</t>
  </si>
  <si>
    <t>ton cou.</t>
  </si>
  <si>
    <t>on va mettre plus fort.</t>
  </si>
  <si>
    <t>qui c'est que tu as apperçut?</t>
  </si>
  <si>
    <t>c'est Papa?</t>
  </si>
  <si>
    <t>remets ça là.</t>
  </si>
  <si>
    <t>je suis en train de m'habiller.</t>
  </si>
  <si>
    <t>dans les bras de son Papa.</t>
  </si>
  <si>
    <t>et le bébé.</t>
  </si>
  <si>
    <t>comme Paul.</t>
  </si>
  <si>
    <t>tout à l'heure qui se cacahait.</t>
  </si>
  <si>
    <t>et la Maman.</t>
  </si>
  <si>
    <t>le Papa.</t>
  </si>
  <si>
    <t>et voilà tu l'as caché le bébé.</t>
  </si>
  <si>
    <t>tu les décaches.</t>
  </si>
  <si>
    <t>et voilà on le voit.</t>
  </si>
  <si>
    <t>c'est fini.</t>
  </si>
  <si>
    <t>il est fini le livre.</t>
  </si>
  <si>
    <t>on lit un autre petit.</t>
  </si>
  <si>
    <t>xxx et le poisson qui dit non.</t>
  </si>
  <si>
    <t>petit poisson rouge a faim.</t>
  </si>
  <si>
    <t>oh j'ai faim j'ai faim j'ai envie de manger.</t>
  </si>
  <si>
    <t>qu'est ce qu'il a envie de manger le poisson?</t>
  </si>
  <si>
    <t>il a faim d'un bonbon.</t>
  </si>
  <si>
    <t>context</t>
  </si>
  <si>
    <t>code_num</t>
  </si>
  <si>
    <t>random1</t>
  </si>
  <si>
    <t>random2</t>
  </si>
  <si>
    <t>random3</t>
  </si>
  <si>
    <t>random4</t>
  </si>
  <si>
    <t>random5</t>
  </si>
  <si>
    <t>random6</t>
  </si>
  <si>
    <t>random7</t>
  </si>
  <si>
    <t>random8</t>
  </si>
  <si>
    <t>random9</t>
  </si>
  <si>
    <t>random10</t>
  </si>
  <si>
    <t>quoi?</t>
  </si>
  <si>
    <t>ouais je sais.</t>
  </si>
  <si>
    <t>non ce n'est plus vroum maintenant.</t>
  </si>
  <si>
    <t>maintenant c'est.</t>
  </si>
  <si>
    <t>ouh!</t>
  </si>
  <si>
    <t>oui!</t>
  </si>
  <si>
    <t>viouh!</t>
  </si>
  <si>
    <t>vouh!</t>
  </si>
  <si>
    <t>ouh.</t>
  </si>
  <si>
    <t>xxx bruit d'aspirateur.</t>
  </si>
  <si>
    <t>ooh!</t>
  </si>
  <si>
    <t>tu es fatigué?</t>
  </si>
  <si>
    <t>souvent fatigué et euh.</t>
  </si>
  <si>
    <t>xxx mieux gérer.</t>
  </si>
  <si>
    <t>xxx et on peut.</t>
  </si>
  <si>
    <t>monter à.</t>
  </si>
  <si>
    <t>et Paul.</t>
  </si>
  <si>
    <t>[!=siffler].</t>
  </si>
  <si>
    <t>oh oh!</t>
  </si>
  <si>
    <t>ah putain.</t>
  </si>
  <si>
    <t>ah regarde.</t>
  </si>
  <si>
    <t>ah!</t>
  </si>
  <si>
    <t>si tu savais ce que ça hydratait là d'un seul coup Paul, c'est un truc de ouf.</t>
  </si>
  <si>
    <t>tu l'as mis en route là le dictaphone?</t>
  </si>
  <si>
    <t>ah ouais.</t>
  </si>
  <si>
    <t>euh alors.</t>
  </si>
  <si>
    <t>je vais peut être te le donner en dessert ce soir.</t>
  </si>
  <si>
    <t>du calme.</t>
  </si>
  <si>
    <t>boh!</t>
  </si>
  <si>
    <t>[!=grogner]</t>
  </si>
  <si>
    <t>on pleure sur papa.</t>
  </si>
  <si>
    <t>de toute façon on va changer le pull.</t>
  </si>
  <si>
    <t>s'il n'y a pas la place je suis bon pour manger seul.</t>
  </si>
  <si>
    <t>non.</t>
  </si>
  <si>
    <t>est ce que tu-.</t>
  </si>
  <si>
    <t>xds@FA1</t>
  </si>
  <si>
    <t>le nom "Alma" est dit dans ce fragment : nom du target child</t>
  </si>
  <si>
    <t>Alma a été dit</t>
  </si>
  <si>
    <t>les paroles du père sont en bruit de fond au loin.</t>
  </si>
  <si>
    <t>l'enregistreur doit surement être sous un un manteau, le son n'est pas nette : on entend le père et la mère.</t>
  </si>
  <si>
    <t>papa.</t>
  </si>
  <si>
    <t>[!=chante].</t>
  </si>
  <si>
    <t>nono.</t>
  </si>
  <si>
    <t>xxx Maman.</t>
  </si>
  <si>
    <t>Maman.</t>
  </si>
  <si>
    <t>O</t>
  </si>
  <si>
    <t>mwu@CHI</t>
  </si>
  <si>
    <t>maman, elle parle à son enfant.</t>
  </si>
  <si>
    <t>papa</t>
  </si>
  <si>
    <t>2460000_2520000</t>
  </si>
  <si>
    <t>2700000_2760000</t>
  </si>
  <si>
    <t>11520000_11580000</t>
  </si>
  <si>
    <t>12240000_12300000</t>
  </si>
  <si>
    <t>13800000_13860000</t>
  </si>
  <si>
    <t>15000000_15060000</t>
  </si>
  <si>
    <t>23640000_23700000</t>
  </si>
  <si>
    <t>24000000_24060000</t>
  </si>
  <si>
    <t>25200000_25260000</t>
  </si>
  <si>
    <t>28260000_28320000</t>
  </si>
  <si>
    <t>W</t>
  </si>
  <si>
    <t>bon pour manger du dessert en guise de repas.</t>
  </si>
  <si>
    <t>mama.</t>
  </si>
  <si>
    <t>Tu veux de l'au mon chat?</t>
  </si>
  <si>
    <t>Tu veux l'eau.</t>
  </si>
  <si>
    <t>non?</t>
  </si>
  <si>
    <t>tu manges la tétine?</t>
  </si>
  <si>
    <t>tu bois voilà.</t>
  </si>
  <si>
    <t>voilà.</t>
  </si>
  <si>
    <t>tu veux encore xxx.</t>
  </si>
  <si>
    <t>il faut en lever le couvercle mon chat.</t>
  </si>
  <si>
    <t>ouais.</t>
  </si>
  <si>
    <t>non non non.</t>
  </si>
  <si>
    <t>non Alma.</t>
  </si>
  <si>
    <t>&lt;le nutella&gt;[!=rire]</t>
  </si>
  <si>
    <t>elle est &lt;ouf&gt; [!=fou] elle veut manger tout les petits pois maintenant.</t>
  </si>
  <si>
    <t>oui mais quand même.</t>
  </si>
  <si>
    <t>tu veux maman.</t>
  </si>
  <si>
    <t>tu veux les pâtes?</t>
  </si>
  <si>
    <t>mais les pâtes tu sais, c'est des morceaux ma chérie, tu peux pas les-.</t>
  </si>
  <si>
    <t>je veux bien te donner.</t>
  </si>
  <si>
    <t>il y a des nature des pâtes encore.</t>
  </si>
  <si>
    <t>il doit en rester des nature des pâtes?</t>
  </si>
  <si>
    <t>xxx sauce soja.</t>
  </si>
  <si>
    <t>ce soir elle en aura.</t>
  </si>
  <si>
    <t>qu'est ce qu'il y a chérie?</t>
  </si>
  <si>
    <t>qu'est ce qu'il y a mon coeur?</t>
  </si>
  <si>
    <t>[!=rire].</t>
  </si>
  <si>
    <t>il va faire construire?</t>
  </si>
  <si>
    <t>tu veux montrer à Tonton Karim comme tu avance avec ton chariot?</t>
  </si>
  <si>
    <t>tu veux montrer avec ton chariot?</t>
  </si>
  <si>
    <t>comment tu avances avec ton chariot?</t>
  </si>
  <si>
    <t>ça y est tu veux montrer comment elle avance avec son chariot?</t>
  </si>
  <si>
    <t>ça y est elle y est là.</t>
  </si>
  <si>
    <t>vas y vas y chérie, vite vite vite!</t>
  </si>
  <si>
    <t>tu vois ou pas?</t>
  </si>
  <si>
    <t>on attache les cheveux Alma.</t>
  </si>
  <si>
    <t>on est bien.</t>
  </si>
  <si>
    <t>bébé coeur.</t>
  </si>
  <si>
    <t>aller on se coiffe.</t>
  </si>
  <si>
    <t>on se coiffe?</t>
  </si>
  <si>
    <t>xxx c'est plus facile pour mettre les wagons.</t>
  </si>
  <si>
    <t>merci mon coeur.</t>
  </si>
  <si>
    <t>tu es prête?</t>
  </si>
  <si>
    <t>tu prends ça ou pas.</t>
  </si>
  <si>
    <t>d'accord.</t>
  </si>
  <si>
    <t>on va prendre le goûter?</t>
  </si>
  <si>
    <t>Papa il prend la douche.</t>
  </si>
  <si>
    <t>et nous on prend le goûter.</t>
  </si>
  <si>
    <t>après on va se promener.</t>
  </si>
  <si>
    <t>d'accord mon chat.</t>
  </si>
  <si>
    <t>alors.</t>
  </si>
  <si>
    <t>on a besoin de quoi pour le goûter.</t>
  </si>
  <si>
    <t>une cuillère!</t>
  </si>
  <si>
    <t>on prend la cuillère verte.</t>
  </si>
  <si>
    <t>tu l'as prends?</t>
  </si>
  <si>
    <t>ah ok.</t>
  </si>
  <si>
    <t>on prend la cuillère.</t>
  </si>
  <si>
    <t>ça on prend ça.</t>
  </si>
  <si>
    <t>cassis attend on va demander à Papa de l'ouvrir.</t>
  </si>
  <si>
    <t>chat tu peux ouvrir le petit pot s'il te plaît.</t>
  </si>
  <si>
    <t>tu peux venir ouvrir le petit pot s'il te plait.</t>
  </si>
  <si>
    <t>[!=miauler].</t>
  </si>
  <si>
    <t>[!=bêler].</t>
  </si>
  <si>
    <t>[!=hennir].</t>
  </si>
  <si>
    <t xml:space="preserve"> [!=grouiner].</t>
  </si>
  <si>
    <t>le cochon.</t>
  </si>
  <si>
    <t>Oh il manque la poule!</t>
  </si>
  <si>
    <t>la poule là!</t>
  </si>
  <si>
    <t>là elle est laà la poule.</t>
  </si>
  <si>
    <t>ti mets la poule.</t>
  </si>
  <si>
    <t>qui est lç regarde?</t>
  </si>
  <si>
    <t>Papa!</t>
  </si>
  <si>
    <t>tu sais que elle-.</t>
  </si>
  <si>
    <t>Elle guêtait devant la porte.</t>
  </si>
  <si>
    <t>Et elle regardait même sous la porte.</t>
  </si>
  <si>
    <t>Doudou!</t>
  </si>
  <si>
    <t>tiens sa sucette.</t>
  </si>
  <si>
    <t>prends sa sucette.</t>
  </si>
  <si>
    <t>on ferme le manteau.</t>
  </si>
  <si>
    <t>on ferme le manteau tu dis au revoir.</t>
  </si>
  <si>
    <t>tu dis au revoir.</t>
  </si>
  <si>
    <t>tu dis au revoir à Elisabeth.</t>
  </si>
  <si>
    <t>&lt;xxx&gt;[!=chuchote].</t>
  </si>
  <si>
    <t>tu peux lui fermer son manteau son blouson s'il te plait.</t>
  </si>
  <si>
    <t>fais coucou chérie.</t>
  </si>
  <si>
    <t>on y va, on y va, on y va.</t>
  </si>
  <si>
    <t>tiens châton.</t>
  </si>
  <si>
    <t>oui tu es fatiguée je sais c'est l'heure de faire dodo.</t>
  </si>
  <si>
    <t>il y en a plus.</t>
  </si>
  <si>
    <t xml:space="preserve"> voila!</t>
  </si>
  <si>
    <t>c'était bon hier?</t>
  </si>
  <si>
    <t>ouis mais c'est juste pour jouer.</t>
  </si>
  <si>
    <t>oh op op les mouchoirs.</t>
  </si>
  <si>
    <t>non</t>
  </si>
  <si>
    <t>et oui ça c'est des pâtes.</t>
  </si>
  <si>
    <t>c'est pour moi.</t>
  </si>
  <si>
    <t>ouais ouais.</t>
  </si>
  <si>
    <t>il doit y avoir un truc là.</t>
  </si>
  <si>
    <t>ah oui oui.</t>
  </si>
  <si>
    <t>c'est pour Papa.</t>
  </si>
  <si>
    <t>genre mile euros quelque chose comme ça.</t>
  </si>
  <si>
    <t>et lui il prend quarente pour cent de ça.</t>
  </si>
  <si>
    <t>et donc je pense qu'il a xxx.</t>
  </si>
  <si>
    <t>tu sais le terrain qu'ils avaient acheté là.</t>
  </si>
  <si>
    <t>ouais voilà exactement.</t>
  </si>
  <si>
    <t>bin oui.</t>
  </si>
  <si>
    <t>bouge pas Karim.</t>
  </si>
  <si>
    <t>aller on va lui montrer.</t>
  </si>
  <si>
    <t>&lt;ah&gt;[!=crier].</t>
  </si>
  <si>
    <t>en live!</t>
  </si>
  <si>
    <t>genre ça.</t>
  </si>
  <si>
    <t>oui mais c'est qui devrais le récuprérer.</t>
  </si>
  <si>
    <t>&lt; ouias&gt; [!= cris ].</t>
  </si>
  <si>
    <t>ah oui?</t>
  </si>
  <si>
    <t>c'est drole.</t>
  </si>
  <si>
    <t>coucou.</t>
  </si>
  <si>
    <t>et ouais Papa.</t>
  </si>
  <si>
    <t>aller Alma.</t>
  </si>
  <si>
    <t>on va y aller.</t>
  </si>
  <si>
    <t>hop!</t>
  </si>
  <si>
    <t>voila.</t>
  </si>
  <si>
    <t>pas de son dans ce clip</t>
  </si>
  <si>
    <t>pas de son sur ce clip.</t>
  </si>
  <si>
    <t>son étouffé, on entend de la parole du père mais inaudible.</t>
  </si>
  <si>
    <t>musique en arrière fond.</t>
  </si>
  <si>
    <t>baboum.</t>
  </si>
  <si>
    <t>maman.</t>
  </si>
  <si>
    <t>720000_780000</t>
  </si>
  <si>
    <t>4560000_4620000</t>
  </si>
  <si>
    <t>5460000_5520000</t>
  </si>
  <si>
    <t>11460000_11520000</t>
  </si>
  <si>
    <t>12060000_12120000</t>
  </si>
  <si>
    <t>21000000_21060000</t>
  </si>
  <si>
    <t>22620000_22680000</t>
  </si>
  <si>
    <t>34320000_34380000</t>
  </si>
  <si>
    <t>38760000_38820000</t>
  </si>
  <si>
    <t>38940000_39000000</t>
  </si>
  <si>
    <t>on fait quoi pour le petit déjeuner?</t>
  </si>
  <si>
    <t>j'ai envoyé un texto à xxx.</t>
  </si>
  <si>
    <t>boum badaboum.</t>
  </si>
  <si>
    <t>exactement.</t>
  </si>
  <si>
    <t>baboum il a fait le xxx.</t>
  </si>
  <si>
    <t>bam.</t>
  </si>
  <si>
    <t>xxx tombé.</t>
  </si>
  <si>
    <t>euh.</t>
  </si>
  <si>
    <t>j'ai envoyé un texto à Théo parce que.</t>
  </si>
  <si>
    <t>[xxx]&lt;!=baille&gt;.</t>
  </si>
  <si>
    <t>qu'est ce que c'est dur ce matin.</t>
  </si>
  <si>
    <t>moi j'ai fait la xxx tu as vu toi?</t>
  </si>
  <si>
    <t>vous l'avez acheté ou ?</t>
  </si>
  <si>
    <t>ah.</t>
  </si>
  <si>
    <t>boh.</t>
  </si>
  <si>
    <t>bin ça alors!</t>
  </si>
  <si>
    <t>Constance.</t>
  </si>
  <si>
    <t>commencez pas.</t>
  </si>
  <si>
    <t>tiens biquette hop.</t>
  </si>
  <si>
    <t>nana!</t>
  </si>
  <si>
    <t>viens là toi.</t>
  </si>
  <si>
    <t>oh dis donc.</t>
  </si>
  <si>
    <t>mais regarde tu as les pieds congelés en plus.</t>
  </si>
  <si>
    <t>non non non c'est pas toi qui décide Constance.</t>
  </si>
  <si>
    <t>regarde.</t>
  </si>
  <si>
    <t>là.</t>
  </si>
  <si>
    <t>Maman elle prend sa douche.</t>
  </si>
  <si>
    <t>tiens chaton regarde Papa il a prévu plein de jouets.</t>
  </si>
  <si>
    <t>hop on va aller dans le transat attend attend hehehe.</t>
  </si>
  <si>
    <t>on s'énerve pas.</t>
  </si>
  <si>
    <t>oh ba ouloulou.</t>
  </si>
  <si>
    <t>dans la douche.</t>
  </si>
  <si>
    <t>Papa il a pris les ballons.</t>
  </si>
  <si>
    <t>du coup heu.</t>
  </si>
  <si>
    <t>moi j'appellerais Yann juste.</t>
  </si>
  <si>
    <t>tu n'y vas pas.</t>
  </si>
  <si>
    <t>et puis avec le corona c'est pas très bien quand même.</t>
  </si>
  <si>
    <t>je vousdrais pas lui refiler quelque chose.</t>
  </si>
  <si>
    <t>tu as dis quoi?</t>
  </si>
  <si>
    <t>mais on s'en fou.</t>
  </si>
  <si>
    <t>mais oui.</t>
  </si>
  <si>
    <t>hier on a été.</t>
  </si>
  <si>
    <t>mais c'est chez nous.</t>
  </si>
  <si>
    <t>euh non.</t>
  </si>
  <si>
    <t>ce sera peut être plus simple avec les enfants.</t>
  </si>
  <si>
    <t>non tu as raison.</t>
  </si>
  <si>
    <t>et les prendre.</t>
  </si>
  <si>
    <t>tu le donne à Romane.</t>
  </si>
  <si>
    <t>tu le donnes regarde on a appris.</t>
  </si>
  <si>
    <t>hier à donner.</t>
  </si>
  <si>
    <t>tu le donnes à Romane.</t>
  </si>
  <si>
    <t>regarde Adèle elle te donne le mouton.</t>
  </si>
  <si>
    <t>on le prend?</t>
  </si>
  <si>
    <t>merci Constance.</t>
  </si>
  <si>
    <t>papam.</t>
  </si>
  <si>
    <t>mais je ne sais pas si.</t>
  </si>
  <si>
    <t>c'est devant mes yeux.</t>
  </si>
  <si>
    <t>tiens regarde.</t>
  </si>
  <si>
    <t>[!=bruit d'étonnement].</t>
  </si>
  <si>
    <t>la belle au bois dormant.</t>
  </si>
  <si>
    <t>vous l'avez relu récemment?</t>
  </si>
  <si>
    <t>en même temps il ne craint rien le pauvre.</t>
  </si>
  <si>
    <t>après c'est dans la tête.</t>
  </si>
  <si>
    <t>le lait que l'on a ramené il était pas très bon.</t>
  </si>
  <si>
    <t>ha je t'ai vu faire.</t>
  </si>
  <si>
    <t>tu es tombé.</t>
  </si>
  <si>
    <t>mince alors.</t>
  </si>
  <si>
    <t>comment s'est possible.</t>
  </si>
  <si>
    <t>xxx près.</t>
  </si>
  <si>
    <t>[!=chuchote].</t>
  </si>
  <si>
    <t>va faire comme des petits chats.</t>
  </si>
  <si>
    <t>tu veux que je te montre.</t>
  </si>
  <si>
    <t>moi aussi je vais juste passer un coup de fil.</t>
  </si>
  <si>
    <t>xxx son anniversaire dans 2 semaines.</t>
  </si>
  <si>
    <t>c'est bien.</t>
  </si>
  <si>
    <t>tu vas faire la même xxx.</t>
  </si>
  <si>
    <t>je pensais que l'on faisait ça ici.</t>
  </si>
  <si>
    <t>xx le reflexe xxx très bien.</t>
  </si>
  <si>
    <t>après il ne me tape pas dessus.</t>
  </si>
  <si>
    <t>je vais le chercher juste.</t>
  </si>
  <si>
    <t>je ne serais pas à l'heure mais du coup.</t>
  </si>
  <si>
    <t>manger un petit truc pour ton anniversaire là.</t>
  </si>
  <si>
    <t>après moi j'arriverais tranquille.</t>
  </si>
  <si>
    <t>ah merde j'ai oublié de xxx.</t>
  </si>
  <si>
    <t>je t'emène à la gare après.</t>
  </si>
  <si>
    <t>ah oui on l'a lu celui là.</t>
  </si>
  <si>
    <t>regarde c'est la belle au bois dormant.</t>
  </si>
  <si>
    <t>oh qu'est ce que c'est beau.</t>
  </si>
  <si>
    <t>il était une fois à l'époque des fées.</t>
  </si>
  <si>
    <t>une jolie princesse une princesse.</t>
  </si>
  <si>
    <t>cette fée fut invité à son baptême.</t>
  </si>
  <si>
    <t>et lui fit de merveilleux dons.</t>
  </si>
  <si>
    <t>la beauté.</t>
  </si>
  <si>
    <t>la bonté.</t>
  </si>
  <si>
    <t>la gentillesse.</t>
  </si>
  <si>
    <t>la curiosité.</t>
  </si>
  <si>
    <t>la générostité.</t>
  </si>
  <si>
    <t>et.</t>
  </si>
  <si>
    <t>l'intelligence et le courage.</t>
  </si>
  <si>
    <t>elle s'en fout complet.</t>
  </si>
  <si>
    <t>oh jolie coup.</t>
  </si>
  <si>
    <t>regarde la.</t>
  </si>
  <si>
    <t>ça m'est arrivé en plein dans la tronche.</t>
  </si>
  <si>
    <t>regardez.</t>
  </si>
  <si>
    <t>Mamie.</t>
  </si>
  <si>
    <t>veut pas.</t>
  </si>
  <si>
    <t>il y a mon anniversaire.</t>
  </si>
  <si>
    <t>je peux l'avoir s'il te plait.</t>
  </si>
  <si>
    <t>Maman je peux l'avoir?</t>
  </si>
  <si>
    <t>xds@MA2</t>
  </si>
  <si>
    <t>oh bravo Constance.</t>
  </si>
  <si>
    <t>hey.</t>
  </si>
  <si>
    <t>tu ne sautes pas.</t>
  </si>
  <si>
    <t>oui c'est vrai.</t>
  </si>
  <si>
    <t>c'est horrible.</t>
  </si>
  <si>
    <t>elle est ravie regarde la.</t>
  </si>
  <si>
    <t>xxx bravo chérie.</t>
  </si>
  <si>
    <t>on peut le faire ici si tu veux chérie.</t>
  </si>
  <si>
    <t>c'est quand même plus simple peut être.</t>
  </si>
  <si>
    <t>euh ouais.</t>
  </si>
  <si>
    <t>regarde xxx.</t>
  </si>
  <si>
    <t>moi je suis d'accord.</t>
  </si>
  <si>
    <t>xxx delicate.</t>
  </si>
  <si>
    <t>oup la.</t>
  </si>
  <si>
    <t>tu as vu comme elle les regarde.</t>
  </si>
  <si>
    <t>on va les chercher.</t>
  </si>
  <si>
    <t>non non mais on peut aller les chercher.</t>
  </si>
  <si>
    <t>pourquoi?</t>
  </si>
  <si>
    <t>moi.</t>
  </si>
  <si>
    <t>tiens Romane Chérie.</t>
  </si>
  <si>
    <t>remet ton xxx.</t>
  </si>
  <si>
    <t>et tu l'as attrapé.</t>
  </si>
  <si>
    <t>ho!</t>
  </si>
  <si>
    <t>mais comme par hasard.</t>
  </si>
  <si>
    <t>ca va aller.</t>
  </si>
  <si>
    <t>cest Constantin.</t>
  </si>
  <si>
    <t>Constantin.</t>
  </si>
  <si>
    <t>petit esquimau.</t>
  </si>
  <si>
    <t>c'est Constantin xxx.</t>
  </si>
  <si>
    <t>Constantin le nageur qui va à travers les mers.</t>
  </si>
  <si>
    <t>mais non Constantin.</t>
  </si>
  <si>
    <t>regarde un lapin.</t>
  </si>
  <si>
    <t>le pole nord xxx.</t>
  </si>
  <si>
    <t>xds@FA2</t>
  </si>
  <si>
    <t>ne tape pas dans la lampe.</t>
  </si>
  <si>
    <t>ne tape pas tu ne tapes pas dans le lustre.</t>
  </si>
  <si>
    <t>pas trop dans le lustre.</t>
  </si>
  <si>
    <t>sinon ça peut casser des petits bouts de verres.</t>
  </si>
  <si>
    <t>et de tomber sur les tapis.</t>
  </si>
  <si>
    <t>sur le tapis de Constance.</t>
  </si>
  <si>
    <t>je m'excuse j'ai pas compris ce que tu as dis.</t>
  </si>
  <si>
    <t>demain à l'école c'est plutôt.</t>
  </si>
  <si>
    <t>xxx un verre d'eau.</t>
  </si>
  <si>
    <t>à la surface xxx.</t>
  </si>
  <si>
    <t>1620000_1680000</t>
  </si>
  <si>
    <t>6840000_6900000</t>
  </si>
  <si>
    <t>6960000_7020000</t>
  </si>
  <si>
    <t>10200000_10260000</t>
  </si>
  <si>
    <t>10740000_10800000</t>
  </si>
  <si>
    <t>17820000_17880000</t>
  </si>
  <si>
    <t>19200000_19260000</t>
  </si>
  <si>
    <t>23940000_24000000</t>
  </si>
  <si>
    <t>27960000_28020000</t>
  </si>
  <si>
    <t>op la ça c'est fait.</t>
  </si>
  <si>
    <t>tiens tu peux?</t>
  </si>
  <si>
    <t xml:space="preserve"> tu peux venir voir avec lui je vais nettoyer sa tétine pour faire son bib</t>
  </si>
  <si>
    <t>parce qu'il ne va pas avoir la patience.</t>
  </si>
  <si>
    <t>&lt;d'attendre jusque là ce bébé &gt; [!=chanter]</t>
  </si>
  <si>
    <t>bah alors.</t>
  </si>
  <si>
    <t>&lt;bah alors&gt; [!=chuchoter]</t>
  </si>
  <si>
    <t>on va mettre le petit bavoir après.</t>
  </si>
  <si>
    <t>tiens prends le bavoir.</t>
  </si>
  <si>
    <t>on n'oublie pas de le mettre.</t>
  </si>
  <si>
    <t>tu le tiens?</t>
  </si>
  <si>
    <t>tu veux pas?</t>
  </si>
  <si>
    <t>tu veux pas lacher la main</t>
  </si>
  <si>
    <t>xxx je vais ranger les chaussettes.</t>
  </si>
  <si>
    <t>ah tu as trouvé un scratch à tirer là.</t>
  </si>
  <si>
    <t>faut toujours que tu trouves quelque chose toi.</t>
  </si>
  <si>
    <t>oula!</t>
  </si>
  <si>
    <t>ouh le vent !</t>
  </si>
  <si>
    <t>aller on rentre.</t>
  </si>
  <si>
    <t>hop là!</t>
  </si>
  <si>
    <t>tiens elle a du glisser en dessous sa sucette.</t>
  </si>
  <si>
    <t>ah non elle est sur la table, ok.</t>
  </si>
  <si>
    <t>non c'est bon.</t>
  </si>
  <si>
    <t>en fait c'est marqué bio dessus mais après si il n'y a pas tu peux acheter celui là, c'est moins grave que.</t>
  </si>
  <si>
    <t>oui oui oui.</t>
  </si>
  <si>
    <t>met celui là on trouvera l'autre après en magasin.</t>
  </si>
  <si>
    <t>quelque part.</t>
  </si>
  <si>
    <t xml:space="preserve"> met le.</t>
  </si>
  <si>
    <t xml:space="preserve"> oui il y a pas moyen de supprimer ce truc, xxx.</t>
  </si>
  <si>
    <t>pour rien.</t>
  </si>
  <si>
    <t xml:space="preserve"> alors bébé si je te prends avec moi est ce que je vais pouvoir suivre.</t>
  </si>
  <si>
    <t>mon travail.</t>
  </si>
  <si>
    <t>est ce que tu vas vouloir arracher?</t>
  </si>
  <si>
    <t>&lt;xxx&gt;[!=chuchoter]</t>
  </si>
  <si>
    <t>&lt;na na &gt; [!=chanter]</t>
  </si>
  <si>
    <t>Tu as faim xxx bah ouais.</t>
  </si>
  <si>
    <t>musique ne nourrit pas je comprends.</t>
  </si>
  <si>
    <t>tu peux le dire.</t>
  </si>
  <si>
    <t>on monte un peu.</t>
  </si>
  <si>
    <t>déjà.</t>
  </si>
  <si>
    <t>tu veux dormir.</t>
  </si>
  <si>
    <t>normal xxx.</t>
  </si>
  <si>
    <t>ouais c'est que il y a pas d'autres choses, j'ai mis destop hein.</t>
  </si>
  <si>
    <t>tu vois avec destop xxx.</t>
  </si>
  <si>
    <t>c'est pareil.</t>
  </si>
  <si>
    <t>je prends l'autre ouais.</t>
  </si>
  <si>
    <t>je mets destop.</t>
  </si>
  <si>
    <t>c'est horrible hein?</t>
  </si>
  <si>
    <t>pas de parole, bruit de voiture</t>
  </si>
  <si>
    <t xml:space="preserve">bruit étouffé par un vetement </t>
  </si>
  <si>
    <t>aha.</t>
  </si>
  <si>
    <t>tata.</t>
  </si>
  <si>
    <t>ta.</t>
  </si>
  <si>
    <t>2340000_2400000</t>
  </si>
  <si>
    <t>6300000_6360000</t>
  </si>
  <si>
    <t>17700000_17760000</t>
  </si>
  <si>
    <t>21840000_21900000</t>
  </si>
  <si>
    <t>24060000_24120000</t>
  </si>
  <si>
    <t>28440000_28500000</t>
  </si>
  <si>
    <t>30900000_30960000</t>
  </si>
  <si>
    <t>39060000_39120000</t>
  </si>
  <si>
    <t>39420000_39480000</t>
  </si>
  <si>
    <t>51900000_51960000</t>
  </si>
  <si>
    <t>xxx avec de l'eau c'est plus simple.</t>
  </si>
  <si>
    <t>xxx tu en as mangé suffisamment chérie.</t>
  </si>
  <si>
    <t>tu en as mangé deux?</t>
  </si>
  <si>
    <t>tu es sûr?</t>
  </si>
  <si>
    <t>tu peux en manger encore un.</t>
  </si>
  <si>
    <t>les tomates c'est que de l'eau ça se mange tout seul.</t>
  </si>
  <si>
    <t>xxx tu peux xxx.</t>
  </si>
  <si>
    <t>il est quelque part où il fait du bruit mais.</t>
  </si>
  <si>
    <t>met lui la xxx.</t>
  </si>
  <si>
    <t>toi et moi xxx.</t>
  </si>
  <si>
    <t>tu devrais mettre un manteau tu vas avoir froid.</t>
  </si>
  <si>
    <t>ça chérie je sais ça dépend de xxx tu sais si il a pas trop mal au &lt;pattoune&gt;[!=pattes].</t>
  </si>
  <si>
    <t>on fait une tour dans le coin et puis on verra.</t>
  </si>
  <si>
    <t>et tu as pas froid mon Nounou.</t>
  </si>
  <si>
    <t>toi ma chérie tu n'as pas froid xxx?</t>
  </si>
  <si>
    <t>non!</t>
  </si>
  <si>
    <t>tu es trop chou tu es trop chou!</t>
  </si>
  <si>
    <t>elle t'a donné un coup?</t>
  </si>
  <si>
    <t>non là il faut te mettre sur le trottoir.</t>
  </si>
  <si>
    <t>tu te met sur le trottoir aller viens xxx trottoir.</t>
  </si>
  <si>
    <t>trottoir on va pas attendre Papi au mileu de la route.</t>
  </si>
  <si>
    <t>aller viens trottoir.</t>
  </si>
  <si>
    <t>bonjour madame.</t>
  </si>
  <si>
    <t>va sur le trottoir ludo.</t>
  </si>
  <si>
    <t>aller mon coeur viens on va s'habiller parce que je sens que tu attrapes froids je sais que c'est très très agréable.</t>
  </si>
  <si>
    <t>&lt;oui oui oui&gt;[!=rire].</t>
  </si>
  <si>
    <t>mais la tu risque d'attraper froid ma chérie oh oui oui.</t>
  </si>
  <si>
    <t>viens mon amour viens Rose Rose chérie Rose.</t>
  </si>
  <si>
    <t>il faut s'habiller mon coeur vraiment.</t>
  </si>
  <si>
    <t>parce que là ce serait pas prudent que tu te ballade comme cela trop longtemps.</t>
  </si>
  <si>
    <t>sans pyjama d'accords.</t>
  </si>
  <si>
    <t>tu as quand même été malade.</t>
  </si>
  <si>
    <t>en plus là tu tousses un petit peu.</t>
  </si>
  <si>
    <t>donc il faut s'habiller pour être bien au chaud.</t>
  </si>
  <si>
    <t>&lt;lalala&gt;[!=chanter].</t>
  </si>
  <si>
    <t>tout va bien.</t>
  </si>
  <si>
    <t>bravo chérie.</t>
  </si>
  <si>
    <t>très très bien.</t>
  </si>
  <si>
    <t>ouais ouais ca va être l'heure de manger.</t>
  </si>
  <si>
    <t>tu sais ce que j'ai fait de ton pyjama?</t>
  </si>
  <si>
    <t>il est blanc.</t>
  </si>
  <si>
    <t>bin oui mais en même temps.</t>
  </si>
  <si>
    <t>&lt;hahaha&gt;[!=rire].</t>
  </si>
  <si>
    <t>tu lui dis d'arreter et tu.</t>
  </si>
  <si>
    <t>et tu lui fais le coup de la chaussette.</t>
  </si>
  <si>
    <t>qu'est ce qu'elle fait "Sassou"?</t>
  </si>
  <si>
    <t>tellement déglingo.</t>
  </si>
  <si>
    <t>c'est un beau bob.</t>
  </si>
  <si>
    <t>c'est même un mastar.</t>
  </si>
  <si>
    <t>on a eu deux mastar coup sur coup.</t>
  </si>
  <si>
    <t>faut qu'elle arrête de manger xxx.</t>
  </si>
  <si>
    <t>cette enfant.</t>
  </si>
  <si>
    <t>il y a pas de couches.</t>
  </si>
  <si>
    <t>&lt;elles sont là les couches&gt;[!=chuchoter].</t>
  </si>
  <si>
    <t>&lt;tututu&gt;[!=chanter].</t>
  </si>
  <si>
    <t>qu'est ce que tu fais chérie?</t>
  </si>
  <si>
    <t>l'éléphant?</t>
  </si>
  <si>
    <t>xxx ça farfouille.</t>
  </si>
  <si>
    <t>hop.</t>
  </si>
  <si>
    <t>encore.</t>
  </si>
  <si>
    <t>xxx par contre je lui ai re donné l'oiseau tu fais gaffe à ce qu'elle ne le mette pas dans son.</t>
  </si>
  <si>
    <t>pas trop vite chérié va pas trop vite je sais que tu force mais.</t>
  </si>
  <si>
    <t>qu'est ce qu'elle a?</t>
  </si>
  <si>
    <t>ça permettrais de faire xxx.</t>
  </si>
  <si>
    <t>je vais faire passer par dessus ton machin là.</t>
  </si>
  <si>
    <t>&lt;queria xxx &gt;[!=espagnol].</t>
  </si>
  <si>
    <t>xds@MC1</t>
  </si>
  <si>
    <t>arrête.</t>
  </si>
  <si>
    <t>bouip.</t>
  </si>
  <si>
    <t>tu sais le c'est un beau bob.</t>
  </si>
  <si>
    <t>c'est un bob ou un?</t>
  </si>
  <si>
    <t>un beau bob.</t>
  </si>
  <si>
    <t>c'est pas de bol.</t>
  </si>
  <si>
    <t>j'arrive xxx.</t>
  </si>
  <si>
    <t>mais j'en ai mangé que deux!</t>
  </si>
  <si>
    <t>c'est vrai hein.</t>
  </si>
  <si>
    <t>oui deux.</t>
  </si>
  <si>
    <t>promis.</t>
  </si>
  <si>
    <t>merci.</t>
  </si>
  <si>
    <t>Papa a dit que je devais finir mes tomates.</t>
  </si>
  <si>
    <t>xxx prends prends.</t>
  </si>
  <si>
    <t>prends tu peux le prendre?</t>
  </si>
  <si>
    <t>non tu ne met pas dans la bouche.</t>
  </si>
  <si>
    <t>où est ce qu'il est l'oiseau?</t>
  </si>
  <si>
    <t>moi j'ai le mien.</t>
  </si>
  <si>
    <t>on va aller en forêt?</t>
  </si>
  <si>
    <t>bonjour.</t>
  </si>
  <si>
    <t>Age_centered</t>
  </si>
  <si>
    <t>Age_in_months</t>
  </si>
  <si>
    <t>Syllable_complexity</t>
  </si>
  <si>
    <t>Multinlingualism</t>
  </si>
  <si>
    <t>Fitted</t>
  </si>
  <si>
    <t>Residuals</t>
  </si>
  <si>
    <t>Standardized</t>
  </si>
  <si>
    <t>SQRT</t>
  </si>
  <si>
    <t>Leverage</t>
  </si>
  <si>
    <t>Best-fit line:</t>
  </si>
  <si>
    <t>T-test on the residuals</t>
  </si>
  <si>
    <t>F-Test</t>
  </si>
  <si>
    <t>H0</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</si>
  <si>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</si>
  <si>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r>
      <rPr>
        <rFont val="Calibri"/>
        <b/>
        <color theme="1"/>
        <sz val="12.0"/>
      </rPr>
      <t xml:space="preserve">H0     </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</si>
  <si>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t>H1</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</si>
  <si>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</si>
  <si>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r>
      <rPr>
        <rFont val="Calibri"/>
        <b/>
        <color theme="1"/>
        <sz val="12.0"/>
      </rPr>
      <t>H1</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</si>
  <si>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t>t-Test: Two-Sample Assuming Equal Variances</t>
  </si>
  <si>
    <t>F-Test Two-Sample for Variances</t>
  </si>
  <si>
    <t>a = 0,05</t>
  </si>
  <si>
    <t>Low complexity</t>
  </si>
  <si>
    <t>High complexity</t>
  </si>
  <si>
    <t>Mean</t>
  </si>
  <si>
    <t>Variance</t>
  </si>
  <si>
    <t>Observations</t>
  </si>
  <si>
    <t>Pooled Variance</t>
  </si>
  <si>
    <t>df</t>
  </si>
  <si>
    <t>Hypothesized Mean Difference</t>
  </si>
  <si>
    <t>P(F&lt;=f) one-tail</t>
  </si>
  <si>
    <t>t Stat</t>
  </si>
  <si>
    <t>F Critical one-tail</t>
  </si>
  <si>
    <t>P(T&lt;=t) one-tail</t>
  </si>
  <si>
    <t>F &lt; F Critical one-tailed =&gt; non reject of null hypothesis</t>
  </si>
  <si>
    <t>t Critical one-tail</t>
  </si>
  <si>
    <t xml:space="preserve"> =&gt; Variances equal</t>
  </si>
  <si>
    <t>P(T&lt;=t) two-tail</t>
  </si>
  <si>
    <t>t Critical two-tail</t>
  </si>
  <si>
    <t>P(T&lt;=t) two-tail &gt; a  =&gt;  non reject of null hypothesis</t>
  </si>
  <si>
    <r>
      <rPr>
        <rFont val="Calibri (Body)"/>
        <b/>
        <color rgb="FF953734"/>
        <sz val="12.0"/>
        <u/>
      </rPr>
      <t xml:space="preserve"> =&gt;   </t>
    </r>
    <r>
      <rPr>
        <rFont val="Calibri"/>
        <b/>
        <color rgb="FF953734"/>
        <sz val="12.0"/>
        <u/>
      </rPr>
      <t>No difference in CR for languages with low vs. high complexity syllable structure when correcting for age</t>
    </r>
  </si>
  <si>
    <t>:(</t>
  </si>
  <si>
    <t>LOW syllable complexity</t>
  </si>
  <si>
    <t>HIGH complexity</t>
  </si>
  <si>
    <t>Standard Error</t>
  </si>
  <si>
    <t>Median</t>
  </si>
  <si>
    <t>Mode</t>
  </si>
  <si>
    <t>Standard Deviation</t>
  </si>
  <si>
    <t>Sample Variance</t>
  </si>
  <si>
    <t>Kurtosis</t>
  </si>
  <si>
    <t>Skewness</t>
  </si>
  <si>
    <t>Range</t>
  </si>
  <si>
    <t>Minimum</t>
  </si>
  <si>
    <t>Maximum</t>
  </si>
  <si>
    <t>Sum</t>
  </si>
  <si>
    <t>Count</t>
  </si>
  <si>
    <t>Variable 1</t>
  </si>
  <si>
    <t>Variable 2</t>
  </si>
  <si>
    <t>Rank</t>
  </si>
  <si>
    <t>Percentile</t>
  </si>
  <si>
    <t>Z-score</t>
  </si>
  <si>
    <t>Best-fit CR</t>
  </si>
  <si>
    <t>T-test</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</si>
  <si>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</si>
  <si>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</si>
  <si>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t>Multilingual</t>
  </si>
  <si>
    <t>Monolingual</t>
  </si>
  <si>
    <r>
      <rPr>
        <rFont val="Calibri (Body)"/>
        <b/>
        <color rgb="FF953734"/>
        <sz val="11.0"/>
        <u/>
      </rPr>
      <t xml:space="preserve"> =&gt;   </t>
    </r>
    <r>
      <rPr>
        <rFont val="Calibri"/>
        <b/>
        <color rgb="FF953734"/>
        <sz val="11.0"/>
        <u/>
      </rPr>
      <t>No difference in CR for babies that are likely multilingual vs. Monolingual when correcting for age</t>
    </r>
  </si>
  <si>
    <t>Descriptive statistics</t>
  </si>
  <si>
    <r>
      <rPr>
        <rFont val="Calibri"/>
        <b/>
        <color theme="1"/>
        <sz val="12.0"/>
      </rPr>
      <t xml:space="preserve">H0     </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</si>
  <si>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r>
      <rPr>
        <rFont val="Calibri"/>
        <b/>
        <color theme="1"/>
        <sz val="12.0"/>
      </rPr>
      <t>H1</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</si>
  <si>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t>LOW/Moderate</t>
  </si>
  <si>
    <t>Correlation</t>
  </si>
  <si>
    <t>T-test remarks</t>
  </si>
  <si>
    <t>MAIN</t>
  </si>
  <si>
    <t>CBR</t>
  </si>
  <si>
    <t>SOLOMON</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</si>
  <si>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</si>
  <si>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t>/!\</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</si>
  <si>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&gt; 0</t>
    </r>
  </si>
  <si>
    <t>One of the assumptions made for a t-test is that of a simple random sample, that the data is collected from a representative, randomly selected portion of the total population.</t>
  </si>
  <si>
    <t>YELI</t>
  </si>
  <si>
    <t>ENGLISH</t>
  </si>
  <si>
    <t>Here in the population 'Speakers of a language with simple syllable structure', we picked speakers of a few languages only (Tsimane, Yélî and the Solomons languages), and the same goes for languages with complex syllables (English, Tseltal, +- French).</t>
  </si>
  <si>
    <t>TSELTAL</t>
  </si>
  <si>
    <t>TSIMANE</t>
  </si>
  <si>
    <t>ROVIANA</t>
  </si>
  <si>
    <t>VARISI</t>
  </si>
  <si>
    <t>Moreover, people from the Solomons are generally multilingual, which could bias the data.</t>
  </si>
  <si>
    <t xml:space="preserve"> +++ DOESN'T TAKE AGE INTO ACCOUNT</t>
  </si>
  <si>
    <t>All CR</t>
  </si>
  <si>
    <r>
      <rPr>
        <rFont val="Calibri"/>
        <b/>
        <color theme="1"/>
        <sz val="12.0"/>
      </rPr>
      <t xml:space="preserve">H0     </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</si>
  <si>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r>
      <rPr>
        <rFont val="Calibri"/>
        <b/>
        <color theme="1"/>
        <sz val="12.0"/>
      </rPr>
      <t>H1</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</si>
  <si>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t>P(T&lt;=t) one-tail &lt; a  =&gt;  reject of null hypothesis</t>
  </si>
  <si>
    <r>
      <rPr>
        <rFont val="Calibri (Body)"/>
        <b/>
        <color rgb="FF953734"/>
        <sz val="11.0"/>
        <u/>
      </rPr>
      <t xml:space="preserve"> =&gt;   </t>
    </r>
    <r>
      <rPr>
        <rFont val="Calibri"/>
        <b/>
        <color rgb="FF953734"/>
        <sz val="11.0"/>
        <u/>
      </rPr>
      <t>Higher CR for languages with low complexity syllable structure</t>
    </r>
  </si>
  <si>
    <t>THESE CALCULATIONS DON'T INCLUDE CYCHOSZ, WARLAUMONT, BABIES OVER 50mo</t>
  </si>
  <si>
    <t>Chi-Square Goodness-Of-Fit test</t>
  </si>
  <si>
    <t>The data follows the normal distribution.</t>
  </si>
  <si>
    <t>The data does not follow the normal distribution.</t>
  </si>
  <si>
    <t>CR Up to</t>
  </si>
  <si>
    <t>Observed frequency</t>
  </si>
  <si>
    <t>P(x=&lt;b)</t>
  </si>
  <si>
    <t>P(a&lt;x=&lt;b)</t>
  </si>
  <si>
    <t>Expected (Normal) freq</t>
  </si>
  <si>
    <t>Obs - Exp freq</t>
  </si>
  <si>
    <t>(Obs - Exp)^2</t>
  </si>
  <si>
    <t>(Obs - Exp)^2/Exp</t>
  </si>
  <si>
    <t xml:space="preserve"> = χ2</t>
  </si>
  <si>
    <t>so that # of bins &gt; 5 and expected frequencies &gt; 5 (almost!)</t>
  </si>
  <si>
    <t>p-value</t>
  </si>
  <si>
    <t>&gt;   a = 0,05</t>
  </si>
  <si>
    <t>Non reject of null hypothesis</t>
  </si>
  <si>
    <t xml:space="preserve"> =&gt;   Normal distribution of CR</t>
  </si>
  <si>
    <t>HIGH</t>
  </si>
  <si>
    <t>Corpus</t>
  </si>
  <si>
    <t>Age_centered_&lt;36mo</t>
  </si>
  <si>
    <t>LOW/MODERATE SYLLABLE COMPLEXITY</t>
  </si>
  <si>
    <t>Average Age</t>
  </si>
  <si>
    <r>
      <rPr>
        <rFont val="Calibri"/>
        <b/>
        <color theme="1"/>
        <sz val="12.0"/>
      </rPr>
      <t xml:space="preserve">H0     </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</si>
  <si>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t>All CR &lt;36mo</t>
  </si>
  <si>
    <r>
      <rPr>
        <rFont val="Calibri"/>
        <b/>
        <color theme="1"/>
        <sz val="12.0"/>
      </rPr>
      <t>H1</t>
    </r>
    <r>
      <rPr>
        <rFont val="Calibri"/>
        <color theme="1"/>
        <sz val="12.0"/>
      </rPr>
      <t xml:space="preserve">      σ</t>
    </r>
    <r>
      <rPr>
        <rFont val="Calibri"/>
        <color theme="1"/>
        <sz val="12.0"/>
        <vertAlign val="subscript"/>
      </rPr>
      <t>1</t>
    </r>
    <r>
      <rPr>
        <rFont val="Calibri"/>
        <color theme="1"/>
        <sz val="12.0"/>
        <vertAlign val="superscript"/>
      </rPr>
      <t>2</t>
    </r>
    <r>
      <rPr>
        <rFont val="Calibri"/>
        <color theme="1"/>
        <sz val="12.0"/>
      </rPr>
      <t> ≠ σ</t>
    </r>
    <r>
      <rPr>
        <rFont val="Calibri"/>
        <color theme="1"/>
        <sz val="12.0"/>
        <vertAlign val="subscript"/>
      </rPr>
      <t>2</t>
    </r>
    <r>
      <rPr>
        <rFont val="Calibri"/>
        <color theme="1"/>
        <sz val="12.0"/>
        <vertAlign val="superscript"/>
      </rPr>
      <t>2</t>
    </r>
  </si>
  <si>
    <r>
      <rPr>
        <rFont val="Calibri"/>
        <color theme="1"/>
        <sz val="11.0"/>
      </rPr>
      <t>so that # of bins &gt; 5 and expected frequencies &gt; 5 (</t>
    </r>
    <r>
      <rPr>
        <rFont val="Calibri (Body)"/>
        <color rgb="FFFF0000"/>
        <sz val="11.0"/>
      </rPr>
      <t>almost!</t>
    </r>
    <r>
      <rPr>
        <rFont val="Calibri"/>
        <color theme="1"/>
        <sz val="11.0"/>
      </rPr>
      <t>)</t>
    </r>
  </si>
  <si>
    <t>:)</t>
  </si>
  <si>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 0</t>
    </r>
  </si>
  <si>
    <r>
      <rPr>
        <rFont val="Calibri"/>
        <color theme="1"/>
        <sz val="12.0"/>
      </rPr>
      <t>μ</t>
    </r>
    <r>
      <rPr>
        <rFont val="Calibri (Body)"/>
        <color theme="1"/>
        <sz val="12.0"/>
        <vertAlign val="subscript"/>
      </rPr>
      <t>1</t>
    </r>
    <r>
      <rPr>
        <rFont val="Calibri (Body)"/>
        <color theme="1"/>
        <sz val="12.0"/>
      </rPr>
      <t> - μ</t>
    </r>
    <r>
      <rPr>
        <rFont val="Calibri (Body)"/>
        <color theme="1"/>
        <sz val="12.0"/>
        <vertAlign val="subscript"/>
      </rPr>
      <t>2</t>
    </r>
    <r>
      <rPr>
        <rFont val="Calibri (Body)"/>
        <color theme="1"/>
        <sz val="12.0"/>
      </rPr>
      <t> &gt; 0</t>
    </r>
  </si>
  <si>
    <t>High Complexity</t>
  </si>
  <si>
    <t xml:space="preserve">               Age</t>
  </si>
  <si>
    <r>
      <rPr>
        <rFont val="Calibri (Body)"/>
        <b/>
        <color rgb="FF953734"/>
        <sz val="11.0"/>
        <u/>
      </rPr>
      <t xml:space="preserve"> =&gt;   </t>
    </r>
    <r>
      <rPr>
        <rFont val="Calibri"/>
        <b/>
        <color rgb="FF953734"/>
        <sz val="11.0"/>
        <u/>
      </rPr>
      <t>Higher CR for languages with low complexity syllable structure</t>
    </r>
  </si>
  <si>
    <t>yay!</t>
  </si>
  <si>
    <t xml:space="preserve"> =&gt;</t>
  </si>
  <si>
    <t xml:space="preserve">THIS IS WHY THIS TEST IS NOT APPROPRIATE AND WE NEED TO FIND ONE THAT TAKES AGE INTO ACCOUNT. IF CR GOES UP WITH AGE AND THE AVERAGE AGE IS HIGHER IN THE LOW COMPLEXITY SAMPLE, WE WOULD EXPECT TO FIND A HIGHER AVERAGE CR FOR THAT SAMPLE. </t>
  </si>
  <si>
    <t>l</t>
  </si>
  <si>
    <t>V</t>
  </si>
  <si>
    <t>HIGH COMPLEXITY SYLLABLE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</si>
</sst>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000"/>
    <numFmt numFmtId="165" formatCode="0.0000"/>
    <numFmt numFmtId="166" formatCode="0.0"/>
    <numFmt numFmtId="167" formatCode="_-* #,##0.00_-;\-* #,##0.00_-;_-* &quot;-&quot;??_-;_-@"/>
    <numFmt numFmtId="168" formatCode="0.000000000"/>
    <numFmt numFmtId="169" formatCode="0.00000"/>
    <numFmt numFmtId="170" formatCode="0.000"/>
  </numFmts>
  <fonts count="28">
    <font>
      <sz val="11.0"/>
      <color theme="1"/>
      <name val="Arial"/>
    </font>
    <font>
      <b/>
      <sz val="11.0"/>
      <color theme="1"/>
      <name val="Calibri"/>
    </font>
    <font>
      <i/>
      <sz val="11.0"/>
      <color theme="1"/>
      <name val="Calibri"/>
    </font>
    <font>
      <sz val="10.0"/>
      <color theme="1"/>
      <name val="Calibri"/>
    </font>
    <font>
      <sz val="11.0"/>
      <color theme="1"/>
      <name val="Calibri"/>
    </font>
    <font>
      <b/>
      <sz val="11.0"/>
      <color rgb="FFFF0000"/>
      <name val="Calibri"/>
    </font>
    <font>
      <sz val="11.0"/>
      <color rgb="FFFF0000"/>
      <name val="Calibri"/>
    </font>
    <font/>
    <font>
      <sz val="11.0"/>
      <color rgb="FF000000"/>
      <name val="Calibri"/>
    </font>
    <font>
      <sz val="12.0"/>
      <color theme="1"/>
      <name val="Calibri"/>
    </font>
    <font>
      <sz val="9.0"/>
      <color rgb="FF595959"/>
      <name val="Calibri"/>
    </font>
    <font>
      <b/>
      <i/>
      <sz val="11.0"/>
      <color theme="1"/>
      <name val="Calibri"/>
    </font>
    <font>
      <sz val="11.0"/>
      <color rgb="FF000000"/>
      <name val="Inconsolata"/>
    </font>
    <font>
      <sz val="10.0"/>
      <color rgb="FF000000"/>
      <name val="Calibri"/>
    </font>
    <font>
      <color theme="1"/>
      <name val="Calibri"/>
    </font>
    <font>
      <b/>
      <sz val="12.0"/>
      <color theme="1"/>
      <name val="Calibri"/>
    </font>
    <font>
      <sz val="14.0"/>
      <color rgb="FF3D3C40"/>
      <name val="Arial"/>
    </font>
    <font>
      <b/>
      <color theme="1"/>
      <name val="Calibri"/>
    </font>
    <font>
      <sz val="11.0"/>
      <color rgb="FFFFFFFF"/>
      <name val="Calibri"/>
    </font>
    <font>
      <b/>
      <u/>
      <sz val="12.0"/>
      <color rgb="FF953734"/>
      <name val="Calibri"/>
    </font>
    <font>
      <b/>
      <u/>
      <sz val="11.0"/>
      <color rgb="FF953734"/>
      <name val="Calibri"/>
    </font>
    <font>
      <b/>
      <u/>
      <sz val="12.0"/>
      <color theme="1"/>
      <name val="Calibri"/>
    </font>
    <font>
      <sz val="14.0"/>
      <color theme="1"/>
      <name val="Calibri"/>
    </font>
    <font>
      <b/>
      <u/>
      <sz val="11.0"/>
      <color rgb="FF953734"/>
      <name val="Calibri"/>
    </font>
    <font>
      <b/>
      <sz val="14.0"/>
      <color rgb="FFFF0000"/>
      <name val="Calibri"/>
    </font>
    <font>
      <b/>
      <sz val="11.0"/>
      <color rgb="FF000000"/>
      <name val="Calibri"/>
    </font>
    <font>
      <b/>
      <sz val="20.0"/>
      <color rgb="FFFF0000"/>
      <name val="Calibri"/>
    </font>
    <font>
      <b/>
      <sz val="16.0"/>
      <color rgb="FFFF0000"/>
      <name val="Calibri"/>
    </font>
  </fonts>
  <fills count="191">
    <fill>
      <patternFill patternType="none"/>
    </fill>
    <fill>
      <patternFill patternType="lightGray"/>
    </fill>
    <fill>
      <patternFill patternType="solid">
        <fgColor rgb="FFDDD9C3"/>
        <bgColor rgb="FFDDD9C3"/>
      </patternFill>
    </fill>
    <fill>
      <patternFill patternType="solid">
        <fgColor rgb="FFFF9900"/>
        <bgColor rgb="FFFF9900"/>
      </patternFill>
    </fill>
    <fill>
      <patternFill patternType="solid">
        <fgColor rgb="FFFF00FF"/>
        <bgColor rgb="FFFF00FF"/>
      </patternFill>
    </fill>
    <fill>
      <patternFill patternType="solid">
        <fgColor rgb="FFDEDAC4"/>
        <bgColor rgb="FFDEDAC4"/>
      </patternFill>
    </fill>
    <fill>
      <patternFill patternType="solid">
        <fgColor rgb="FFE5DFED"/>
        <bgColor rgb="FFE5DFED"/>
      </patternFill>
    </fill>
    <fill>
      <patternFill patternType="solid">
        <fgColor rgb="FFFFF7CD"/>
        <bgColor rgb="FFFFF7CD"/>
      </patternFill>
    </fill>
    <fill>
      <patternFill patternType="solid">
        <fgColor rgb="FFEDCEED"/>
        <bgColor rgb="FFEDCEED"/>
      </patternFill>
    </fill>
    <fill>
      <patternFill patternType="solid">
        <fgColor rgb="FFEDD0ED"/>
        <bgColor rgb="FFEDD0ED"/>
      </patternFill>
    </fill>
    <fill>
      <patternFill patternType="solid">
        <fgColor rgb="FFEDCFED"/>
        <bgColor rgb="FFEDCFED"/>
      </patternFill>
    </fill>
    <fill>
      <patternFill patternType="solid">
        <fgColor rgb="FFC6E0B4"/>
        <bgColor rgb="FFC6E0B4"/>
      </patternFill>
    </fill>
    <fill>
      <patternFill patternType="solid">
        <fgColor rgb="FFDEDAC3"/>
        <bgColor rgb="FFDEDAC3"/>
      </patternFill>
    </fill>
    <fill>
      <patternFill patternType="solid">
        <fgColor rgb="FFDBE5F1"/>
        <bgColor rgb="FFDBE5F1"/>
      </patternFill>
    </fill>
    <fill>
      <patternFill patternType="solid">
        <fgColor rgb="FFDCE6F2"/>
        <bgColor rgb="FFDCE6F2"/>
      </patternFill>
    </fill>
    <fill>
      <patternFill patternType="solid">
        <fgColor rgb="FFFF0000"/>
        <bgColor rgb="FFFF0000"/>
      </patternFill>
    </fill>
    <fill>
      <patternFill patternType="solid">
        <fgColor rgb="FFFDE9D9"/>
        <bgColor rgb="FFFDE9D9"/>
      </patternFill>
    </fill>
    <fill>
      <patternFill patternType="solid">
        <fgColor rgb="FFEAF1DD"/>
        <bgColor rgb="FFEAF1DD"/>
      </patternFill>
    </fill>
    <fill>
      <patternFill patternType="solid">
        <fgColor rgb="FFDAEEF3"/>
        <bgColor rgb="FFDAEEF3"/>
      </patternFill>
    </fill>
    <fill>
      <patternFill patternType="solid">
        <fgColor rgb="FFD8E0F0"/>
        <bgColor rgb="FFD8E0F0"/>
      </patternFill>
    </fill>
    <fill>
      <patternFill patternType="solid">
        <fgColor theme="0"/>
        <bgColor theme="0"/>
      </patternFill>
    </fill>
    <fill>
      <patternFill patternType="solid">
        <fgColor rgb="FFE5DFEC"/>
        <bgColor rgb="FFE5DFEC"/>
      </patternFill>
    </fill>
    <fill>
      <patternFill patternType="solid">
        <fgColor rgb="FFDEDDD3"/>
        <bgColor rgb="FFDEDDD3"/>
      </patternFill>
    </fill>
    <fill>
      <patternFill patternType="solid">
        <fgColor rgb="FFFFFFD8"/>
        <bgColor rgb="FFFFFFD8"/>
      </patternFill>
    </fill>
    <fill>
      <patternFill patternType="solid">
        <fgColor rgb="FFFFFFFF"/>
        <bgColor rgb="FFFFFFFF"/>
      </patternFill>
    </fill>
    <fill>
      <patternFill patternType="solid">
        <fgColor rgb="FFE5E5E5"/>
        <bgColor rgb="FFE5E5E5"/>
      </patternFill>
    </fill>
    <fill>
      <patternFill patternType="solid">
        <fgColor rgb="FFD5D2BC"/>
        <bgColor rgb="FFD5D2BC"/>
      </patternFill>
    </fill>
    <fill>
      <patternFill patternType="solid">
        <fgColor rgb="FFFBD4B4"/>
        <bgColor rgb="FFFBD4B4"/>
      </patternFill>
    </fill>
    <fill>
      <patternFill patternType="solid">
        <fgColor rgb="FFD6E3BC"/>
        <bgColor rgb="FFD6E3BC"/>
      </patternFill>
    </fill>
    <fill>
      <patternFill patternType="solid">
        <fgColor rgb="FFFFFF00"/>
        <bgColor rgb="FFFFFF00"/>
      </patternFill>
    </fill>
    <fill>
      <patternFill patternType="solid">
        <fgColor rgb="FFDEE5EB"/>
        <bgColor rgb="FFDEE5EB"/>
      </patternFill>
    </fill>
    <fill>
      <patternFill patternType="solid">
        <fgColor rgb="FFDEEAF6"/>
        <bgColor rgb="FFDEEAF6"/>
      </patternFill>
    </fill>
    <fill>
      <patternFill patternType="solid">
        <fgColor rgb="FF7E99B2"/>
        <bgColor rgb="FF7E99B2"/>
      </patternFill>
    </fill>
    <fill>
      <patternFill patternType="solid">
        <fgColor rgb="FFF4F6F8"/>
        <bgColor rgb="FFF4F6F8"/>
      </patternFill>
    </fill>
    <fill>
      <patternFill patternType="solid">
        <fgColor rgb="FFF7CAAC"/>
        <bgColor rgb="FFF7CAAC"/>
      </patternFill>
    </fill>
    <fill>
      <patternFill patternType="solid">
        <fgColor rgb="FFD9E1F2"/>
        <bgColor rgb="FFD9E1F2"/>
      </patternFill>
    </fill>
    <fill>
      <patternFill patternType="solid">
        <fgColor rgb="FFE4DFED"/>
        <bgColor rgb="FFE4DFED"/>
      </patternFill>
    </fill>
    <fill>
      <patternFill patternType="solid">
        <fgColor rgb="FFE4DFEE"/>
        <bgColor rgb="FFE4DFEE"/>
      </patternFill>
    </fill>
    <fill>
      <patternFill patternType="solid">
        <fgColor rgb="FFF2DBDB"/>
        <bgColor rgb="FFF2DBDB"/>
      </patternFill>
    </fill>
    <fill>
      <patternFill patternType="solid">
        <fgColor rgb="FFFDEAD9"/>
        <bgColor rgb="FFFDEAD9"/>
      </patternFill>
    </fill>
    <fill>
      <patternFill patternType="solid">
        <fgColor rgb="FFDFDBC4"/>
        <bgColor rgb="FFDFDBC4"/>
      </patternFill>
    </fill>
    <fill>
      <patternFill patternType="solid">
        <fgColor rgb="FFFF575A"/>
        <bgColor rgb="FFFF575A"/>
      </patternFill>
    </fill>
    <fill>
      <patternFill patternType="solid">
        <fgColor rgb="FFDBEEF4"/>
        <bgColor rgb="FFDBEEF4"/>
      </patternFill>
    </fill>
    <fill>
      <patternFill patternType="solid">
        <fgColor rgb="FFEBF2DF"/>
        <bgColor rgb="FFEBF2DF"/>
      </patternFill>
    </fill>
    <fill>
      <patternFill patternType="solid">
        <fgColor rgb="FFE5B8B7"/>
        <bgColor rgb="FFE5B8B7"/>
      </patternFill>
    </fill>
    <fill>
      <patternFill patternType="solid">
        <fgColor rgb="FFFDD49B"/>
        <bgColor rgb="FFFDD49B"/>
      </patternFill>
    </fill>
    <fill>
      <patternFill patternType="solid">
        <fgColor rgb="FFD8BDE0"/>
        <bgColor rgb="FFD8BDE0"/>
      </patternFill>
    </fill>
    <fill>
      <patternFill patternType="solid">
        <fgColor rgb="FFB4E0CB"/>
        <bgColor rgb="FFB4E0CB"/>
      </patternFill>
    </fill>
    <fill>
      <patternFill patternType="solid">
        <fgColor rgb="FFFFEBA7"/>
        <bgColor rgb="FFFFEBA7"/>
      </patternFill>
    </fill>
    <fill>
      <patternFill patternType="solid">
        <fgColor rgb="FFD6BFE3"/>
        <bgColor rgb="FFD6BFE3"/>
      </patternFill>
    </fill>
    <fill>
      <patternFill patternType="solid">
        <fgColor rgb="FF65C194"/>
        <bgColor rgb="FF65C194"/>
      </patternFill>
    </fill>
    <fill>
      <patternFill patternType="solid">
        <fgColor rgb="FFFFF1AA"/>
        <bgColor rgb="FFFFF1AA"/>
      </patternFill>
    </fill>
    <fill>
      <patternFill patternType="solid">
        <fgColor rgb="FFCFC5ED"/>
        <bgColor rgb="FFCFC5ED"/>
      </patternFill>
    </fill>
    <fill>
      <patternFill patternType="solid">
        <fgColor rgb="FF85CDAA"/>
        <bgColor rgb="FF85CDAA"/>
      </patternFill>
    </fill>
    <fill>
      <patternFill patternType="solid">
        <fgColor rgb="FFFEE0A1"/>
        <bgColor rgb="FFFEE0A1"/>
      </patternFill>
    </fill>
    <fill>
      <patternFill patternType="solid">
        <fgColor rgb="FFE4B0BF"/>
        <bgColor rgb="FFE4B0BF"/>
      </patternFill>
    </fill>
    <fill>
      <patternFill patternType="solid">
        <fgColor rgb="FF67C195"/>
        <bgColor rgb="FF67C195"/>
      </patternFill>
    </fill>
    <fill>
      <patternFill patternType="solid">
        <fgColor rgb="FFD6BFE4"/>
        <bgColor rgb="FFD6BFE4"/>
      </patternFill>
    </fill>
    <fill>
      <patternFill patternType="solid">
        <fgColor rgb="FFF2ECB0"/>
        <bgColor rgb="FFF2ECB0"/>
      </patternFill>
    </fill>
    <fill>
      <patternFill patternType="solid">
        <fgColor rgb="FFBAD4F2"/>
        <bgColor rgb="FFBAD4F2"/>
      </patternFill>
    </fill>
    <fill>
      <patternFill patternType="solid">
        <fgColor rgb="FFC0E5D3"/>
        <bgColor rgb="FFC0E5D3"/>
      </patternFill>
    </fill>
    <fill>
      <patternFill patternType="solid">
        <fgColor rgb="FFCDC6EE"/>
        <bgColor rgb="FFCDC6EE"/>
      </patternFill>
    </fill>
    <fill>
      <patternFill patternType="solid">
        <fgColor rgb="FF71C59C"/>
        <bgColor rgb="FF71C59C"/>
      </patternFill>
    </fill>
    <fill>
      <patternFill patternType="solid">
        <fgColor rgb="FFEAABB2"/>
        <bgColor rgb="FFEAABB2"/>
      </patternFill>
    </fill>
    <fill>
      <patternFill patternType="solid">
        <fgColor rgb="FF86CEAB"/>
        <bgColor rgb="FF86CEAB"/>
      </patternFill>
    </fill>
    <fill>
      <patternFill patternType="solid">
        <fgColor rgb="FFFFEDA8"/>
        <bgColor rgb="FFFFEDA8"/>
      </patternFill>
    </fill>
    <fill>
      <patternFill patternType="solid">
        <fgColor rgb="FFD2C3ED"/>
        <bgColor rgb="FFD2C3ED"/>
      </patternFill>
    </fill>
    <fill>
      <patternFill patternType="solid">
        <fgColor rgb="FFFFECA7"/>
        <bgColor rgb="FFFFECA7"/>
      </patternFill>
    </fill>
    <fill>
      <patternFill patternType="solid">
        <fgColor rgb="FFDCB9D6"/>
        <bgColor rgb="FFDCB9D6"/>
      </patternFill>
    </fill>
    <fill>
      <patternFill patternType="solid">
        <fgColor rgb="FFFFEAA6"/>
        <bgColor rgb="FFFFEAA6"/>
      </patternFill>
    </fill>
    <fill>
      <patternFill patternType="solid">
        <fgColor rgb="FFD5BFE5"/>
        <bgColor rgb="FFD5BFE5"/>
      </patternFill>
    </fill>
    <fill>
      <patternFill patternType="solid">
        <fgColor rgb="FFFFEEA8"/>
        <bgColor rgb="FFFFEEA8"/>
      </patternFill>
    </fill>
    <fill>
      <patternFill patternType="solid">
        <fgColor rgb="FFDCB9D4"/>
        <bgColor rgb="FFDCB9D4"/>
      </patternFill>
    </fill>
    <fill>
      <patternFill patternType="solid">
        <fgColor rgb="FF97D5B6"/>
        <bgColor rgb="FF97D5B6"/>
      </patternFill>
    </fill>
    <fill>
      <patternFill patternType="solid">
        <fgColor rgb="FFE6AEBB"/>
        <bgColor rgb="FFE6AEBB"/>
      </patternFill>
    </fill>
    <fill>
      <patternFill patternType="solid">
        <fgColor rgb="FF66C195"/>
        <bgColor rgb="FF66C195"/>
      </patternFill>
    </fill>
    <fill>
      <patternFill patternType="solid">
        <fgColor rgb="FFDBBAD7"/>
        <bgColor rgb="FFDBBAD7"/>
      </patternFill>
    </fill>
    <fill>
      <patternFill patternType="solid">
        <fgColor rgb="FF74C69E"/>
        <bgColor rgb="FF74C69E"/>
      </patternFill>
    </fill>
    <fill>
      <patternFill patternType="solid">
        <fgColor rgb="FFE7E9B5"/>
        <bgColor rgb="FFE7E9B5"/>
      </patternFill>
    </fill>
    <fill>
      <patternFill patternType="solid">
        <fgColor rgb="FFD1C3ED"/>
        <bgColor rgb="FFD1C3ED"/>
      </patternFill>
    </fill>
    <fill>
      <patternFill patternType="solid">
        <fgColor rgb="FF95D4B5"/>
        <bgColor rgb="FF95D4B5"/>
      </patternFill>
    </fill>
    <fill>
      <patternFill patternType="solid">
        <fgColor rgb="FFD5C0E7"/>
        <bgColor rgb="FFD5C0E7"/>
      </patternFill>
    </fill>
    <fill>
      <patternFill patternType="solid">
        <fgColor rgb="FF79C9A2"/>
        <bgColor rgb="FF79C9A2"/>
      </patternFill>
    </fill>
    <fill>
      <patternFill patternType="solid">
        <fgColor rgb="FFE5E8B6"/>
        <bgColor rgb="FFE5E8B6"/>
      </patternFill>
    </fill>
    <fill>
      <patternFill patternType="solid">
        <fgColor rgb="FFC9C9EF"/>
        <bgColor rgb="FFC9C9EF"/>
      </patternFill>
    </fill>
    <fill>
      <patternFill patternType="solid">
        <fgColor rgb="FFC6CBEF"/>
        <bgColor rgb="FFC6CBEF"/>
      </patternFill>
    </fill>
    <fill>
      <patternFill patternType="solid">
        <fgColor rgb="FFF9EFAD"/>
        <bgColor rgb="FFF9EFAD"/>
      </patternFill>
    </fill>
    <fill>
      <patternFill patternType="solid">
        <fgColor rgb="FFC5CCF0"/>
        <bgColor rgb="FFC5CCF0"/>
      </patternFill>
    </fill>
    <fill>
      <patternFill patternType="solid">
        <fgColor rgb="FFCEC5ED"/>
        <bgColor rgb="FFCEC5ED"/>
      </patternFill>
    </fill>
    <fill>
      <patternFill patternType="solid">
        <fgColor rgb="FFFCF0AC"/>
        <bgColor rgb="FFFCF0AC"/>
      </patternFill>
    </fill>
    <fill>
      <patternFill patternType="solid">
        <fgColor rgb="FFD4C1E8"/>
        <bgColor rgb="FFD4C1E8"/>
      </patternFill>
    </fill>
    <fill>
      <patternFill patternType="solid">
        <fgColor rgb="FFD7BEE1"/>
        <bgColor rgb="FFD7BEE1"/>
      </patternFill>
    </fill>
    <fill>
      <patternFill patternType="solid">
        <fgColor rgb="FFFFF0A9"/>
        <bgColor rgb="FFFFF0A9"/>
      </patternFill>
    </fill>
    <fill>
      <patternFill patternType="solid">
        <fgColor rgb="FFC7CBEF"/>
        <bgColor rgb="FFC7CBEF"/>
      </patternFill>
    </fill>
    <fill>
      <patternFill patternType="solid">
        <fgColor rgb="FFCEC6EE"/>
        <bgColor rgb="FFCEC6EE"/>
      </patternFill>
    </fill>
    <fill>
      <patternFill patternType="solid">
        <fgColor rgb="FFD8BDDF"/>
        <bgColor rgb="FFD8BDDF"/>
      </patternFill>
    </fill>
    <fill>
      <patternFill patternType="solid">
        <fgColor rgb="FFFEE5A4"/>
        <bgColor rgb="FFFEE5A4"/>
      </patternFill>
    </fill>
    <fill>
      <patternFill patternType="solid">
        <fgColor rgb="FFFEE3A3"/>
        <bgColor rgb="FFFEE3A3"/>
      </patternFill>
    </fill>
    <fill>
      <patternFill patternType="solid">
        <fgColor rgb="FFD5C0E6"/>
        <bgColor rgb="FFD5C0E6"/>
      </patternFill>
    </fill>
    <fill>
      <patternFill patternType="solid">
        <fgColor rgb="FF77C8A0"/>
        <bgColor rgb="FF77C8A0"/>
      </patternFill>
    </fill>
    <fill>
      <patternFill patternType="solid">
        <fgColor rgb="FFCCC7EE"/>
        <bgColor rgb="FFCCC7EE"/>
      </patternFill>
    </fill>
    <fill>
      <patternFill patternType="solid">
        <fgColor rgb="FF87CEAB"/>
        <bgColor rgb="FF87CEAB"/>
      </patternFill>
    </fill>
    <fill>
      <patternFill patternType="solid">
        <fgColor rgb="FFC7E8D8"/>
        <bgColor rgb="FFC7E8D8"/>
      </patternFill>
    </fill>
    <fill>
      <patternFill patternType="solid">
        <fgColor rgb="FF57BB8A"/>
        <bgColor rgb="FF57BB8A"/>
      </patternFill>
    </fill>
    <fill>
      <patternFill patternType="solid">
        <fgColor rgb="FFFFE9A6"/>
        <bgColor rgb="FFFFE9A6"/>
      </patternFill>
    </fill>
    <fill>
      <patternFill patternType="solid">
        <fgColor rgb="FFDEB7D1"/>
        <bgColor rgb="FFDEB7D1"/>
      </patternFill>
    </fill>
    <fill>
      <patternFill patternType="solid">
        <fgColor rgb="FFAEDEC6"/>
        <bgColor rgb="FFAEDEC6"/>
      </patternFill>
    </fill>
    <fill>
      <patternFill patternType="solid">
        <fgColor rgb="FFBAD5F3"/>
        <bgColor rgb="FFBAD5F3"/>
      </patternFill>
    </fill>
    <fill>
      <patternFill patternType="solid">
        <fgColor rgb="FFDDE5B9"/>
        <bgColor rgb="FFDDE5B9"/>
      </patternFill>
    </fill>
    <fill>
      <patternFill patternType="solid">
        <fgColor rgb="FFBCD2F2"/>
        <bgColor rgb="FFBCD2F2"/>
      </patternFill>
    </fill>
    <fill>
      <patternFill patternType="solid">
        <fgColor rgb="FFC3CEF0"/>
        <bgColor rgb="FFC3CEF0"/>
      </patternFill>
    </fill>
    <fill>
      <patternFill patternType="solid">
        <fgColor rgb="FFEAEAB3"/>
        <bgColor rgb="FFEAEAB3"/>
      </patternFill>
    </fill>
    <fill>
      <patternFill patternType="solid">
        <fgColor rgb="FFDABBDB"/>
        <bgColor rgb="FFDABBDB"/>
      </patternFill>
    </fill>
    <fill>
      <patternFill patternType="solid">
        <fgColor rgb="FFEBEAB3"/>
        <bgColor rgb="FFEBEAB3"/>
      </patternFill>
    </fill>
    <fill>
      <patternFill patternType="solid">
        <fgColor rgb="FFD0C4ED"/>
        <bgColor rgb="FFD0C4ED"/>
      </patternFill>
    </fill>
    <fill>
      <patternFill patternType="solid">
        <fgColor rgb="FFF3EDAF"/>
        <bgColor rgb="FFF3EDAF"/>
      </patternFill>
    </fill>
    <fill>
      <patternFill patternType="solid">
        <fgColor rgb="FFF4EDAF"/>
        <bgColor rgb="FFF4EDAF"/>
      </patternFill>
    </fill>
    <fill>
      <patternFill patternType="solid">
        <fgColor rgb="FFC4CDF0"/>
        <bgColor rgb="FFC4CDF0"/>
      </patternFill>
    </fill>
    <fill>
      <patternFill patternType="solid">
        <fgColor rgb="FFF5EDAF"/>
        <bgColor rgb="FFF5EDAF"/>
      </patternFill>
    </fill>
    <fill>
      <patternFill patternType="solid">
        <fgColor rgb="FFF6EEAE"/>
        <bgColor rgb="FFF6EEAE"/>
      </patternFill>
    </fill>
    <fill>
      <patternFill patternType="solid">
        <fgColor rgb="FFD6BFE5"/>
        <bgColor rgb="FFD6BFE5"/>
      </patternFill>
    </fill>
    <fill>
      <patternFill patternType="solid">
        <fgColor rgb="FFF8EEAD"/>
        <bgColor rgb="FFF8EEAD"/>
      </patternFill>
    </fill>
    <fill>
      <patternFill patternType="solid">
        <fgColor rgb="FFFAEFAD"/>
        <bgColor rgb="FFFAEFAD"/>
      </patternFill>
    </fill>
    <fill>
      <patternFill patternType="solid">
        <fgColor rgb="FFFBEFAC"/>
        <bgColor rgb="FFFBEFAC"/>
      </patternFill>
    </fill>
    <fill>
      <patternFill patternType="solid">
        <fgColor rgb="FFE0B4CA"/>
        <bgColor rgb="FFE0B4CA"/>
      </patternFill>
    </fill>
    <fill>
      <patternFill patternType="solid">
        <fgColor rgb="FFFCF0AB"/>
        <bgColor rgb="FFFCF0AB"/>
      </patternFill>
    </fill>
    <fill>
      <patternFill patternType="solid">
        <fgColor rgb="FFFDF0AB"/>
        <bgColor rgb="FFFDF0AB"/>
      </patternFill>
    </fill>
    <fill>
      <patternFill patternType="solid">
        <fgColor rgb="FFFFEFA9"/>
        <bgColor rgb="FFFFEFA9"/>
      </patternFill>
    </fill>
    <fill>
      <patternFill patternType="solid">
        <fgColor rgb="FFD1C4ED"/>
        <bgColor rgb="FFD1C4ED"/>
      </patternFill>
    </fill>
    <fill>
      <patternFill patternType="solid">
        <fgColor rgb="FFFFEEA9"/>
        <bgColor rgb="FFFFEEA9"/>
      </patternFill>
    </fill>
    <fill>
      <patternFill patternType="solid">
        <fgColor rgb="FFD9BCDC"/>
        <bgColor rgb="FFD9BCDC"/>
      </patternFill>
    </fill>
    <fill>
      <patternFill patternType="solid">
        <fgColor rgb="FFDDB8D2"/>
        <bgColor rgb="FFDDB8D2"/>
      </patternFill>
    </fill>
    <fill>
      <patternFill patternType="solid">
        <fgColor rgb="FFE3B1C3"/>
        <bgColor rgb="FFE3B1C3"/>
      </patternFill>
    </fill>
    <fill>
      <patternFill patternType="solid">
        <fgColor rgb="FFE3B2C4"/>
        <bgColor rgb="FFE3B2C4"/>
      </patternFill>
    </fill>
    <fill>
      <patternFill patternType="solid">
        <fgColor rgb="FFFFE8A5"/>
        <bgColor rgb="FFFFE8A5"/>
      </patternFill>
    </fill>
    <fill>
      <patternFill patternType="solid">
        <fgColor rgb="FFDABBDA"/>
        <bgColor rgb="FFDABBDA"/>
      </patternFill>
    </fill>
    <fill>
      <patternFill patternType="solid">
        <fgColor rgb="FFFEE6A4"/>
        <bgColor rgb="FFFEE6A4"/>
      </patternFill>
    </fill>
    <fill>
      <patternFill patternType="solid">
        <fgColor rgb="FFDEB7D0"/>
        <bgColor rgb="FFDEB7D0"/>
      </patternFill>
    </fill>
    <fill>
      <patternFill patternType="solid">
        <fgColor rgb="FFFEE1A1"/>
        <bgColor rgb="FFFEE1A1"/>
      </patternFill>
    </fill>
    <fill>
      <patternFill patternType="solid">
        <fgColor rgb="FFFEDEA0"/>
        <bgColor rgb="FFFEDEA0"/>
      </patternFill>
    </fill>
    <fill>
      <patternFill patternType="solid">
        <fgColor rgb="FFFDD69C"/>
        <bgColor rgb="FFFDD69C"/>
      </patternFill>
    </fill>
    <fill>
      <patternFill patternType="solid">
        <fgColor rgb="FFDEB7CF"/>
        <bgColor rgb="FFDEB7CF"/>
      </patternFill>
    </fill>
    <fill>
      <patternFill patternType="solid">
        <fgColor rgb="FFFCD099"/>
        <bgColor rgb="FFFCD099"/>
      </patternFill>
    </fill>
    <fill>
      <patternFill patternType="solid">
        <fgColor rgb="FFE4B0C0"/>
        <bgColor rgb="FFE4B0C0"/>
      </patternFill>
    </fill>
    <fill>
      <patternFill patternType="solid">
        <fgColor rgb="FFFCD098"/>
        <bgColor rgb="FFFCD098"/>
      </patternFill>
    </fill>
    <fill>
      <patternFill patternType="solid">
        <fgColor rgb="FFFCCF98"/>
        <bgColor rgb="FFFCCF98"/>
      </patternFill>
    </fill>
    <fill>
      <patternFill patternType="solid">
        <fgColor rgb="FFDDB8D3"/>
        <bgColor rgb="FFDDB8D3"/>
      </patternFill>
    </fill>
    <fill>
      <patternFill patternType="solid">
        <fgColor rgb="FFFCCC96"/>
        <bgColor rgb="FFFCCC96"/>
      </patternFill>
    </fill>
    <fill>
      <patternFill patternType="solid">
        <fgColor rgb="FFE1B4C8"/>
        <bgColor rgb="FFE1B4C8"/>
      </patternFill>
    </fill>
    <fill>
      <patternFill patternType="solid">
        <fgColor rgb="FFFBC693"/>
        <bgColor rgb="FFFBC693"/>
      </patternFill>
    </fill>
    <fill>
      <patternFill patternType="solid">
        <fgColor rgb="FFDCB9D5"/>
        <bgColor rgb="FFDCB9D5"/>
      </patternFill>
    </fill>
    <fill>
      <patternFill patternType="solid">
        <fgColor rgb="FFFBC391"/>
        <bgColor rgb="FFFBC391"/>
      </patternFill>
    </fill>
    <fill>
      <patternFill patternType="solid">
        <fgColor rgb="FFDFB5CC"/>
        <bgColor rgb="FFDFB5CC"/>
      </patternFill>
    </fill>
    <fill>
      <patternFill patternType="solid">
        <fgColor rgb="FFFBC291"/>
        <bgColor rgb="FFFBC291"/>
      </patternFill>
    </fill>
    <fill>
      <patternFill patternType="solid">
        <fgColor rgb="FFFABF8F"/>
        <bgColor rgb="FFFABF8F"/>
      </patternFill>
    </fill>
    <fill>
      <patternFill patternType="solid">
        <fgColor rgb="FFBED1F1"/>
        <bgColor rgb="FFBED1F1"/>
      </patternFill>
    </fill>
    <fill>
      <patternFill patternType="solid">
        <fgColor rgb="FFEDEAB2"/>
        <bgColor rgb="FFEDEAB2"/>
      </patternFill>
    </fill>
    <fill>
      <patternFill patternType="solid">
        <fgColor rgb="FFC6CCF0"/>
        <bgColor rgb="FFC6CCF0"/>
      </patternFill>
    </fill>
    <fill>
      <patternFill patternType="solid">
        <fgColor rgb="FFCDC7EE"/>
        <bgColor rgb="FFCDC7EE"/>
      </patternFill>
    </fill>
    <fill>
      <patternFill patternType="solid">
        <fgColor rgb="FFF7EEAE"/>
        <bgColor rgb="FFF7EEAE"/>
      </patternFill>
    </fill>
    <fill>
      <patternFill patternType="solid">
        <fgColor rgb="FFD3C2EB"/>
        <bgColor rgb="FFD3C2EB"/>
      </patternFill>
    </fill>
    <fill>
      <patternFill patternType="solid">
        <fgColor rgb="FFC8CAEF"/>
        <bgColor rgb="FFC8CAEF"/>
      </patternFill>
    </fill>
    <fill>
      <patternFill patternType="solid">
        <fgColor rgb="FFDBE4BA"/>
        <bgColor rgb="FFDBE4BA"/>
      </patternFill>
    </fill>
    <fill>
      <patternFill patternType="solid">
        <fgColor rgb="FFE0B5CC"/>
        <bgColor rgb="FFE0B5CC"/>
      </patternFill>
    </fill>
    <fill>
      <patternFill patternType="solid">
        <fgColor rgb="FFD8E3BB"/>
        <bgColor rgb="FFD8E3BB"/>
      </patternFill>
    </fill>
    <fill>
      <patternFill patternType="solid">
        <fgColor rgb="FF5ABC8C"/>
        <bgColor rgb="FF5ABC8C"/>
      </patternFill>
    </fill>
    <fill>
      <patternFill patternType="solid">
        <fgColor rgb="FFEFEBB1"/>
        <bgColor rgb="FFEFEBB1"/>
      </patternFill>
    </fill>
    <fill>
      <patternFill patternType="solid">
        <fgColor rgb="FFB6D7F3"/>
        <bgColor rgb="FFB6D7F3"/>
      </patternFill>
    </fill>
    <fill>
      <patternFill patternType="solid">
        <fgColor rgb="FF5BBC8C"/>
        <bgColor rgb="FF5BBC8C"/>
      </patternFill>
    </fill>
    <fill>
      <patternFill patternType="solid">
        <fgColor rgb="FFF0ECB1"/>
        <bgColor rgb="FFF0ECB1"/>
      </patternFill>
    </fill>
    <fill>
      <patternFill patternType="solid">
        <fgColor rgb="FF58BB8B"/>
        <bgColor rgb="FF58BB8B"/>
      </patternFill>
    </fill>
    <fill>
      <patternFill patternType="solid">
        <fgColor rgb="FFF1ECB1"/>
        <bgColor rgb="FFF1ECB1"/>
      </patternFill>
    </fill>
    <fill>
      <patternFill patternType="solid">
        <fgColor rgb="FFD0C5ED"/>
        <bgColor rgb="FFD0C5ED"/>
      </patternFill>
    </fill>
    <fill>
      <patternFill patternType="solid">
        <fgColor rgb="FFF1ECB0"/>
        <bgColor rgb="FFF1ECB0"/>
      </patternFill>
    </fill>
    <fill>
      <patternFill patternType="solid">
        <fgColor rgb="FFCBC8EE"/>
        <bgColor rgb="FFCBC8EE"/>
      </patternFill>
    </fill>
    <fill>
      <patternFill patternType="solid">
        <fgColor rgb="FFBDD2F2"/>
        <bgColor rgb="FFBDD2F2"/>
      </patternFill>
    </fill>
    <fill>
      <patternFill patternType="solid">
        <fgColor rgb="FFD3C2EC"/>
        <bgColor rgb="FFD3C2EC"/>
      </patternFill>
    </fill>
    <fill>
      <patternFill patternType="solid">
        <fgColor rgb="FF78C8A1"/>
        <bgColor rgb="FF78C8A1"/>
      </patternFill>
    </fill>
    <fill>
      <patternFill patternType="solid">
        <fgColor rgb="FFE5AFBE"/>
        <bgColor rgb="FFE5AFBE"/>
      </patternFill>
    </fill>
    <fill>
      <patternFill patternType="solid">
        <fgColor rgb="FF89CFAC"/>
        <bgColor rgb="FF89CFAC"/>
      </patternFill>
    </fill>
    <fill>
      <patternFill patternType="solid">
        <fgColor rgb="FFE7ADB9"/>
        <bgColor rgb="FFE7ADB9"/>
      </patternFill>
    </fill>
    <fill>
      <patternFill patternType="solid">
        <fgColor rgb="FF69C296"/>
        <bgColor rgb="FF69C296"/>
      </patternFill>
    </fill>
    <fill>
      <patternFill patternType="solid">
        <fgColor rgb="FFB8D6F3"/>
        <bgColor rgb="FFB8D6F3"/>
      </patternFill>
    </fill>
    <fill>
      <patternFill patternType="solid">
        <fgColor rgb="FFC0D0F1"/>
        <bgColor rgb="FFC0D0F1"/>
      </patternFill>
    </fill>
    <fill>
      <patternFill patternType="solid">
        <fgColor rgb="FFE2E7B7"/>
        <bgColor rgb="FFE2E7B7"/>
      </patternFill>
    </fill>
    <fill>
      <patternFill patternType="solid">
        <fgColor rgb="FFBBD3F2"/>
        <bgColor rgb="FFBBD3F2"/>
      </patternFill>
    </fill>
    <fill>
      <patternFill patternType="solid">
        <fgColor rgb="FFB9D5F3"/>
        <bgColor rgb="FFB9D5F3"/>
      </patternFill>
    </fill>
    <fill>
      <patternFill patternType="solid">
        <fgColor rgb="FFCAC9EF"/>
        <bgColor rgb="FFCAC9EF"/>
      </patternFill>
    </fill>
    <fill>
      <patternFill patternType="solid">
        <fgColor rgb="FFD7BEE2"/>
        <bgColor rgb="FFD7BEE2"/>
      </patternFill>
    </fill>
    <fill>
      <patternFill patternType="solid">
        <fgColor rgb="FFE2B2C5"/>
        <bgColor rgb="FFE2B2C5"/>
      </patternFill>
    </fill>
    <fill>
      <patternFill patternType="solid">
        <fgColor rgb="FFD99594"/>
        <bgColor rgb="FFD99594"/>
      </patternFill>
    </fill>
  </fills>
  <borders count="9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right/>
      <top/>
      <bottom/>
    </border>
    <border>
      <bottom style="thin">
        <color rgb="FF000000"/>
      </bottom>
    </border>
    <border>
      <top style="thin">
        <color rgb="FF8EA9DB"/>
      </top>
      <bottom style="medium">
        <color rgb="FF8EA9DB"/>
      </bottom>
    </border>
    <border>
      <left style="medium">
        <color rgb="FF8EA9DB"/>
      </left>
      <top style="medium">
        <color rgb="FF8EA9DB"/>
      </top>
      <bottom style="medium">
        <color rgb="FF8EA9DB"/>
      </bottom>
    </border>
    <border>
      <left/>
      <right style="thin">
        <color rgb="FF8EA9DB"/>
      </right>
      <top style="medium">
        <color rgb="FF8EA9DB"/>
      </top>
      <bottom style="medium">
        <color rgb="FF8EA9DB"/>
      </bottom>
    </border>
    <border>
      <left style="thin">
        <color rgb="FF8EA9DB"/>
      </left>
      <right style="thin">
        <color rgb="FF8EA9DB"/>
      </right>
      <top style="medium">
        <color rgb="FF8EA9DB"/>
      </top>
      <bottom style="medium">
        <color rgb="FF8EA9DB"/>
      </bottom>
    </border>
    <border>
      <left/>
      <right/>
      <top style="medium">
        <color rgb="FF8EA9DB"/>
      </top>
      <bottom style="medium">
        <color rgb="FF8EA9DB"/>
      </bottom>
    </border>
    <border>
      <left/>
      <right style="medium">
        <color rgb="FF8EA9DB"/>
      </right>
      <top style="medium">
        <color rgb="FF8EA9DB"/>
      </top>
      <bottom style="medium">
        <color rgb="FF8EA9DB"/>
      </bottom>
    </border>
    <border>
      <left style="medium">
        <color rgb="FF8EA9DB"/>
      </left>
      <right/>
      <top style="medium">
        <color rgb="FF8EA9DB"/>
      </top>
      <bottom/>
    </border>
    <border>
      <left/>
      <right/>
      <top style="medium">
        <color rgb="FF8EA9DB"/>
      </top>
      <bottom/>
    </border>
    <border>
      <left/>
      <right style="medium">
        <color rgb="FF8EA9DB"/>
      </right>
      <top style="medium">
        <color rgb="FF8EA9DB"/>
      </top>
      <bottom/>
    </border>
    <border>
      <left style="medium">
        <color rgb="FF8EA9DB"/>
      </left>
      <right/>
      <top/>
      <bottom/>
    </border>
    <border>
      <left/>
      <right style="medium">
        <color rgb="FF8EA9DB"/>
      </right>
      <top/>
      <bottom/>
    </border>
    <border>
      <left style="medium">
        <color rgb="FF8EA9DB"/>
      </left>
      <right/>
      <top/>
      <bottom style="medium">
        <color rgb="FF8EA9DB"/>
      </bottom>
    </border>
    <border>
      <left style="medium">
        <color rgb="FF8EA9DB"/>
      </left>
      <right style="medium">
        <color rgb="FF8EA9DB"/>
      </right>
      <top style="medium">
        <color rgb="FF8EA9DB"/>
      </top>
      <bottom style="medium">
        <color rgb="FF8EA9DB"/>
      </bottom>
    </border>
    <border>
      <left/>
      <right/>
      <top style="thin">
        <color rgb="FF8EA9DB"/>
      </top>
      <bottom style="medium">
        <color rgb="FF8EA9DB"/>
      </bottom>
    </border>
    <border>
      <left/>
      <right style="medium">
        <color rgb="FF8EA9DB"/>
      </right>
      <top style="thin">
        <color rgb="FF8EA9DB"/>
      </top>
      <bottom style="medium">
        <color rgb="FF8EA9DB"/>
      </bottom>
    </border>
    <border>
      <left style="thin">
        <color rgb="FF8EA9DB"/>
      </left>
      <right style="medium">
        <color rgb="FF8EA9DB"/>
      </right>
      <top style="medium">
        <color rgb="FF8EA9DB"/>
      </top>
      <bottom style="medium">
        <color rgb="FF8EA9DB"/>
      </bottom>
    </border>
    <border>
      <left style="thin">
        <color rgb="FF8EA9DB"/>
      </left>
      <right style="thin">
        <color rgb="FF8EA9DB"/>
      </right>
      <top/>
      <bottom/>
    </border>
    <border>
      <left style="thin">
        <color rgb="FF8EA9DB"/>
      </left>
      <right/>
      <top/>
      <bottom/>
    </border>
    <border>
      <left style="thin">
        <color rgb="FF8EA9DB"/>
      </left>
      <right style="medium">
        <color rgb="FF8EA9DB"/>
      </right>
      <top/>
      <bottom style="medium">
        <color rgb="FF8EA9DB"/>
      </bottom>
    </border>
    <border>
      <left style="thin">
        <color rgb="FF8EA9DB"/>
      </left>
      <right style="thin">
        <color rgb="FF8EA9DB"/>
      </right>
      <top/>
      <bottom style="medium">
        <color rgb="FF8EA9DB"/>
      </bottom>
    </border>
    <border>
      <left style="thin">
        <color rgb="FF8EA9DB"/>
      </left>
      <right/>
      <top/>
      <bottom style="medium">
        <color rgb="FF8EA9DB"/>
      </bottom>
    </border>
    <border>
      <left style="thin">
        <color rgb="FF999999"/>
      </left>
      <right style="thin">
        <color rgb="FF999999"/>
      </right>
      <top style="thin">
        <color rgb="FF999999"/>
      </top>
      <bottom style="thin">
        <color rgb="FF999999"/>
      </bottom>
    </border>
    <border>
      <left/>
      <right style="thin">
        <color rgb="FF8EA9DB"/>
      </right>
      <top/>
      <bottom style="thin">
        <color rgb="FF95B3D7"/>
      </bottom>
    </border>
    <border>
      <left style="thin">
        <color theme="0"/>
      </left>
      <right style="thin">
        <color rgb="FF8EA9DB"/>
      </right>
      <top style="thin">
        <color rgb="FF95B3D7"/>
      </top>
      <bottom style="thin">
        <color rgb="FF8EA9DB"/>
      </bottom>
    </border>
    <border>
      <left/>
      <right style="thin">
        <color rgb="FF8EA9DB"/>
      </right>
      <top style="thin">
        <color rgb="FF8EA9DB"/>
      </top>
      <bottom/>
    </border>
    <border>
      <left/>
      <right style="thin">
        <color rgb="FF8EA9DB"/>
      </right>
      <top/>
      <bottom/>
    </border>
    <border>
      <left/>
      <right/>
      <top style="thin">
        <color rgb="FF8EA9DB"/>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border>
    <border>
      <left style="thin">
        <color rgb="FF8EA9DB"/>
      </left>
      <top style="medium">
        <color rgb="FF8EA9DB"/>
      </top>
      <bottom style="thin">
        <color rgb="FF8EA9DB"/>
      </bottom>
    </border>
    <border>
      <right style="thin">
        <color rgb="FF8EA9DB"/>
      </right>
      <top style="medium">
        <color rgb="FF8EA9DB"/>
      </top>
      <bottom style="thin">
        <color rgb="FF8EA9DB"/>
      </bottom>
    </border>
    <border>
      <left style="thin">
        <color rgb="FF8EA9DB"/>
      </left>
      <right/>
      <top/>
      <bottom style="thin">
        <color rgb="FF8EA9DB"/>
      </bottom>
    </border>
    <border>
      <left/>
      <right style="thin">
        <color rgb="FF8EA9DB"/>
      </right>
      <top/>
      <bottom style="thin">
        <color rgb="FF8EA9DB"/>
      </bottom>
    </border>
    <border>
      <top style="medium">
        <color rgb="FF8EA9DB"/>
      </top>
      <bottom style="thin">
        <color rgb="FF8EA9DB"/>
      </bottom>
    </border>
    <border>
      <left style="thin">
        <color rgb="FF8EA9DB"/>
      </left>
      <top style="thin">
        <color rgb="FF8EA9DB"/>
      </top>
      <bottom/>
    </border>
    <border>
      <top style="thin">
        <color rgb="FF8EA9DB"/>
      </top>
      <bottom/>
    </border>
    <border>
      <right style="thin">
        <color rgb="FF8EA9DB"/>
      </right>
      <top style="thin">
        <color rgb="FF8EA9DB"/>
      </top>
      <bottom/>
    </border>
    <border>
      <left style="thin">
        <color rgb="FF8EA9DB"/>
      </left>
      <top/>
      <bottom/>
    </border>
    <border>
      <top/>
      <bottom/>
    </border>
    <border>
      <right style="thin">
        <color rgb="FF8EA9DB"/>
      </right>
      <top/>
      <bottom/>
    </border>
    <border>
      <left style="thin">
        <color rgb="FF8EA9DB"/>
      </left>
      <right/>
      <top style="medium">
        <color rgb="FF8EA9DB"/>
      </top>
      <bottom style="thin">
        <color rgb="FF8EA9DB"/>
      </bottom>
    </border>
    <border>
      <left/>
      <right/>
      <top style="medium">
        <color rgb="FF8EA9DB"/>
      </top>
      <bottom style="thin">
        <color rgb="FF8EA9DB"/>
      </bottom>
    </border>
    <border>
      <left/>
      <right style="thin">
        <color rgb="FF95B3D7"/>
      </right>
      <top style="medium">
        <color rgb="FF8EA9DB"/>
      </top>
      <bottom style="thin">
        <color rgb="FF8EA9DB"/>
      </bottom>
    </border>
    <border>
      <left/>
      <right style="thin">
        <color rgb="FF8EA9DB"/>
      </right>
      <top style="medium">
        <color rgb="FF8EA9DB"/>
      </top>
      <bottom style="thin">
        <color rgb="FF8EA9DB"/>
      </bottom>
    </border>
    <border>
      <left/>
      <right/>
      <top/>
      <bottom style="medium">
        <color rgb="FF8EA9DB"/>
      </bottom>
    </border>
    <border>
      <left/>
      <right style="thin">
        <color rgb="FF8EA9DB"/>
      </right>
      <top/>
      <bottom style="medium">
        <color rgb="FF8EA9DB"/>
      </bottom>
    </border>
    <border>
      <right/>
      <top/>
    </border>
    <border>
      <left/>
      <right/>
      <top/>
    </border>
    <border>
      <left/>
      <top/>
    </border>
    <border>
      <left/>
      <top/>
      <bottom/>
    </border>
    <border>
      <left/>
      <right/>
      <top style="dotted">
        <color rgb="FFEEECE1"/>
      </top>
      <bottom style="dotted">
        <color rgb="FFEEECE1"/>
      </bottom>
    </border>
    <border>
      <top/>
    </border>
    <border>
      <left/>
    </border>
    <border>
      <top style="medium">
        <color rgb="FF000000"/>
      </top>
      <bottom style="thin">
        <color rgb="FF000000"/>
      </bottom>
    </border>
    <border>
      <bottom style="medium">
        <color rgb="FF000000"/>
      </bottom>
    </border>
    <border>
      <left/>
      <right/>
      <bottom/>
    </border>
    <border>
      <left/>
      <top style="medium">
        <color rgb="FF8EA9DB"/>
      </top>
      <bottom style="thin">
        <color rgb="FF8EA9DB"/>
      </bottom>
    </border>
    <border>
      <top style="thin">
        <color rgb="FF8EA9DB"/>
      </top>
    </border>
    <border>
      <left/>
      <top style="thin">
        <color rgb="FF8EA9DB"/>
      </top>
      <bottom/>
    </border>
    <border>
      <left/>
      <right/>
      <top/>
      <bottom style="thin">
        <color rgb="FF8EA9DB"/>
      </bottom>
    </border>
    <border>
      <top style="thin">
        <color rgb="FF000000"/>
      </top>
      <bottom style="thin">
        <color rgb="FF000000"/>
      </bottom>
    </border>
    <border>
      <right style="thin">
        <color rgb="FF000000"/>
      </right>
      <top style="thin">
        <color rgb="FF000000"/>
      </top>
      <bottom style="thin">
        <color rgb="FF000000"/>
      </bottom>
    </border>
    <border>
      <left style="thin">
        <color rgb="FF8EA9DB"/>
      </left>
      <top style="medium">
        <color rgb="FF8EA9DB"/>
      </top>
      <bottom/>
    </border>
    <border>
      <top style="medium">
        <color rgb="FF8EA9DB"/>
      </top>
      <bottom/>
    </border>
    <border>
      <right style="thin">
        <color rgb="FF8EA9DB"/>
      </right>
      <top style="medium">
        <color rgb="FF8EA9DB"/>
      </top>
      <bottom/>
    </border>
    <border>
      <left style="thin">
        <color rgb="FF8EA9DB"/>
      </left>
      <right style="thin">
        <color rgb="FF8EA9DB"/>
      </right>
      <top style="medium">
        <color rgb="FF8EA9DB"/>
      </top>
      <bottom style="thin">
        <color rgb="FF8EA9DB"/>
      </bottom>
    </border>
    <border>
      <left style="thin">
        <color rgb="FF8EA9DB"/>
      </left>
      <right style="thin">
        <color rgb="FF8EA9DB"/>
      </right>
      <top style="thin">
        <color rgb="FF8EA9DB"/>
      </top>
      <bottom/>
    </border>
    <border>
      <left/>
      <right/>
    </border>
    <border>
      <left style="thin">
        <color rgb="FF8EA9DB"/>
      </left>
      <top style="thick">
        <color rgb="FF8EA9DB"/>
      </top>
      <bottom style="thin">
        <color rgb="FF8EA9DB"/>
      </bottom>
    </border>
    <border>
      <top style="thick">
        <color rgb="FF8EA9DB"/>
      </top>
      <bottom style="thin">
        <color rgb="FF8EA9DB"/>
      </bottom>
    </border>
    <border>
      <right style="thin">
        <color rgb="FF8EA9DB"/>
      </right>
      <top style="thick">
        <color rgb="FF8EA9DB"/>
      </top>
      <bottom style="thin">
        <color rgb="FF8EA9DB"/>
      </bottom>
    </border>
    <border>
      <left style="thin">
        <color rgb="FF8EA9DB"/>
      </left>
      <right style="thin">
        <color rgb="FF8EA9DB"/>
      </right>
      <top style="thin">
        <color rgb="FF8EA9DB"/>
      </top>
      <bottom style="medium">
        <color rgb="FF8EA9DB"/>
      </bottom>
    </border>
    <border>
      <left/>
      <right style="thin">
        <color rgb="FF8EA9DB"/>
      </right>
      <top style="thin">
        <color rgb="FF8EA9DB"/>
      </top>
      <bottom style="medium">
        <color rgb="FF8EA9DB"/>
      </bottom>
    </border>
    <border>
      <left/>
      <top style="medium">
        <color rgb="FF8EA9DB"/>
      </top>
      <bottom/>
    </border>
    <border>
      <right style="thin">
        <color rgb="FF000000"/>
      </right>
      <top style="thin">
        <color rgb="FF000000"/>
      </top>
      <bottom/>
    </border>
    <border>
      <left style="thin">
        <color rgb="FF000000"/>
      </left>
      <right/>
      <bottom/>
    </border>
    <border>
      <right/>
      <bottom/>
    </border>
    <border>
      <right style="thin">
        <color rgb="FF000000"/>
      </right>
      <bottom/>
    </border>
    <border>
      <left style="thin">
        <color rgb="FF000000"/>
      </left>
      <right/>
      <bottom style="thin">
        <color rgb="FF000000"/>
      </bottom>
    </border>
    <border>
      <right/>
      <bottom style="thin">
        <color rgb="FF000000"/>
      </bottom>
    </border>
    <border>
      <left style="thin">
        <color rgb="FF8EA9DB"/>
      </left>
      <top style="thin">
        <color rgb="FF8EA9DB"/>
      </top>
    </border>
    <border>
      <left style="thin">
        <color rgb="FF8DB3E2"/>
      </left>
      <right/>
      <top style="medium">
        <color rgb="FF8EA9DB"/>
      </top>
      <bottom/>
    </border>
    <border>
      <left/>
      <right style="thin">
        <color rgb="FF8DB3E2"/>
      </right>
      <top style="medium">
        <color rgb="FF8EA9DB"/>
      </top>
      <bottom/>
    </border>
    <border>
      <left style="thin">
        <color rgb="FF8DB3E2"/>
      </left>
      <right/>
      <top/>
      <bottom style="medium">
        <color rgb="FF8DB3E2"/>
      </bottom>
    </border>
    <border>
      <left/>
      <top/>
      <bottom style="medium">
        <color rgb="FF8DB3E2"/>
      </bottom>
    </border>
    <border>
      <right style="thin">
        <color rgb="FF8DB3E2"/>
      </right>
      <top/>
      <bottom style="medium">
        <color rgb="FF8DB3E2"/>
      </bottom>
    </border>
    <border>
      <left style="thin">
        <color rgb="FF8EA9DB"/>
      </left>
      <right/>
      <top/>
    </border>
    <border>
      <left style="thin">
        <color rgb="FF8EA9DB"/>
      </left>
      <right/>
    </border>
  </borders>
  <cellStyleXfs count="1">
    <xf borderId="0" fillId="0" fontId="0" numFmtId="0" applyAlignment="1" applyFont="1"/>
  </cellStyleXfs>
  <cellXfs count="609">
    <xf borderId="0" fillId="0" fontId="0" numFmtId="0" xfId="0" applyAlignment="1" applyFont="1">
      <alignment readingOrder="0" shrinkToFit="0" vertical="bottom" wrapText="0"/>
    </xf>
    <xf borderId="1" fillId="0" fontId="1" numFmtId="0" xfId="0" applyAlignment="1" applyBorder="1" applyFont="1">
      <alignment horizontal="left" vertical="top"/>
    </xf>
    <xf borderId="2" fillId="0" fontId="1" numFmtId="0" xfId="0" applyAlignment="1" applyBorder="1" applyFont="1">
      <alignment horizontal="left" vertical="top"/>
    </xf>
    <xf borderId="3" fillId="0" fontId="1" numFmtId="0" xfId="0" applyAlignment="1" applyBorder="1" applyFont="1">
      <alignment horizontal="left" readingOrder="0" vertical="top"/>
    </xf>
    <xf borderId="3" fillId="0" fontId="1" numFmtId="0" xfId="0" applyAlignment="1" applyBorder="1" applyFont="1">
      <alignment horizontal="left" vertical="top"/>
    </xf>
    <xf borderId="0" fillId="0" fontId="1" numFmtId="0" xfId="0" applyAlignment="1" applyFont="1">
      <alignment horizontal="center" vertical="top"/>
    </xf>
    <xf borderId="0" fillId="0" fontId="2" numFmtId="0" xfId="0" applyFont="1"/>
    <xf borderId="0" fillId="0" fontId="0" numFmtId="0" xfId="0" applyFont="1"/>
    <xf borderId="4" fillId="2" fontId="3" numFmtId="0" xfId="0" applyAlignment="1" applyBorder="1" applyFill="1" applyFont="1">
      <alignment horizontal="left"/>
    </xf>
    <xf borderId="4" fillId="2" fontId="4" numFmtId="0" xfId="0" applyAlignment="1" applyBorder="1" applyFont="1">
      <alignment horizontal="left"/>
    </xf>
    <xf borderId="4" fillId="3" fontId="4" numFmtId="0" xfId="0" applyBorder="1" applyFill="1" applyFont="1"/>
    <xf borderId="4" fillId="4" fontId="4" numFmtId="0" xfId="0" applyAlignment="1" applyBorder="1" applyFill="1" applyFont="1">
      <alignment horizontal="right"/>
    </xf>
    <xf borderId="4" fillId="2" fontId="4" numFmtId="0" xfId="0" applyBorder="1" applyFont="1"/>
    <xf borderId="4" fillId="2" fontId="4" numFmtId="0" xfId="0" applyAlignment="1" applyBorder="1" applyFont="1">
      <alignment horizontal="right"/>
    </xf>
    <xf borderId="4" fillId="5" fontId="4" numFmtId="0" xfId="0" applyAlignment="1" applyBorder="1" applyFill="1" applyFont="1">
      <alignment horizontal="right"/>
    </xf>
    <xf borderId="0" fillId="0" fontId="4" numFmtId="0" xfId="0" applyAlignment="1" applyFont="1">
      <alignment horizontal="right"/>
    </xf>
    <xf borderId="0" fillId="0" fontId="5" numFmtId="0" xfId="0" applyFont="1"/>
    <xf borderId="4" fillId="2" fontId="4" numFmtId="0" xfId="0" applyAlignment="1" applyBorder="1" applyFont="1">
      <alignment readingOrder="0"/>
    </xf>
    <xf borderId="0" fillId="0" fontId="6" numFmtId="0" xfId="0" applyFont="1"/>
    <xf borderId="0" fillId="0" fontId="4" numFmtId="0" xfId="0" applyFont="1"/>
    <xf borderId="4" fillId="2" fontId="4" numFmtId="0" xfId="0" applyAlignment="1" applyBorder="1" applyFont="1">
      <alignment horizontal="right" readingOrder="0"/>
    </xf>
    <xf borderId="0" fillId="0" fontId="4" numFmtId="0" xfId="0" applyAlignment="1" applyFont="1">
      <alignment horizontal="center" shrinkToFit="0" wrapText="1"/>
    </xf>
    <xf borderId="4" fillId="5" fontId="4" numFmtId="0" xfId="0" applyAlignment="1" applyBorder="1" applyFont="1">
      <alignment horizontal="right" readingOrder="0"/>
    </xf>
    <xf borderId="0" fillId="0" fontId="4" numFmtId="0" xfId="0" applyAlignment="1" applyFont="1">
      <alignment shrinkToFit="0" wrapText="1"/>
    </xf>
    <xf borderId="4" fillId="6" fontId="4" numFmtId="0" xfId="0" applyBorder="1" applyFill="1" applyFont="1"/>
    <xf borderId="4" fillId="6" fontId="4" numFmtId="0" xfId="0" applyAlignment="1" applyBorder="1" applyFont="1">
      <alignment horizontal="right"/>
    </xf>
    <xf borderId="4" fillId="6" fontId="4" numFmtId="0" xfId="0" applyAlignment="1" applyBorder="1" applyFont="1">
      <alignment horizontal="right" readingOrder="0"/>
    </xf>
    <xf borderId="0" fillId="0" fontId="4" numFmtId="0" xfId="0" applyAlignment="1" applyFont="1">
      <alignment horizontal="center"/>
    </xf>
    <xf borderId="0" fillId="0" fontId="4" numFmtId="0" xfId="0" applyAlignment="1" applyFont="1">
      <alignment horizontal="center" vertical="center"/>
    </xf>
    <xf borderId="5" fillId="0" fontId="4" numFmtId="0" xfId="0" applyAlignment="1" applyBorder="1" applyFont="1">
      <alignment horizontal="center"/>
    </xf>
    <xf borderId="5" fillId="0" fontId="7" numFmtId="0" xfId="0" applyBorder="1" applyFont="1"/>
    <xf borderId="0" fillId="0" fontId="4" numFmtId="0" xfId="0" applyAlignment="1" applyFont="1">
      <alignment horizontal="right" readingOrder="0"/>
    </xf>
    <xf borderId="4" fillId="7" fontId="4" numFmtId="0" xfId="0" applyBorder="1" applyFill="1" applyFont="1"/>
    <xf borderId="4" fillId="7" fontId="4" numFmtId="0" xfId="0" applyAlignment="1" applyBorder="1" applyFont="1">
      <alignment horizontal="right"/>
    </xf>
    <xf borderId="4" fillId="7" fontId="4" numFmtId="0" xfId="0" applyAlignment="1" applyBorder="1" applyFont="1">
      <alignment horizontal="right" readingOrder="0"/>
    </xf>
    <xf borderId="4" fillId="8" fontId="4" numFmtId="0" xfId="0" applyAlignment="1" applyBorder="1" applyFill="1" applyFont="1">
      <alignment horizontal="left"/>
    </xf>
    <xf borderId="4" fillId="9" fontId="4" numFmtId="0" xfId="0" applyBorder="1" applyFill="1" applyFont="1"/>
    <xf borderId="4" fillId="9" fontId="4" numFmtId="0" xfId="0" applyAlignment="1" applyBorder="1" applyFont="1">
      <alignment readingOrder="0"/>
    </xf>
    <xf borderId="4" fillId="9" fontId="4" numFmtId="0" xfId="0" applyAlignment="1" applyBorder="1" applyFont="1">
      <alignment horizontal="right"/>
    </xf>
    <xf borderId="4" fillId="9" fontId="4" numFmtId="0" xfId="0" applyAlignment="1" applyBorder="1" applyFont="1">
      <alignment horizontal="right" readingOrder="0"/>
    </xf>
    <xf borderId="4" fillId="8" fontId="4" numFmtId="0" xfId="0" applyBorder="1" applyFont="1"/>
    <xf borderId="4" fillId="8" fontId="4" numFmtId="0" xfId="0" applyAlignment="1" applyBorder="1" applyFont="1">
      <alignment readingOrder="0"/>
    </xf>
    <xf borderId="4" fillId="10" fontId="4" numFmtId="0" xfId="0" applyBorder="1" applyFill="1" applyFont="1"/>
    <xf borderId="4" fillId="10" fontId="4" numFmtId="0" xfId="0" applyAlignment="1" applyBorder="1" applyFont="1">
      <alignment horizontal="right"/>
    </xf>
    <xf borderId="4" fillId="10" fontId="4" numFmtId="0" xfId="0" applyAlignment="1" applyBorder="1" applyFont="1">
      <alignment horizontal="right" readingOrder="0"/>
    </xf>
    <xf borderId="0" fillId="11" fontId="8" numFmtId="0" xfId="0" applyAlignment="1" applyFill="1" applyFont="1">
      <alignment horizontal="right" readingOrder="0" shrinkToFit="0" vertical="bottom" wrapText="0"/>
    </xf>
    <xf borderId="0" fillId="0" fontId="9" numFmtId="0" xfId="0" applyFont="1"/>
    <xf borderId="4" fillId="12" fontId="4" numFmtId="0" xfId="0" applyBorder="1" applyFill="1" applyFont="1"/>
    <xf borderId="0" fillId="0" fontId="3" numFmtId="0" xfId="0" applyFont="1"/>
    <xf borderId="4" fillId="12" fontId="4" numFmtId="0" xfId="0" applyAlignment="1" applyBorder="1" applyFont="1">
      <alignment readingOrder="0"/>
    </xf>
    <xf borderId="4" fillId="13" fontId="4" numFmtId="0" xfId="0" applyBorder="1" applyFill="1" applyFont="1"/>
    <xf borderId="4" fillId="14" fontId="8" numFmtId="0" xfId="0" applyAlignment="1" applyBorder="1" applyFill="1" applyFont="1">
      <alignment horizontal="right"/>
    </xf>
    <xf borderId="4" fillId="13" fontId="4" numFmtId="0" xfId="0" applyAlignment="1" applyBorder="1" applyFont="1">
      <alignment horizontal="right" readingOrder="0"/>
    </xf>
    <xf borderId="4" fillId="13" fontId="4" numFmtId="0" xfId="0" applyAlignment="1" applyBorder="1" applyFont="1">
      <alignment horizontal="right"/>
    </xf>
    <xf borderId="4" fillId="2" fontId="4" numFmtId="164" xfId="0" applyBorder="1" applyFont="1" applyNumberFormat="1"/>
    <xf borderId="4" fillId="15" fontId="4" numFmtId="164" xfId="0" applyBorder="1" applyFill="1" applyFont="1" applyNumberFormat="1"/>
    <xf borderId="4" fillId="2" fontId="6" numFmtId="0" xfId="0" applyBorder="1" applyFont="1"/>
    <xf borderId="4" fillId="16" fontId="4" numFmtId="0" xfId="0" applyBorder="1" applyFill="1" applyFont="1"/>
    <xf borderId="4" fillId="16" fontId="8" numFmtId="0" xfId="0" applyAlignment="1" applyBorder="1" applyFont="1">
      <alignment horizontal="right"/>
    </xf>
    <xf borderId="4" fillId="16" fontId="4" numFmtId="0" xfId="0" applyAlignment="1" applyBorder="1" applyFont="1">
      <alignment horizontal="right" readingOrder="0"/>
    </xf>
    <xf borderId="4" fillId="16" fontId="4" numFmtId="0" xfId="0" applyAlignment="1" applyBorder="1" applyFont="1">
      <alignment horizontal="right"/>
    </xf>
    <xf borderId="0" fillId="0" fontId="10" numFmtId="0" xfId="0" applyAlignment="1" applyFont="1">
      <alignment horizontal="center" readingOrder="1" vertical="center"/>
    </xf>
    <xf borderId="4" fillId="17" fontId="4" numFmtId="0" xfId="0" applyBorder="1" applyFill="1" applyFont="1"/>
    <xf borderId="4" fillId="17" fontId="8" numFmtId="0" xfId="0" applyAlignment="1" applyBorder="1" applyFont="1">
      <alignment horizontal="right"/>
    </xf>
    <xf borderId="4" fillId="17" fontId="4" numFmtId="0" xfId="0" applyAlignment="1" applyBorder="1" applyFont="1">
      <alignment horizontal="right" readingOrder="0"/>
    </xf>
    <xf borderId="4" fillId="17" fontId="4" numFmtId="0" xfId="0" applyAlignment="1" applyBorder="1" applyFont="1">
      <alignment horizontal="right"/>
    </xf>
    <xf borderId="4" fillId="17" fontId="4" numFmtId="0" xfId="0" applyAlignment="1" applyBorder="1" applyFont="1">
      <alignment readingOrder="0"/>
    </xf>
    <xf borderId="4" fillId="12" fontId="4" numFmtId="164" xfId="0" applyAlignment="1" applyBorder="1" applyFont="1" applyNumberFormat="1">
      <alignment horizontal="right" readingOrder="0"/>
    </xf>
    <xf borderId="4" fillId="12" fontId="3" numFmtId="0" xfId="0" applyAlignment="1" applyBorder="1" applyFont="1">
      <alignment horizontal="left"/>
    </xf>
    <xf borderId="4" fillId="12" fontId="4" numFmtId="0" xfId="0" applyAlignment="1" applyBorder="1" applyFont="1">
      <alignment horizontal="left"/>
    </xf>
    <xf borderId="4" fillId="12" fontId="4" numFmtId="164" xfId="0" applyAlignment="1" applyBorder="1" applyFont="1" applyNumberFormat="1">
      <alignment horizontal="right"/>
    </xf>
    <xf borderId="4" fillId="18" fontId="4" numFmtId="0" xfId="0" applyBorder="1" applyFill="1" applyFont="1"/>
    <xf borderId="4" fillId="18" fontId="4" numFmtId="0" xfId="0" applyAlignment="1" applyBorder="1" applyFont="1">
      <alignment horizontal="right"/>
    </xf>
    <xf borderId="4" fillId="18" fontId="4" numFmtId="0" xfId="0" applyAlignment="1" applyBorder="1" applyFont="1">
      <alignment horizontal="right" readingOrder="0"/>
    </xf>
    <xf borderId="6" fillId="0" fontId="11" numFmtId="0" xfId="0" applyAlignment="1" applyBorder="1" applyFont="1">
      <alignment horizontal="center"/>
    </xf>
    <xf borderId="6" fillId="0" fontId="7" numFmtId="0" xfId="0" applyBorder="1" applyFont="1"/>
    <xf borderId="7" fillId="0" fontId="4" numFmtId="0" xfId="0" applyBorder="1" applyFont="1"/>
    <xf borderId="8" fillId="19" fontId="1" numFmtId="0" xfId="0" applyAlignment="1" applyBorder="1" applyFill="1" applyFont="1">
      <alignment horizontal="center" vertical="top"/>
    </xf>
    <xf borderId="9" fillId="19" fontId="1" numFmtId="0" xfId="0" applyAlignment="1" applyBorder="1" applyFont="1">
      <alignment horizontal="center" vertical="top"/>
    </xf>
    <xf borderId="10" fillId="19" fontId="1" numFmtId="0" xfId="0" applyAlignment="1" applyBorder="1" applyFont="1">
      <alignment horizontal="center" vertical="top"/>
    </xf>
    <xf borderId="11" fillId="19" fontId="1" numFmtId="0" xfId="0" applyAlignment="1" applyBorder="1" applyFont="1">
      <alignment horizontal="center" vertical="top"/>
    </xf>
    <xf borderId="12" fillId="19" fontId="1" numFmtId="0" xfId="0" applyAlignment="1" applyBorder="1" applyFont="1">
      <alignment horizontal="center"/>
    </xf>
    <xf borderId="13" fillId="20" fontId="4" numFmtId="0" xfId="0" applyAlignment="1" applyBorder="1" applyFill="1" applyFont="1">
      <alignment horizontal="right"/>
    </xf>
    <xf borderId="13" fillId="20" fontId="8" numFmtId="0" xfId="0" applyAlignment="1" applyBorder="1" applyFont="1">
      <alignment horizontal="right"/>
    </xf>
    <xf borderId="13" fillId="18" fontId="4" numFmtId="0" xfId="0" applyAlignment="1" applyBorder="1" applyFont="1">
      <alignment horizontal="right"/>
    </xf>
    <xf borderId="13" fillId="21" fontId="4" numFmtId="0" xfId="0" applyAlignment="1" applyBorder="1" applyFill="1" applyFont="1">
      <alignment horizontal="right"/>
    </xf>
    <xf borderId="13" fillId="16" fontId="4" numFmtId="0" xfId="0" applyAlignment="1" applyBorder="1" applyFont="1">
      <alignment horizontal="right"/>
    </xf>
    <xf borderId="13" fillId="17" fontId="4" numFmtId="0" xfId="0" applyAlignment="1" applyBorder="1" applyFont="1">
      <alignment horizontal="right"/>
    </xf>
    <xf borderId="13" fillId="2" fontId="4" numFmtId="0" xfId="0" applyAlignment="1" applyBorder="1" applyFont="1">
      <alignment horizontal="right"/>
    </xf>
    <xf borderId="13" fillId="22" fontId="4" numFmtId="0" xfId="0" applyAlignment="1" applyBorder="1" applyFill="1" applyFont="1">
      <alignment horizontal="right"/>
    </xf>
    <xf borderId="13" fillId="23" fontId="4" numFmtId="0" xfId="0" applyAlignment="1" applyBorder="1" applyFill="1" applyFont="1">
      <alignment horizontal="right"/>
    </xf>
    <xf borderId="13" fillId="14" fontId="8" numFmtId="0" xfId="0" applyAlignment="1" applyBorder="1" applyFont="1">
      <alignment horizontal="right"/>
    </xf>
    <xf borderId="14" fillId="9" fontId="4" numFmtId="0" xfId="0" applyAlignment="1" applyBorder="1" applyFont="1">
      <alignment horizontal="right"/>
    </xf>
    <xf borderId="15" fillId="19" fontId="1" numFmtId="0" xfId="0" applyAlignment="1" applyBorder="1" applyFont="1">
      <alignment horizontal="center"/>
    </xf>
    <xf borderId="4" fillId="20" fontId="4" numFmtId="0" xfId="0" applyBorder="1" applyFont="1"/>
    <xf borderId="4" fillId="20" fontId="4" numFmtId="165" xfId="0" applyBorder="1" applyFont="1" applyNumberFormat="1"/>
    <xf borderId="4" fillId="18" fontId="4" numFmtId="165" xfId="0" applyBorder="1" applyFont="1" applyNumberFormat="1"/>
    <xf borderId="4" fillId="21" fontId="4" numFmtId="165" xfId="0" applyBorder="1" applyFont="1" applyNumberFormat="1"/>
    <xf borderId="4" fillId="16" fontId="4" numFmtId="165" xfId="0" applyBorder="1" applyFont="1" applyNumberFormat="1"/>
    <xf borderId="4" fillId="17" fontId="4" numFmtId="165" xfId="0" applyBorder="1" applyFont="1" applyNumberFormat="1"/>
    <xf borderId="4" fillId="2" fontId="4" numFmtId="165" xfId="0" applyBorder="1" applyFont="1" applyNumberFormat="1"/>
    <xf borderId="4" fillId="22" fontId="4" numFmtId="165" xfId="0" applyBorder="1" applyFont="1" applyNumberFormat="1"/>
    <xf borderId="4" fillId="23" fontId="4" numFmtId="165" xfId="0" applyBorder="1" applyFont="1" applyNumberFormat="1"/>
    <xf borderId="4" fillId="14" fontId="4" numFmtId="165" xfId="0" applyBorder="1" applyFont="1" applyNumberFormat="1"/>
    <xf borderId="16" fillId="9" fontId="4" numFmtId="165" xfId="0" applyBorder="1" applyFont="1" applyNumberFormat="1"/>
    <xf borderId="4" fillId="24" fontId="12" numFmtId="165" xfId="0" applyBorder="1" applyFill="1" applyFont="1" applyNumberFormat="1"/>
    <xf borderId="4" fillId="22" fontId="4" numFmtId="0" xfId="0" applyBorder="1" applyFont="1"/>
    <xf borderId="4" fillId="23" fontId="4" numFmtId="0" xfId="0" applyBorder="1" applyFont="1"/>
    <xf borderId="4" fillId="14" fontId="4" numFmtId="0" xfId="0" applyBorder="1" applyFont="1"/>
    <xf borderId="16" fillId="9" fontId="4" numFmtId="0" xfId="0" applyBorder="1" applyFont="1"/>
    <xf borderId="4" fillId="20" fontId="4" numFmtId="165" xfId="0" applyAlignment="1" applyBorder="1" applyFont="1" applyNumberFormat="1">
      <alignment horizontal="right"/>
    </xf>
    <xf borderId="4" fillId="14" fontId="4" numFmtId="165" xfId="0" applyAlignment="1" applyBorder="1" applyFont="1" applyNumberFormat="1">
      <alignment horizontal="right"/>
    </xf>
    <xf borderId="16" fillId="9" fontId="4" numFmtId="165" xfId="0" applyAlignment="1" applyBorder="1" applyFont="1" applyNumberFormat="1">
      <alignment horizontal="right"/>
    </xf>
    <xf borderId="4" fillId="20" fontId="8" numFmtId="0" xfId="0" applyBorder="1" applyFont="1"/>
    <xf borderId="4" fillId="21" fontId="4" numFmtId="0" xfId="0" applyBorder="1" applyFont="1"/>
    <xf borderId="4" fillId="14" fontId="8" numFmtId="0" xfId="0" applyBorder="1" applyFont="1"/>
    <xf borderId="17" fillId="19" fontId="1" numFmtId="0" xfId="0" applyAlignment="1" applyBorder="1" applyFont="1">
      <alignment horizontal="center"/>
    </xf>
    <xf borderId="18" fillId="14" fontId="1" numFmtId="0" xfId="0" applyAlignment="1" applyBorder="1" applyFont="1">
      <alignment horizontal="center"/>
    </xf>
    <xf borderId="19" fillId="20" fontId="4" numFmtId="166" xfId="0" applyAlignment="1" applyBorder="1" applyFont="1" applyNumberFormat="1">
      <alignment shrinkToFit="0" wrapText="1"/>
    </xf>
    <xf borderId="19" fillId="18" fontId="4" numFmtId="166" xfId="0" applyAlignment="1" applyBorder="1" applyFont="1" applyNumberFormat="1">
      <alignment shrinkToFit="0" wrapText="1"/>
    </xf>
    <xf borderId="19" fillId="21" fontId="4" numFmtId="166" xfId="0" applyAlignment="1" applyBorder="1" applyFont="1" applyNumberFormat="1">
      <alignment shrinkToFit="0" wrapText="1"/>
    </xf>
    <xf borderId="19" fillId="16" fontId="4" numFmtId="166" xfId="0" applyAlignment="1" applyBorder="1" applyFont="1" applyNumberFormat="1">
      <alignment shrinkToFit="0" wrapText="1"/>
    </xf>
    <xf borderId="19" fillId="17" fontId="4" numFmtId="166" xfId="0" applyAlignment="1" applyBorder="1" applyFont="1" applyNumberFormat="1">
      <alignment shrinkToFit="0" wrapText="1"/>
    </xf>
    <xf borderId="19" fillId="2" fontId="4" numFmtId="166" xfId="0" applyAlignment="1" applyBorder="1" applyFont="1" applyNumberFormat="1">
      <alignment shrinkToFit="0" wrapText="1"/>
    </xf>
    <xf borderId="19" fillId="22" fontId="4" numFmtId="166" xfId="0" applyAlignment="1" applyBorder="1" applyFont="1" applyNumberFormat="1">
      <alignment shrinkToFit="0" wrapText="1"/>
    </xf>
    <xf borderId="19" fillId="23" fontId="4" numFmtId="166" xfId="0" applyAlignment="1" applyBorder="1" applyFont="1" applyNumberFormat="1">
      <alignment shrinkToFit="0" wrapText="1"/>
    </xf>
    <xf borderId="19" fillId="25" fontId="13" numFmtId="166" xfId="0" applyAlignment="1" applyBorder="1" applyFill="1" applyFont="1" applyNumberFormat="1">
      <alignment shrinkToFit="0" wrapText="1"/>
    </xf>
    <xf borderId="20" fillId="9" fontId="4" numFmtId="166" xfId="0" applyAlignment="1" applyBorder="1" applyFont="1" applyNumberFormat="1">
      <alignment shrinkToFit="0" wrapText="1"/>
    </xf>
    <xf borderId="21" fillId="19" fontId="1" numFmtId="0" xfId="0" applyAlignment="1" applyBorder="1" applyFont="1">
      <alignment horizontal="center" vertical="top"/>
    </xf>
    <xf borderId="0" fillId="0" fontId="4" numFmtId="165" xfId="0" applyFont="1" applyNumberFormat="1"/>
    <xf borderId="22" fillId="20" fontId="4" numFmtId="0" xfId="0" applyBorder="1" applyFont="1"/>
    <xf borderId="23" fillId="20" fontId="4" numFmtId="0" xfId="0" applyBorder="1" applyFont="1"/>
    <xf borderId="24" fillId="20" fontId="4" numFmtId="165" xfId="0" applyBorder="1" applyFont="1" applyNumberFormat="1"/>
    <xf borderId="25" fillId="20" fontId="4" numFmtId="165" xfId="0" applyBorder="1" applyFont="1" applyNumberFormat="1"/>
    <xf borderId="26" fillId="20" fontId="4" numFmtId="165" xfId="0" applyBorder="1" applyFont="1" applyNumberFormat="1"/>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3" fillId="0" fontId="1" numFmtId="0" xfId="0" applyAlignment="1" applyBorder="1" applyFont="1">
      <alignment horizontal="center" vertical="top"/>
    </xf>
    <xf borderId="4" fillId="2" fontId="4" numFmtId="0" xfId="0" applyAlignment="1" applyBorder="1" applyFont="1">
      <alignment readingOrder="0"/>
    </xf>
    <xf borderId="4" fillId="2" fontId="4" numFmtId="0" xfId="0" applyAlignment="1" applyBorder="1" applyFont="1">
      <alignment horizontal="right" readingOrder="0"/>
    </xf>
    <xf borderId="0" fillId="0" fontId="0" numFmtId="167" xfId="0" applyFont="1" applyNumberFormat="1"/>
    <xf borderId="4" fillId="2" fontId="4" numFmtId="168" xfId="0" applyAlignment="1" applyBorder="1" applyFont="1" applyNumberFormat="1">
      <alignment horizontal="right"/>
    </xf>
    <xf borderId="4" fillId="26" fontId="3" numFmtId="0" xfId="0" applyBorder="1" applyFill="1" applyFont="1"/>
    <xf borderId="4" fillId="26" fontId="4" numFmtId="0" xfId="0" applyBorder="1" applyFont="1"/>
    <xf borderId="4" fillId="26" fontId="4" numFmtId="0" xfId="0" applyAlignment="1" applyBorder="1" applyFont="1">
      <alignment readingOrder="0"/>
    </xf>
    <xf borderId="4" fillId="15" fontId="4" numFmtId="168" xfId="0" applyBorder="1" applyFont="1" applyNumberFormat="1"/>
    <xf borderId="4" fillId="2" fontId="4" numFmtId="168" xfId="0" applyAlignment="1" applyBorder="1" applyFont="1" applyNumberFormat="1">
      <alignment readingOrder="0"/>
    </xf>
    <xf borderId="4" fillId="2" fontId="4" numFmtId="168" xfId="0" applyAlignment="1" applyBorder="1" applyFont="1" applyNumberFormat="1">
      <alignment horizontal="right" readingOrder="0"/>
    </xf>
    <xf borderId="0" fillId="0" fontId="3" numFmtId="0" xfId="0" applyAlignment="1" applyFont="1">
      <alignment horizontal="left"/>
    </xf>
    <xf borderId="4" fillId="12" fontId="3" numFmtId="0" xfId="0" applyBorder="1" applyFont="1"/>
    <xf borderId="4" fillId="12" fontId="4" numFmtId="168" xfId="0" applyAlignment="1" applyBorder="1" applyFont="1" applyNumberFormat="1">
      <alignment readingOrder="0"/>
    </xf>
    <xf borderId="19" fillId="19" fontId="1" numFmtId="0" xfId="0" applyBorder="1" applyFont="1"/>
    <xf borderId="19" fillId="19" fontId="1" numFmtId="0" xfId="0" applyAlignment="1" applyBorder="1" applyFont="1">
      <alignment horizontal="center" vertical="top"/>
    </xf>
    <xf borderId="27" fillId="0" fontId="0" numFmtId="0" xfId="0" applyBorder="1" applyFont="1"/>
    <xf borderId="0" fillId="0" fontId="14" numFmtId="0" xfId="0" applyFont="1"/>
    <xf borderId="0" fillId="14" fontId="4" numFmtId="0" xfId="0" applyFont="1"/>
    <xf borderId="28" fillId="13" fontId="15" numFmtId="0" xfId="0" applyAlignment="1" applyBorder="1" applyFont="1">
      <alignment horizontal="right"/>
    </xf>
    <xf borderId="0" fillId="13" fontId="15" numFmtId="0" xfId="0" applyAlignment="1" applyFont="1">
      <alignment horizontal="right"/>
    </xf>
    <xf borderId="29" fillId="0" fontId="15" numFmtId="0" xfId="0" applyBorder="1" applyFont="1"/>
    <xf borderId="0" fillId="0" fontId="15" numFmtId="0" xfId="0" applyFont="1"/>
    <xf borderId="30" fillId="27" fontId="4" numFmtId="0" xfId="0" applyBorder="1" applyFill="1" applyFont="1"/>
    <xf borderId="0" fillId="27" fontId="4" numFmtId="0" xfId="0" applyFont="1"/>
    <xf borderId="31" fillId="28" fontId="4" numFmtId="0" xfId="0" applyBorder="1" applyFill="1" applyFont="1"/>
    <xf borderId="0" fillId="28" fontId="4" numFmtId="0" xfId="0" applyFont="1"/>
    <xf borderId="4" fillId="28" fontId="4" numFmtId="0" xfId="0" applyAlignment="1" applyBorder="1" applyFont="1">
      <alignment horizontal="left"/>
    </xf>
    <xf borderId="4" fillId="28" fontId="4" numFmtId="0" xfId="0" applyBorder="1" applyFont="1"/>
    <xf borderId="0" fillId="0" fontId="4" numFmtId="0" xfId="0" applyAlignment="1" applyFont="1">
      <alignment horizontal="left"/>
    </xf>
    <xf borderId="31" fillId="20" fontId="4" numFmtId="0" xfId="0" applyBorder="1" applyFont="1"/>
    <xf borderId="0" fillId="20" fontId="4" numFmtId="0" xfId="0" applyFont="1"/>
    <xf borderId="4" fillId="27" fontId="4" numFmtId="0" xfId="0" applyAlignment="1" applyBorder="1" applyFont="1">
      <alignment horizontal="left"/>
    </xf>
    <xf borderId="32" fillId="27" fontId="4" numFmtId="0" xfId="0" applyBorder="1" applyFont="1"/>
    <xf borderId="32" fillId="14" fontId="4" numFmtId="0" xfId="0" applyBorder="1" applyFont="1"/>
    <xf borderId="0" fillId="0" fontId="16" numFmtId="0" xfId="0" applyFont="1"/>
    <xf borderId="0" fillId="0" fontId="16" numFmtId="11" xfId="0" applyFont="1" applyNumberFormat="1"/>
    <xf borderId="0" fillId="29" fontId="17" numFmtId="0" xfId="0" applyAlignment="1" applyFill="1" applyFont="1">
      <alignment readingOrder="0"/>
    </xf>
    <xf borderId="0" fillId="0" fontId="4" numFmtId="0" xfId="0" applyAlignment="1" applyFont="1">
      <alignment vertical="bottom"/>
    </xf>
    <xf borderId="33" fillId="0" fontId="15" numFmtId="0" xfId="0" applyAlignment="1" applyBorder="1" applyFont="1">
      <alignment horizontal="center"/>
    </xf>
    <xf borderId="34" fillId="0" fontId="7" numFmtId="0" xfId="0" applyBorder="1" applyFont="1"/>
    <xf borderId="35" fillId="0" fontId="7" numFmtId="0" xfId="0" applyBorder="1" applyFont="1"/>
    <xf borderId="36" fillId="0" fontId="7" numFmtId="0" xfId="0" applyBorder="1" applyFont="1"/>
    <xf borderId="37" fillId="0" fontId="7" numFmtId="0" xfId="0" applyBorder="1" applyFont="1"/>
    <xf borderId="0" fillId="30" fontId="2" numFmtId="0" xfId="0" applyAlignment="1" applyFill="1" applyFont="1">
      <alignment vertical="bottom"/>
    </xf>
    <xf borderId="0" fillId="30" fontId="4" numFmtId="0" xfId="0" applyAlignment="1" applyFont="1">
      <alignment vertical="bottom"/>
    </xf>
    <xf borderId="5" fillId="30" fontId="4" numFmtId="0" xfId="0" applyAlignment="1" applyBorder="1" applyFont="1">
      <alignment vertical="bottom"/>
    </xf>
    <xf borderId="5" fillId="31" fontId="4" numFmtId="0" xfId="0" applyAlignment="1" applyBorder="1" applyFill="1" applyFont="1">
      <alignment vertical="bottom"/>
    </xf>
    <xf borderId="33" fillId="30" fontId="2" numFmtId="0" xfId="0" applyAlignment="1" applyBorder="1" applyFont="1">
      <alignment vertical="bottom"/>
    </xf>
    <xf borderId="34" fillId="32" fontId="18" numFmtId="0" xfId="0" applyAlignment="1" applyBorder="1" applyFill="1" applyFont="1">
      <alignment vertical="bottom"/>
    </xf>
    <xf borderId="0" fillId="32" fontId="18" numFmtId="0" xfId="0" applyAlignment="1" applyFont="1">
      <alignment vertical="bottom"/>
    </xf>
    <xf borderId="0" fillId="31" fontId="1" numFmtId="0" xfId="0" applyAlignment="1" applyFont="1">
      <alignment vertical="bottom"/>
    </xf>
    <xf borderId="38" fillId="31" fontId="1" numFmtId="0" xfId="0" applyAlignment="1" applyBorder="1" applyFont="1">
      <alignment vertical="bottom"/>
    </xf>
    <xf borderId="39" fillId="33" fontId="4" numFmtId="0" xfId="0" applyAlignment="1" applyBorder="1" applyFill="1" applyFont="1">
      <alignment vertical="bottom"/>
    </xf>
    <xf borderId="0" fillId="34" fontId="4" numFmtId="2" xfId="0" applyAlignment="1" applyFill="1" applyFont="1" applyNumberFormat="1">
      <alignment horizontal="right" vertical="bottom"/>
    </xf>
    <xf borderId="0" fillId="24" fontId="4" numFmtId="2" xfId="0" applyAlignment="1" applyFont="1" applyNumberFormat="1">
      <alignment horizontal="right" vertical="bottom"/>
    </xf>
    <xf borderId="0" fillId="24" fontId="4" numFmtId="0" xfId="0" applyAlignment="1" applyFont="1">
      <alignment vertical="bottom"/>
    </xf>
    <xf borderId="0" fillId="0" fontId="4" numFmtId="2" xfId="0" applyAlignment="1" applyFont="1" applyNumberFormat="1">
      <alignment horizontal="right" vertical="bottom"/>
    </xf>
    <xf borderId="0" fillId="0" fontId="4" numFmtId="0" xfId="0" applyAlignment="1" applyFont="1">
      <alignment horizontal="right" vertical="bottom"/>
    </xf>
    <xf borderId="38" fillId="0" fontId="4" numFmtId="0" xfId="0" applyAlignment="1" applyBorder="1" applyFont="1">
      <alignment horizontal="right" vertical="bottom"/>
    </xf>
    <xf borderId="36" fillId="33" fontId="4" numFmtId="0" xfId="0" applyAlignment="1" applyBorder="1" applyFont="1">
      <alignment vertical="bottom"/>
    </xf>
    <xf borderId="5" fillId="34" fontId="4" numFmtId="2" xfId="0" applyAlignment="1" applyBorder="1" applyFont="1" applyNumberFormat="1">
      <alignment horizontal="right" vertical="bottom"/>
    </xf>
    <xf borderId="5" fillId="24" fontId="4" numFmtId="2" xfId="0" applyAlignment="1" applyBorder="1" applyFont="1" applyNumberFormat="1">
      <alignment horizontal="right" vertical="bottom"/>
    </xf>
    <xf borderId="5" fillId="24" fontId="4" numFmtId="0" xfId="0" applyAlignment="1" applyBorder="1" applyFont="1">
      <alignment vertical="bottom"/>
    </xf>
    <xf borderId="0" fillId="30" fontId="1" numFmtId="0" xfId="0" applyAlignment="1" applyFont="1">
      <alignment vertical="bottom"/>
    </xf>
    <xf borderId="0" fillId="30" fontId="1" numFmtId="2" xfId="0" applyAlignment="1" applyFont="1" applyNumberFormat="1">
      <alignment horizontal="right" vertical="bottom"/>
    </xf>
    <xf borderId="34" fillId="30" fontId="1" numFmtId="2" xfId="0" applyAlignment="1" applyBorder="1" applyFont="1" applyNumberFormat="1">
      <alignment horizontal="right" vertical="bottom"/>
    </xf>
    <xf borderId="34" fillId="31" fontId="1" numFmtId="2" xfId="0" applyAlignment="1" applyBorder="1" applyFont="1" applyNumberFormat="1">
      <alignment horizontal="right" vertical="bottom"/>
    </xf>
    <xf borderId="34" fillId="31" fontId="1" numFmtId="0" xfId="0" applyAlignment="1" applyBorder="1" applyFont="1">
      <alignment horizontal="right" vertical="bottom"/>
    </xf>
    <xf borderId="0" fillId="31" fontId="4" numFmtId="0" xfId="0" applyAlignment="1" applyFont="1">
      <alignment vertical="bottom"/>
    </xf>
    <xf borderId="35" fillId="31" fontId="1" numFmtId="0" xfId="0" applyAlignment="1" applyBorder="1" applyFont="1">
      <alignment horizontal="right" vertical="bottom"/>
    </xf>
    <xf borderId="38" fillId="0" fontId="4" numFmtId="2" xfId="0" applyAlignment="1" applyBorder="1" applyFont="1" applyNumberFormat="1">
      <alignment horizontal="right" vertical="bottom"/>
    </xf>
    <xf borderId="0" fillId="30" fontId="11" numFmtId="0" xfId="0" applyAlignment="1" applyFont="1">
      <alignment horizontal="center" vertical="bottom"/>
    </xf>
    <xf borderId="33" fillId="35" fontId="17" numFmtId="0" xfId="0" applyAlignment="1" applyBorder="1" applyFill="1" applyFont="1">
      <alignment vertical="bottom"/>
    </xf>
    <xf borderId="34" fillId="35" fontId="17" numFmtId="0" xfId="0" applyAlignment="1" applyBorder="1" applyFont="1">
      <alignment vertical="bottom"/>
    </xf>
    <xf borderId="35" fillId="35" fontId="17" numFmtId="0" xfId="0" applyAlignment="1" applyBorder="1" applyFont="1">
      <alignment vertical="bottom"/>
    </xf>
    <xf borderId="5" fillId="0" fontId="4" numFmtId="0" xfId="0" applyAlignment="1" applyBorder="1" applyFont="1">
      <alignment vertical="bottom"/>
    </xf>
    <xf borderId="5" fillId="0" fontId="4" numFmtId="0" xfId="0" applyAlignment="1" applyBorder="1" applyFont="1">
      <alignment horizontal="right" vertical="bottom"/>
    </xf>
    <xf borderId="37" fillId="0" fontId="4" numFmtId="0" xfId="0" applyAlignment="1" applyBorder="1" applyFont="1">
      <alignment horizontal="right" vertical="bottom"/>
    </xf>
    <xf borderId="4" fillId="36" fontId="4" numFmtId="0" xfId="0" applyBorder="1" applyFill="1" applyFont="1"/>
    <xf borderId="4" fillId="21" fontId="4" numFmtId="0" xfId="0" applyAlignment="1" applyBorder="1" applyFont="1">
      <alignment horizontal="right"/>
    </xf>
    <xf borderId="4" fillId="37" fontId="4" numFmtId="0" xfId="0" applyBorder="1" applyFill="1" applyFont="1"/>
    <xf borderId="40" fillId="19" fontId="2" numFmtId="0" xfId="0" applyAlignment="1" applyBorder="1" applyFont="1">
      <alignment horizontal="center"/>
    </xf>
    <xf borderId="41" fillId="0" fontId="7" numFmtId="0" xfId="0" applyBorder="1" applyFont="1"/>
    <xf borderId="23" fillId="20" fontId="1" numFmtId="0" xfId="0" applyAlignment="1" applyBorder="1" applyFont="1">
      <alignment horizontal="left"/>
    </xf>
    <xf borderId="42" fillId="20" fontId="1" numFmtId="0" xfId="0" applyAlignment="1" applyBorder="1" applyFont="1">
      <alignment horizontal="left"/>
    </xf>
    <xf borderId="43" fillId="20" fontId="4" numFmtId="0" xfId="0" applyBorder="1" applyFont="1"/>
    <xf borderId="40" fillId="19" fontId="11" numFmtId="0" xfId="0" applyAlignment="1" applyBorder="1" applyFont="1">
      <alignment horizontal="center"/>
    </xf>
    <xf borderId="44" fillId="0" fontId="7" numFmtId="0" xfId="0" applyBorder="1" applyFont="1"/>
    <xf borderId="23" fillId="20" fontId="1" numFmtId="0" xfId="0" applyAlignment="1" applyBorder="1" applyFont="1">
      <alignment horizontal="right" vertical="top"/>
    </xf>
    <xf borderId="4" fillId="20" fontId="9" numFmtId="0" xfId="0" applyBorder="1" applyFont="1"/>
    <xf borderId="45" fillId="20" fontId="9" numFmtId="0" xfId="0" applyAlignment="1" applyBorder="1" applyFont="1">
      <alignment horizontal="center"/>
    </xf>
    <xf borderId="46" fillId="0" fontId="7" numFmtId="0" xfId="0" applyBorder="1" applyFont="1"/>
    <xf borderId="47" fillId="0" fontId="7" numFmtId="0" xfId="0" applyBorder="1" applyFont="1"/>
    <xf borderId="48" fillId="20" fontId="9" numFmtId="0" xfId="0" applyAlignment="1" applyBorder="1" applyFont="1">
      <alignment horizontal="center"/>
    </xf>
    <xf borderId="49" fillId="0" fontId="7" numFmtId="0" xfId="0" applyBorder="1" applyFont="1"/>
    <xf borderId="50" fillId="0" fontId="7" numFmtId="0" xfId="0" applyBorder="1" applyFont="1"/>
    <xf borderId="4" fillId="7" fontId="4" numFmtId="165" xfId="0" applyBorder="1" applyFont="1" applyNumberFormat="1"/>
    <xf borderId="51" fillId="19" fontId="2" numFmtId="0" xfId="0" applyAlignment="1" applyBorder="1" applyFont="1">
      <alignment horizontal="center"/>
    </xf>
    <xf borderId="52" fillId="19" fontId="2" numFmtId="0" xfId="0" applyAlignment="1" applyBorder="1" applyFont="1">
      <alignment horizontal="center"/>
    </xf>
    <xf borderId="53" fillId="19" fontId="2" numFmtId="0" xfId="0" applyAlignment="1" applyBorder="1" applyFont="1">
      <alignment horizontal="center"/>
    </xf>
    <xf borderId="54" fillId="19" fontId="2" numFmtId="0" xfId="0" applyAlignment="1" applyBorder="1" applyFont="1">
      <alignment horizontal="center"/>
    </xf>
    <xf borderId="23" fillId="19" fontId="1" numFmtId="0" xfId="0" applyBorder="1" applyFont="1"/>
    <xf borderId="4" fillId="20" fontId="1" numFmtId="0" xfId="0" applyBorder="1" applyFont="1"/>
    <xf borderId="31" fillId="20" fontId="1" numFmtId="0" xfId="0" applyBorder="1" applyFont="1"/>
    <xf borderId="4" fillId="8" fontId="4" numFmtId="165" xfId="0" applyBorder="1" applyFont="1" applyNumberFormat="1"/>
    <xf borderId="23" fillId="19" fontId="4" numFmtId="0" xfId="0" applyBorder="1" applyFont="1"/>
    <xf borderId="4" fillId="38" fontId="1" numFmtId="0" xfId="0" applyBorder="1" applyFill="1" applyFont="1"/>
    <xf borderId="26" fillId="19" fontId="1" numFmtId="0" xfId="0" applyBorder="1" applyFont="1"/>
    <xf borderId="55" fillId="38" fontId="1" numFmtId="0" xfId="0" applyBorder="1" applyFont="1"/>
    <xf borderId="56" fillId="20" fontId="4" numFmtId="0" xfId="0" applyBorder="1" applyFont="1"/>
    <xf borderId="57" fillId="20" fontId="1" numFmtId="0" xfId="0" applyBorder="1" applyFont="1"/>
    <xf borderId="58" fillId="20" fontId="1" numFmtId="0" xfId="0" applyBorder="1" applyFont="1"/>
    <xf borderId="59" fillId="20" fontId="1" numFmtId="0" xfId="0" applyBorder="1" applyFont="1"/>
    <xf borderId="4" fillId="16" fontId="8" numFmtId="0" xfId="0" applyBorder="1" applyFont="1"/>
    <xf borderId="4" fillId="39" fontId="4" numFmtId="0" xfId="0" applyBorder="1" applyFill="1" applyFont="1"/>
    <xf borderId="60" fillId="20" fontId="1" numFmtId="0" xfId="0" applyAlignment="1" applyBorder="1" applyFont="1">
      <alignment horizontal="center"/>
    </xf>
    <xf borderId="61" fillId="16" fontId="4" numFmtId="0" xfId="0" applyBorder="1" applyFont="1"/>
    <xf borderId="59" fillId="20" fontId="19" numFmtId="0" xfId="0" applyAlignment="1" applyBorder="1" applyFont="1">
      <alignment horizontal="center" shrinkToFit="0" wrapText="1"/>
    </xf>
    <xf borderId="62" fillId="0" fontId="7" numFmtId="0" xfId="0" applyBorder="1" applyFont="1"/>
    <xf borderId="63" fillId="0" fontId="7" numFmtId="0" xfId="0" applyBorder="1" applyFont="1"/>
    <xf borderId="4" fillId="5" fontId="4" numFmtId="0" xfId="0" applyBorder="1" applyFont="1"/>
    <xf borderId="4" fillId="40" fontId="4" numFmtId="0" xfId="0" applyBorder="1" applyFill="1" applyFont="1"/>
    <xf borderId="61" fillId="2" fontId="4" numFmtId="0" xfId="0" applyBorder="1" applyFont="1"/>
    <xf borderId="4" fillId="26" fontId="4" numFmtId="0" xfId="0" applyAlignment="1" applyBorder="1" applyFont="1">
      <alignment readingOrder="0"/>
    </xf>
    <xf borderId="4" fillId="26" fontId="4" numFmtId="165" xfId="0" applyBorder="1" applyFont="1" applyNumberFormat="1"/>
    <xf borderId="4" fillId="13" fontId="4" numFmtId="165" xfId="0" applyBorder="1" applyFont="1" applyNumberFormat="1"/>
    <xf borderId="4" fillId="5" fontId="4" numFmtId="164" xfId="0" applyBorder="1" applyFont="1" applyNumberFormat="1"/>
    <xf borderId="4" fillId="41" fontId="4" numFmtId="0" xfId="0" applyBorder="1" applyFill="1" applyFont="1"/>
    <xf borderId="64" fillId="0" fontId="2" numFmtId="0" xfId="0" applyAlignment="1" applyBorder="1" applyFont="1">
      <alignment horizontal="center"/>
    </xf>
    <xf borderId="64" fillId="0" fontId="7" numFmtId="0" xfId="0" applyBorder="1" applyFont="1"/>
    <xf borderId="0" fillId="0" fontId="1" numFmtId="0" xfId="0" applyFont="1"/>
    <xf borderId="0" fillId="38" fontId="1" numFmtId="0" xfId="0" applyFont="1"/>
    <xf borderId="4" fillId="18" fontId="4" numFmtId="0" xfId="0" applyAlignment="1" applyBorder="1" applyFont="1">
      <alignment readingOrder="0"/>
    </xf>
    <xf borderId="4" fillId="42" fontId="4" numFmtId="0" xfId="0" applyBorder="1" applyFill="1" applyFont="1"/>
    <xf borderId="61" fillId="18" fontId="4" numFmtId="0" xfId="0" applyBorder="1" applyFont="1"/>
    <xf borderId="65" fillId="0" fontId="4" numFmtId="0" xfId="0" applyBorder="1" applyFont="1"/>
    <xf borderId="4" fillId="17" fontId="8" numFmtId="0" xfId="0" applyBorder="1" applyFont="1"/>
    <xf borderId="4" fillId="43" fontId="4" numFmtId="0" xfId="0" applyBorder="1" applyFill="1" applyFont="1"/>
    <xf borderId="58" fillId="17" fontId="4" numFmtId="0" xfId="0" applyBorder="1" applyFont="1"/>
    <xf borderId="58" fillId="17" fontId="4" numFmtId="165" xfId="0" applyBorder="1" applyFont="1" applyNumberFormat="1"/>
    <xf borderId="58" fillId="17" fontId="8" numFmtId="0" xfId="0" applyBorder="1" applyFont="1"/>
    <xf borderId="58" fillId="17" fontId="4" numFmtId="0" xfId="0" applyAlignment="1" applyBorder="1" applyFont="1">
      <alignment horizontal="right"/>
    </xf>
    <xf borderId="58" fillId="43" fontId="4" numFmtId="0" xfId="0" applyBorder="1" applyFont="1"/>
    <xf borderId="0" fillId="17" fontId="4" numFmtId="0" xfId="0" applyFont="1"/>
    <xf borderId="0" fillId="17" fontId="4" numFmtId="165" xfId="0" applyFont="1" applyNumberFormat="1"/>
    <xf borderId="0" fillId="17" fontId="8" numFmtId="0" xfId="0" applyFont="1"/>
    <xf borderId="0" fillId="17" fontId="4" numFmtId="0" xfId="0" applyAlignment="1" applyFont="1">
      <alignment horizontal="right"/>
    </xf>
    <xf borderId="0" fillId="43" fontId="4" numFmtId="0" xfId="0" applyFont="1"/>
    <xf borderId="38" fillId="17" fontId="4" numFmtId="0" xfId="0" applyBorder="1" applyFont="1"/>
    <xf borderId="0" fillId="17" fontId="4" numFmtId="0" xfId="0" applyAlignment="1" applyFont="1">
      <alignment readingOrder="0"/>
    </xf>
    <xf borderId="5" fillId="17" fontId="4" numFmtId="0" xfId="0" applyBorder="1" applyFont="1"/>
    <xf borderId="5" fillId="17" fontId="4" numFmtId="0" xfId="0" applyAlignment="1" applyBorder="1" applyFont="1">
      <alignment readingOrder="0"/>
    </xf>
    <xf borderId="5" fillId="17" fontId="4" numFmtId="165" xfId="0" applyBorder="1" applyFont="1" applyNumberFormat="1"/>
    <xf borderId="5" fillId="17" fontId="8" numFmtId="0" xfId="0" applyBorder="1" applyFont="1"/>
    <xf borderId="5" fillId="17" fontId="4" numFmtId="0" xfId="0" applyAlignment="1" applyBorder="1" applyFont="1">
      <alignment horizontal="right"/>
    </xf>
    <xf borderId="5" fillId="43" fontId="4" numFmtId="0" xfId="0" applyBorder="1" applyFont="1"/>
    <xf borderId="37" fillId="17" fontId="4" numFmtId="0" xfId="0" applyBorder="1" applyFont="1"/>
    <xf borderId="66" fillId="17" fontId="4" numFmtId="0" xfId="0" applyBorder="1" applyFont="1"/>
    <xf borderId="0" fillId="0" fontId="4" numFmtId="169" xfId="0" applyFont="1" applyNumberFormat="1"/>
    <xf borderId="61" fillId="17" fontId="4" numFmtId="0" xfId="0" applyBorder="1" applyFont="1"/>
    <xf borderId="59" fillId="20" fontId="20" numFmtId="0" xfId="0" applyAlignment="1" applyBorder="1" applyFont="1">
      <alignment horizontal="center" shrinkToFit="0" wrapText="1"/>
    </xf>
    <xf borderId="6" fillId="0" fontId="1" numFmtId="0" xfId="0" applyAlignment="1" applyBorder="1" applyFont="1">
      <alignment horizontal="center"/>
    </xf>
    <xf borderId="52" fillId="13" fontId="2" numFmtId="0" xfId="0" applyAlignment="1" applyBorder="1" applyFont="1">
      <alignment horizontal="center"/>
    </xf>
    <xf borderId="67" fillId="13" fontId="2" numFmtId="0" xfId="0" applyAlignment="1" applyBorder="1" applyFont="1">
      <alignment horizontal="center"/>
    </xf>
    <xf borderId="40" fillId="13" fontId="2" numFmtId="0" xfId="0" applyAlignment="1" applyBorder="1" applyFont="1">
      <alignment horizontal="center"/>
    </xf>
    <xf borderId="67" fillId="19" fontId="11" numFmtId="0" xfId="0" applyAlignment="1" applyBorder="1" applyFont="1">
      <alignment horizontal="center"/>
    </xf>
    <xf borderId="68" fillId="0" fontId="4" numFmtId="0" xfId="0" applyBorder="1" applyFont="1"/>
    <xf borderId="4" fillId="20" fontId="2" numFmtId="0" xfId="0" applyAlignment="1" applyBorder="1" applyFont="1">
      <alignment horizontal="center"/>
    </xf>
    <xf borderId="31" fillId="20" fontId="2" numFmtId="0" xfId="0" applyAlignment="1" applyBorder="1" applyFont="1">
      <alignment horizontal="center"/>
    </xf>
    <xf borderId="69" fillId="20" fontId="9" numFmtId="0" xfId="0" applyAlignment="1" applyBorder="1" applyFont="1">
      <alignment horizontal="center"/>
    </xf>
    <xf borderId="4" fillId="20" fontId="1" numFmtId="165" xfId="0" applyBorder="1" applyFont="1" applyNumberFormat="1"/>
    <xf borderId="31" fillId="20" fontId="1" numFmtId="165" xfId="0" applyBorder="1" applyFont="1" applyNumberFormat="1"/>
    <xf borderId="60" fillId="20" fontId="9" numFmtId="0" xfId="0" applyAlignment="1" applyBorder="1" applyFont="1">
      <alignment horizontal="center"/>
    </xf>
    <xf borderId="0" fillId="0" fontId="2" numFmtId="0" xfId="0" applyAlignment="1" applyFont="1">
      <alignment horizontal="center"/>
    </xf>
    <xf borderId="31" fillId="20" fontId="4" numFmtId="165" xfId="0" applyBorder="1" applyFont="1" applyNumberFormat="1"/>
    <xf borderId="4" fillId="19" fontId="1" numFmtId="0" xfId="0" applyBorder="1" applyFont="1"/>
    <xf borderId="4" fillId="19" fontId="4" numFmtId="0" xfId="0" applyBorder="1" applyFont="1"/>
    <xf borderId="55" fillId="19" fontId="1" numFmtId="0" xfId="0" applyBorder="1" applyFont="1"/>
    <xf borderId="55" fillId="20" fontId="4" numFmtId="0" xfId="0" applyBorder="1" applyFont="1"/>
    <xf borderId="70" fillId="20" fontId="1" numFmtId="0" xfId="0" applyBorder="1" applyFont="1"/>
    <xf borderId="43" fillId="20" fontId="1" numFmtId="0" xfId="0" applyBorder="1" applyFont="1"/>
    <xf borderId="71" fillId="0" fontId="7" numFmtId="0" xfId="0" applyBorder="1" applyFont="1"/>
    <xf borderId="72" fillId="0" fontId="7" numFmtId="0" xfId="0" applyBorder="1" applyFont="1"/>
    <xf borderId="73" fillId="19" fontId="11" numFmtId="0" xfId="0" applyAlignment="1" applyBorder="1" applyFont="1">
      <alignment horizontal="center"/>
    </xf>
    <xf borderId="74" fillId="0" fontId="7" numFmtId="0" xfId="0" applyBorder="1" applyFont="1"/>
    <xf borderId="75" fillId="0" fontId="7" numFmtId="0" xfId="0" applyBorder="1" applyFont="1"/>
    <xf borderId="76" fillId="19" fontId="2" numFmtId="0" xfId="0" applyAlignment="1" applyBorder="1" applyFont="1">
      <alignment horizontal="center"/>
    </xf>
    <xf borderId="52" fillId="20" fontId="2" numFmtId="0" xfId="0" applyAlignment="1" applyBorder="1" applyFont="1">
      <alignment horizontal="center"/>
    </xf>
    <xf borderId="54" fillId="20" fontId="2" numFmtId="0" xfId="0" applyAlignment="1" applyBorder="1" applyFont="1">
      <alignment horizontal="center"/>
    </xf>
    <xf borderId="4" fillId="20" fontId="1" numFmtId="0" xfId="0" applyAlignment="1" applyBorder="1" applyFont="1">
      <alignment horizontal="center"/>
    </xf>
    <xf borderId="77" fillId="20" fontId="4" numFmtId="0" xfId="0" applyBorder="1" applyFont="1"/>
    <xf borderId="59" fillId="20" fontId="4" numFmtId="0" xfId="0" applyAlignment="1" applyBorder="1" applyFont="1">
      <alignment horizontal="center" shrinkToFit="0" vertical="center" wrapText="1"/>
    </xf>
    <xf borderId="25" fillId="20" fontId="4" numFmtId="0" xfId="0" applyBorder="1" applyFont="1"/>
    <xf borderId="4" fillId="38" fontId="4" numFmtId="0" xfId="0" applyBorder="1" applyFont="1"/>
    <xf borderId="59" fillId="20" fontId="4" numFmtId="0" xfId="0" applyAlignment="1" applyBorder="1" applyFont="1">
      <alignment horizontal="center" shrinkToFit="0" wrapText="1"/>
    </xf>
    <xf borderId="55" fillId="38" fontId="4" numFmtId="0" xfId="0" applyBorder="1" applyFont="1"/>
    <xf borderId="4" fillId="8" fontId="4" numFmtId="166" xfId="0" applyBorder="1" applyFont="1" applyNumberFormat="1"/>
    <xf borderId="59" fillId="20" fontId="21" numFmtId="0" xfId="0" applyAlignment="1" applyBorder="1" applyFont="1">
      <alignment horizontal="center" vertical="center"/>
    </xf>
    <xf borderId="48" fillId="20" fontId="1" numFmtId="0" xfId="0" applyAlignment="1" applyBorder="1" applyFont="1">
      <alignment horizontal="center"/>
    </xf>
    <xf borderId="45" fillId="20" fontId="9" numFmtId="0" xfId="0" applyAlignment="1" applyBorder="1" applyFont="1">
      <alignment horizontal="left"/>
    </xf>
    <xf borderId="4" fillId="20" fontId="22" numFmtId="0" xfId="0" applyBorder="1" applyFont="1"/>
    <xf borderId="26" fillId="19" fontId="4" numFmtId="0" xfId="0" applyBorder="1" applyFont="1"/>
    <xf borderId="23" fillId="20" fontId="1" numFmtId="0" xfId="0" applyBorder="1" applyFont="1"/>
    <xf borderId="48" fillId="20" fontId="9" numFmtId="0" xfId="0" applyAlignment="1" applyBorder="1" applyFont="1">
      <alignment horizontal="left"/>
    </xf>
    <xf borderId="4" fillId="20" fontId="23" numFmtId="0" xfId="0" applyBorder="1" applyFont="1"/>
    <xf borderId="58" fillId="20" fontId="24" numFmtId="0" xfId="0" applyAlignment="1" applyBorder="1" applyFont="1">
      <alignment horizontal="center" shrinkToFit="0" vertical="center" wrapText="1"/>
    </xf>
    <xf borderId="78" fillId="0" fontId="7" numFmtId="0" xfId="0" applyBorder="1" applyFont="1"/>
    <xf borderId="60" fillId="20" fontId="1" numFmtId="0" xfId="0" applyAlignment="1" applyBorder="1" applyFont="1">
      <alignment horizontal="left"/>
    </xf>
    <xf borderId="26" fillId="20" fontId="1" numFmtId="0" xfId="0" applyBorder="1" applyFont="1"/>
    <xf borderId="56" fillId="20" fontId="1" numFmtId="0" xfId="0" applyBorder="1" applyFont="1"/>
    <xf borderId="79" fillId="19" fontId="11" numFmtId="0" xfId="0" applyAlignment="1" applyBorder="1" applyFont="1">
      <alignment horizontal="center"/>
    </xf>
    <xf borderId="80" fillId="0" fontId="7" numFmtId="0" xfId="0" applyBorder="1" applyFont="1"/>
    <xf borderId="81" fillId="0" fontId="7" numFmtId="0" xfId="0" applyBorder="1" applyFont="1"/>
    <xf borderId="69" fillId="20" fontId="4" numFmtId="0" xfId="0" applyAlignment="1" applyBorder="1" applyFont="1">
      <alignment horizontal="left"/>
    </xf>
    <xf borderId="82" fillId="19" fontId="1" numFmtId="0" xfId="0" applyAlignment="1" applyBorder="1" applyFont="1">
      <alignment horizontal="center"/>
    </xf>
    <xf borderId="82" fillId="19" fontId="1" numFmtId="0" xfId="0" applyAlignment="1" applyBorder="1" applyFont="1">
      <alignment horizontal="center" shrinkToFit="0" wrapText="1"/>
    </xf>
    <xf borderId="82" fillId="19" fontId="25" numFmtId="0" xfId="0" applyAlignment="1" applyBorder="1" applyFont="1">
      <alignment horizontal="center"/>
    </xf>
    <xf borderId="22" fillId="38" fontId="4" numFmtId="0" xfId="0" applyAlignment="1" applyBorder="1" applyFont="1">
      <alignment horizontal="left"/>
    </xf>
    <xf borderId="22" fillId="20" fontId="4" numFmtId="169" xfId="0" applyBorder="1" applyFont="1" applyNumberFormat="1"/>
    <xf borderId="22" fillId="41" fontId="4" numFmtId="0" xfId="0" applyBorder="1" applyFont="1"/>
    <xf borderId="25" fillId="19" fontId="1" numFmtId="0" xfId="0" applyBorder="1" applyFont="1"/>
    <xf borderId="26" fillId="44" fontId="1" numFmtId="0" xfId="0" applyAlignment="1" applyBorder="1" applyFill="1" applyFont="1">
      <alignment horizontal="left"/>
    </xf>
    <xf borderId="83" fillId="44" fontId="1" numFmtId="0" xfId="0" applyBorder="1" applyFont="1"/>
    <xf borderId="84" fillId="20" fontId="4" numFmtId="0" xfId="0" applyAlignment="1" applyBorder="1" applyFont="1">
      <alignment horizontal="center"/>
    </xf>
    <xf borderId="8" fillId="44" fontId="1" numFmtId="0" xfId="0" applyBorder="1" applyFont="1"/>
    <xf borderId="48" fillId="20" fontId="1" numFmtId="0" xfId="0" applyAlignment="1" applyBorder="1" applyFont="1">
      <alignment horizontal="left"/>
    </xf>
    <xf borderId="4" fillId="20" fontId="4" numFmtId="0" xfId="0" applyAlignment="1" applyBorder="1" applyFont="1">
      <alignment horizontal="left"/>
    </xf>
    <xf borderId="2" fillId="0" fontId="1" numFmtId="0" xfId="0" applyAlignment="1" applyBorder="1" applyFont="1">
      <alignment horizontal="left" readingOrder="0" vertical="top"/>
    </xf>
    <xf borderId="1" fillId="0" fontId="1" numFmtId="0" xfId="0" applyAlignment="1" applyBorder="1" applyFont="1">
      <alignment vertical="top"/>
    </xf>
    <xf borderId="72" fillId="0" fontId="1" numFmtId="0" xfId="0" applyAlignment="1" applyBorder="1" applyFont="1">
      <alignment vertical="top"/>
    </xf>
    <xf borderId="85" fillId="0" fontId="1" numFmtId="0" xfId="0" applyAlignment="1" applyBorder="1" applyFont="1">
      <alignment vertical="top"/>
    </xf>
    <xf borderId="86" fillId="2" fontId="14" numFmtId="0" xfId="0" applyAlignment="1" applyBorder="1" applyFont="1">
      <alignment vertical="bottom"/>
    </xf>
    <xf borderId="87" fillId="2" fontId="4" numFmtId="0" xfId="0" applyAlignment="1" applyBorder="1" applyFont="1">
      <alignment vertical="bottom"/>
    </xf>
    <xf borderId="87" fillId="45" fontId="4" numFmtId="0" xfId="0" applyAlignment="1" applyBorder="1" applyFill="1" applyFont="1">
      <alignment horizontal="right" vertical="bottom"/>
    </xf>
    <xf borderId="87" fillId="46" fontId="4" numFmtId="0" xfId="0" applyAlignment="1" applyBorder="1" applyFill="1" applyFont="1">
      <alignment horizontal="right" vertical="bottom"/>
    </xf>
    <xf borderId="87" fillId="47" fontId="4" numFmtId="0" xfId="0" applyAlignment="1" applyBorder="1" applyFill="1" applyFont="1">
      <alignment horizontal="right" vertical="bottom"/>
    </xf>
    <xf borderId="88" fillId="2" fontId="4" numFmtId="0" xfId="0" applyAlignment="1" applyBorder="1" applyFont="1">
      <alignment horizontal="right" vertical="bottom"/>
    </xf>
    <xf borderId="87" fillId="48" fontId="4" numFmtId="0" xfId="0" applyAlignment="1" applyBorder="1" applyFill="1" applyFont="1">
      <alignment horizontal="right" vertical="bottom"/>
    </xf>
    <xf borderId="87" fillId="49" fontId="4" numFmtId="0" xfId="0" applyAlignment="1" applyBorder="1" applyFill="1" applyFont="1">
      <alignment horizontal="right" vertical="bottom"/>
    </xf>
    <xf borderId="87" fillId="50" fontId="4" numFmtId="0" xfId="0" applyAlignment="1" applyBorder="1" applyFill="1" applyFont="1">
      <alignment horizontal="right" vertical="bottom"/>
    </xf>
    <xf borderId="88" fillId="5" fontId="4" numFmtId="0" xfId="0" applyAlignment="1" applyBorder="1" applyFont="1">
      <alignment horizontal="right" vertical="bottom"/>
    </xf>
    <xf borderId="31" fillId="20" fontId="1" numFmtId="0" xfId="0" applyAlignment="1" applyBorder="1" applyFont="1">
      <alignment readingOrder="0"/>
    </xf>
    <xf borderId="87" fillId="51" fontId="4" numFmtId="0" xfId="0" applyAlignment="1" applyBorder="1" applyFill="1" applyFont="1">
      <alignment horizontal="right" vertical="bottom"/>
    </xf>
    <xf borderId="87" fillId="52" fontId="4" numFmtId="0" xfId="0" applyAlignment="1" applyBorder="1" applyFill="1" applyFont="1">
      <alignment horizontal="right" vertical="bottom"/>
    </xf>
    <xf borderId="87" fillId="53" fontId="4" numFmtId="0" xfId="0" applyAlignment="1" applyBorder="1" applyFill="1" applyFont="1">
      <alignment horizontal="right" vertical="bottom"/>
    </xf>
    <xf borderId="31" fillId="20" fontId="4" numFmtId="0" xfId="0" applyAlignment="1" applyBorder="1" applyFont="1">
      <alignment readingOrder="0"/>
    </xf>
    <xf borderId="87" fillId="54" fontId="4" numFmtId="0" xfId="0" applyAlignment="1" applyBorder="1" applyFill="1" applyFont="1">
      <alignment horizontal="right" vertical="bottom"/>
    </xf>
    <xf borderId="87" fillId="55" fontId="4" numFmtId="0" xfId="0" applyAlignment="1" applyBorder="1" applyFill="1" applyFont="1">
      <alignment horizontal="right" vertical="bottom"/>
    </xf>
    <xf borderId="87" fillId="56" fontId="4" numFmtId="0" xfId="0" applyAlignment="1" applyBorder="1" applyFill="1" applyFont="1">
      <alignment horizontal="right" vertical="bottom"/>
    </xf>
    <xf borderId="87" fillId="57" fontId="4" numFmtId="0" xfId="0" applyAlignment="1" applyBorder="1" applyFill="1" applyFont="1">
      <alignment horizontal="right" vertical="bottom"/>
    </xf>
    <xf borderId="87" fillId="24" fontId="4" numFmtId="0" xfId="0" applyAlignment="1" applyBorder="1" applyFont="1">
      <alignment horizontal="right" vertical="bottom"/>
    </xf>
    <xf borderId="87" fillId="58" fontId="4" numFmtId="0" xfId="0" applyAlignment="1" applyBorder="1" applyFill="1" applyFont="1">
      <alignment horizontal="right" vertical="bottom"/>
    </xf>
    <xf borderId="87" fillId="59" fontId="4" numFmtId="0" xfId="0" applyAlignment="1" applyBorder="1" applyFill="1" applyFont="1">
      <alignment horizontal="right" vertical="bottom"/>
    </xf>
    <xf borderId="87" fillId="60" fontId="4" numFmtId="0" xfId="0" applyAlignment="1" applyBorder="1" applyFill="1" applyFont="1">
      <alignment horizontal="right" vertical="bottom"/>
    </xf>
    <xf borderId="86" fillId="12" fontId="4" numFmtId="0" xfId="0" applyAlignment="1" applyBorder="1" applyFont="1">
      <alignment vertical="bottom"/>
    </xf>
    <xf borderId="87" fillId="12" fontId="4" numFmtId="0" xfId="0" applyAlignment="1" applyBorder="1" applyFont="1">
      <alignment vertical="bottom"/>
    </xf>
    <xf borderId="87" fillId="61" fontId="4" numFmtId="0" xfId="0" applyAlignment="1" applyBorder="1" applyFill="1" applyFont="1">
      <alignment horizontal="right" vertical="bottom"/>
    </xf>
    <xf borderId="87" fillId="62" fontId="4" numFmtId="0" xfId="0" applyAlignment="1" applyBorder="1" applyFill="1" applyFont="1">
      <alignment horizontal="right" vertical="bottom"/>
    </xf>
    <xf borderId="87" fillId="63" fontId="4" numFmtId="0" xfId="0" applyAlignment="1" applyBorder="1" applyFill="1" applyFont="1">
      <alignment horizontal="right" vertical="bottom"/>
    </xf>
    <xf borderId="87" fillId="64" fontId="4" numFmtId="0" xfId="0" applyAlignment="1" applyBorder="1" applyFill="1" applyFont="1">
      <alignment horizontal="right" vertical="bottom"/>
    </xf>
    <xf borderId="86" fillId="13" fontId="4" numFmtId="0" xfId="0" applyAlignment="1" applyBorder="1" applyFont="1">
      <alignment vertical="bottom"/>
    </xf>
    <xf borderId="87" fillId="13" fontId="4" numFmtId="0" xfId="0" applyAlignment="1" applyBorder="1" applyFont="1">
      <alignment vertical="bottom"/>
    </xf>
    <xf borderId="87" fillId="65" fontId="4" numFmtId="0" xfId="0" applyAlignment="1" applyBorder="1" applyFill="1" applyFont="1">
      <alignment horizontal="right" vertical="bottom"/>
    </xf>
    <xf borderId="87" fillId="66" fontId="4" numFmtId="0" xfId="0" applyAlignment="1" applyBorder="1" applyFill="1" applyFont="1">
      <alignment horizontal="right" vertical="bottom"/>
    </xf>
    <xf borderId="88" fillId="14" fontId="8" numFmtId="0" xfId="0" applyAlignment="1" applyBorder="1" applyFont="1">
      <alignment horizontal="right" vertical="bottom"/>
    </xf>
    <xf borderId="87" fillId="67" fontId="4" numFmtId="0" xfId="0" applyAlignment="1" applyBorder="1" applyFill="1" applyFont="1">
      <alignment horizontal="right" vertical="bottom"/>
    </xf>
    <xf borderId="87" fillId="68" fontId="4" numFmtId="0" xfId="0" applyAlignment="1" applyBorder="1" applyFill="1" applyFont="1">
      <alignment horizontal="right" vertical="bottom"/>
    </xf>
    <xf borderId="87" fillId="69" fontId="4" numFmtId="0" xfId="0" applyAlignment="1" applyBorder="1" applyFill="1" applyFont="1">
      <alignment horizontal="right" vertical="bottom"/>
    </xf>
    <xf borderId="87" fillId="70" fontId="4" numFmtId="164" xfId="0" applyAlignment="1" applyBorder="1" applyFill="1" applyFont="1" applyNumberFormat="1">
      <alignment horizontal="right" vertical="bottom"/>
    </xf>
    <xf borderId="87" fillId="15" fontId="4" numFmtId="0" xfId="0" applyAlignment="1" applyBorder="1" applyFont="1">
      <alignment vertical="bottom"/>
    </xf>
    <xf borderId="87" fillId="71" fontId="4" numFmtId="0" xfId="0" applyAlignment="1" applyBorder="1" applyFill="1" applyFont="1">
      <alignment horizontal="right" vertical="bottom"/>
    </xf>
    <xf borderId="87" fillId="72" fontId="4" numFmtId="0" xfId="0" applyAlignment="1" applyBorder="1" applyFill="1" applyFont="1">
      <alignment horizontal="right" vertical="bottom"/>
    </xf>
    <xf borderId="87" fillId="73" fontId="4" numFmtId="0" xfId="0" applyAlignment="1" applyBorder="1" applyFill="1" applyFont="1">
      <alignment horizontal="right" vertical="bottom"/>
    </xf>
    <xf borderId="56" fillId="20" fontId="1" numFmtId="0" xfId="0" applyAlignment="1" applyBorder="1" applyFont="1">
      <alignment readingOrder="0"/>
    </xf>
    <xf borderId="87" fillId="74" fontId="4" numFmtId="0" xfId="0" applyAlignment="1" applyBorder="1" applyFill="1" applyFont="1">
      <alignment horizontal="right" vertical="bottom"/>
    </xf>
    <xf borderId="87" fillId="75" fontId="4" numFmtId="0" xfId="0" applyAlignment="1" applyBorder="1" applyFill="1" applyFont="1">
      <alignment horizontal="right" vertical="bottom"/>
    </xf>
    <xf borderId="87" fillId="45" fontId="6" numFmtId="0" xfId="0" applyAlignment="1" applyBorder="1" applyFont="1">
      <alignment horizontal="right" vertical="bottom"/>
    </xf>
    <xf borderId="87" fillId="76" fontId="4" numFmtId="0" xfId="0" applyAlignment="1" applyBorder="1" applyFill="1" applyFont="1">
      <alignment horizontal="right" vertical="bottom"/>
    </xf>
    <xf borderId="87" fillId="77" fontId="4" numFmtId="0" xfId="0" applyAlignment="1" applyBorder="1" applyFill="1" applyFont="1">
      <alignment horizontal="right" vertical="bottom"/>
    </xf>
    <xf borderId="87" fillId="78" fontId="4" numFmtId="0" xfId="0" applyAlignment="1" applyBorder="1" applyFill="1" applyFont="1">
      <alignment horizontal="right" vertical="bottom"/>
    </xf>
    <xf borderId="87" fillId="79" fontId="4" numFmtId="0" xfId="0" applyAlignment="1" applyBorder="1" applyFill="1" applyFont="1">
      <alignment horizontal="right" vertical="bottom"/>
    </xf>
    <xf borderId="87" fillId="80" fontId="4" numFmtId="0" xfId="0" applyAlignment="1" applyBorder="1" applyFill="1" applyFont="1">
      <alignment horizontal="right" vertical="bottom"/>
    </xf>
    <xf borderId="87" fillId="81" fontId="4" numFmtId="0" xfId="0" applyAlignment="1" applyBorder="1" applyFill="1" applyFont="1">
      <alignment horizontal="right" vertical="bottom"/>
    </xf>
    <xf borderId="87" fillId="82" fontId="4" numFmtId="0" xfId="0" applyAlignment="1" applyBorder="1" applyFill="1" applyFont="1">
      <alignment horizontal="right" vertical="bottom"/>
    </xf>
    <xf borderId="86" fillId="17" fontId="4" numFmtId="0" xfId="0" applyAlignment="1" applyBorder="1" applyFont="1">
      <alignment vertical="bottom"/>
    </xf>
    <xf borderId="87" fillId="17" fontId="4" numFmtId="0" xfId="0" applyAlignment="1" applyBorder="1" applyFont="1">
      <alignment vertical="bottom"/>
    </xf>
    <xf borderId="87" fillId="83" fontId="4" numFmtId="0" xfId="0" applyAlignment="1" applyBorder="1" applyFill="1" applyFont="1">
      <alignment horizontal="right" vertical="bottom"/>
    </xf>
    <xf borderId="87" fillId="84" fontId="4" numFmtId="0" xfId="0" applyAlignment="1" applyBorder="1" applyFill="1" applyFont="1">
      <alignment horizontal="right" vertical="bottom"/>
    </xf>
    <xf borderId="88" fillId="17" fontId="8" numFmtId="0" xfId="0" applyAlignment="1" applyBorder="1" applyFont="1">
      <alignment horizontal="right" vertical="bottom"/>
    </xf>
    <xf borderId="87" fillId="85" fontId="4" numFmtId="0" xfId="0" applyAlignment="1" applyBorder="1" applyFill="1" applyFont="1">
      <alignment horizontal="right" vertical="bottom"/>
    </xf>
    <xf borderId="87" fillId="86" fontId="4" numFmtId="0" xfId="0" applyAlignment="1" applyBorder="1" applyFill="1" applyFont="1">
      <alignment horizontal="right" vertical="bottom"/>
    </xf>
    <xf borderId="87" fillId="87" fontId="4" numFmtId="0" xfId="0" applyAlignment="1" applyBorder="1" applyFill="1" applyFont="1">
      <alignment horizontal="right" vertical="bottom"/>
    </xf>
    <xf borderId="87" fillId="88" fontId="4" numFmtId="0" xfId="0" applyAlignment="1" applyBorder="1" applyFill="1" applyFont="1">
      <alignment horizontal="right" vertical="bottom"/>
    </xf>
    <xf borderId="87" fillId="89" fontId="4" numFmtId="0" xfId="0" applyAlignment="1" applyBorder="1" applyFill="1" applyFont="1">
      <alignment horizontal="right" vertical="bottom"/>
    </xf>
    <xf borderId="87" fillId="90" fontId="4" numFmtId="0" xfId="0" applyAlignment="1" applyBorder="1" applyFill="1" applyFont="1">
      <alignment horizontal="right" vertical="bottom"/>
    </xf>
    <xf borderId="87" fillId="91" fontId="4" numFmtId="0" xfId="0" applyAlignment="1" applyBorder="1" applyFill="1" applyFont="1">
      <alignment horizontal="right" vertical="bottom"/>
    </xf>
    <xf borderId="87" fillId="92" fontId="4" numFmtId="0" xfId="0" applyAlignment="1" applyBorder="1" applyFill="1" applyFont="1">
      <alignment horizontal="right" vertical="bottom"/>
    </xf>
    <xf borderId="87" fillId="93" fontId="4" numFmtId="0" xfId="0" applyAlignment="1" applyBorder="1" applyFill="1" applyFont="1">
      <alignment horizontal="right" vertical="bottom"/>
    </xf>
    <xf borderId="87" fillId="94" fontId="4" numFmtId="0" xfId="0" applyAlignment="1" applyBorder="1" applyFill="1" applyFont="1">
      <alignment horizontal="right" vertical="bottom"/>
    </xf>
    <xf borderId="87" fillId="95" fontId="4" numFmtId="0" xfId="0" applyAlignment="1" applyBorder="1" applyFill="1" applyFont="1">
      <alignment horizontal="right" vertical="bottom"/>
    </xf>
    <xf borderId="87" fillId="96" fontId="4" numFmtId="0" xfId="0" applyAlignment="1" applyBorder="1" applyFill="1" applyFont="1">
      <alignment horizontal="right" vertical="bottom"/>
    </xf>
    <xf borderId="4" fillId="15" fontId="4" numFmtId="0" xfId="0" applyBorder="1" applyFont="1"/>
    <xf borderId="87" fillId="97" fontId="4" numFmtId="0" xfId="0" applyAlignment="1" applyBorder="1" applyFill="1" applyFont="1">
      <alignment horizontal="right" vertical="bottom"/>
    </xf>
    <xf borderId="87" fillId="98" fontId="4" numFmtId="0" xfId="0" applyAlignment="1" applyBorder="1" applyFill="1" applyFont="1">
      <alignment horizontal="right" vertical="bottom"/>
    </xf>
    <xf borderId="86" fillId="12" fontId="14" numFmtId="0" xfId="0" applyAlignment="1" applyBorder="1" applyFont="1">
      <alignment vertical="bottom"/>
    </xf>
    <xf borderId="87" fillId="66" fontId="4" numFmtId="164" xfId="0" applyAlignment="1" applyBorder="1" applyFont="1" applyNumberFormat="1">
      <alignment horizontal="right" vertical="bottom"/>
    </xf>
    <xf borderId="87" fillId="99" fontId="4" numFmtId="0" xfId="0" applyAlignment="1" applyBorder="1" applyFill="1" applyFont="1">
      <alignment horizontal="right" vertical="bottom"/>
    </xf>
    <xf borderId="87" fillId="100" fontId="4" numFmtId="0" xfId="0" applyAlignment="1" applyBorder="1" applyFill="1" applyFont="1">
      <alignment horizontal="right" vertical="bottom"/>
    </xf>
    <xf borderId="87" fillId="101" fontId="4" numFmtId="0" xfId="0" applyAlignment="1" applyBorder="1" applyFill="1" applyFont="1">
      <alignment horizontal="right" vertical="bottom"/>
    </xf>
    <xf borderId="87" fillId="102" fontId="4" numFmtId="0" xfId="0" applyAlignment="1" applyBorder="1" applyFill="1" applyFont="1">
      <alignment horizontal="right" vertical="bottom"/>
    </xf>
    <xf borderId="87" fillId="103" fontId="4" numFmtId="0" xfId="0" applyAlignment="1" applyBorder="1" applyFill="1" applyFont="1">
      <alignment horizontal="right" vertical="bottom"/>
    </xf>
    <xf borderId="87" fillId="104" fontId="4" numFmtId="0" xfId="0" applyAlignment="1" applyBorder="1" applyFill="1" applyFont="1">
      <alignment horizontal="right" vertical="bottom"/>
    </xf>
    <xf borderId="87" fillId="105" fontId="4" numFmtId="0" xfId="0" applyAlignment="1" applyBorder="1" applyFill="1" applyFont="1">
      <alignment horizontal="right" vertical="bottom"/>
    </xf>
    <xf borderId="87" fillId="106" fontId="4" numFmtId="0" xfId="0" applyAlignment="1" applyBorder="1" applyFill="1" applyFont="1">
      <alignment horizontal="right" vertical="bottom"/>
    </xf>
    <xf borderId="86" fillId="18" fontId="4" numFmtId="0" xfId="0" applyAlignment="1" applyBorder="1" applyFont="1">
      <alignment vertical="bottom"/>
    </xf>
    <xf borderId="87" fillId="18" fontId="4" numFmtId="0" xfId="0" applyAlignment="1" applyBorder="1" applyFont="1">
      <alignment vertical="bottom"/>
    </xf>
    <xf borderId="87" fillId="28" fontId="4" numFmtId="0" xfId="0" applyAlignment="1" applyBorder="1" applyFont="1">
      <alignment horizontal="right" vertical="bottom"/>
    </xf>
    <xf borderId="87" fillId="107" fontId="4" numFmtId="0" xfId="0" applyAlignment="1" applyBorder="1" applyFill="1" applyFont="1">
      <alignment horizontal="right" vertical="bottom"/>
    </xf>
    <xf borderId="88" fillId="18" fontId="4" numFmtId="0" xfId="0" applyAlignment="1" applyBorder="1" applyFont="1">
      <alignment horizontal="right" vertical="bottom"/>
    </xf>
    <xf borderId="87" fillId="108" fontId="4" numFmtId="0" xfId="0" applyAlignment="1" applyBorder="1" applyFill="1" applyFont="1">
      <alignment horizontal="right" vertical="bottom"/>
    </xf>
    <xf borderId="87" fillId="109" fontId="4" numFmtId="0" xfId="0" applyAlignment="1" applyBorder="1" applyFill="1" applyFont="1">
      <alignment horizontal="right" vertical="bottom"/>
    </xf>
    <xf borderId="87" fillId="110" fontId="4" numFmtId="0" xfId="0" applyAlignment="1" applyBorder="1" applyFill="1" applyFont="1">
      <alignment horizontal="right" vertical="bottom"/>
    </xf>
    <xf borderId="87" fillId="111" fontId="4" numFmtId="0" xfId="0" applyAlignment="1" applyBorder="1" applyFill="1" applyFont="1">
      <alignment horizontal="right" vertical="bottom"/>
    </xf>
    <xf borderId="87" fillId="112" fontId="4" numFmtId="0" xfId="0" applyAlignment="1" applyBorder="1" applyFill="1" applyFont="1">
      <alignment horizontal="right" vertical="bottom"/>
    </xf>
    <xf borderId="87" fillId="113" fontId="4" numFmtId="0" xfId="0" applyAlignment="1" applyBorder="1" applyFill="1" applyFont="1">
      <alignment horizontal="right" vertical="bottom"/>
    </xf>
    <xf borderId="87" fillId="114" fontId="4" numFmtId="0" xfId="0" applyAlignment="1" applyBorder="1" applyFill="1" applyFont="1">
      <alignment horizontal="right" vertical="bottom"/>
    </xf>
    <xf borderId="87" fillId="115" fontId="4" numFmtId="0" xfId="0" applyAlignment="1" applyBorder="1" applyFill="1" applyFont="1">
      <alignment horizontal="right" vertical="bottom"/>
    </xf>
    <xf borderId="87" fillId="116" fontId="4" numFmtId="0" xfId="0" applyAlignment="1" applyBorder="1" applyFill="1" applyFont="1">
      <alignment horizontal="right" vertical="bottom"/>
    </xf>
    <xf borderId="87" fillId="117" fontId="4" numFmtId="0" xfId="0" applyAlignment="1" applyBorder="1" applyFill="1" applyFont="1">
      <alignment horizontal="right" vertical="bottom"/>
    </xf>
    <xf borderId="87" fillId="118" fontId="4" numFmtId="0" xfId="0" applyAlignment="1" applyBorder="1" applyFill="1" applyFont="1">
      <alignment horizontal="right" vertical="bottom"/>
    </xf>
    <xf borderId="87" fillId="119" fontId="4" numFmtId="0" xfId="0" applyAlignment="1" applyBorder="1" applyFill="1" applyFont="1">
      <alignment horizontal="right" vertical="bottom"/>
    </xf>
    <xf borderId="87" fillId="120" fontId="4" numFmtId="0" xfId="0" applyAlignment="1" applyBorder="1" applyFill="1" applyFont="1">
      <alignment horizontal="right" vertical="bottom"/>
    </xf>
    <xf borderId="87" fillId="121" fontId="4" numFmtId="0" xfId="0" applyAlignment="1" applyBorder="1" applyFill="1" applyFont="1">
      <alignment horizontal="right" vertical="bottom"/>
    </xf>
    <xf borderId="87" fillId="122" fontId="4" numFmtId="0" xfId="0" applyAlignment="1" applyBorder="1" applyFill="1" applyFont="1">
      <alignment horizontal="right" vertical="bottom"/>
    </xf>
    <xf borderId="87" fillId="123" fontId="4" numFmtId="0" xfId="0" applyAlignment="1" applyBorder="1" applyFill="1" applyFont="1">
      <alignment horizontal="right" vertical="bottom"/>
    </xf>
    <xf borderId="87" fillId="124" fontId="4" numFmtId="0" xfId="0" applyAlignment="1" applyBorder="1" applyFill="1" applyFont="1">
      <alignment horizontal="right" vertical="bottom"/>
    </xf>
    <xf borderId="87" fillId="125" fontId="4" numFmtId="0" xfId="0" applyAlignment="1" applyBorder="1" applyFill="1" applyFont="1">
      <alignment horizontal="right" vertical="bottom"/>
    </xf>
    <xf borderId="87" fillId="126" fontId="4" numFmtId="0" xfId="0" applyAlignment="1" applyBorder="1" applyFill="1" applyFont="1">
      <alignment horizontal="right" vertical="bottom"/>
    </xf>
    <xf borderId="87" fillId="127" fontId="4" numFmtId="0" xfId="0" applyAlignment="1" applyBorder="1" applyFill="1" applyFont="1">
      <alignment horizontal="right" vertical="bottom"/>
    </xf>
    <xf borderId="87" fillId="128" fontId="4" numFmtId="0" xfId="0" applyAlignment="1" applyBorder="1" applyFill="1" applyFont="1">
      <alignment horizontal="right" vertical="bottom"/>
    </xf>
    <xf borderId="87" fillId="129" fontId="4" numFmtId="0" xfId="0" applyAlignment="1" applyBorder="1" applyFill="1" applyFont="1">
      <alignment horizontal="right" vertical="bottom"/>
    </xf>
    <xf borderId="87" fillId="130" fontId="4" numFmtId="0" xfId="0" applyAlignment="1" applyBorder="1" applyFill="1" applyFont="1">
      <alignment horizontal="right" vertical="bottom"/>
    </xf>
    <xf borderId="87" fillId="131" fontId="4" numFmtId="0" xfId="0" applyAlignment="1" applyBorder="1" applyFill="1" applyFont="1">
      <alignment horizontal="right" vertical="bottom"/>
    </xf>
    <xf borderId="87" fillId="132" fontId="4" numFmtId="0" xfId="0" applyAlignment="1" applyBorder="1" applyFill="1" applyFont="1">
      <alignment horizontal="right" vertical="bottom"/>
    </xf>
    <xf borderId="87" fillId="133" fontId="4" numFmtId="0" xfId="0" applyAlignment="1" applyBorder="1" applyFill="1" applyFont="1">
      <alignment horizontal="right" vertical="bottom"/>
    </xf>
    <xf borderId="87" fillId="134" fontId="4" numFmtId="0" xfId="0" applyAlignment="1" applyBorder="1" applyFill="1" applyFont="1">
      <alignment horizontal="right" vertical="bottom"/>
    </xf>
    <xf borderId="87" fillId="135" fontId="4" numFmtId="0" xfId="0" applyAlignment="1" applyBorder="1" applyFill="1" applyFont="1">
      <alignment horizontal="right" vertical="bottom"/>
    </xf>
    <xf borderId="87" fillId="136" fontId="4" numFmtId="0" xfId="0" applyAlignment="1" applyBorder="1" applyFill="1" applyFont="1">
      <alignment horizontal="right" vertical="bottom"/>
    </xf>
    <xf borderId="87" fillId="137" fontId="4" numFmtId="0" xfId="0" applyAlignment="1" applyBorder="1" applyFill="1" applyFont="1">
      <alignment horizontal="right" vertical="bottom"/>
    </xf>
    <xf borderId="87" fillId="138" fontId="4" numFmtId="0" xfId="0" applyAlignment="1" applyBorder="1" applyFill="1" applyFont="1">
      <alignment horizontal="right" vertical="bottom"/>
    </xf>
    <xf borderId="87" fillId="139" fontId="4" numFmtId="0" xfId="0" applyAlignment="1" applyBorder="1" applyFill="1" applyFont="1">
      <alignment horizontal="right" vertical="bottom"/>
    </xf>
    <xf borderId="87" fillId="140" fontId="4" numFmtId="0" xfId="0" applyAlignment="1" applyBorder="1" applyFill="1" applyFont="1">
      <alignment horizontal="right" vertical="bottom"/>
    </xf>
    <xf borderId="87" fillId="141" fontId="4" numFmtId="0" xfId="0" applyAlignment="1" applyBorder="1" applyFill="1" applyFont="1">
      <alignment horizontal="right" vertical="bottom"/>
    </xf>
    <xf borderId="87" fillId="142" fontId="4" numFmtId="0" xfId="0" applyAlignment="1" applyBorder="1" applyFill="1" applyFont="1">
      <alignment horizontal="right" vertical="bottom"/>
    </xf>
    <xf borderId="87" fillId="143" fontId="4" numFmtId="0" xfId="0" applyAlignment="1" applyBorder="1" applyFill="1" applyFont="1">
      <alignment horizontal="right" vertical="bottom"/>
    </xf>
    <xf borderId="87" fillId="144" fontId="4" numFmtId="0" xfId="0" applyAlignment="1" applyBorder="1" applyFill="1" applyFont="1">
      <alignment horizontal="right" vertical="bottom"/>
    </xf>
    <xf borderId="87" fillId="145" fontId="4" numFmtId="0" xfId="0" applyAlignment="1" applyBorder="1" applyFill="1" applyFont="1">
      <alignment horizontal="right" vertical="bottom"/>
    </xf>
    <xf borderId="87" fillId="146" fontId="4" numFmtId="0" xfId="0" applyAlignment="1" applyBorder="1" applyFill="1" applyFont="1">
      <alignment horizontal="right" vertical="bottom"/>
    </xf>
    <xf borderId="87" fillId="147" fontId="4" numFmtId="0" xfId="0" applyAlignment="1" applyBorder="1" applyFill="1" applyFont="1">
      <alignment horizontal="right" vertical="bottom"/>
    </xf>
    <xf borderId="87" fillId="148" fontId="4" numFmtId="0" xfId="0" applyAlignment="1" applyBorder="1" applyFill="1" applyFont="1">
      <alignment horizontal="right" vertical="bottom"/>
    </xf>
    <xf borderId="87" fillId="149" fontId="4" numFmtId="0" xfId="0" applyAlignment="1" applyBorder="1" applyFill="1" applyFont="1">
      <alignment horizontal="right" vertical="bottom"/>
    </xf>
    <xf borderId="87" fillId="150" fontId="4" numFmtId="0" xfId="0" applyAlignment="1" applyBorder="1" applyFill="1" applyFont="1">
      <alignment horizontal="right" vertical="bottom"/>
    </xf>
    <xf borderId="87" fillId="151" fontId="4" numFmtId="0" xfId="0" applyAlignment="1" applyBorder="1" applyFill="1" applyFont="1">
      <alignment horizontal="right" vertical="bottom"/>
    </xf>
    <xf borderId="87" fillId="152" fontId="4" numFmtId="0" xfId="0" applyAlignment="1" applyBorder="1" applyFill="1" applyFont="1">
      <alignment horizontal="right" vertical="bottom"/>
    </xf>
    <xf borderId="87" fillId="153" fontId="4" numFmtId="0" xfId="0" applyAlignment="1" applyBorder="1" applyFill="1" applyFont="1">
      <alignment horizontal="right" vertical="bottom"/>
    </xf>
    <xf borderId="87" fillId="154" fontId="4" numFmtId="0" xfId="0" applyAlignment="1" applyBorder="1" applyFill="1" applyFont="1">
      <alignment horizontal="right" vertical="bottom"/>
    </xf>
    <xf borderId="89" fillId="18" fontId="4" numFmtId="0" xfId="0" applyAlignment="1" applyBorder="1" applyFont="1">
      <alignment vertical="bottom"/>
    </xf>
    <xf borderId="90" fillId="18" fontId="4" numFmtId="0" xfId="0" applyAlignment="1" applyBorder="1" applyFont="1">
      <alignment vertical="bottom"/>
    </xf>
    <xf borderId="90" fillId="18" fontId="4" numFmtId="0" xfId="0" applyAlignment="1" applyBorder="1" applyFont="1">
      <alignment horizontal="right" vertical="bottom"/>
    </xf>
    <xf borderId="90" fillId="137" fontId="4" numFmtId="0" xfId="0" applyAlignment="1" applyBorder="1" applyFont="1">
      <alignment horizontal="right" vertical="bottom"/>
    </xf>
    <xf borderId="37" fillId="18" fontId="4" numFmtId="0" xfId="0" applyAlignment="1" applyBorder="1" applyFont="1">
      <alignment horizontal="right" vertical="bottom"/>
    </xf>
    <xf borderId="86" fillId="6" fontId="4" numFmtId="0" xfId="0" applyAlignment="1" applyBorder="1" applyFont="1">
      <alignment vertical="bottom"/>
    </xf>
    <xf borderId="87" fillId="6" fontId="4" numFmtId="0" xfId="0" applyAlignment="1" applyBorder="1" applyFont="1">
      <alignment vertical="bottom"/>
    </xf>
    <xf borderId="88" fillId="6" fontId="4" numFmtId="0" xfId="0" applyAlignment="1" applyBorder="1" applyFont="1">
      <alignment horizontal="right" vertical="bottom"/>
    </xf>
    <xf borderId="87" fillId="155" fontId="4" numFmtId="0" xfId="0" applyAlignment="1" applyBorder="1" applyFill="1" applyFont="1">
      <alignment horizontal="right" vertical="bottom"/>
    </xf>
    <xf borderId="87" fillId="156" fontId="4" numFmtId="0" xfId="0" applyAlignment="1" applyBorder="1" applyFill="1" applyFont="1">
      <alignment horizontal="right" vertical="bottom"/>
    </xf>
    <xf borderId="87" fillId="157" fontId="4" numFmtId="0" xfId="0" applyAlignment="1" applyBorder="1" applyFill="1" applyFont="1">
      <alignment horizontal="right" vertical="bottom"/>
    </xf>
    <xf borderId="87" fillId="158" fontId="4" numFmtId="0" xfId="0" applyAlignment="1" applyBorder="1" applyFill="1" applyFont="1">
      <alignment horizontal="right" vertical="bottom"/>
    </xf>
    <xf borderId="87" fillId="159" fontId="4" numFmtId="0" xfId="0" applyAlignment="1" applyBorder="1" applyFill="1" applyFont="1">
      <alignment horizontal="right" vertical="bottom"/>
    </xf>
    <xf borderId="87" fillId="160" fontId="4" numFmtId="0" xfId="0" applyAlignment="1" applyBorder="1" applyFill="1" applyFont="1">
      <alignment horizontal="right" vertical="bottom"/>
    </xf>
    <xf borderId="87" fillId="161" fontId="4" numFmtId="0" xfId="0" applyAlignment="1" applyBorder="1" applyFill="1" applyFont="1">
      <alignment horizontal="right" vertical="bottom"/>
    </xf>
    <xf borderId="86" fillId="7" fontId="4" numFmtId="0" xfId="0" applyAlignment="1" applyBorder="1" applyFont="1">
      <alignment vertical="bottom"/>
    </xf>
    <xf borderId="87" fillId="7" fontId="4" numFmtId="0" xfId="0" applyAlignment="1" applyBorder="1" applyFont="1">
      <alignment vertical="bottom"/>
    </xf>
    <xf borderId="87" fillId="162" fontId="4" numFmtId="0" xfId="0" applyAlignment="1" applyBorder="1" applyFill="1" applyFont="1">
      <alignment horizontal="right" vertical="bottom"/>
    </xf>
    <xf borderId="87" fillId="163" fontId="4" numFmtId="0" xfId="0" applyAlignment="1" applyBorder="1" applyFill="1" applyFont="1">
      <alignment horizontal="right" vertical="bottom"/>
    </xf>
    <xf borderId="88" fillId="7" fontId="4" numFmtId="0" xfId="0" applyAlignment="1" applyBorder="1" applyFont="1">
      <alignment horizontal="right" vertical="bottom"/>
    </xf>
    <xf borderId="86" fillId="8" fontId="4" numFmtId="0" xfId="0" applyAlignment="1" applyBorder="1" applyFont="1">
      <alignment vertical="bottom"/>
    </xf>
    <xf borderId="87" fillId="9" fontId="4" numFmtId="0" xfId="0" applyAlignment="1" applyBorder="1" applyFont="1">
      <alignment vertical="bottom"/>
    </xf>
    <xf borderId="87" fillId="164" fontId="4" numFmtId="0" xfId="0" applyAlignment="1" applyBorder="1" applyFill="1" applyFont="1">
      <alignment horizontal="right" vertical="bottom"/>
    </xf>
    <xf borderId="87" fillId="165" fontId="4" numFmtId="0" xfId="0" applyAlignment="1" applyBorder="1" applyFill="1" applyFont="1">
      <alignment horizontal="right" vertical="bottom"/>
    </xf>
    <xf borderId="88" fillId="9" fontId="4" numFmtId="0" xfId="0" applyAlignment="1" applyBorder="1" applyFont="1">
      <alignment horizontal="right" vertical="bottom"/>
    </xf>
    <xf borderId="87" fillId="8" fontId="4" numFmtId="0" xfId="0" applyAlignment="1" applyBorder="1" applyFont="1">
      <alignment vertical="bottom"/>
    </xf>
    <xf borderId="87" fillId="166" fontId="4" numFmtId="0" xfId="0" applyAlignment="1" applyBorder="1" applyFill="1" applyFont="1">
      <alignment horizontal="right" vertical="bottom"/>
    </xf>
    <xf borderId="87" fillId="167" fontId="4" numFmtId="0" xfId="0" applyAlignment="1" applyBorder="1" applyFill="1" applyFont="1">
      <alignment horizontal="right" vertical="bottom"/>
    </xf>
    <xf borderId="87" fillId="168" fontId="4" numFmtId="0" xfId="0" applyAlignment="1" applyBorder="1" applyFill="1" applyFont="1">
      <alignment horizontal="right" vertical="bottom"/>
    </xf>
    <xf borderId="87" fillId="10" fontId="4" numFmtId="0" xfId="0" applyAlignment="1" applyBorder="1" applyFont="1">
      <alignment vertical="bottom"/>
    </xf>
    <xf borderId="88" fillId="10" fontId="4" numFmtId="0" xfId="0" applyAlignment="1" applyBorder="1" applyFont="1">
      <alignment horizontal="right" vertical="bottom"/>
    </xf>
    <xf borderId="87" fillId="169" fontId="4" numFmtId="0" xfId="0" applyAlignment="1" applyBorder="1" applyFill="1" applyFont="1">
      <alignment horizontal="right" vertical="bottom"/>
    </xf>
    <xf borderId="87" fillId="170" fontId="4" numFmtId="0" xfId="0" applyAlignment="1" applyBorder="1" applyFill="1" applyFont="1">
      <alignment horizontal="right" vertical="bottom"/>
    </xf>
    <xf borderId="87" fillId="171" fontId="4" numFmtId="0" xfId="0" applyAlignment="1" applyBorder="1" applyFill="1" applyFont="1">
      <alignment horizontal="right" vertical="bottom"/>
    </xf>
    <xf borderId="87" fillId="172" fontId="4" numFmtId="0" xfId="0" applyAlignment="1" applyBorder="1" applyFill="1" applyFont="1">
      <alignment horizontal="right" vertical="bottom"/>
    </xf>
    <xf borderId="87" fillId="173" fontId="4" numFmtId="0" xfId="0" applyAlignment="1" applyBorder="1" applyFill="1" applyFont="1">
      <alignment horizontal="right" vertical="bottom"/>
    </xf>
    <xf borderId="87" fillId="174" fontId="4" numFmtId="0" xfId="0" applyAlignment="1" applyBorder="1" applyFill="1" applyFont="1">
      <alignment horizontal="right" vertical="bottom"/>
    </xf>
    <xf borderId="87" fillId="175" fontId="4" numFmtId="0" xfId="0" applyAlignment="1" applyBorder="1" applyFill="1" applyFont="1">
      <alignment horizontal="right" vertical="bottom"/>
    </xf>
    <xf borderId="87" fillId="176" fontId="4" numFmtId="0" xfId="0" applyAlignment="1" applyBorder="1" applyFill="1" applyFont="1">
      <alignment horizontal="right" vertical="bottom"/>
    </xf>
    <xf borderId="87" fillId="177" fontId="4" numFmtId="0" xfId="0" applyAlignment="1" applyBorder="1" applyFill="1" applyFont="1">
      <alignment horizontal="right" vertical="bottom"/>
    </xf>
    <xf borderId="87" fillId="178" fontId="4" numFmtId="0" xfId="0" applyAlignment="1" applyBorder="1" applyFill="1" applyFont="1">
      <alignment horizontal="right" vertical="bottom"/>
    </xf>
    <xf borderId="87" fillId="179" fontId="4" numFmtId="0" xfId="0" applyAlignment="1" applyBorder="1" applyFill="1" applyFont="1">
      <alignment horizontal="right" vertical="bottom"/>
    </xf>
    <xf borderId="86" fillId="9" fontId="4" numFmtId="0" xfId="0" applyAlignment="1" applyBorder="1" applyFont="1">
      <alignment vertical="bottom"/>
    </xf>
    <xf borderId="87" fillId="180" fontId="4" numFmtId="0" xfId="0" applyAlignment="1" applyBorder="1" applyFill="1" applyFont="1">
      <alignment horizontal="right" vertical="bottom"/>
    </xf>
    <xf borderId="87" fillId="181" fontId="4" numFmtId="0" xfId="0" applyAlignment="1" applyBorder="1" applyFill="1" applyFont="1">
      <alignment horizontal="right" vertical="bottom"/>
    </xf>
    <xf borderId="86" fillId="16" fontId="4" numFmtId="0" xfId="0" applyAlignment="1" applyBorder="1" applyFont="1">
      <alignment vertical="bottom"/>
    </xf>
    <xf borderId="87" fillId="16" fontId="4" numFmtId="0" xfId="0" applyAlignment="1" applyBorder="1" applyFont="1">
      <alignment vertical="bottom"/>
    </xf>
    <xf borderId="87" fillId="182" fontId="4" numFmtId="0" xfId="0" applyAlignment="1" applyBorder="1" applyFill="1" applyFont="1">
      <alignment horizontal="right" vertical="bottom"/>
    </xf>
    <xf borderId="88" fillId="16" fontId="8" numFmtId="0" xfId="0" applyAlignment="1" applyBorder="1" applyFont="1">
      <alignment horizontal="right" vertical="bottom"/>
    </xf>
    <xf borderId="87" fillId="183" fontId="4" numFmtId="0" xfId="0" applyAlignment="1" applyBorder="1" applyFill="1" applyFont="1">
      <alignment horizontal="right" vertical="bottom"/>
    </xf>
    <xf borderId="87" fillId="184" fontId="4" numFmtId="0" xfId="0" applyAlignment="1" applyBorder="1" applyFill="1" applyFont="1">
      <alignment horizontal="right" vertical="bottom"/>
    </xf>
    <xf borderId="87" fillId="185" fontId="4" numFmtId="0" xfId="0" applyAlignment="1" applyBorder="1" applyFill="1" applyFont="1">
      <alignment horizontal="right" vertical="bottom"/>
    </xf>
    <xf borderId="87" fillId="186" fontId="4" numFmtId="0" xfId="0" applyAlignment="1" applyBorder="1" applyFill="1" applyFont="1">
      <alignment horizontal="right" vertical="bottom"/>
    </xf>
    <xf borderId="87" fillId="187" fontId="4" numFmtId="0" xfId="0" applyAlignment="1" applyBorder="1" applyFill="1" applyFont="1">
      <alignment horizontal="right" vertical="bottom"/>
    </xf>
    <xf borderId="86" fillId="16" fontId="4" numFmtId="0" xfId="0" applyAlignment="1" applyBorder="1" applyFont="1">
      <alignment vertical="bottom"/>
    </xf>
    <xf borderId="87" fillId="16" fontId="4" numFmtId="0" xfId="0" applyAlignment="1" applyBorder="1" applyFont="1">
      <alignment vertical="bottom"/>
    </xf>
    <xf borderId="87" fillId="65" fontId="4" numFmtId="0" xfId="0" applyAlignment="1" applyBorder="1" applyFont="1">
      <alignment horizontal="right" vertical="bottom"/>
    </xf>
    <xf borderId="87" fillId="52" fontId="4" numFmtId="0" xfId="0" applyAlignment="1" applyBorder="1" applyFont="1">
      <alignment horizontal="right" vertical="bottom"/>
    </xf>
    <xf borderId="87" fillId="188" fontId="4" numFmtId="0" xfId="0" applyAlignment="1" applyBorder="1" applyFill="1" applyFont="1">
      <alignment horizontal="right" vertical="bottom"/>
    </xf>
    <xf borderId="89" fillId="16" fontId="4" numFmtId="0" xfId="0" applyAlignment="1" applyBorder="1" applyFont="1">
      <alignment vertical="bottom"/>
    </xf>
    <xf borderId="90" fillId="16" fontId="4" numFmtId="0" xfId="0" applyAlignment="1" applyBorder="1" applyFont="1">
      <alignment vertical="bottom"/>
    </xf>
    <xf borderId="90" fillId="54" fontId="4" numFmtId="0" xfId="0" applyAlignment="1" applyBorder="1" applyFont="1">
      <alignment horizontal="right" vertical="bottom"/>
    </xf>
    <xf borderId="90" fillId="189" fontId="4" numFmtId="0" xfId="0" applyAlignment="1" applyBorder="1" applyFill="1" applyFont="1">
      <alignment horizontal="right" vertical="bottom"/>
    </xf>
    <xf borderId="37" fillId="16" fontId="8" numFmtId="0" xfId="0" applyAlignment="1" applyBorder="1" applyFont="1">
      <alignment horizontal="right" vertical="bottom"/>
    </xf>
    <xf borderId="66" fillId="2" fontId="14" numFmtId="0" xfId="0" applyAlignment="1" applyBorder="1" applyFont="1">
      <alignment vertical="bottom"/>
    </xf>
    <xf borderId="87" fillId="2" fontId="4" numFmtId="0" xfId="0" applyAlignment="1" applyBorder="1" applyFont="1">
      <alignment horizontal="right" vertical="bottom"/>
    </xf>
    <xf borderId="87" fillId="5" fontId="4" numFmtId="0" xfId="0" applyAlignment="1" applyBorder="1" applyFont="1">
      <alignment horizontal="right" vertical="bottom"/>
    </xf>
    <xf borderId="66" fillId="12" fontId="4" numFmtId="0" xfId="0" applyAlignment="1" applyBorder="1" applyFont="1">
      <alignment vertical="bottom"/>
    </xf>
    <xf borderId="66" fillId="12" fontId="14" numFmtId="0" xfId="0" applyAlignment="1" applyBorder="1" applyFont="1">
      <alignment vertical="bottom"/>
    </xf>
    <xf borderId="4" fillId="5" fontId="4" numFmtId="165" xfId="0" applyAlignment="1" applyBorder="1" applyFont="1" applyNumberFormat="1">
      <alignment horizontal="right"/>
    </xf>
    <xf borderId="4" fillId="20" fontId="11" numFmtId="0" xfId="0" applyBorder="1" applyFont="1"/>
    <xf borderId="40" fillId="19" fontId="1" numFmtId="0" xfId="0" applyAlignment="1" applyBorder="1" applyFont="1">
      <alignment horizontal="center"/>
    </xf>
    <xf borderId="48" fillId="20" fontId="11" numFmtId="0" xfId="0" applyAlignment="1" applyBorder="1" applyFont="1">
      <alignment horizontal="center"/>
    </xf>
    <xf borderId="22" fillId="20" fontId="4" numFmtId="2" xfId="0" applyBorder="1" applyFont="1" applyNumberFormat="1"/>
    <xf borderId="22" fillId="20" fontId="6" numFmtId="0" xfId="0" applyBorder="1" applyFont="1"/>
    <xf borderId="22" fillId="38" fontId="4" numFmtId="0" xfId="0" applyAlignment="1" applyBorder="1" applyFont="1">
      <alignment horizontal="right"/>
    </xf>
    <xf borderId="26" fillId="44" fontId="1" numFmtId="0" xfId="0" applyAlignment="1" applyBorder="1" applyFont="1">
      <alignment horizontal="right"/>
    </xf>
    <xf borderId="60" fillId="20" fontId="1" numFmtId="0" xfId="0" applyAlignment="1" applyBorder="1" applyFont="1">
      <alignment horizontal="right"/>
    </xf>
    <xf borderId="84" fillId="20" fontId="1" numFmtId="0" xfId="0" applyAlignment="1" applyBorder="1" applyFont="1">
      <alignment horizontal="center"/>
    </xf>
    <xf borderId="91" fillId="0" fontId="4" numFmtId="0" xfId="0" applyBorder="1" applyFont="1"/>
    <xf borderId="32" fillId="20" fontId="11" numFmtId="0" xfId="0" applyAlignment="1" applyBorder="1" applyFont="1">
      <alignment horizontal="center"/>
    </xf>
    <xf borderId="30" fillId="20" fontId="11" numFmtId="0" xfId="0" applyAlignment="1" applyBorder="1" applyFont="1">
      <alignment horizontal="center"/>
    </xf>
    <xf borderId="55" fillId="20" fontId="1" numFmtId="0" xfId="0" applyBorder="1" applyFont="1"/>
    <xf borderId="92" fillId="20" fontId="4" numFmtId="0" xfId="0" applyBorder="1" applyFont="1"/>
    <xf borderId="13" fillId="20" fontId="4" numFmtId="0" xfId="0" applyBorder="1" applyFont="1"/>
    <xf borderId="93" fillId="20" fontId="4" numFmtId="0" xfId="0" applyBorder="1" applyFont="1"/>
    <xf borderId="94" fillId="20" fontId="11" numFmtId="0" xfId="0" applyBorder="1" applyFont="1"/>
    <xf borderId="95" fillId="20" fontId="11" numFmtId="0" xfId="0" applyAlignment="1" applyBorder="1" applyFont="1">
      <alignment horizontal="center"/>
    </xf>
    <xf borderId="96" fillId="0" fontId="7" numFmtId="0" xfId="0" applyBorder="1" applyFont="1"/>
    <xf borderId="23" fillId="44" fontId="1" numFmtId="0" xfId="0" applyBorder="1" applyFont="1"/>
    <xf borderId="4" fillId="44" fontId="5" numFmtId="170" xfId="0" applyBorder="1" applyFont="1" applyNumberFormat="1"/>
    <xf borderId="31" fillId="44" fontId="5" numFmtId="170" xfId="0" applyBorder="1" applyFont="1" applyNumberFormat="1"/>
    <xf borderId="97" fillId="20" fontId="5" numFmtId="0" xfId="0" applyAlignment="1" applyBorder="1" applyFont="1">
      <alignment horizontal="center" vertical="center"/>
    </xf>
    <xf borderId="59" fillId="20" fontId="26" numFmtId="0" xfId="0" applyAlignment="1" applyBorder="1" applyFont="1">
      <alignment horizontal="center" shrinkToFit="0" vertical="center" wrapText="1"/>
    </xf>
    <xf borderId="4" fillId="20" fontId="4" numFmtId="170" xfId="0" applyBorder="1" applyFont="1" applyNumberFormat="1"/>
    <xf borderId="31" fillId="20" fontId="4" numFmtId="170" xfId="0" applyBorder="1" applyFont="1" applyNumberFormat="1"/>
    <xf borderId="98" fillId="0" fontId="7" numFmtId="0" xfId="0" applyBorder="1" applyFont="1"/>
    <xf borderId="4" fillId="20" fontId="4" numFmtId="166" xfId="0" applyBorder="1" applyFont="1" applyNumberFormat="1"/>
    <xf borderId="31" fillId="20" fontId="4" numFmtId="166" xfId="0" applyBorder="1" applyFont="1" applyNumberFormat="1"/>
    <xf borderId="4" fillId="20" fontId="1" numFmtId="170" xfId="0" applyBorder="1" applyFont="1" applyNumberFormat="1"/>
    <xf borderId="31" fillId="20" fontId="1" numFmtId="170" xfId="0" applyBorder="1" applyFont="1" applyNumberFormat="1"/>
    <xf borderId="60" fillId="20" fontId="5" numFmtId="0" xfId="0" applyAlignment="1" applyBorder="1" applyFont="1">
      <alignment horizontal="center"/>
    </xf>
    <xf borderId="60" fillId="20" fontId="27" numFmtId="0" xfId="0" applyAlignment="1" applyBorder="1" applyFont="1">
      <alignment horizontal="center"/>
    </xf>
    <xf borderId="4" fillId="190" fontId="4" numFmtId="0" xfId="0" applyBorder="1" applyFill="1" applyFont="1"/>
    <xf borderId="60" fillId="20" fontId="11" numFmtId="0" xfId="0" applyAlignment="1" applyBorder="1" applyFont="1">
      <alignment horizontal="center"/>
    </xf>
  </cellXfs>
  <cellStyles count="1">
    <cellStyle xfId="0" name="Normal" builtinId="0"/>
  </cellStyles>
  <dxfs count="3">
    <dxf>
      <font/>
      <fill>
        <patternFill patternType="solid">
          <fgColor rgb="FFC2D69B"/>
          <bgColor rgb="FFC2D69B"/>
        </patternFill>
      </fill>
      <border/>
    </dxf>
    <dxf>
      <font/>
      <fill>
        <patternFill patternType="solid">
          <fgColor rgb="FFFABF8F"/>
          <bgColor rgb="FFFABF8F"/>
        </patternFill>
      </fill>
      <border/>
    </dxf>
    <dxf>
      <font/>
      <fill>
        <patternFill patternType="solid">
          <fgColor rgb="FFEBE58C"/>
          <bgColor rgb="FFEBE58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Canonical ratio by language</a:t>
            </a:r>
          </a:p>
        </c:rich>
      </c:tx>
      <c:overlay val="0"/>
    </c:title>
    <c:plotArea>
      <c:layout/>
      <c:scatterChart>
        <c:scatterStyle val="lineMarker"/>
        <c:varyColors val="0"/>
        <c:ser>
          <c:idx val="0"/>
          <c:order val="0"/>
          <c:tx>
            <c:v>All &lt;50mo ; R2 = 0,3974</c:v>
          </c:tx>
          <c:spPr>
            <a:ln>
              <a:noFill/>
            </a:ln>
          </c:spPr>
          <c:marker>
            <c:symbol val="circle"/>
            <c:size val="7"/>
            <c:spPr>
              <a:solidFill>
                <a:schemeClr val="accent1"/>
              </a:solidFill>
              <a:ln cmpd="sng">
                <a:solidFill>
                  <a:schemeClr val="accent1"/>
                </a:solidFill>
              </a:ln>
            </c:spPr>
          </c:marker>
          <c:trendline>
            <c:name>Linear (All &lt;50mo ; R2 = 0,3974)</c:name>
            <c:spPr>
              <a:ln w="19050">
                <a:solidFill>
                  <a:srgbClr val="000000">
                    <a:alpha val="0"/>
                  </a:srgbClr>
                </a:solidFill>
              </a:ln>
            </c:spPr>
            <c:trendlineType val="linear"/>
            <c:dispRSqr val="0"/>
            <c:dispEq val="0"/>
          </c:trendline>
          <c:xVal>
            <c:numRef>
              <c:f>(Trendlines!$B$9,Trendlines!$B$11)</c:f>
            </c:numRef>
          </c:xVal>
          <c:yVal>
            <c:numRef>
              <c:f>(Trendlines!$B$10,Trendlines!$B$12)</c:f>
              <c:numCache/>
            </c:numRef>
          </c:yVal>
        </c:ser>
        <c:dLbls>
          <c:showLegendKey val="0"/>
          <c:showVal val="0"/>
          <c:showCatName val="0"/>
          <c:showSerName val="0"/>
          <c:showPercent val="0"/>
          <c:showBubbleSize val="0"/>
        </c:dLbls>
        <c:axId val="807195742"/>
        <c:axId val="2088699146"/>
      </c:scatterChart>
      <c:valAx>
        <c:axId val="807195742"/>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Age in months</a:t>
                </a:r>
              </a:p>
            </c:rich>
          </c:tx>
          <c:layout>
            <c:manualLayout>
              <c:xMode val="edge"/>
              <c:yMode val="edge"/>
              <c:x val="0.8528247994086258"/>
              <c:y val="0.9142698064763676"/>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88699146"/>
      </c:valAx>
      <c:valAx>
        <c:axId val="208869914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CR</a:t>
                </a:r>
              </a:p>
            </c:rich>
          </c:tx>
          <c:layout>
            <c:manualLayout>
              <c:xMode val="edge"/>
              <c:yMode val="edge"/>
              <c:x val="0.013708566666810588"/>
              <c:y val="0.0940384701702964"/>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07195742"/>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 evolution in babies speaking languages with low vs. high complexity syllables</a:t>
            </a:r>
          </a:p>
        </c:rich>
      </c:tx>
      <c:overlay val="0"/>
    </c:title>
    <c:plotArea>
      <c:layout/>
      <c:scatterChart>
        <c:scatterStyle val="lineMarker"/>
        <c:varyColors val="0"/>
        <c:ser>
          <c:idx val="0"/>
          <c:order val="0"/>
          <c:tx>
            <c:v>low</c:v>
          </c:tx>
          <c:spPr>
            <a:ln>
              <a:noFill/>
            </a:ln>
          </c:spPr>
          <c:marker>
            <c:symbol val="circle"/>
            <c:size val="7"/>
            <c:spPr>
              <a:solidFill>
                <a:schemeClr val="accent1"/>
              </a:solidFill>
              <a:ln cmpd="sng">
                <a:solidFill>
                  <a:schemeClr val="accent1"/>
                </a:solidFill>
              </a:ln>
            </c:spPr>
          </c:marker>
          <c:dPt>
            <c:idx val="21"/>
            <c:marker>
              <c:symbol val="none"/>
            </c:marker>
          </c:dPt>
          <c:xVal>
            <c:numRef>
              <c:f>'ANCOVA Sylcomp'!$E$3:$E$105</c:f>
            </c:numRef>
          </c:xVal>
          <c:yVal>
            <c:numRef>
              <c:f>'ANCOVA Sylcomp'!$F$3:$F$105</c:f>
              <c:numCache/>
            </c:numRef>
          </c:yVal>
        </c:ser>
        <c:dLbls>
          <c:showLegendKey val="0"/>
          <c:showVal val="0"/>
          <c:showCatName val="0"/>
          <c:showSerName val="0"/>
          <c:showPercent val="0"/>
          <c:showBubbleSize val="0"/>
        </c:dLbls>
        <c:axId val="1609487539"/>
        <c:axId val="1435422675"/>
      </c:scatterChart>
      <c:valAx>
        <c:axId val="1609487539"/>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35422675"/>
      </c:valAx>
      <c:valAx>
        <c:axId val="143542267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CR</a:t>
                </a:r>
              </a:p>
            </c:rich>
          </c:tx>
          <c:layout>
            <c:manualLayout>
              <c:xMode val="edge"/>
              <c:yMode val="edge"/>
              <c:x val="0.015486725663716814"/>
              <c:y val="0.11239835477070335"/>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9487539"/>
      </c:valAx>
    </c:plotArea>
    <c:legend>
      <c:legendPos val="r"/>
      <c:layout>
        <c:manualLayout>
          <c:xMode val="edge"/>
          <c:yMode val="edge"/>
          <c:x val="0.20898097958066653"/>
          <c:y val="0.15677534438528923"/>
        </c:manualLayout>
      </c:layout>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Residuals</a:t>
            </a:r>
          </a:p>
        </c:rich>
      </c:tx>
      <c:overlay val="0"/>
    </c:title>
    <c:plotArea>
      <c:layout/>
      <c:scatterChart>
        <c:scatterStyle val="lineMarker"/>
        <c:varyColors val="0"/>
        <c:ser>
          <c:idx val="0"/>
          <c:order val="0"/>
          <c:tx>
            <c:v>low</c:v>
          </c:tx>
          <c:spPr>
            <a:ln>
              <a:noFill/>
            </a:ln>
          </c:spPr>
          <c:marker>
            <c:symbol val="circle"/>
            <c:size val="7"/>
            <c:spPr>
              <a:solidFill>
                <a:schemeClr val="accent1"/>
              </a:solidFill>
              <a:ln cmpd="sng">
                <a:solidFill>
                  <a:schemeClr val="accent1"/>
                </a:solidFill>
              </a:ln>
            </c:spPr>
          </c:marker>
          <c:xVal>
            <c:numRef>
              <c:f>'ANCOVA Sylcomp'!$E$3:$E$73</c:f>
            </c:numRef>
          </c:xVal>
          <c:yVal>
            <c:numRef>
              <c:f>'ANCOVA Sylcomp'!$J$3:$J$73</c:f>
              <c:numCache/>
            </c:numRef>
          </c:yVal>
        </c:ser>
        <c:dLbls>
          <c:showLegendKey val="0"/>
          <c:showVal val="0"/>
          <c:showCatName val="0"/>
          <c:showSerName val="0"/>
          <c:showPercent val="0"/>
          <c:showBubbleSize val="0"/>
        </c:dLbls>
        <c:axId val="813122575"/>
        <c:axId val="17227158"/>
      </c:scatterChart>
      <c:valAx>
        <c:axId val="813122575"/>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227158"/>
      </c:valAx>
      <c:valAx>
        <c:axId val="1722715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1312257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Scale-Location</c:v>
          </c:tx>
          <c:spPr>
            <a:ln>
              <a:noFill/>
            </a:ln>
          </c:spPr>
          <c:marker>
            <c:symbol val="circle"/>
            <c:size val="7"/>
            <c:spPr>
              <a:solidFill>
                <a:schemeClr val="accent1"/>
              </a:solidFill>
              <a:ln cmpd="sng">
                <a:solidFill>
                  <a:schemeClr val="accent1"/>
                </a:solidFill>
              </a:ln>
            </c:spPr>
          </c:marker>
          <c:xVal>
            <c:numRef>
              <c:f>'ANCOVA Sylcomp'!$I$3:$I$101</c:f>
            </c:numRef>
          </c:xVal>
          <c:yVal>
            <c:numRef>
              <c:f>'ANCOVA Sylcomp'!$L$3:$L$101</c:f>
              <c:numCache/>
            </c:numRef>
          </c:yVal>
        </c:ser>
        <c:dLbls>
          <c:showLegendKey val="0"/>
          <c:showVal val="0"/>
          <c:showCatName val="0"/>
          <c:showSerName val="0"/>
          <c:showPercent val="0"/>
          <c:showBubbleSize val="0"/>
        </c:dLbls>
        <c:axId val="493284835"/>
        <c:axId val="1752935396"/>
      </c:scatterChart>
      <c:valAx>
        <c:axId val="493284835"/>
        <c:scaling>
          <c:orientation val="minMax"/>
        </c:scaling>
        <c:delete val="0"/>
        <c:axPos val="b"/>
        <c:majorGridlines>
          <c:spPr>
            <a:ln>
              <a:solidFill>
                <a:srgbClr val="B7B7B7"/>
              </a:solidFill>
            </a:ln>
          </c:spPr>
        </c:majorGridlines>
        <c:title>
          <c:tx>
            <c:rich>
              <a:bodyPr/>
              <a:lstStyle/>
              <a:p>
                <a:pPr lvl="0">
                  <a:defRPr b="0" i="0" sz="1200">
                    <a:solidFill>
                      <a:srgbClr val="000000"/>
                    </a:solidFill>
                    <a:latin typeface="+mn-lt"/>
                  </a:defRPr>
                </a:pPr>
                <a:r>
                  <a:rPr b="0" i="0" sz="1200">
                    <a:solidFill>
                      <a:srgbClr val="000000"/>
                    </a:solidFill>
                    <a:latin typeface="+mn-lt"/>
                  </a:rPr>
                  <a:t>Fitted values</a:t>
                </a:r>
              </a:p>
            </c:rich>
          </c:tx>
          <c:overlay val="0"/>
        </c:title>
        <c:numFmt formatCode="General" sourceLinked="1"/>
        <c:majorTickMark val="none"/>
        <c:minorTickMark val="none"/>
        <c:tickLblPos val="nextTo"/>
        <c:spPr>
          <a:ln/>
        </c:spPr>
        <c:txPr>
          <a:bodyPr/>
          <a:lstStyle/>
          <a:p>
            <a:pPr lvl="0">
              <a:defRPr b="0" i="0" sz="1100">
                <a:solidFill>
                  <a:srgbClr val="000000"/>
                </a:solidFill>
                <a:latin typeface="+mn-lt"/>
              </a:defRPr>
            </a:pPr>
          </a:p>
        </c:txPr>
        <c:crossAx val="1752935396"/>
      </c:valAx>
      <c:valAx>
        <c:axId val="1752935396"/>
        <c:scaling>
          <c:orientation val="minMax"/>
        </c:scaling>
        <c:delete val="0"/>
        <c:axPos val="l"/>
        <c:majorGridlines>
          <c:spPr>
            <a:ln>
              <a:solidFill>
                <a:srgbClr val="B7B7B7"/>
              </a:solidFill>
            </a:ln>
          </c:spPr>
        </c:majorGridlines>
        <c:title>
          <c:tx>
            <c:rich>
              <a:bodyPr/>
              <a:lstStyle/>
              <a:p>
                <a:pPr lvl="0">
                  <a:defRPr b="0" i="0" sz="1200">
                    <a:solidFill>
                      <a:srgbClr val="000000"/>
                    </a:solidFill>
                    <a:latin typeface="+mn-lt"/>
                  </a:defRPr>
                </a:pPr>
                <a:r>
                  <a:rPr b="0" i="0" sz="1200">
                    <a:solidFill>
                      <a:srgbClr val="000000"/>
                    </a:solidFill>
                    <a:latin typeface="+mn-lt"/>
                  </a:rPr>
                  <a:t>Square root of |Standardized Residuals|</a:t>
                </a:r>
              </a:p>
            </c:rich>
          </c:tx>
          <c:overlay val="0"/>
        </c:title>
        <c:numFmt formatCode="General" sourceLinked="1"/>
        <c:majorTickMark val="none"/>
        <c:minorTickMark val="none"/>
        <c:tickLblPos val="nextTo"/>
        <c:spPr>
          <a:ln/>
        </c:spPr>
        <c:txPr>
          <a:bodyPr/>
          <a:lstStyle/>
          <a:p>
            <a:pPr lvl="0">
              <a:defRPr b="0" i="0" sz="1100">
                <a:solidFill>
                  <a:srgbClr val="000000"/>
                </a:solidFill>
                <a:latin typeface="+mn-lt"/>
              </a:defRPr>
            </a:pPr>
          </a:p>
        </c:txPr>
        <c:crossAx val="493284835"/>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Residuals vs. Fitted</c:v>
          </c:tx>
          <c:spPr>
            <a:ln>
              <a:noFill/>
            </a:ln>
          </c:spPr>
          <c:marker>
            <c:symbol val="circle"/>
            <c:size val="7"/>
            <c:spPr>
              <a:solidFill>
                <a:schemeClr val="accent1"/>
              </a:solidFill>
              <a:ln cmpd="sng">
                <a:solidFill>
                  <a:schemeClr val="accent1"/>
                </a:solidFill>
              </a:ln>
            </c:spPr>
          </c:marker>
          <c:xVal>
            <c:numRef>
              <c:f>'ANCOVA Sylcomp'!$I$3:$I$101</c:f>
            </c:numRef>
          </c:xVal>
          <c:yVal>
            <c:numRef>
              <c:f>'ANCOVA Sylcomp'!$J$3:$J$101</c:f>
              <c:numCache/>
            </c:numRef>
          </c:yVal>
        </c:ser>
        <c:dLbls>
          <c:showLegendKey val="0"/>
          <c:showVal val="0"/>
          <c:showCatName val="0"/>
          <c:showSerName val="0"/>
          <c:showPercent val="0"/>
          <c:showBubbleSize val="0"/>
        </c:dLbls>
        <c:axId val="1583902163"/>
        <c:axId val="657945970"/>
      </c:scatterChart>
      <c:valAx>
        <c:axId val="1583902163"/>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Fitted values</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657945970"/>
      </c:valAx>
      <c:valAx>
        <c:axId val="657945970"/>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583902163"/>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Residuals vs. Leverage</c:v>
          </c:tx>
          <c:spPr>
            <a:ln>
              <a:noFill/>
            </a:ln>
          </c:spPr>
          <c:marker>
            <c:symbol val="circle"/>
            <c:size val="7"/>
            <c:spPr>
              <a:solidFill>
                <a:schemeClr val="accent1"/>
              </a:solidFill>
              <a:ln cmpd="sng">
                <a:solidFill>
                  <a:schemeClr val="accent1"/>
                </a:solidFill>
              </a:ln>
            </c:spPr>
          </c:marker>
          <c:xVal>
            <c:numRef>
              <c:f>'ANCOVA Sylcomp'!$M$3:$M$101</c:f>
            </c:numRef>
          </c:xVal>
          <c:yVal>
            <c:numRef>
              <c:f>'ANCOVA Sylcomp'!$K$3:$K$101</c:f>
              <c:numCache/>
            </c:numRef>
          </c:yVal>
        </c:ser>
        <c:dLbls>
          <c:showLegendKey val="0"/>
          <c:showVal val="0"/>
          <c:showCatName val="0"/>
          <c:showSerName val="0"/>
          <c:showPercent val="0"/>
          <c:showBubbleSize val="0"/>
        </c:dLbls>
        <c:axId val="201772440"/>
        <c:axId val="1260592425"/>
      </c:scatterChart>
      <c:valAx>
        <c:axId val="201772440"/>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Leverage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60592425"/>
      </c:valAx>
      <c:valAx>
        <c:axId val="126059242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Standardized residuals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1772440"/>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QQ Plot</c:v>
          </c:tx>
          <c:spPr>
            <a:ln>
              <a:noFill/>
            </a:ln>
          </c:spPr>
          <c:marker>
            <c:symbol val="circle"/>
            <c:size val="7"/>
            <c:spPr>
              <a:solidFill>
                <a:schemeClr val="accent1"/>
              </a:solidFill>
              <a:ln cmpd="sng">
                <a:solidFill>
                  <a:schemeClr val="accent1"/>
                </a:solidFill>
              </a:ln>
            </c:spPr>
          </c:marker>
          <c:xVal>
            <c:numRef>
              <c:f>'ANCOVA Sylcomp'!$M$111:$M$198</c:f>
            </c:numRef>
          </c:xVal>
          <c:yVal>
            <c:numRef>
              <c:f>'ANCOVA Sylcomp'!$L$111:$L$198</c:f>
              <c:numCache/>
            </c:numRef>
          </c:yVal>
        </c:ser>
        <c:dLbls>
          <c:showLegendKey val="0"/>
          <c:showVal val="0"/>
          <c:showCatName val="0"/>
          <c:showSerName val="0"/>
          <c:showPercent val="0"/>
          <c:showBubbleSize val="0"/>
        </c:dLbls>
        <c:axId val="1304526785"/>
        <c:axId val="1678619995"/>
      </c:scatterChart>
      <c:valAx>
        <c:axId val="1304526785"/>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Theoretical quantiles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78619995"/>
      </c:valAx>
      <c:valAx>
        <c:axId val="167861999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Empirical quantiles</a:t>
                </a:r>
              </a:p>
            </c:rich>
          </c:tx>
          <c:overlay val="0"/>
        </c:title>
        <c:numFmt formatCode="0.0" sourceLinked="0"/>
        <c:majorTickMark val="none"/>
        <c:minorTickMark val="none"/>
        <c:tickLblPos val="nextTo"/>
        <c:spPr>
          <a:ln/>
        </c:spPr>
        <c:txPr>
          <a:bodyPr/>
          <a:lstStyle/>
          <a:p>
            <a:pPr lvl="0">
              <a:defRPr b="0" i="0" sz="900">
                <a:solidFill>
                  <a:srgbClr val="000000"/>
                </a:solidFill>
                <a:latin typeface="+mn-lt"/>
              </a:defRPr>
            </a:pPr>
          </a:p>
        </c:txPr>
        <c:crossAx val="1304526785"/>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 evolution in multilingual vs. monolingual babies </a:t>
            </a:r>
          </a:p>
        </c:rich>
      </c:tx>
      <c:overlay val="0"/>
    </c:title>
    <c:plotArea>
      <c:layout/>
      <c:scatterChart>
        <c:scatterStyle val="lineMarker"/>
        <c:varyColors val="0"/>
        <c:ser>
          <c:idx val="0"/>
          <c:order val="0"/>
          <c:tx>
            <c:v>M+</c:v>
          </c:tx>
          <c:spPr>
            <a:ln>
              <a:noFill/>
            </a:ln>
          </c:spPr>
          <c:marker>
            <c:symbol val="circle"/>
            <c:size val="7"/>
            <c:spPr>
              <a:solidFill>
                <a:schemeClr val="accent1"/>
              </a:solidFill>
              <a:ln cmpd="sng">
                <a:solidFill>
                  <a:schemeClr val="accent1"/>
                </a:solidFill>
              </a:ln>
            </c:spPr>
          </c:marker>
          <c:xVal>
            <c:numRef>
              <c:f>'ANCOVA Multilingualism'!$A$2:$A$45</c:f>
            </c:numRef>
          </c:xVal>
          <c:yVal>
            <c:numRef>
              <c:f>'ANCOVA Multilingualism'!$B$2:$B$45</c:f>
              <c:numCache/>
            </c:numRef>
          </c:yVal>
        </c:ser>
        <c:dLbls>
          <c:showLegendKey val="0"/>
          <c:showVal val="0"/>
          <c:showCatName val="0"/>
          <c:showSerName val="0"/>
          <c:showPercent val="0"/>
          <c:showBubbleSize val="0"/>
        </c:dLbls>
        <c:axId val="1806325688"/>
        <c:axId val="1948525855"/>
      </c:scatterChart>
      <c:valAx>
        <c:axId val="1806325688"/>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48525855"/>
      </c:valAx>
      <c:valAx>
        <c:axId val="194852585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CR</a:t>
                </a:r>
              </a:p>
            </c:rich>
          </c:tx>
          <c:layout>
            <c:manualLayout>
              <c:xMode val="edge"/>
              <c:yMode val="edge"/>
              <c:x val="0.0176017601760176"/>
              <c:y val="0.1202332369079894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06325688"/>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Residuals</a:t>
            </a:r>
          </a:p>
        </c:rich>
      </c:tx>
      <c:overlay val="0"/>
    </c:title>
    <c:plotArea>
      <c:layout/>
      <c:scatterChart>
        <c:scatterStyle val="lineMarker"/>
        <c:varyColors val="0"/>
        <c:ser>
          <c:idx val="0"/>
          <c:order val="0"/>
          <c:tx>
            <c:v>Mono</c:v>
          </c:tx>
          <c:spPr>
            <a:ln>
              <a:noFill/>
            </a:ln>
          </c:spPr>
          <c:marker>
            <c:symbol val="circle"/>
            <c:size val="7"/>
            <c:spPr>
              <a:solidFill>
                <a:schemeClr val="accent1"/>
              </a:solidFill>
              <a:ln cmpd="sng">
                <a:solidFill>
                  <a:schemeClr val="accent1"/>
                </a:solidFill>
              </a:ln>
            </c:spPr>
          </c:marker>
          <c:xVal>
            <c:numRef>
              <c:f>'ANCOVA Multilingualism'!$A$46:$A$89</c:f>
            </c:numRef>
          </c:xVal>
          <c:yVal>
            <c:numRef>
              <c:f>'ANCOVA Multilingualism'!$F$46:$F$89</c:f>
              <c:numCache/>
            </c:numRef>
          </c:yVal>
        </c:ser>
        <c:dLbls>
          <c:showLegendKey val="0"/>
          <c:showVal val="0"/>
          <c:showCatName val="0"/>
          <c:showSerName val="0"/>
          <c:showPercent val="0"/>
          <c:showBubbleSize val="0"/>
        </c:dLbls>
        <c:axId val="1187831171"/>
        <c:axId val="932325373"/>
      </c:scatterChart>
      <c:valAx>
        <c:axId val="1187831171"/>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32325373"/>
      </c:valAx>
      <c:valAx>
        <c:axId val="932325373"/>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87831171"/>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314325</xdr:colOff>
      <xdr:row>14</xdr:row>
      <xdr:rowOff>171450</xdr:rowOff>
    </xdr:from>
    <xdr:ext cx="8353425" cy="6124575"/>
    <xdr:graphicFrame>
      <xdr:nvGraphicFramePr>
        <xdr:cNvPr id="1074200749"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533400</xdr:colOff>
      <xdr:row>2</xdr:row>
      <xdr:rowOff>0</xdr:rowOff>
    </xdr:from>
    <xdr:ext cx="5391150" cy="5124450"/>
    <xdr:graphicFrame>
      <xdr:nvGraphicFramePr>
        <xdr:cNvPr id="47990909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542925</xdr:colOff>
      <xdr:row>31</xdr:row>
      <xdr:rowOff>133350</xdr:rowOff>
    </xdr:from>
    <xdr:ext cx="9267825" cy="2828925"/>
    <xdr:graphicFrame>
      <xdr:nvGraphicFramePr>
        <xdr:cNvPr id="87831457"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26</xdr:col>
      <xdr:colOff>276225</xdr:colOff>
      <xdr:row>93</xdr:row>
      <xdr:rowOff>133350</xdr:rowOff>
    </xdr:from>
    <xdr:ext cx="7972425" cy="7829550"/>
    <xdr:graphicFrame>
      <xdr:nvGraphicFramePr>
        <xdr:cNvPr id="1363261136"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247650</xdr:colOff>
      <xdr:row>53</xdr:row>
      <xdr:rowOff>104775</xdr:rowOff>
    </xdr:from>
    <xdr:ext cx="7972425" cy="7639050"/>
    <xdr:graphicFrame>
      <xdr:nvGraphicFramePr>
        <xdr:cNvPr id="440803493"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37</xdr:col>
      <xdr:colOff>361950</xdr:colOff>
      <xdr:row>93</xdr:row>
      <xdr:rowOff>114300</xdr:rowOff>
    </xdr:from>
    <xdr:ext cx="7953375" cy="7886700"/>
    <xdr:graphicFrame>
      <xdr:nvGraphicFramePr>
        <xdr:cNvPr id="1784629957"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37</xdr:col>
      <xdr:colOff>352425</xdr:colOff>
      <xdr:row>53</xdr:row>
      <xdr:rowOff>104775</xdr:rowOff>
    </xdr:from>
    <xdr:ext cx="7924800" cy="7610475"/>
    <xdr:graphicFrame>
      <xdr:nvGraphicFramePr>
        <xdr:cNvPr id="25181761" name="Chart 7"/>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xdr:colOff>
      <xdr:row>0</xdr:row>
      <xdr:rowOff>123825</xdr:rowOff>
    </xdr:from>
    <xdr:ext cx="5181600" cy="4610100"/>
    <xdr:graphicFrame>
      <xdr:nvGraphicFramePr>
        <xdr:cNvPr id="1373382080"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390525</xdr:colOff>
      <xdr:row>43</xdr:row>
      <xdr:rowOff>0</xdr:rowOff>
    </xdr:from>
    <xdr:ext cx="9191625" cy="2143125"/>
    <xdr:graphicFrame>
      <xdr:nvGraphicFramePr>
        <xdr:cNvPr id="1120715475" name="Chart 9"/>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803" sheet="French babies"/>
  </cacheSource>
  <cacheFields>
    <cacheField name="Subtier" numFmtId="0">
      <sharedItems>
        <s v="code"/>
        <s v="notes"/>
        <s v="CHI"/>
        <s v="xds@MA1"/>
        <s v="vcm@CHI"/>
        <s v="remember-me"/>
        <s v="on_off"/>
        <s v="lex@CHI"/>
        <s v="vcm@MA1"/>
        <s v="FA1"/>
        <s v="context"/>
        <s v="vcm@FA1"/>
        <s v="code_num"/>
        <s v="MA1"/>
        <s v="xds@FA1"/>
        <s v="mwu@CHI"/>
        <s v="UC1"/>
        <s v="xds@MA2"/>
        <s v="vcm@UC1"/>
        <s v="vcm@MA2"/>
        <s v="FA2"/>
        <s v="vcm@FA2"/>
        <s v="xds@FA2"/>
        <s v="MA2"/>
        <s v="xds@MC1"/>
        <s v="MC1"/>
      </sharedItems>
    </cacheField>
    <cacheField name="Tier" numFmtId="0">
      <sharedItems containsBlank="1">
        <m/>
        <s v="CHI"/>
        <s v="MA1"/>
        <s v="FA1"/>
        <s v="UC1"/>
        <s v="MA2"/>
        <s v="FA2"/>
        <s v="MC1"/>
      </sharedItems>
    </cacheField>
    <cacheField name="ON" numFmtId="0">
      <sharedItems containsSemiMixedTypes="0" containsString="0" containsNumber="1">
        <n v="3780.0"/>
        <n v="4260.0"/>
        <n v="6900.0"/>
        <n v="10620.0"/>
        <n v="15180.0"/>
        <n v="20160.0"/>
        <n v="20880.0"/>
        <n v="28560.0"/>
        <n v="29400.0"/>
        <n v="34680.0"/>
        <n v="3780.85"/>
        <n v="3784.77"/>
        <n v="3792.176"/>
        <n v="3794.351"/>
        <n v="3819.684"/>
        <n v="3826.043"/>
        <n v="3826.868"/>
        <n v="3831.61"/>
        <n v="3833.698"/>
        <n v="3836.121"/>
        <n v="4263.721"/>
        <n v="4267.679"/>
        <n v="4270.404"/>
        <n v="4272.879"/>
        <n v="4276.507"/>
        <n v="4277.587"/>
        <n v="4284.81"/>
        <n v="4286.036"/>
        <n v="4288.008"/>
        <n v="4289.605"/>
        <n v="4291.688"/>
        <n v="4293.261"/>
        <n v="4301.557"/>
        <n v="4305.307"/>
        <n v="4306.898"/>
        <n v="4308.335"/>
        <n v="4308.967"/>
        <n v="4315.295"/>
        <n v="10625.593"/>
        <n v="10649.901"/>
        <n v="10660.21"/>
        <n v="10661.764"/>
        <n v="10662.732"/>
        <n v="10665.437"/>
        <n v="10671.87"/>
        <n v="10674.07"/>
        <n v="10675.312"/>
        <n v="10676.182"/>
        <n v="10679.823"/>
        <n v="15181.31"/>
        <n v="15195.21"/>
        <n v="15196.787"/>
        <n v="15208.222"/>
        <n v="15211.7"/>
        <n v="15213.261"/>
        <n v="15214.948"/>
        <n v="15216.5"/>
        <n v="15218.273"/>
        <n v="15220.354"/>
        <n v="15234.933"/>
        <n v="15236.614"/>
        <n v="20168.14"/>
        <n v="20170.411"/>
        <n v="20182.633"/>
        <n v="20194.398"/>
        <n v="20209.865"/>
        <n v="20216.049"/>
        <n v="20880.121"/>
        <n v="20886.79"/>
        <n v="20888.021"/>
        <n v="20889.703"/>
        <n v="20892.019"/>
        <n v="20895.321"/>
        <n v="20898.354"/>
        <n v="20901.756"/>
        <n v="20903.57"/>
        <n v="20905.431"/>
        <n v="20908.033"/>
        <n v="20912.481"/>
        <n v="20915.752"/>
        <n v="20917.499"/>
        <n v="20920.506"/>
        <n v="20922.137"/>
        <n v="20923.795"/>
        <n v="20928.267"/>
        <n v="20929.707"/>
        <n v="28599.534"/>
        <n v="28601.598"/>
        <n v="28603.757"/>
        <n v="28606.066"/>
        <n v="29402.478"/>
        <n v="29403.983"/>
        <n v="29411.139"/>
        <n v="29412.693"/>
        <n v="29415.292"/>
        <n v="29418.391"/>
        <n v="29420.832"/>
        <n v="29437.24"/>
        <n v="29438.093"/>
        <n v="29440.511"/>
        <n v="29441.789"/>
        <n v="29443.089"/>
        <n v="34737.651"/>
        <n v="3790.191"/>
        <n v="3795.738"/>
        <n v="3806.303"/>
        <n v="4283.28"/>
        <n v="4284.145"/>
        <n v="10624.761"/>
        <n v="10631.569"/>
        <n v="10637.472"/>
        <n v="10658.92"/>
        <n v="10664.963"/>
        <n v="10665.994"/>
        <n v="10667.266"/>
        <n v="10670.439"/>
        <n v="10672.236"/>
        <n v="10673.273"/>
        <n v="10675.588"/>
        <n v="10677.707"/>
        <n v="15184.422"/>
        <n v="15188.295"/>
        <n v="15191.465"/>
        <n v="15193.163"/>
        <n v="15195.391"/>
        <n v="15197.311"/>
        <n v="15201.045"/>
        <n v="15235.374"/>
        <n v="20190.9"/>
        <n v="20191.834"/>
        <n v="20192.718"/>
        <n v="20199.376"/>
        <n v="20200.47"/>
        <n v="20202.294"/>
        <n v="20204.392"/>
        <n v="20208.533"/>
        <n v="20210.287"/>
        <n v="20212.72"/>
        <n v="20219.156"/>
        <n v="20886.761"/>
        <n v="20889.153"/>
        <n v="20908.399"/>
        <n v="20909.537"/>
        <n v="20915.71"/>
        <n v="20917.531"/>
        <n v="20921.362"/>
        <n v="20924.445"/>
        <n v="20925.91"/>
        <n v="29444.43"/>
        <n v="29451.004"/>
        <n v="29451.558"/>
        <n v="29459.153"/>
        <n v="3797.982"/>
        <n v="3790.372"/>
        <n v="3796.252"/>
        <n v="3800.664"/>
        <n v="3801.962"/>
        <n v="3808.204"/>
        <n v="3809.542"/>
        <n v="3812.625"/>
        <n v="3817.214"/>
        <n v="3820.647"/>
        <n v="3823.169"/>
        <n v="3827.88"/>
        <n v="3829.42"/>
        <n v="4281.902"/>
        <n v="4293.95"/>
        <n v="10621.913"/>
        <n v="10623.309"/>
        <n v="10627.614"/>
        <n v="10629.952"/>
        <n v="10657.318"/>
        <n v="10661.058"/>
        <n v="10662.651"/>
        <n v="10668.689"/>
        <n v="10669.751"/>
        <n v="10679.431"/>
        <n v="15210.729"/>
        <n v="15216.53"/>
        <n v="15219.003"/>
        <n v="15222.937"/>
        <n v="15226.876"/>
        <n v="15229.93"/>
        <n v="15237.838"/>
        <n v="20176.283"/>
        <n v="20212.051"/>
        <n v="20217.064"/>
        <n v="28563.381"/>
        <n v="28570.325"/>
        <n v="28572.73"/>
        <n v="28574.295"/>
        <n v="28577.488"/>
        <n v="28590.433"/>
        <n v="28594.758"/>
        <n v="28595.582"/>
        <n v="28598.276"/>
        <n v="28603.62"/>
        <n v="28604.769"/>
        <n v="28606.868"/>
        <n v="28610.775"/>
        <n v="28614.088"/>
        <n v="28614.733"/>
        <n v="28617.624"/>
        <n v="28618.596"/>
        <n v="29409.218"/>
        <n v="29423.36"/>
        <n v="29425.34"/>
        <n v="29430.712"/>
        <n v="29448.882"/>
        <n v="29452.915"/>
        <n v="29456.652"/>
        <n v="34680.67"/>
        <n v="34683.705"/>
        <n v="34685.471"/>
        <n v="34686.663"/>
        <n v="34689.592"/>
        <n v="34691.582"/>
        <n v="34693.377"/>
        <n v="34694.649"/>
        <n v="34695.771"/>
        <n v="34699.15"/>
        <n v="34700.777"/>
        <n v="34706.642"/>
        <n v="34709.633"/>
        <n v="34715.914"/>
        <n v="34719.3"/>
        <n v="34723.392"/>
        <n v="34725.372"/>
        <n v="34730.186"/>
        <n v="34735.362"/>
        <n v="3720.0"/>
        <n v="4200.0"/>
        <n v="6840.0"/>
        <n v="10560.0"/>
        <n v="15120.0"/>
        <n v="20100.0"/>
        <n v="20820.0"/>
        <n v="28500.0"/>
        <n v="29340.0"/>
        <n v="34620.0"/>
        <n v="2460.0"/>
        <n v="2700.0"/>
        <n v="11520.0"/>
        <n v="12240.0"/>
        <n v="13800.0"/>
        <n v="15000.0"/>
        <n v="23640.0"/>
        <n v="24000.0"/>
        <n v="25200.0"/>
        <n v="28260.0"/>
        <n v="2454.488"/>
        <n v="2705.581"/>
        <n v="2470.968"/>
        <n v="2487.98"/>
        <n v="2490.85"/>
        <n v="2496.305"/>
        <n v="2497.946"/>
        <n v="2499.717"/>
        <n v="2501.297"/>
        <n v="2516.682"/>
        <n v="2518.206"/>
        <n v="2702.96"/>
        <n v="2713.095"/>
        <n v="2719.797"/>
        <n v="2721.509"/>
        <n v="2722.984"/>
        <n v="2724.161"/>
        <n v="2727.088"/>
        <n v="2728.171"/>
        <n v="2729.636"/>
        <n v="2731.939"/>
        <n v="2734.75"/>
        <n v="2736.682"/>
        <n v="2737.895"/>
        <n v="2739.524"/>
        <n v="2741.197"/>
        <n v="2745.68"/>
        <n v="2749.369"/>
        <n v="2751.438"/>
        <n v="2755.478"/>
        <n v="2757.487"/>
        <n v="2759.28"/>
        <n v="11525.68"/>
        <n v="11526.971"/>
        <n v="11544.941"/>
        <n v="11547.271"/>
        <n v="11550.543"/>
        <n v="11568.065"/>
        <n v="12246.085"/>
        <n v="12247.937"/>
        <n v="12251.303"/>
        <n v="12258.085"/>
        <n v="12259.377"/>
        <n v="12260.168"/>
        <n v="13819.858"/>
        <n v="15009.139"/>
        <n v="15031.164"/>
        <n v="15035.1"/>
        <n v="15044.4"/>
        <n v="15046.687"/>
        <n v="23669.422"/>
        <n v="23683.401"/>
        <n v="23687.053"/>
        <n v="23690.288"/>
        <n v="2464.552"/>
        <n v="2475.53"/>
        <n v="2490.814"/>
        <n v="2700.985"/>
        <n v="2715.289"/>
        <n v="2717.46"/>
        <n v="2720.572"/>
        <n v="2722.06"/>
        <n v="2723.455"/>
        <n v="2725.436"/>
        <n v="2746.416"/>
        <n v="2748.652"/>
        <n v="2750.793"/>
        <n v="2752.553"/>
        <n v="2754.771"/>
        <n v="2757.156"/>
        <n v="11519.965"/>
        <n v="11523.797"/>
        <n v="11529.262"/>
        <n v="11530.454"/>
        <n v="11533.421"/>
        <n v="11537.06"/>
        <n v="11541.17"/>
        <n v="11544.182"/>
        <n v="11545.378"/>
        <n v="11547.355"/>
        <n v="11551.504"/>
        <n v="11552.722"/>
        <n v="11559.935"/>
        <n v="11570.35"/>
        <n v="11576.361"/>
        <n v="12240.843"/>
        <n v="12248.964"/>
        <n v="12254.699"/>
        <n v="12267.557"/>
        <n v="12274.299"/>
        <n v="12285.739"/>
        <n v="12294.596"/>
        <n v="13801.631"/>
        <n v="13820.726"/>
        <n v="13827.719"/>
        <n v="15028.62"/>
        <n v="15032.254"/>
        <n v="15037.929"/>
        <n v="15039.769"/>
        <n v="15041.345"/>
        <n v="15043.553"/>
        <n v="15045.092"/>
        <n v="15047.084"/>
        <n v="15050.953"/>
        <n v="15054.913"/>
        <n v="15056.85"/>
        <n v="15058.133"/>
        <n v="23640.663"/>
        <n v="23642.194"/>
        <n v="23666.111"/>
        <n v="23677.077"/>
        <n v="23688.762"/>
        <n v="2460.106"/>
        <n v="11530.476"/>
        <n v="13853.988"/>
        <n v="2466.345"/>
        <n v="2472.384"/>
        <n v="2475.925"/>
        <n v="2479.26"/>
        <n v="2483.379"/>
        <n v="2490.243"/>
        <n v="2493.523"/>
        <n v="2496.913"/>
        <n v="2499.964"/>
        <n v="2503.245"/>
        <n v="2506.676"/>
        <n v="2507.449"/>
        <n v="2509.303"/>
        <n v="2514.05"/>
        <n v="2517.43"/>
        <n v="2519.809"/>
        <n v="2702.49"/>
        <n v="2703.457"/>
        <n v="2706.625"/>
        <n v="2707.721"/>
        <n v="2710.779"/>
        <n v="2716.879"/>
        <n v="2719.275"/>
        <n v="2725.248"/>
        <n v="2730.627"/>
        <n v="2731.983"/>
        <n v="2737.965"/>
        <n v="2746.801"/>
        <n v="2749.532"/>
        <n v="2751.726"/>
        <n v="2753.857"/>
        <n v="2758.349"/>
        <n v="11527.993"/>
        <n v="11529.993"/>
        <n v="11532.195"/>
        <n v="11543.126"/>
        <n v="11548.109"/>
        <n v="11553.488"/>
        <n v="11555.592"/>
        <n v="11557.726"/>
        <n v="11560.105"/>
        <n v="11561.021"/>
        <n v="11563.939"/>
        <n v="11569.934"/>
        <n v="12252.263"/>
        <n v="12262.601"/>
        <n v="12264.958"/>
        <n v="12266.699"/>
        <n v="12268.735"/>
        <n v="12269.916"/>
        <n v="12272.061"/>
        <n v="12275.686"/>
        <n v="13808.475"/>
        <n v="13813.29"/>
        <n v="13815.449"/>
        <n v="13817.161"/>
        <n v="13820.377"/>
        <n v="13826.301"/>
        <n v="13829.228"/>
        <n v="13830.557"/>
        <n v="13831.772"/>
        <n v="13833.096"/>
        <n v="13836.844"/>
        <n v="13837.631"/>
        <n v="13839.006"/>
        <n v="13840.739"/>
        <n v="13842.828"/>
        <n v="13845.041"/>
        <n v="13845.966"/>
        <n v="13847.102"/>
        <n v="13848.11"/>
        <n v="13849.764"/>
        <n v="13851.551"/>
        <n v="13857.627"/>
        <n v="15007.61"/>
        <n v="15009.743"/>
        <n v="15010.742"/>
        <n v="15012.048"/>
        <n v="15013.184"/>
        <n v="15014.772"/>
        <n v="15018.581"/>
        <n v="15019.777"/>
        <n v="15020.919"/>
        <n v="15022.987"/>
        <n v="15024.109"/>
        <n v="15027.553"/>
        <n v="15031.956"/>
        <n v="15034.115"/>
        <n v="15036.28"/>
        <n v="15038.639"/>
        <n v="23643.039"/>
        <n v="23643.722"/>
        <n v="23646.674"/>
        <n v="23652.034"/>
        <n v="23653.274"/>
        <n v="23655.9"/>
        <n v="23658.398"/>
        <n v="23662.516"/>
        <n v="23667.692"/>
        <n v="23672.982"/>
        <n v="23675.23"/>
        <n v="23679.08"/>
        <n v="23684.124"/>
        <n v="23686.5"/>
        <n v="23689.644"/>
        <n v="23691.227"/>
        <n v="2400.0"/>
        <n v="2640.0"/>
        <n v="11460.0"/>
        <n v="12180.0"/>
        <n v="13740.0"/>
        <n v="14940.0"/>
        <n v="23580.0"/>
        <n v="23940.0"/>
        <n v="25140.0"/>
        <n v="28200.0"/>
        <n v="720.0"/>
        <n v="4560.0"/>
        <n v="5460.0"/>
        <n v="12060.0"/>
        <n v="21000.0"/>
        <n v="22620.0"/>
        <n v="34320.0"/>
        <n v="38760.0"/>
        <n v="38940.0"/>
        <n v="729.769"/>
        <n v="734.961"/>
        <n v="735.814"/>
        <n v="740.217"/>
        <n v="741.523"/>
        <n v="4581.328"/>
        <n v="4583.017"/>
        <n v="4584.099"/>
        <n v="4590.08"/>
        <n v="4593.227"/>
        <n v="4595.329"/>
        <n v="4596.866"/>
        <n v="4598.367"/>
        <n v="4600.817"/>
        <n v="4602.773"/>
        <n v="4603.564"/>
        <n v="4604.611"/>
        <n v="4607.578"/>
        <n v="4610.529"/>
        <n v="4613.121"/>
        <n v="4615.228"/>
        <n v="4617.215"/>
        <n v="5483.16"/>
        <n v="5484.895"/>
        <n v="5494.696"/>
        <n v="5502.293"/>
        <n v="5507.818"/>
        <n v="11471.077"/>
        <n v="11471.782"/>
        <n v="11476.383"/>
        <n v="11487.716"/>
        <n v="11492.101"/>
        <n v="11513.018"/>
        <n v="11515.088"/>
        <n v="12065.699"/>
        <n v="12071.253"/>
        <n v="12082.491"/>
        <n v="12106.976"/>
        <n v="38763.381"/>
        <n v="38781.917"/>
        <n v="38793.715"/>
        <n v="38946.994"/>
        <n v="38956.861"/>
        <n v="38997.417"/>
        <n v="38998.793"/>
        <n v="751.303"/>
        <n v="753.07"/>
        <n v="760.092"/>
        <n v="762.9"/>
        <n v="765.377"/>
        <n v="767.61"/>
        <n v="772.465"/>
        <n v="774.545"/>
        <n v="776.213"/>
        <n v="5461.541"/>
        <n v="5466.322"/>
        <n v="5510.109"/>
        <n v="5512.323"/>
        <n v="11468.708"/>
        <n v="11477.721"/>
        <n v="11479.278"/>
        <n v="11480.808"/>
        <n v="11500.047"/>
        <n v="11501.331"/>
        <n v="11502.215"/>
        <n v="11506.128"/>
        <n v="11516.059"/>
        <n v="12060.152"/>
        <n v="12063.41"/>
        <n v="12082.972"/>
        <n v="12084.482"/>
        <n v="12085.742"/>
        <n v="12087.217"/>
        <n v="12090.391"/>
        <n v="12100.164"/>
        <n v="12113.811"/>
        <n v="38963.348"/>
        <n v="38966.359"/>
        <n v="38968.552"/>
        <n v="38970.071"/>
        <n v="38971.697"/>
        <n v="38975.057"/>
        <n v="38977.506"/>
        <n v="38981.129"/>
        <n v="38983.189"/>
        <n v="38985.721"/>
        <n v="38987.563"/>
        <n v="38988.917"/>
        <n v="38990.383"/>
        <n v="38991.492"/>
        <n v="38992.961"/>
        <n v="38993.574"/>
        <n v="38994.012"/>
        <n v="38994.8"/>
        <n v="38998.528"/>
        <n v="720.554"/>
        <n v="724.893"/>
        <n v="727.399"/>
        <n v="730.758"/>
        <n v="731.964"/>
        <n v="733.697"/>
        <n v="735.771"/>
        <n v="736.767"/>
        <n v="739.002"/>
        <n v="741.784"/>
        <n v="743.251"/>
        <n v="746.921"/>
        <n v="749.399"/>
        <n v="754.95"/>
        <n v="756.483"/>
        <n v="762.594"/>
        <n v="764.193"/>
        <n v="767.438"/>
        <n v="768.962"/>
        <n v="5460.294"/>
        <n v="5461.404"/>
        <n v="5462.81"/>
        <n v="5466.26"/>
        <n v="5470.99"/>
        <n v="5472.075"/>
        <n v="5475.545"/>
        <n v="5477.71"/>
        <n v="5479.557"/>
        <n v="5481.97"/>
        <n v="5482.573"/>
        <n v="5487.41"/>
        <n v="5488.301"/>
        <n v="5491.689"/>
        <n v="5495.068"/>
        <n v="5498.757"/>
        <n v="5504.747"/>
        <n v="5506.316"/>
        <n v="5507.618"/>
        <n v="5511.013"/>
        <n v="5517.451"/>
        <n v="11469.969"/>
        <n v="11473.81"/>
        <n v="11475.19"/>
        <n v="11476.919"/>
        <n v="11483.087"/>
        <n v="11487.35"/>
        <n v="11489.243"/>
        <n v="11491.796"/>
        <n v="11494.06"/>
        <n v="11497.061"/>
        <n v="11499.89"/>
        <n v="11504.345"/>
        <n v="11508.04"/>
        <n v="11512.515"/>
        <n v="11517.606"/>
        <n v="12086.704"/>
        <n v="12088.383"/>
        <n v="12089.098"/>
        <n v="12095.301"/>
        <n v="12096.569"/>
        <n v="12097.552"/>
        <n v="12108.174"/>
        <n v="12110.235"/>
        <n v="12111.12"/>
        <n v="12112.951"/>
        <n v="38947.613"/>
        <n v="38949.093"/>
        <n v="38957.901"/>
        <n v="38958.698"/>
        <n v="38961.327"/>
        <n v="38962.549"/>
        <n v="38963.512"/>
        <n v="38964.814"/>
        <n v="38966.469"/>
        <n v="38973.344"/>
        <n v="38975.138"/>
        <n v="660.0"/>
        <n v="4500.0"/>
        <n v="5400.0"/>
        <n v="11400.0"/>
        <n v="12000.0"/>
        <n v="20940.0"/>
        <n v="22560.0"/>
        <n v="34260.0"/>
        <n v="38700.0"/>
        <n v="38880.0"/>
        <n v="11470.371"/>
        <n v="11479.677"/>
        <n v="11481.906"/>
        <n v="11488.947"/>
        <n v="11498.708"/>
        <n v="11507.239"/>
        <n v="11509.715"/>
        <n v="11511.417"/>
        <n v="11517.22"/>
        <n v="12084.306"/>
        <n v="12091.861"/>
        <n v="12092.712"/>
        <n v="12112.867"/>
        <n v="12115.477"/>
        <n v="12116.627"/>
        <n v="12064.419"/>
        <n v="12066.567"/>
        <n v="12069.263"/>
        <n v="12070.493"/>
        <n v="12073.901"/>
        <n v="12075.768"/>
        <n v="12078.453"/>
        <n v="12080.576"/>
        <n v="12093.082"/>
        <n v="12094.46"/>
        <n v="11460.507"/>
        <n v="11463.247"/>
        <n v="11465.314"/>
        <n v="11478.501"/>
        <n v="11484.895"/>
        <n v="11493.224"/>
        <n v="11495.828"/>
        <n v="11498.21"/>
        <n v="11508.718"/>
        <n v="11510.959"/>
        <n v="11514.226"/>
        <n v="11515.885"/>
        <n v="11518.581"/>
        <n v="12065.366"/>
        <n v="12067.524"/>
        <n v="12069.053"/>
        <n v="12076.924"/>
        <n v="12078.33"/>
        <n v="12081.783"/>
        <n v="12082.818"/>
        <n v="12084.006"/>
        <n v="12085.304"/>
        <n v="12103.76"/>
        <n v="12105.425"/>
        <n v="12106.879"/>
        <n v="12109.362"/>
        <n v="12117.891"/>
        <n v="12119.475"/>
        <n v="38765.103"/>
        <n v="38776.771"/>
        <n v="38777.73"/>
        <n v="38780.044"/>
        <n v="38797.284"/>
        <n v="38799.807"/>
        <n v="38801.486"/>
        <n v="38802.828"/>
        <n v="38807.01"/>
        <n v="38810.381"/>
        <n v="38813.887"/>
        <n v="38816.189"/>
        <n v="38818.938"/>
        <n v="1620.0"/>
        <n v="6960.0"/>
        <n v="10200.0"/>
        <n v="10740.0"/>
        <n v="17820.0"/>
        <n v="19200.0"/>
        <n v="27960.0"/>
        <n v="6840.01"/>
        <n v="6844.25"/>
        <n v="6853.443"/>
        <n v="6866.31"/>
        <n v="6868.99"/>
        <n v="6869.96"/>
        <n v="6875.334"/>
        <n v="6877.562"/>
        <n v="6892.52"/>
        <n v="6981.347"/>
        <n v="7003.55"/>
        <n v="7006.172"/>
        <n v="7007.767"/>
        <n v="7013.08"/>
        <n v="7015.611"/>
        <n v="10228.255"/>
        <n v="10229.64"/>
        <n v="10234.873"/>
        <n v="10238.056"/>
        <n v="10242.067"/>
        <n v="10251.2"/>
        <n v="10253.638"/>
        <n v="10798.627"/>
        <n v="19232.503"/>
        <n v="23940.88"/>
        <n v="23950.177"/>
        <n v="23972.63"/>
        <n v="23975.96"/>
        <n v="7015.361"/>
        <n v="7017.85"/>
        <n v="10245.606"/>
        <n v="10246.622"/>
        <n v="10249.497"/>
        <n v="10250.538"/>
        <n v="10253.009"/>
        <n v="10258.101"/>
        <n v="10797.25"/>
        <n v="17830.61"/>
        <n v="17835.635"/>
        <n v="17841.19"/>
        <n v="17846.287"/>
        <n v="17853.97"/>
        <n v="17863.06"/>
        <n v="19226.483"/>
        <n v="19230.584"/>
        <n v="6842.129"/>
        <n v="6854.54"/>
        <n v="6875.35"/>
        <n v="6880.66"/>
        <n v="6886.97"/>
        <n v="6888.88"/>
        <n v="10208.35"/>
        <n v="10209.72"/>
        <n v="10220.58"/>
        <n v="10223.841"/>
        <n v="10226.03"/>
        <n v="10228.005"/>
        <n v="10228.99"/>
        <n v="10237.59"/>
        <n v="10240.152"/>
        <n v="10749.05"/>
        <n v="10751.897"/>
        <n v="10753.13"/>
        <n v="10756.093"/>
        <n v="10758.376"/>
        <n v="10781.84"/>
        <n v="10785.58"/>
        <n v="10788.462"/>
        <n v="10792.18"/>
        <n v="10795.469"/>
        <n v="17822.9"/>
        <n v="17824.58"/>
        <n v="17834.39"/>
        <n v="17842.717"/>
        <n v="17847.42"/>
        <n v="17848.61"/>
        <n v="17864.106"/>
        <n v="17870.64"/>
        <n v="17871.99"/>
        <n v="17876.78"/>
        <n v="17878.691"/>
        <n v="19225.681"/>
        <n v="23992.637"/>
        <n v="1560.0"/>
        <n v="6780.0"/>
        <n v="10140.0"/>
        <n v="10680.0"/>
        <n v="17760.0"/>
        <n v="19140.0"/>
        <n v="23880.0"/>
        <n v="27900.0"/>
        <n v="2340.0"/>
        <n v="6300.0"/>
        <n v="17700.0"/>
        <n v="21840.0"/>
        <n v="24060.0"/>
        <n v="28440.0"/>
        <n v="30900.0"/>
        <n v="39060.0"/>
        <n v="39420.0"/>
        <n v="51900.0"/>
        <n v="2382.171"/>
        <n v="2387.353"/>
        <n v="2388.103"/>
        <n v="2392.519"/>
        <n v="6336.327"/>
        <n v="6337.225"/>
        <n v="6338.395"/>
        <n v="6343.817"/>
        <n v="17700.098"/>
        <n v="17702.138"/>
        <n v="17704.38"/>
        <n v="17707.93"/>
        <n v="17709.611"/>
        <n v="17712.423"/>
        <n v="17713.791"/>
        <n v="17732.057"/>
        <n v="17733.217"/>
        <n v="17734.425"/>
        <n v="17735.712"/>
        <n v="17751.518"/>
        <n v="17753.8"/>
        <n v="17759.446"/>
        <n v="24066.91"/>
        <n v="24069.449"/>
        <n v="24071.504"/>
        <n v="24076.327"/>
        <n v="24078.231"/>
        <n v="24079.388"/>
        <n v="24081.997"/>
        <n v="24085.32"/>
        <n v="24086.448"/>
        <n v="24087.976"/>
        <n v="24089.816"/>
        <n v="24091.416"/>
        <n v="24093.191"/>
        <n v="24096.272"/>
        <n v="24108.549"/>
        <n v="24113.101"/>
        <n v="24114.089"/>
        <n v="24115.568"/>
        <n v="24117.062"/>
        <n v="28448.056"/>
        <n v="28451.242"/>
        <n v="28453.396"/>
        <n v="28461.072"/>
        <n v="28463.252"/>
        <n v="28468.524"/>
        <n v="28471.549"/>
        <n v="28472.997"/>
        <n v="28475.723"/>
        <n v="28483.662"/>
        <n v="28490.979"/>
        <n v="28492.513"/>
        <n v="28493.486"/>
        <n v="28494.603"/>
        <n v="28495.687"/>
        <n v="28496.494"/>
        <n v="39061.617"/>
        <n v="39063.728"/>
        <n v="39064.761"/>
        <n v="39066.275"/>
        <n v="39069.092"/>
        <n v="39070.346"/>
        <n v="39071.811"/>
        <n v="39072.838"/>
        <n v="39079.47"/>
        <n v="39081.188"/>
        <n v="39094.377"/>
        <n v="39095.487"/>
        <n v="39097.116"/>
        <n v="39459.276"/>
        <n v="39460.428"/>
        <n v="39461.492"/>
        <n v="39467.664"/>
        <n v="39469.742"/>
        <n v="39472.257"/>
        <n v="39474.875"/>
        <n v="39476.562"/>
        <n v="2350.015"/>
        <n v="2351.549"/>
        <n v="2353.356"/>
        <n v="2355.345"/>
        <n v="2360.667"/>
        <n v="2363.256"/>
        <n v="2374.604"/>
        <n v="2378.069"/>
        <n v="2380.782"/>
        <n v="2386.16"/>
        <n v="2389.644"/>
        <n v="2392.53"/>
        <n v="2397.238"/>
        <n v="6301.993"/>
        <n v="6323.77"/>
        <n v="6342.915"/>
        <n v="6345.338"/>
        <n v="6347.508"/>
        <n v="6350.262"/>
        <n v="17714.964"/>
        <n v="24060.746"/>
        <n v="24069.404"/>
        <n v="24072.908"/>
        <n v="24080.039"/>
        <n v="24081.018"/>
        <n v="24105.488"/>
        <n v="28441.423"/>
        <n v="28450.923"/>
        <n v="28466.915"/>
        <n v="28475.446"/>
        <n v="28478.324"/>
        <n v="28485.942"/>
        <n v="28488.772"/>
        <n v="28491.364"/>
        <n v="30906.853"/>
        <n v="39464.007"/>
        <n v="39467.042"/>
        <n v="17700.164"/>
        <n v="17704.349"/>
        <n v="17717.792"/>
        <n v="17723.154"/>
        <n v="17725.085"/>
        <n v="17726.724"/>
        <n v="17739.032"/>
        <n v="17742.317"/>
        <n v="17746.593"/>
        <n v="17752.817"/>
        <n v="24067.684"/>
        <n v="24070.879"/>
        <n v="24072.194"/>
        <n v="24077.352"/>
        <n v="24103.479"/>
        <n v="24113.792"/>
        <n v="28451.567"/>
        <n v="28452.523"/>
        <n v="30900.648"/>
        <n v="30910.457"/>
        <n v="30919.827"/>
        <n v="30924.37"/>
        <n v="30932.477"/>
        <n v="30933.655"/>
        <n v="30935.15"/>
        <n v="30937.292"/>
        <n v="30940.707"/>
        <n v="30942.002"/>
        <n v="30944.512"/>
        <n v="30945.768"/>
        <n v="30947.523"/>
        <n v="30949.385"/>
        <n v="30953.22"/>
        <n v="30955.692"/>
        <n v="30958.286"/>
        <n v="39083.21"/>
        <n v="39087.49"/>
        <n v="39089.64"/>
        <n v="39095.631"/>
        <n v="39099.617"/>
        <n v="39101.748"/>
        <n v="39106.391"/>
        <n v="39110.513"/>
        <n v="39111.801"/>
        <n v="39113.591"/>
        <n v="39118.48"/>
        <n v="39419.903"/>
        <n v="39437.508"/>
        <n v="39439.396"/>
        <n v="39440.471"/>
        <n v="39462.354"/>
        <n v="39470.154"/>
        <n v="39473.136"/>
        <n v="39478.023"/>
        <n v="2280.0"/>
        <n v="6240.0"/>
        <n v="17640.0"/>
        <n v="21780.0"/>
        <n v="28380.0"/>
        <n v="30840.0"/>
        <n v="39000.0"/>
        <n v="39360.0"/>
        <n v="51840.0"/>
        <n v="2340.095"/>
        <n v="2366.268"/>
        <n v="2370.255"/>
        <n v="2372.597"/>
        <n v="2376.776"/>
        <n v="2393.957"/>
        <n v="2398.5"/>
        <n v="6325.22"/>
        <n v="17719.779"/>
        <n v="17722.464"/>
        <n v="17724.106"/>
        <n v="17725.63"/>
        <n v="17728.436"/>
        <n v="17733.416"/>
        <n v="17735.975"/>
        <n v="17746.793"/>
        <n v="17748.235"/>
        <n v="17755.53"/>
        <n v="24064.456"/>
        <n v="24109.414"/>
        <n v="30917.234"/>
        <n v="30957.363"/>
      </sharedItems>
    </cacheField>
    <cacheField name="OFF" numFmtId="0">
      <sharedItems containsSemiMixedTypes="0" containsString="0" containsNumber="1">
        <n v="3840.0"/>
        <n v="4320.0"/>
        <n v="6960.0"/>
        <n v="10680.0"/>
        <n v="15240.0"/>
        <n v="20220.0"/>
        <n v="20940.0"/>
        <n v="28620.0"/>
        <n v="29460.0"/>
        <n v="34740.0"/>
        <n v="3783.814"/>
        <n v="3786.435"/>
        <n v="3794.071"/>
        <n v="3795.48"/>
        <n v="3820.377"/>
        <n v="3826.434"/>
        <n v="3828.982"/>
        <n v="3833.359"/>
        <n v="3835.473"/>
        <n v="3837.373"/>
        <n v="4265.707"/>
        <n v="4268.388"/>
        <n v="4270.804"/>
        <n v="4273.303"/>
        <n v="4277.181"/>
        <n v="4278.003"/>
        <n v="4285.238"/>
        <n v="4287.155"/>
        <n v="4289.117"/>
        <n v="4291.053"/>
        <n v="4292.458"/>
        <n v="4294.973"/>
        <n v="4302.359"/>
        <n v="4305.849"/>
        <n v="4307.146"/>
        <n v="4308.729"/>
        <n v="4315.02"/>
        <n v="4316.225"/>
        <n v="10627.619"/>
        <n v="10651.674"/>
        <n v="10660.735"/>
        <n v="10662.366"/>
        <n v="10663.128"/>
        <n v="10667.62"/>
        <n v="10672.21"/>
        <n v="10674.37"/>
        <n v="10675.639"/>
        <n v="10677.338"/>
        <n v="10680.347"/>
        <n v="15181.72"/>
        <n v="15195.7"/>
        <n v="15197.511"/>
        <n v="15209.314"/>
        <n v="15212.674"/>
        <n v="15214.352"/>
        <n v="15215.901"/>
        <n v="15217.763"/>
        <n v="15219.699"/>
        <n v="15220.847"/>
        <n v="15235.35"/>
        <n v="15237.561"/>
        <n v="20169.709"/>
        <n v="20171.936"/>
        <n v="20183.932"/>
        <n v="20197.038"/>
        <n v="20210.907"/>
        <n v="20216.283"/>
        <n v="20885.013"/>
        <n v="20887.719"/>
        <n v="20889.413"/>
        <n v="20891.737"/>
        <n v="20895.126"/>
        <n v="20897.971"/>
        <n v="20901.407"/>
        <n v="20903.298"/>
        <n v="20905.278"/>
        <n v="20907.327"/>
        <n v="20912.0"/>
        <n v="20915.271"/>
        <n v="20917.267"/>
        <n v="20918.379"/>
        <n v="20921.614"/>
        <n v="20923.127"/>
        <n v="20924.44"/>
        <n v="20929.131"/>
        <n v="20931.617"/>
        <n v="28600.883"/>
        <n v="28603.41"/>
        <n v="28605.691"/>
        <n v="28607.227"/>
        <n v="29403.27"/>
        <n v="29406.851"/>
        <n v="29411.96"/>
        <n v="29414.58"/>
        <n v="29417.15"/>
        <n v="29419.791"/>
        <n v="29421.955"/>
        <n v="29437.885"/>
        <n v="29438.796"/>
        <n v="29441.09"/>
        <n v="29442.517"/>
        <n v="29443.815"/>
        <n v="34737.991"/>
        <n v="3790.823"/>
        <n v="3796.287"/>
        <n v="3807.322"/>
        <n v="4283.844"/>
        <n v="4284.948"/>
        <n v="10625.846"/>
        <n v="10634.619"/>
        <n v="10637.781"/>
        <n v="10660.351"/>
        <n v="10665.548"/>
        <n v="10666.88"/>
        <n v="10668.343"/>
        <n v="10671.247"/>
        <n v="10672.845"/>
        <n v="10673.951"/>
        <n v="10677.16"/>
        <n v="10678.578"/>
        <n v="15184.977"/>
        <n v="15190.039"/>
        <n v="15192.652"/>
        <n v="15194.59"/>
        <n v="15196.98"/>
        <n v="15198.76"/>
        <n v="15202.046"/>
        <n v="15236.843"/>
        <n v="20191.272"/>
        <n v="20192.109"/>
        <n v="20193.783"/>
        <n v="20199.84"/>
        <n v="20201.248"/>
        <n v="20202.741"/>
        <n v="20207.027"/>
        <n v="20209.63"/>
        <n v="20211.153"/>
        <n v="20213.008"/>
        <n v="20219.7"/>
        <n v="20888.326"/>
        <n v="20889.53"/>
        <n v="20909.214"/>
        <n v="20910.232"/>
        <n v="20916.642"/>
        <n v="20918.107"/>
        <n v="20922.222"/>
        <n v="20925.578"/>
        <n v="20927.199"/>
        <n v="29446.493"/>
        <n v="29451.203"/>
        <n v="29451.83"/>
        <n v="29459.354"/>
        <n v="3799.922"/>
        <n v="3790.834"/>
        <n v="3797.211"/>
        <n v="3801.372"/>
        <n v="3803.679"/>
        <n v="3809.293"/>
        <n v="3810.394"/>
        <n v="3813.091"/>
        <n v="3819.311"/>
        <n v="3821.138"/>
        <n v="3824.466"/>
        <n v="3828.55"/>
        <n v="3829.74"/>
        <n v="4282.902"/>
        <n v="4294.47"/>
        <n v="10622.825"/>
        <n v="10623.824"/>
        <n v="10629.009"/>
        <n v="10630.589"/>
        <n v="10659.007"/>
        <n v="10661.79"/>
        <n v="10663.61"/>
        <n v="10669.231"/>
        <n v="10670.059"/>
        <n v="10680.016"/>
        <n v="15212.342"/>
        <n v="15217.77"/>
        <n v="15220.55"/>
        <n v="15224.89"/>
        <n v="15227.637"/>
        <n v="15232.229"/>
        <n v="15239.7"/>
        <n v="20177.178"/>
        <n v="20212.996"/>
        <n v="20218.826"/>
        <n v="28563.558"/>
        <n v="28571.569"/>
        <n v="28573.547"/>
        <n v="28575.274"/>
        <n v="28578.185"/>
        <n v="28591.358"/>
        <n v="28595.351"/>
        <n v="28596.85"/>
        <n v="28598.685"/>
        <n v="28604.128"/>
        <n v="28606.124"/>
        <n v="28608.534"/>
        <n v="28611.914"/>
        <n v="28614.384"/>
        <n v="28615.449"/>
        <n v="28618.133"/>
        <n v="28619.194"/>
        <n v="29410.081"/>
        <n v="29424.355"/>
        <n v="29425.744"/>
        <n v="29432.063"/>
        <n v="29449.166"/>
        <n v="29453.836"/>
        <n v="29457.677"/>
        <n v="34682.258"/>
        <n v="34684.873"/>
        <n v="34686.337"/>
        <n v="34687.956"/>
        <n v="34690.688"/>
        <n v="34692.455"/>
        <n v="34694.15"/>
        <n v="34695.421"/>
        <n v="34697.461"/>
        <n v="34699.959"/>
        <n v="34701.862"/>
        <n v="34707.583"/>
        <n v="34710.835"/>
        <n v="34716.794"/>
        <n v="34721.888"/>
        <n v="34725.2"/>
        <n v="34728.123"/>
        <n v="34731.928"/>
        <n v="34737.76"/>
        <n v="3900.0"/>
        <n v="4380.0"/>
        <n v="7020.0"/>
        <n v="10740.0"/>
        <n v="15300.0"/>
        <n v="20280.0"/>
        <n v="21000.0"/>
        <n v="28680.0"/>
        <n v="29520.0"/>
        <n v="34800.0"/>
        <n v="2520.0"/>
        <n v="2760.0"/>
        <n v="11580.0"/>
        <n v="12300.0"/>
        <n v="13860.0"/>
        <n v="15060.0"/>
        <n v="23700.0"/>
        <n v="24060.0"/>
        <n v="25260.0"/>
        <n v="28320.0"/>
        <n v="2457.638"/>
        <n v="2706.397"/>
        <n v="2471.56"/>
        <n v="2489.611"/>
        <n v="2491.66"/>
        <n v="2497.313"/>
        <n v="2499.049"/>
        <n v="2500.456"/>
        <n v="2501.988"/>
        <n v="2517.174"/>
        <n v="2519.013"/>
        <n v="2703.21"/>
        <n v="2714.503"/>
        <n v="2720.032"/>
        <n v="2721.971"/>
        <n v="2723.38"/>
        <n v="2725.105"/>
        <n v="2727.441"/>
        <n v="2728.685"/>
        <n v="2730.293"/>
        <n v="2732.491"/>
        <n v="2735.472"/>
        <n v="2737.091"/>
        <n v="2738.427"/>
        <n v="2740.159"/>
        <n v="2741.701"/>
        <n v="2746.099"/>
        <n v="2749.793"/>
        <n v="2751.81"/>
        <n v="2756.34"/>
        <n v="2758.022"/>
        <n v="2759.6"/>
        <n v="11526.265"/>
        <n v="11527.653"/>
        <n v="11545.376"/>
        <n v="11547.748"/>
        <n v="11551.083"/>
        <n v="11568.865"/>
        <n v="12247.529"/>
        <n v="12249.497"/>
        <n v="12251.794"/>
        <n v="12258.91"/>
        <n v="12259.712"/>
        <n v="12261.4"/>
        <n v="13820.298"/>
        <n v="15009.328"/>
        <n v="15031.698"/>
        <n v="15035.59"/>
        <n v="15044.731"/>
        <n v="15046.972"/>
        <n v="23670.309"/>
        <n v="23686.723"/>
        <n v="23688.796"/>
        <n v="23691.72"/>
        <n v="2464.966"/>
        <n v="2476.022"/>
        <n v="2491.598"/>
        <n v="2701.993"/>
        <n v="2716.649"/>
        <n v="2719.112"/>
        <n v="2720.767"/>
        <n v="2722.605"/>
        <n v="2723.977"/>
        <n v="2726.136"/>
        <n v="2747.623"/>
        <n v="2749.497"/>
        <n v="2751.572"/>
        <n v="2753.799"/>
        <n v="2755.89"/>
        <n v="2757.789"/>
        <n v="11521.78"/>
        <n v="11525.994"/>
        <n v="11529.738"/>
        <n v="11532.957"/>
        <n v="11534.268"/>
        <n v="11538.421"/>
        <n v="11542.415"/>
        <n v="11544.99"/>
        <n v="11546.606"/>
        <n v="11548.203"/>
        <n v="11552.214"/>
        <n v="11553.16"/>
        <n v="11561.051"/>
        <n v="11574.332"/>
        <n v="11577.22"/>
        <n v="12245.155"/>
        <n v="12250.169"/>
        <n v="12255.642"/>
        <n v="12269.054"/>
        <n v="12275.572"/>
        <n v="12293.771"/>
        <n v="12299.68"/>
        <n v="13802.459"/>
        <n v="13821.396"/>
        <n v="13829.057"/>
        <n v="15031.547"/>
        <n v="15034.061"/>
        <n v="15038.397"/>
        <n v="15040.102"/>
        <n v="15043.371"/>
        <n v="15044.511"/>
        <n v="15046.774"/>
        <n v="15050.69"/>
        <n v="15054.112"/>
        <n v="15056.425"/>
        <n v="15057.693"/>
        <n v="15059.569"/>
        <n v="23641.167"/>
        <n v="23642.828"/>
        <n v="23666.471"/>
        <n v="23677.498"/>
        <n v="23689.038"/>
        <n v="2463.05"/>
        <n v="11532.356"/>
        <n v="13856.023"/>
        <n v="2471.282"/>
        <n v="2475.543"/>
        <n v="2477.9"/>
        <n v="2481.508"/>
        <n v="2484.298"/>
        <n v="2491.597"/>
        <n v="2495.12"/>
        <n v="2498.526"/>
        <n v="2500.655"/>
        <n v="2503.841"/>
        <n v="2506.963"/>
        <n v="2508.798"/>
        <n v="2509.634"/>
        <n v="2514.552"/>
        <n v="2519.205"/>
        <n v="2521.149"/>
        <n v="2702.932"/>
        <n v="2705.14"/>
        <n v="2707.246"/>
        <n v="2710.244"/>
        <n v="2713.076"/>
        <n v="2717.407"/>
        <n v="2719.972"/>
        <n v="2726.327"/>
        <n v="2731.125"/>
        <n v="2734.22"/>
        <n v="2739.171"/>
        <n v="2748.65"/>
        <n v="2750.882"/>
        <n v="2752.785"/>
        <n v="2754.818"/>
        <n v="2759.684"/>
        <n v="11528.61"/>
        <n v="11530.715"/>
        <n v="11533.326"/>
        <n v="11544.035"/>
        <n v="11550.137"/>
        <n v="11554.585"/>
        <n v="11556.816"/>
        <n v="11559.423"/>
        <n v="11560.518"/>
        <n v="11562.387"/>
        <n v="11565.906"/>
        <n v="11570.576"/>
        <n v="12253.601"/>
        <n v="12263.201"/>
        <n v="12265.571"/>
        <n v="12267.245"/>
        <n v="12269.282"/>
        <n v="12271.132"/>
        <n v="12273.203"/>
        <n v="12276.251"/>
        <n v="13810.739"/>
        <n v="13814.08"/>
        <n v="13815.935"/>
        <n v="13817.781"/>
        <n v="13820.916"/>
        <n v="13827.06"/>
        <n v="13829.976"/>
        <n v="13831.3"/>
        <n v="13832.63"/>
        <n v="13833.65"/>
        <n v="13837.379"/>
        <n v="13838.674"/>
        <n v="13839.477"/>
        <n v="13841.419"/>
        <n v="13844.095"/>
        <n v="13845.493"/>
        <n v="13846.798"/>
        <n v="13847.532"/>
        <n v="13848.837"/>
        <n v="13850.763"/>
        <n v="13853.447"/>
        <n v="13859.09"/>
        <n v="15008.149"/>
        <n v="15010.509"/>
        <n v="15011.513"/>
        <n v="15012.903"/>
        <n v="15014.236"/>
        <n v="15015.455"/>
        <n v="15019.516"/>
        <n v="15020.697"/>
        <n v="15022.547"/>
        <n v="15023.74"/>
        <n v="15024.884"/>
        <n v="15028.24"/>
        <n v="15032.499"/>
        <n v="15035.268"/>
        <n v="15037.976"/>
        <n v="15039.21"/>
        <n v="23643.522"/>
        <n v="23644.807"/>
        <n v="23647.359"/>
        <n v="23652.805"/>
        <n v="23654.481"/>
        <n v="23656.646"/>
        <n v="23659.161"/>
        <n v="23663.414"/>
        <n v="23668.292"/>
        <n v="23675.103"/>
        <n v="23677.49"/>
        <n v="23679.888"/>
        <n v="23685.972"/>
        <n v="23686.969"/>
        <n v="23690.138"/>
        <n v="23693.155"/>
        <n v="2580.0"/>
        <n v="2820.0"/>
        <n v="11640.0"/>
        <n v="12360.0"/>
        <n v="13920.0"/>
        <n v="15120.0"/>
        <n v="23760.0"/>
        <n v="24120.0"/>
        <n v="25320.0"/>
        <n v="28380.0"/>
        <n v="780.0"/>
        <n v="4620.0"/>
        <n v="5520.0"/>
        <n v="11520.0"/>
        <n v="12120.0"/>
        <n v="21060.0"/>
        <n v="22680.0"/>
        <n v="34380.0"/>
        <n v="38820.0"/>
        <n v="39000.0"/>
        <n v="730.388"/>
        <n v="735.405"/>
        <n v="736.348"/>
        <n v="740.59"/>
        <n v="741.98"/>
        <n v="4581.854"/>
        <n v="4583.367"/>
        <n v="4584.717"/>
        <n v="4590.882"/>
        <n v="4593.841"/>
        <n v="4596.053"/>
        <n v="4597.693"/>
        <n v="4598.802"/>
        <n v="4601.123"/>
        <n v="4603.197"/>
        <n v="4603.881"/>
        <n v="4604.903"/>
        <n v="4608.949"/>
        <n v="4611.331"/>
        <n v="4613.47"/>
        <n v="4616.781"/>
        <n v="4618.556"/>
        <n v="5483.738"/>
        <n v="5486.315"/>
        <n v="5495.267"/>
        <n v="5504.316"/>
        <n v="5508.098"/>
        <n v="11471.7"/>
        <n v="11472.47"/>
        <n v="11477.23"/>
        <n v="11488.353"/>
        <n v="11492.874"/>
        <n v="11514.614"/>
        <n v="11515.945"/>
        <n v="12066.247"/>
        <n v="12071.719"/>
        <n v="12083.291"/>
        <n v="12107.613"/>
        <n v="38763.891"/>
        <n v="38782.248"/>
        <n v="38794.181"/>
        <n v="38947.612"/>
        <n v="38957.434"/>
        <n v="38997.828"/>
        <n v="38999.118"/>
        <n v="751.743"/>
        <n v="753.74"/>
        <n v="761.759"/>
        <n v="763.15"/>
        <n v="767.028"/>
        <n v="767.81"/>
        <n v="773.68"/>
        <n v="775.3"/>
        <n v="776.58"/>
        <n v="5462.665"/>
        <n v="5467.157"/>
        <n v="5510.871"/>
        <n v="5512.845"/>
        <n v="11469.825"/>
        <n v="11478.168"/>
        <n v="11480.229"/>
        <n v="11482.523"/>
        <n v="11501.239"/>
        <n v="11501.881"/>
        <n v="11503.175"/>
        <n v="11507.093"/>
        <n v="11518.26"/>
        <n v="12062.803"/>
        <n v="12064.571"/>
        <n v="12084.019"/>
        <n v="12085.635"/>
        <n v="12086.4"/>
        <n v="12088.634"/>
        <n v="12092.192"/>
        <n v="12101.215"/>
        <n v="12115.071"/>
        <n v="38965.075"/>
        <n v="38967.036"/>
        <n v="38969.14"/>
        <n v="38971.329"/>
        <n v="38973.585"/>
        <n v="38976.744"/>
        <n v="38979.242"/>
        <n v="38982.824"/>
        <n v="38984.744"/>
        <n v="38986.652"/>
        <n v="38988.162"/>
        <n v="38989.54"/>
        <n v="38991.267"/>
        <n v="38992.352"/>
        <n v="38993.338"/>
        <n v="38993.841"/>
        <n v="38994.264"/>
        <n v="38996.034"/>
        <n v="38999.568"/>
        <n v="721.442"/>
        <n v="726.307"/>
        <n v="728.391"/>
        <n v="731.152"/>
        <n v="732.74"/>
        <n v="734.786"/>
        <n v="736.319"/>
        <n v="737.586"/>
        <n v="739.943"/>
        <n v="742.403"/>
        <n v="745.456"/>
        <n v="747.66"/>
        <n v="750.933"/>
        <n v="755.4"/>
        <n v="758.266"/>
        <n v="762.878"/>
        <n v="765.12"/>
        <n v="767.936"/>
        <n v="769.197"/>
        <n v="5460.657"/>
        <n v="5462.112"/>
        <n v="5463.697"/>
        <n v="5467.367"/>
        <n v="5471.93"/>
        <n v="5474.613"/>
        <n v="5475.792"/>
        <n v="5478.381"/>
        <n v="5481.612"/>
        <n v="5482.373"/>
        <n v="5485.891"/>
        <n v="5487.85"/>
        <n v="5488.683"/>
        <n v="5492.915"/>
        <n v="5497.649"/>
        <n v="5501.928"/>
        <n v="5505.74"/>
        <n v="5507.328"/>
        <n v="5508.201"/>
        <n v="5511.288"/>
        <n v="5519.464"/>
        <n v="11470.347"/>
        <n v="11474.66"/>
        <n v="11476.368"/>
        <n v="11477.366"/>
        <n v="11484.93"/>
        <n v="11488.492"/>
        <n v="11490.582"/>
        <n v="11492.112"/>
        <n v="11494.731"/>
        <n v="11497.637"/>
        <n v="11500.984"/>
        <n v="11505.044"/>
        <n v="11508.953"/>
        <n v="11513.85"/>
        <n v="11518.642"/>
        <n v="12086.945"/>
        <n v="12088.802"/>
        <n v="12090.18"/>
        <n v="12096.295"/>
        <n v="12097.143"/>
        <n v="12098.558"/>
        <n v="12109.889"/>
        <n v="12110.912"/>
        <n v="12112.1"/>
        <n v="12113.43"/>
        <n v="38948.155"/>
        <n v="38949.485"/>
        <n v="38958.539"/>
        <n v="38959.259"/>
        <n v="38962.155"/>
        <n v="38963.213"/>
        <n v="38964.459"/>
        <n v="38965.839"/>
        <n v="38967.799"/>
        <n v="38974.498"/>
        <n v="38975.57"/>
        <n v="840.0"/>
        <n v="4680.0"/>
        <n v="5580.0"/>
        <n v="12180.0"/>
        <n v="21120.0"/>
        <n v="22740.0"/>
        <n v="34440.0"/>
        <n v="38880.0"/>
        <n v="39060.0"/>
        <n v="11471.317"/>
        <n v="11480.631"/>
        <n v="11482.721"/>
        <n v="11490.723"/>
        <n v="11499.092"/>
        <n v="11507.911"/>
        <n v="11510.249"/>
        <n v="11512.298"/>
        <n v="11517.653"/>
        <n v="12084.688"/>
        <n v="12092.389"/>
        <n v="12094.054"/>
        <n v="12113.891"/>
        <n v="12116.395"/>
        <n v="12116.895"/>
        <n v="12065.248"/>
        <n v="12068.063"/>
        <n v="12070.267"/>
        <n v="12072.036"/>
        <n v="12075.086"/>
        <n v="12076.838"/>
        <n v="12080.315"/>
        <n v="12082.099"/>
        <n v="12094.018"/>
        <n v="12096.177"/>
        <n v="11462.458"/>
        <n v="11463.687"/>
        <n v="11465.574"/>
        <n v="11479.123"/>
        <n v="11485.443"/>
        <n v="11493.711"/>
        <n v="11496.987"/>
        <n v="11499.78"/>
        <n v="11510.492"/>
        <n v="11512.374"/>
        <n v="11514.97"/>
        <n v="11517.144"/>
        <n v="11519.715"/>
        <n v="12066.762"/>
        <n v="12069.521"/>
        <n v="12078.266"/>
        <n v="12078.922"/>
        <n v="12082.579"/>
        <n v="12083.176"/>
        <n v="12084.388"/>
        <n v="12086.94"/>
        <n v="12104.242"/>
        <n v="12105.848"/>
        <n v="12107.753"/>
        <n v="12110.513"/>
        <n v="12118.865"/>
        <n v="12120.118"/>
        <n v="38766.138"/>
        <n v="38777.103"/>
        <n v="38778.624"/>
        <n v="38780.536"/>
        <n v="38798.403"/>
        <n v="38800.659"/>
        <n v="38802.442"/>
        <n v="38803.04"/>
        <n v="38808.107"/>
        <n v="38812.227"/>
        <n v="38815.394"/>
        <n v="38817.514"/>
        <n v="38819.7"/>
        <n v="1680.0"/>
        <n v="6900.0"/>
        <n v="10260.0"/>
        <n v="10800.0"/>
        <n v="17880.0"/>
        <n v="19260.0"/>
        <n v="24000.0"/>
        <n v="28020.0"/>
        <n v="6843.43"/>
        <n v="6845.55"/>
        <n v="6855.03"/>
        <n v="6867.04"/>
        <n v="6869.711"/>
        <n v="6871.727"/>
        <n v="6877.13"/>
        <n v="6879.578"/>
        <n v="6893.971"/>
        <n v="6984.54"/>
        <n v="7004.769"/>
        <n v="7007.532"/>
        <n v="7008.99"/>
        <n v="7014.71"/>
        <n v="7016.93"/>
        <n v="10228.793"/>
        <n v="10233.05"/>
        <n v="10237.368"/>
        <n v="10240.87"/>
        <n v="10245.823"/>
        <n v="10253.076"/>
        <n v="10255.307"/>
        <n v="10799.99"/>
        <n v="19233.8"/>
        <n v="23941.24"/>
        <n v="23950.502"/>
        <n v="23973.77"/>
        <n v="23979.03"/>
        <n v="7017.222"/>
        <n v="7019.37"/>
        <n v="10246.419"/>
        <n v="10248.036"/>
        <n v="10250.4"/>
        <n v="10251.568"/>
        <n v="10254.473"/>
        <n v="10259.683"/>
        <n v="10798.414"/>
        <n v="17834.128"/>
        <n v="17838.27"/>
        <n v="17842.3"/>
        <n v="17846.82"/>
        <n v="17854.84"/>
        <n v="17863.965"/>
        <n v="19227.167"/>
        <n v="19231.983"/>
        <n v="6842.82"/>
        <n v="6856.07"/>
        <n v="6876.18"/>
        <n v="6884.31"/>
        <n v="6888.436"/>
        <n v="6893.09"/>
        <n v="10208.98"/>
        <n v="10210.26"/>
        <n v="10222.02"/>
        <n v="10224.936"/>
        <n v="10227.01"/>
        <n v="10228.54"/>
        <n v="10229.469"/>
        <n v="10238.754"/>
        <n v="10241.732"/>
        <n v="10751.228"/>
        <n v="10752.267"/>
        <n v="10755.42"/>
        <n v="10757.402"/>
        <n v="10759.532"/>
        <n v="10782.57"/>
        <n v="10786.254"/>
        <n v="10790.18"/>
        <n v="10793.49"/>
        <n v="10796.24"/>
        <n v="17824.21"/>
        <n v="17828.872"/>
        <n v="17835.372"/>
        <n v="17846.257"/>
        <n v="17848.314"/>
        <n v="17849.006"/>
        <n v="17869.15"/>
        <n v="17871.558"/>
        <n v="17875.244"/>
        <n v="17877.731"/>
        <n v="17879.99"/>
        <n v="19226.742"/>
        <n v="23995.57"/>
        <n v="1740.0"/>
        <n v="7080.0"/>
        <n v="10320.0"/>
        <n v="10860.0"/>
        <n v="17940.0"/>
        <n v="19320.0"/>
        <n v="28080.0"/>
        <n v="2400.0"/>
        <n v="6360.0"/>
        <n v="17760.0"/>
        <n v="21900.0"/>
        <n v="28500.0"/>
        <n v="30960.0"/>
        <n v="39120.0"/>
        <n v="39480.0"/>
        <n v="51960.0"/>
        <n v="2382.524"/>
        <n v="2387.874"/>
        <n v="2388.482"/>
        <n v="2393.104"/>
        <n v="6336.99"/>
        <n v="6337.777"/>
        <n v="6338.929"/>
        <n v="6344.933"/>
        <n v="17700.926"/>
        <n v="17703.723"/>
        <n v="17704.829"/>
        <n v="17708.922"/>
        <n v="17710.084"/>
        <n v="17712.797"/>
        <n v="17714.365"/>
        <n v="17732.802"/>
        <n v="17734.135"/>
        <n v="17735.141"/>
        <n v="17736.422"/>
        <n v="17752.92"/>
        <n v="17754.561"/>
        <n v="17759.7"/>
        <n v="24067.14"/>
        <n v="24070.252"/>
        <n v="24074.096"/>
        <n v="24077.35"/>
        <n v="24078.977"/>
        <n v="24081.082"/>
        <n v="24082.387"/>
        <n v="24085.821"/>
        <n v="24087.159"/>
        <n v="24088.609"/>
        <n v="24090.413"/>
        <n v="24092.433"/>
        <n v="24094.034"/>
        <n v="24097.572"/>
        <n v="24109.27"/>
        <n v="24113.582"/>
        <n v="24114.887"/>
        <n v="24116.559"/>
        <n v="24117.789"/>
        <n v="28448.734"/>
        <n v="28452.053"/>
        <n v="28453.994"/>
        <n v="28461.601"/>
        <n v="28463.83"/>
        <n v="28468.994"/>
        <n v="28472.246"/>
        <n v="28474.865"/>
        <n v="28476.546"/>
        <n v="28484.206"/>
        <n v="28491.374"/>
        <n v="28493.152"/>
        <n v="28494.166"/>
        <n v="28495.262"/>
        <n v="28496.202"/>
        <n v="28497.366"/>
        <n v="39062.744"/>
        <n v="39064.574"/>
        <n v="39065.966"/>
        <n v="39067.038"/>
        <n v="39069.543"/>
        <n v="39070.667"/>
        <n v="39072.598"/>
        <n v="39073.824"/>
        <n v="39080.243"/>
        <n v="39082.322"/>
        <n v="39094.779"/>
        <n v="39096.303"/>
        <n v="39098.099"/>
        <n v="39460.205"/>
        <n v="39461.177"/>
        <n v="39461.909"/>
        <n v="39468.494"/>
        <n v="39470.5"/>
        <n v="39472.976"/>
        <n v="39476.254"/>
        <n v="39478.225"/>
        <n v="2351.18"/>
        <n v="2352.037"/>
        <n v="2354.959"/>
        <n v="2356.639"/>
        <n v="2362.038"/>
        <n v="2364.507"/>
        <n v="2375.329"/>
        <n v="2379.625"/>
        <n v="2382.464"/>
        <n v="2388.95"/>
        <n v="2390.29"/>
        <n v="2393.181"/>
        <n v="2398.164"/>
        <n v="6308.189"/>
        <n v="6324.631"/>
        <n v="6343.131"/>
        <n v="6346.133"/>
        <n v="6348.618"/>
        <n v="6350.829"/>
        <n v="17715.879"/>
        <n v="24064.591"/>
        <n v="24072.274"/>
        <n v="24073.884"/>
        <n v="24080.641"/>
        <n v="24082.351"/>
        <n v="24106.094"/>
        <n v="28444.201"/>
        <n v="28451.672"/>
        <n v="28468.554"/>
        <n v="28476.261"/>
        <n v="28482.6"/>
        <n v="28486.911"/>
        <n v="28489.192"/>
        <n v="28492.051"/>
        <n v="30908.427"/>
        <n v="39466.807"/>
        <n v="39467.532"/>
        <n v="17701.358"/>
        <n v="17706.05"/>
        <n v="17720.076"/>
        <n v="17723.937"/>
        <n v="17725.686"/>
        <n v="17728.186"/>
        <n v="17740.107"/>
        <n v="17744.733"/>
        <n v="17747.24"/>
        <n v="17754.491"/>
        <n v="24069.382"/>
        <n v="24071.721"/>
        <n v="24073.061"/>
        <n v="24078.192"/>
        <n v="24105.344"/>
        <n v="24116.951"/>
        <n v="28452.212"/>
        <n v="28455.184"/>
        <n v="30901.302"/>
        <n v="30912.081"/>
        <n v="30923.35"/>
        <n v="30926.808"/>
        <n v="30933.426"/>
        <n v="30935.011"/>
        <n v="30936.219"/>
        <n v="30940.415"/>
        <n v="30941.67"/>
        <n v="30943.852"/>
        <n v="30945.305"/>
        <n v="30947.397"/>
        <n v="30949.294"/>
        <n v="30952.98"/>
        <n v="30954.101"/>
        <n v="30956.56"/>
        <n v="30959.7"/>
        <n v="39087.234"/>
        <n v="39088.668"/>
        <n v="39092.777"/>
        <n v="39099.071"/>
        <n v="39101.056"/>
        <n v="39105.598"/>
        <n v="39108.136"/>
        <n v="39111.713"/>
        <n v="39113.4"/>
        <n v="39115.791"/>
        <n v="39119.879"/>
        <n v="39420.388"/>
        <n v="39437.931"/>
        <n v="39439.801"/>
        <n v="39441.024"/>
        <n v="39463.05"/>
        <n v="39472.655"/>
        <n v="39474.272"/>
        <n v="39479.508"/>
        <n v="2460.0"/>
        <n v="6420.0"/>
        <n v="17820.0"/>
        <n v="21960.0"/>
        <n v="24180.0"/>
        <n v="28560.0"/>
        <n v="31020.0"/>
        <n v="39180.0"/>
        <n v="39540.0"/>
        <n v="52020.0"/>
        <n v="2340.687"/>
        <n v="2366.416"/>
        <n v="2372.106"/>
        <n v="2373.85"/>
        <n v="2377.46"/>
        <n v="2394.575"/>
        <n v="2399.7"/>
        <n v="6327.199"/>
        <n v="17721.118"/>
        <n v="17723.234"/>
        <n v="17724.748"/>
        <n v="17726.251"/>
        <n v="17728.739"/>
        <n v="17735.178"/>
        <n v="17738.497"/>
        <n v="17747.976"/>
        <n v="17749.17"/>
        <n v="17757.22"/>
        <n v="24065.881"/>
        <n v="24110.594"/>
        <n v="30918.421"/>
        <n v="30958.02"/>
      </sharedItems>
    </cacheField>
    <cacheField name="Duration" numFmtId="0">
      <sharedItems containsSemiMixedTypes="0" containsString="0" containsNumber="1">
        <n v="60.0"/>
        <n v="2.964"/>
        <n v="1.665"/>
        <n v="1.895"/>
        <n v="1.129"/>
        <n v="0.693"/>
        <n v="0.391"/>
        <n v="2.114"/>
        <n v="1.749"/>
        <n v="1.775"/>
        <n v="1.252"/>
        <n v="1.986"/>
        <n v="0.709"/>
        <n v="0.4"/>
        <n v="0.424"/>
        <n v="0.674"/>
        <n v="0.416"/>
        <n v="0.428"/>
        <n v="1.119"/>
        <n v="1.109"/>
        <n v="1.448"/>
        <n v="0.77"/>
        <n v="1.712"/>
        <n v="0.802"/>
        <n v="0.542"/>
        <n v="0.248"/>
        <n v="0.394"/>
        <n v="6.053"/>
        <n v="0.93"/>
        <n v="2.026"/>
        <n v="1.773"/>
        <n v="0.525"/>
        <n v="0.602"/>
        <n v="0.396"/>
        <n v="2.183"/>
        <n v="0.34"/>
        <n v="0.3"/>
        <n v="0.327"/>
        <n v="1.156"/>
        <n v="0.524"/>
        <n v="0.41"/>
        <n v="0.49"/>
        <n v="0.724"/>
        <n v="1.092"/>
        <n v="0.974"/>
        <n v="1.091"/>
        <n v="0.953"/>
        <n v="1.263"/>
        <n v="1.426"/>
        <n v="0.493"/>
        <n v="0.417"/>
        <n v="0.947"/>
        <n v="1.569"/>
        <n v="1.525"/>
        <n v="1.299"/>
        <n v="2.64"/>
        <n v="1.042"/>
        <n v="0.234"/>
        <n v="4.892"/>
        <n v="0.929"/>
        <n v="1.392"/>
        <n v="2.034"/>
        <n v="3.107"/>
        <n v="2.65"/>
        <n v="3.053"/>
        <n v="1.542"/>
        <n v="1.708"/>
        <n v="1.896"/>
        <n v="3.967"/>
        <n v="2.79"/>
        <n v="1.515"/>
        <n v="0.88"/>
        <n v="1.108"/>
        <n v="0.99"/>
        <n v="0.645"/>
        <n v="0.864"/>
        <n v="1.91"/>
        <n v="1.349"/>
        <n v="1.812"/>
        <n v="1.934"/>
        <n v="1.161"/>
        <n v="0.792"/>
        <n v="2.868"/>
        <n v="0.821"/>
        <n v="1.887"/>
        <n v="1.858"/>
        <n v="1.4"/>
        <n v="1.123"/>
        <n v="0.703"/>
        <n v="0.579"/>
        <n v="0.728"/>
        <n v="0.726"/>
        <n v="0.632"/>
        <n v="0.549"/>
        <n v="1.019"/>
        <n v="0.564"/>
        <n v="0.803"/>
        <n v="1.085"/>
        <n v="3.05"/>
        <n v="0.309"/>
        <n v="1.431"/>
        <n v="0.585"/>
        <n v="0.886"/>
        <n v="1.077"/>
        <n v="0.808"/>
        <n v="0.609"/>
        <n v="0.678"/>
        <n v="1.572"/>
        <n v="0.871"/>
        <n v="0.555"/>
        <n v="1.744"/>
        <n v="1.187"/>
        <n v="1.427"/>
        <n v="1.589"/>
        <n v="1.449"/>
        <n v="1.001"/>
        <n v="1.469"/>
        <n v="0.372"/>
        <n v="0.275"/>
        <n v="1.065"/>
        <n v="0.464"/>
        <n v="0.778"/>
        <n v="0.447"/>
        <n v="2.635"/>
        <n v="1.097"/>
        <n v="0.866"/>
        <n v="0.288"/>
        <n v="0.544"/>
        <n v="1.565"/>
        <n v="0.377"/>
        <n v="0.815"/>
        <n v="0.695"/>
        <n v="0.932"/>
        <n v="0.576"/>
        <n v="0.86"/>
        <n v="1.133"/>
        <n v="1.289"/>
        <n v="2.063"/>
        <n v="0.199"/>
        <n v="0.272"/>
        <n v="0.201"/>
        <n v="1.94"/>
        <n v="0.462"/>
        <n v="0.959"/>
        <n v="0.708"/>
        <n v="1.717"/>
        <n v="1.089"/>
        <n v="0.852"/>
        <n v="0.466"/>
        <n v="2.097"/>
        <n v="0.491"/>
        <n v="1.297"/>
        <n v="0.67"/>
        <n v="0.32"/>
        <n v="1.0"/>
        <n v="0.52"/>
        <n v="0.912"/>
        <n v="0.515"/>
        <n v="1.395"/>
        <n v="0.637"/>
        <n v="1.689"/>
        <n v="0.732"/>
        <n v="0.308"/>
        <n v="1.613"/>
        <n v="1.24"/>
        <n v="1.547"/>
        <n v="1.953"/>
        <n v="0.761"/>
        <n v="2.299"/>
        <n v="1.862"/>
        <n v="0.895"/>
        <n v="0.945"/>
        <n v="1.762"/>
        <n v="0.177"/>
        <n v="1.244"/>
        <n v="0.817"/>
        <n v="0.979"/>
        <n v="0.697"/>
        <n v="0.925"/>
        <n v="0.593"/>
        <n v="1.268"/>
        <n v="0.409"/>
        <n v="0.508"/>
        <n v="1.355"/>
        <n v="1.666"/>
        <n v="1.139"/>
        <n v="0.296"/>
        <n v="0.716"/>
        <n v="0.509"/>
        <n v="0.598"/>
        <n v="0.863"/>
        <n v="0.995"/>
        <n v="0.404"/>
        <n v="1.351"/>
        <n v="0.284"/>
        <n v="0.921"/>
        <n v="1.025"/>
        <n v="1.588"/>
        <n v="1.168"/>
        <n v="1.293"/>
        <n v="1.096"/>
        <n v="0.873"/>
        <n v="0.773"/>
        <n v="0.772"/>
        <n v="1.69"/>
        <n v="0.809"/>
        <n v="0.941"/>
        <n v="1.202"/>
        <n v="2.588"/>
        <n v="1.808"/>
        <n v="2.751"/>
        <n v="1.742"/>
        <n v="2.398"/>
        <n v="180.0"/>
        <n v="3.15"/>
        <n v="0.816"/>
        <n v="0.592"/>
        <n v="1.631"/>
        <n v="0.81"/>
        <n v="1.008"/>
        <n v="1.103"/>
        <n v="0.739"/>
        <n v="0.691"/>
        <n v="0.492"/>
        <n v="0.807"/>
        <n v="0.25"/>
        <n v="1.408"/>
        <n v="0.235"/>
        <n v="0.944"/>
        <n v="0.353"/>
        <n v="0.514"/>
        <n v="0.657"/>
        <n v="0.552"/>
        <n v="0.722"/>
        <n v="0.532"/>
        <n v="0.635"/>
        <n v="0.504"/>
        <n v="0.419"/>
        <n v="0.862"/>
        <n v="0.535"/>
        <n v="0.682"/>
        <n v="0.435"/>
        <n v="0.477"/>
        <n v="0.54"/>
        <n v="0.8"/>
        <n v="1.444"/>
        <n v="1.56"/>
        <n v="0.825"/>
        <n v="0.335"/>
        <n v="1.232"/>
        <n v="0.44"/>
        <n v="0.189"/>
        <n v="0.534"/>
        <n v="0.331"/>
        <n v="0.285"/>
        <n v="0.887"/>
        <n v="3.322"/>
        <n v="1.743"/>
        <n v="1.432"/>
        <n v="0.414"/>
        <n v="0.784"/>
        <n v="1.36"/>
        <n v="1.652"/>
        <n v="0.195"/>
        <n v="0.545"/>
        <n v="0.522"/>
        <n v="0.7"/>
        <n v="1.207"/>
        <n v="0.845"/>
        <n v="0.779"/>
        <n v="1.246"/>
        <n v="0.633"/>
        <n v="1.815"/>
        <n v="2.197"/>
        <n v="0.476"/>
        <n v="2.503"/>
        <n v="0.847"/>
        <n v="1.361"/>
        <n v="1.245"/>
        <n v="1.228"/>
        <n v="0.848"/>
        <n v="0.71"/>
        <n v="0.438"/>
        <n v="1.116"/>
        <n v="3.982"/>
        <n v="0.859"/>
        <n v="4.312"/>
        <n v="1.205"/>
        <n v="0.943"/>
        <n v="1.497"/>
        <n v="1.273"/>
        <n v="8.032"/>
        <n v="5.084"/>
        <n v="0.828"/>
        <n v="1.338"/>
        <n v="2.927"/>
        <n v="1.807"/>
        <n v="0.468"/>
        <n v="0.333"/>
        <n v="0.958"/>
        <n v="1.682"/>
        <n v="3.606"/>
        <n v="3.159"/>
        <n v="1.512"/>
        <n v="0.843"/>
        <n v="1.436"/>
        <n v="0.634"/>
        <n v="0.36"/>
        <n v="0.421"/>
        <n v="0.276"/>
        <n v="2.944"/>
        <n v="1.88"/>
        <n v="2.035"/>
        <n v="4.937"/>
        <n v="1.975"/>
        <n v="2.248"/>
        <n v="0.919"/>
        <n v="1.354"/>
        <n v="1.597"/>
        <n v="0.596"/>
        <n v="0.287"/>
        <n v="0.502"/>
        <n v="1.34"/>
        <n v="0.442"/>
        <n v="1.683"/>
        <n v="0.621"/>
        <n v="2.523"/>
        <n v="2.297"/>
        <n v="0.528"/>
        <n v="1.079"/>
        <n v="0.498"/>
        <n v="2.237"/>
        <n v="1.206"/>
        <n v="1.849"/>
        <n v="1.35"/>
        <n v="1.059"/>
        <n v="0.961"/>
        <n v="1.335"/>
        <n v="0.617"/>
        <n v="1.131"/>
        <n v="0.909"/>
        <n v="2.028"/>
        <n v="1.224"/>
        <n v="1.697"/>
        <n v="0.413"/>
        <n v="1.366"/>
        <n v="1.967"/>
        <n v="0.642"/>
        <n v="0.6"/>
        <n v="0.613"/>
        <n v="0.546"/>
        <n v="0.547"/>
        <n v="1.216"/>
        <n v="1.142"/>
        <n v="0.565"/>
        <n v="2.264"/>
        <n v="0.79"/>
        <n v="0.486"/>
        <n v="0.62"/>
        <n v="0.539"/>
        <n v="0.759"/>
        <n v="0.748"/>
        <n v="0.743"/>
        <n v="0.858"/>
        <n v="0.554"/>
        <n v="1.043"/>
        <n v="0.471"/>
        <n v="0.68"/>
        <n v="1.267"/>
        <n v="0.452"/>
        <n v="0.832"/>
        <n v="0.43"/>
        <n v="0.727"/>
        <n v="0.999"/>
        <n v="1.463"/>
        <n v="0.766"/>
        <n v="0.771"/>
        <n v="0.855"/>
        <n v="1.052"/>
        <n v="0.683"/>
        <n v="0.935"/>
        <n v="0.92"/>
        <n v="1.628"/>
        <n v="0.753"/>
        <n v="0.775"/>
        <n v="0.687"/>
        <n v="0.543"/>
        <n v="1.153"/>
        <n v="1.696"/>
        <n v="0.571"/>
        <n v="0.483"/>
        <n v="0.685"/>
        <n v="0.746"/>
        <n v="0.763"/>
        <n v="0.898"/>
        <n v="2.121"/>
        <n v="2.26"/>
        <n v="1.848"/>
        <n v="0.469"/>
        <n v="0.494"/>
        <n v="1.928"/>
        <n v="0.619"/>
        <n v="0.444"/>
        <n v="0.373"/>
        <n v="0.457"/>
        <n v="0.526"/>
        <n v="0.35"/>
        <n v="0.618"/>
        <n v="0.614"/>
        <n v="0.827"/>
        <n v="0.306"/>
        <n v="0.317"/>
        <n v="0.292"/>
        <n v="1.371"/>
        <n v="0.349"/>
        <n v="1.553"/>
        <n v="1.341"/>
        <n v="0.578"/>
        <n v="1.42"/>
        <n v="2.023"/>
        <n v="0.28"/>
        <n v="0.623"/>
        <n v="0.688"/>
        <n v="1.596"/>
        <n v="0.857"/>
        <n v="0.548"/>
        <n v="0.51"/>
        <n v="0.573"/>
        <n v="0.411"/>
        <n v="0.325"/>
        <n v="1.667"/>
        <n v="1.651"/>
        <n v="0.2"/>
        <n v="1.215"/>
        <n v="0.755"/>
        <n v="0.367"/>
        <n v="1.124"/>
        <n v="0.835"/>
        <n v="0.762"/>
        <n v="1.117"/>
        <n v="0.951"/>
        <n v="1.715"/>
        <n v="1.192"/>
        <n v="0.55"/>
        <n v="0.96"/>
        <n v="0.965"/>
        <n v="2.201"/>
        <n v="2.651"/>
        <n v="1.047"/>
        <n v="0.658"/>
        <n v="1.417"/>
        <n v="1.801"/>
        <n v="1.051"/>
        <n v="1.26"/>
        <n v="1.727"/>
        <n v="0.677"/>
        <n v="0.588"/>
        <n v="1.258"/>
        <n v="1.888"/>
        <n v="1.687"/>
        <n v="1.736"/>
        <n v="1.695"/>
        <n v="1.555"/>
        <n v="0.931"/>
        <n v="0.599"/>
        <n v="0.884"/>
        <n v="0.267"/>
        <n v="0.252"/>
        <n v="1.234"/>
        <n v="1.04"/>
        <n v="0.888"/>
        <n v="1.414"/>
        <n v="0.992"/>
        <n v="0.776"/>
        <n v="0.819"/>
        <n v="2.205"/>
        <n v="1.534"/>
        <n v="0.45"/>
        <n v="1.783"/>
        <n v="0.927"/>
        <n v="0.363"/>
        <n v="1.107"/>
        <n v="0.94"/>
        <n v="2.538"/>
        <n v="0.247"/>
        <n v="0.671"/>
        <n v="2.055"/>
        <n v="0.403"/>
        <n v="3.318"/>
        <n v="0.382"/>
        <n v="1.226"/>
        <n v="2.581"/>
        <n v="3.171"/>
        <n v="0.993"/>
        <n v="1.012"/>
        <n v="0.583"/>
        <n v="2.013"/>
        <n v="0.378"/>
        <n v="0.85"/>
        <n v="1.178"/>
        <n v="1.843"/>
        <n v="1.339"/>
        <n v="0.316"/>
        <n v="1.094"/>
        <n v="0.699"/>
        <n v="0.913"/>
        <n v="1.036"/>
        <n v="0.241"/>
        <n v="1.082"/>
        <n v="0.994"/>
        <n v="0.574"/>
        <n v="1.006"/>
        <n v="0.98"/>
        <n v="0.479"/>
        <n v="0.392"/>
        <n v="0.638"/>
        <n v="0.561"/>
        <n v="0.664"/>
        <n v="1.33"/>
        <n v="1.154"/>
        <n v="0.432"/>
        <n v="0.946"/>
        <n v="0.954"/>
        <n v="1.776"/>
        <n v="0.384"/>
        <n v="0.672"/>
        <n v="0.881"/>
        <n v="0.433"/>
        <n v="1.342"/>
        <n v="1.024"/>
        <n v="0.918"/>
        <n v="0.268"/>
        <n v="0.829"/>
        <n v="1.496"/>
        <n v="1.004"/>
        <n v="1.543"/>
        <n v="1.185"/>
        <n v="1.07"/>
        <n v="1.523"/>
        <n v="0.936"/>
        <n v="1.951"/>
        <n v="0.26"/>
        <n v="0.622"/>
        <n v="0.487"/>
        <n v="1.159"/>
        <n v="1.57"/>
        <n v="1.774"/>
        <n v="1.415"/>
        <n v="0.744"/>
        <n v="1.259"/>
        <n v="1.134"/>
        <n v="1.396"/>
        <n v="0.796"/>
        <n v="0.358"/>
        <n v="1.636"/>
        <n v="0.482"/>
        <n v="0.423"/>
        <n v="0.874"/>
        <n v="1.151"/>
        <n v="0.643"/>
        <n v="1.035"/>
        <n v="0.332"/>
        <n v="0.894"/>
        <n v="0.956"/>
        <n v="0.212"/>
        <n v="1.846"/>
        <n v="1.507"/>
        <n v="1.325"/>
        <n v="3.42"/>
        <n v="1.3"/>
        <n v="1.587"/>
        <n v="0.73"/>
        <n v="0.721"/>
        <n v="1.767"/>
        <n v="1.796"/>
        <n v="2.016"/>
        <n v="1.451"/>
        <n v="3.193"/>
        <n v="1.219"/>
        <n v="1.223"/>
        <n v="1.63"/>
        <n v="1.319"/>
        <n v="0.538"/>
        <n v="3.41"/>
        <n v="2.495"/>
        <n v="2.814"/>
        <n v="3.756"/>
        <n v="1.876"/>
        <n v="1.669"/>
        <n v="1.363"/>
        <n v="1.14"/>
        <n v="3.07"/>
        <n v="1.861"/>
        <n v="1.52"/>
        <n v="0.813"/>
        <n v="0.903"/>
        <n v="1.03"/>
        <n v="1.464"/>
        <n v="1.582"/>
        <n v="1.164"/>
        <n v="3.518"/>
        <n v="1.11"/>
        <n v="0.533"/>
        <n v="0.87"/>
        <n v="0.905"/>
        <n v="0.684"/>
        <n v="1.399"/>
        <n v="1.53"/>
        <n v="0.83"/>
        <n v="3.65"/>
        <n v="1.466"/>
        <n v="4.21"/>
        <n v="0.63"/>
        <n v="1.44"/>
        <n v="1.095"/>
        <n v="1.58"/>
        <n v="2.178"/>
        <n v="0.37"/>
        <n v="2.29"/>
        <n v="1.309"/>
        <n v="1.718"/>
        <n v="1.31"/>
        <n v="4.292"/>
        <n v="0.982"/>
        <n v="3.54"/>
        <n v="5.044"/>
        <n v="3.254"/>
        <n v="1.061"/>
        <n v="2.933"/>
        <n v="0.521"/>
        <n v="0.379"/>
        <n v="0.663"/>
        <n v="1.585"/>
        <n v="0.449"/>
        <n v="0.473"/>
        <n v="0.374"/>
        <n v="0.745"/>
        <n v="1.402"/>
        <n v="0.254"/>
        <n v="0.23"/>
        <n v="2.592"/>
        <n v="1.023"/>
        <n v="1.694"/>
        <n v="0.39"/>
        <n v="0.501"/>
        <n v="0.711"/>
        <n v="0.597"/>
        <n v="1.017"/>
        <n v="0.481"/>
        <n v="0.798"/>
        <n v="0.991"/>
        <n v="0.811"/>
        <n v="0.529"/>
        <n v="0.47"/>
        <n v="1.868"/>
        <n v="0.823"/>
        <n v="0.395"/>
        <n v="0.639"/>
        <n v="0.659"/>
        <n v="0.872"/>
        <n v="1.127"/>
        <n v="0.846"/>
        <n v="0.451"/>
        <n v="0.321"/>
        <n v="0.787"/>
        <n v="0.986"/>
        <n v="0.402"/>
        <n v="0.983"/>
        <n v="0.749"/>
        <n v="0.758"/>
        <n v="0.719"/>
        <n v="1.379"/>
        <n v="1.663"/>
        <n v="1.165"/>
        <n v="0.488"/>
        <n v="1.603"/>
        <n v="1.294"/>
        <n v="1.251"/>
        <n v="0.725"/>
        <n v="1.556"/>
        <n v="0.646"/>
        <n v="0.651"/>
        <n v="0.926"/>
        <n v="6.196"/>
        <n v="0.861"/>
        <n v="0.216"/>
        <n v="0.795"/>
        <n v="0.567"/>
        <n v="0.915"/>
        <n v="3.845"/>
        <n v="2.87"/>
        <n v="0.976"/>
        <n v="1.333"/>
        <n v="0.606"/>
        <n v="2.778"/>
        <n v="1.639"/>
        <n v="4.276"/>
        <n v="0.969"/>
        <n v="0.42"/>
        <n v="1.574"/>
        <n v="2.8"/>
        <n v="1.194"/>
        <n v="1.701"/>
        <n v="2.284"/>
        <n v="0.783"/>
        <n v="0.601"/>
        <n v="1.462"/>
        <n v="1.075"/>
        <n v="2.416"/>
        <n v="0.647"/>
        <n v="1.674"/>
        <n v="1.698"/>
        <n v="0.842"/>
        <n v="0.867"/>
        <n v="0.84"/>
        <n v="1.865"/>
        <n v="2.661"/>
        <n v="0.654"/>
        <n v="1.624"/>
        <n v="3.523"/>
        <n v="2.438"/>
        <n v="0.949"/>
        <n v="1.356"/>
        <n v="1.069"/>
        <n v="3.123"/>
        <n v="0.963"/>
        <n v="1.85"/>
        <n v="0.793"/>
        <n v="1.629"/>
        <n v="1.771"/>
        <n v="3.595"/>
        <n v="0.868"/>
        <n v="4.024"/>
        <n v="3.137"/>
        <n v="3.44"/>
        <n v="1.439"/>
        <n v="3.85"/>
        <n v="1.745"/>
        <n v="1.2"/>
        <n v="1.599"/>
        <n v="2.2"/>
        <n v="0.485"/>
        <n v="0.405"/>
        <n v="0.553"/>
        <n v="0.696"/>
        <n v="2.501"/>
        <n v="1.136"/>
        <n v="1.485"/>
        <n v="0.148"/>
        <n v="1.851"/>
        <n v="1.253"/>
        <n v="1.979"/>
        <n v="0.303"/>
        <n v="2.522"/>
        <n v="1.183"/>
        <n v="1.425"/>
        <n v="1.18"/>
      </sharedItems>
    </cacheField>
    <cacheField name="Annotation">
      <sharedItems containsBlank="1" containsMixedTypes="1" containsNumber="1" containsInteger="1">
        <m/>
        <s v="son ettouffé par des vetements."/>
        <n v="0.0"/>
        <s v="A"/>
        <s v="U"/>
        <s v="B"/>
        <s v="C"/>
        <s v="N"/>
        <s v="Y"/>
        <s v="L"/>
        <s v="maman"/>
        <s v="3780000_3840000"/>
        <s v="4260000_4320000"/>
        <s v="6900000_6960000"/>
        <s v="10620000_10680000"/>
        <s v="15180000_15240000"/>
        <s v="20160000_20220000"/>
        <s v="20880000_20940000"/>
        <s v="28560000_28620000"/>
        <s v="29400000_29460000"/>
        <s v="34680000_34740000"/>
        <s v="là il y en a une."/>
        <s v="xxx mais c'est bon."/>
        <s v="tiens regarde ça c'est fait exprès."/>
        <s v="pour mordre."/>
        <s v="après ca peut te faire du bien."/>
        <s v="ça ça peut faire du bien."/>
        <s v="aux gensives."/>
        <s v="um."/>
        <s v="de mordre fort fort fort fort fort."/>
        <s v="et oui."/>
        <s v="on a ce xxx aussi."/>
        <s v="aller xxx."/>
        <s v="aller."/>
        <s v="xxx."/>
        <s v="arrête tu vas tomber."/>
        <s v="ça m'enerve en fait."/>
        <s v="oui mais en même temps."/>
        <s v="ça m'enerve."/>
        <s v="vroum vroum."/>
        <s v="vroum."/>
        <s v="en terme de fatigue non."/>
        <s v="dans les plans."/>
        <s v="et euh."/>
        <s v="je n'ai pas de regret en terme de fatigue."/>
        <s v="xxx je me dis finalement."/>
        <s v="on ecrit."/>
        <s v="si il est allumé."/>
        <s v="par contre là je ne sais plus où on en est."/>
        <s v="Ah."/>
        <s v="on fait le dos maintenant."/>
        <s v="attention je fais le dos."/>
        <s v="oh c'est un peu frais."/>
        <s v="oh lala."/>
        <s v="xxx maman?"/>
        <s v="hop"/>
        <s v="le bras la main."/>
        <s v="les doigts."/>
        <s v="bah oui."/>
        <s v="qu'est ce qu'il y a bin c'est pas grave."/>
        <s v="xxx à chaque fois mais c'est pas très grave."/>
        <s v="tu vas pouvoir la reprendre après."/>
        <s v="on fait l'autre bras."/>
        <s v="et la main."/>
        <s v="ton cou."/>
        <s v="on va mettre plus fort."/>
        <s v="qui c'est que tu as apperçut?"/>
        <s v="c'est Papa?"/>
        <s v="remets ça là."/>
        <s v="je suis en train de m'habiller."/>
        <s v="dans les bras de son Papa."/>
        <s v="et le bébé."/>
        <s v="comme Paul."/>
        <s v="tout à l'heure qui se cacahait."/>
        <s v="et la Maman."/>
        <s v="le Papa."/>
        <s v="et voilà tu l'as caché le bébé."/>
        <s v="tu les décaches."/>
        <s v="et voilà on le voit."/>
        <s v="c'est fini."/>
        <s v="il est fini le livre."/>
        <s v="on lit un autre petit."/>
        <s v="xxx et le poisson qui dit non."/>
        <s v="petit poisson rouge a faim."/>
        <s v="oh j'ai faim j'ai faim j'ai envie de manger."/>
        <s v="qu'est ce qu'il a envie de manger le poisson?"/>
        <s v="il a faim d'un bonbon."/>
        <s v="random1"/>
        <s v="random2"/>
        <s v="random3"/>
        <s v="random4"/>
        <s v="random5"/>
        <s v="random6"/>
        <s v="random7"/>
        <s v="random8"/>
        <s v="random9"/>
        <s v="random10"/>
        <s v="quoi?"/>
        <s v="ouais je sais."/>
        <s v="non ce n'est plus vroum maintenant."/>
        <s v="maintenant c'est."/>
        <s v="ouh!"/>
        <s v="oui!"/>
        <s v="viouh!"/>
        <s v="vouh!"/>
        <s v="ouh."/>
        <s v="xxx bruit d'aspirateur."/>
        <s v="ooh!"/>
        <s v="tu es fatigué?"/>
        <s v="souvent fatigué et euh."/>
        <s v="xxx mieux gérer."/>
        <s v="xxx et on peut."/>
        <s v="monter à."/>
        <s v="et Paul."/>
        <s v="[!=siffler]."/>
        <s v="oh oh!"/>
        <s v="ah putain."/>
        <s v="ah regarde."/>
        <s v="ah!"/>
        <s v="si tu savais ce que ça hydratait là d'un seul coup Paul, c'est un truc de ouf."/>
        <s v="tu l'as mis en route là le dictaphone?"/>
        <s v="ah ouais."/>
        <s v="euh alors."/>
        <s v="je vais peut être te le donner en dessert ce soir."/>
        <s v="du calme."/>
        <s v="boh!"/>
        <s v="[!=grogner]"/>
        <s v="on pleure sur papa."/>
        <s v="de toute façon on va changer le pull."/>
        <s v="s'il n'y a pas la place je suis bon pour manger seul."/>
        <s v="non."/>
        <s v="est ce que tu-."/>
        <s v="le nom &quot;Alma&quot; est dit dans ce fragment : nom du target child"/>
        <s v="Alma a été dit"/>
        <s v="les paroles du père sont en bruit de fond au loin."/>
        <s v="l'enregistreur doit surement être sous un un manteau, le son n'est pas nette : on entend le père et la mère."/>
        <s v="papa."/>
        <s v="[!=chante]."/>
        <s v="nono."/>
        <s v="xxx Maman."/>
        <s v="Maman."/>
        <s v="O"/>
        <n v="1.0"/>
        <s v="maman, elle parle à son enfant."/>
        <s v="papa"/>
        <s v="2460000_2520000"/>
        <s v="2700000_2760000"/>
        <s v="11520000_11580000"/>
        <s v="12240000_12300000"/>
        <s v="13800000_13860000"/>
        <s v="15000000_15060000"/>
        <s v="23640000_23700000"/>
        <s v="24000000_24060000"/>
        <s v="25200000_25260000"/>
        <s v="28260000_28320000"/>
        <s v="W"/>
        <s v="bon pour manger du dessert en guise de repas."/>
        <s v="mama."/>
        <s v="Tu veux de l'au mon chat?"/>
        <s v="Tu veux l'eau."/>
        <s v="non?"/>
        <s v="tu manges la tétine?"/>
        <s v="tu bois voilà."/>
        <s v="voilà."/>
        <s v="tu veux encore xxx."/>
        <s v="il faut en lever le couvercle mon chat."/>
        <s v="ouais."/>
        <s v="non non non."/>
        <s v="non Alma."/>
        <s v="&lt;le nutella&gt;[!=rire]"/>
        <s v="elle est &lt;ouf&gt; [!=fou] elle veut manger tout les petits pois maintenant."/>
        <s v="oui mais quand même."/>
        <s v="tu veux maman."/>
        <s v="tu veux les pâtes?"/>
        <s v="mais les pâtes tu sais, c'est des morceaux ma chérie, tu peux pas les-."/>
        <s v="je veux bien te donner."/>
        <s v="il y a des nature des pâtes encore."/>
        <s v="il doit en rester des nature des pâtes?"/>
        <s v="xxx sauce soja."/>
        <s v="ce soir elle en aura."/>
        <s v="qu'est ce qu'il y a chérie?"/>
        <s v="qu'est ce qu'il y a mon coeur?"/>
        <s v="[!=rire]."/>
        <s v="il va faire construire?"/>
        <s v="tu veux montrer à Tonton Karim comme tu avance avec ton chariot?"/>
        <s v="tu veux montrer avec ton chariot?"/>
        <s v="comment tu avances avec ton chariot?"/>
        <s v="ça y est tu veux montrer comment elle avance avec son chariot?"/>
        <s v="ça y est elle y est là."/>
        <s v="vas y vas y chérie, vite vite vite!"/>
        <s v="tu vois ou pas?"/>
        <s v="on attache les cheveux Alma."/>
        <s v="on est bien."/>
        <s v="bébé coeur."/>
        <s v="aller on se coiffe."/>
        <s v="on se coiffe?"/>
        <s v="xxx c'est plus facile pour mettre les wagons."/>
        <s v="merci mon coeur."/>
        <s v="tu es prête?"/>
        <s v="tu prends ça ou pas."/>
        <s v="d'accord."/>
        <s v="on va prendre le goûter?"/>
        <s v="Papa il prend la douche."/>
        <s v="et nous on prend le goûter."/>
        <s v="après on va se promener."/>
        <s v="d'accord mon chat."/>
        <s v="alors."/>
        <s v="on a besoin de quoi pour le goûter."/>
        <s v="une cuillère!"/>
        <s v="on prend la cuillère verte."/>
        <s v="tu l'as prends?"/>
        <s v="ah ok."/>
        <s v="on prend la cuillère."/>
        <s v="ça on prend ça."/>
        <s v="cassis attend on va demander à Papa de l'ouvrir."/>
        <s v="chat tu peux ouvrir le petit pot s'il te plaît."/>
        <s v="tu peux venir ouvrir le petit pot s'il te plait."/>
        <s v="[!=miauler]."/>
        <s v="[!=bêler]."/>
        <s v="[!=hennir]."/>
        <s v=" [!=grouiner]."/>
        <s v="le cochon."/>
        <s v="Oh il manque la poule!"/>
        <s v="la poule là!"/>
        <s v="là elle est laà la poule."/>
        <s v="ti mets la poule."/>
        <s v="qui est lç regarde?"/>
        <s v="Papa!"/>
        <s v="tu sais que elle-."/>
        <s v="Elle guêtait devant la porte."/>
        <s v="Et elle regardait même sous la porte."/>
        <s v="Doudou!"/>
        <s v="tiens sa sucette."/>
        <s v="prends sa sucette."/>
        <s v="on ferme le manteau."/>
        <s v="on ferme le manteau tu dis au revoir."/>
        <s v="tu dis au revoir."/>
        <s v="tu dis au revoir à Elisabeth."/>
        <s v="&lt;xxx&gt;[!=chuchote]."/>
        <s v="tu peux lui fermer son manteau son blouson s'il te plait."/>
        <s v="fais coucou chérie."/>
        <s v="on y va, on y va, on y va."/>
        <s v="tiens châton."/>
        <s v="oui tu es fatiguée je sais c'est l'heure de faire dodo."/>
        <s v="il y en a plus."/>
        <s v=" voila!"/>
        <s v="c'était bon hier?"/>
        <s v="ouis mais c'est juste pour jouer."/>
        <s v="oh op op les mouchoirs."/>
        <s v="non"/>
        <s v="et oui ça c'est des pâtes."/>
        <s v="c'est pour moi."/>
        <s v="ouais ouais."/>
        <s v="il doit y avoir un truc là."/>
        <s v="ah oui oui."/>
        <s v="c'est pour Papa."/>
        <s v="genre mile euros quelque chose comme ça."/>
        <s v="et lui il prend quarente pour cent de ça."/>
        <s v="et donc je pense qu'il a xxx."/>
        <s v="tu sais le terrain qu'ils avaient acheté là."/>
        <s v="ouais voilà exactement."/>
        <s v="bin oui."/>
        <s v="bouge pas Karim."/>
        <s v="aller on va lui montrer."/>
        <s v="&lt;ah&gt;[!=crier]."/>
        <s v="en live!"/>
        <s v="genre ça."/>
        <s v="oui mais c'est qui devrais le récuprérer."/>
        <s v="&lt; ouias&gt; [!= cris ]."/>
        <s v="ah oui?"/>
        <s v="c'est drole."/>
        <s v="coucou."/>
        <s v="et ouais Papa."/>
        <s v="aller Alma."/>
        <s v="on va y aller."/>
        <s v="hop!"/>
        <s v="voila."/>
        <s v="pas de son dans ce clip"/>
        <s v="pas de son sur ce clip."/>
        <s v="son étouffé, on entend de la parole du père mais inaudible."/>
        <s v="musique en arrière fond."/>
        <s v="baboum."/>
        <s v="720000_780000"/>
        <s v="4560000_4620000"/>
        <s v="5460000_5520000"/>
        <s v="11460000_11520000"/>
        <s v="12060000_12120000"/>
        <s v="21000000_21060000"/>
        <s v="22620000_22680000"/>
        <s v="34320000_34380000"/>
        <s v="38760000_38820000"/>
        <s v="38940000_39000000"/>
        <s v="on fait quoi pour le petit déjeuner?"/>
        <s v="j'ai envoyé un texto à xxx."/>
        <s v="boum badaboum."/>
        <s v="exactement."/>
        <s v="baboum il a fait le xxx."/>
        <s v="bam."/>
        <s v="xxx tombé."/>
        <s v="euh."/>
        <s v="j'ai envoyé un texto à Théo parce que."/>
        <s v="[xxx]&lt;!=baille&gt;."/>
        <s v="qu'est ce que c'est dur ce matin."/>
        <s v="moi j'ai fait la xxx tu as vu toi?"/>
        <s v="vous l'avez acheté ou ?"/>
        <s v="boh."/>
        <s v="bin ça alors!"/>
        <s v="Constance."/>
        <s v="commencez pas."/>
        <s v="tiens biquette hop."/>
        <s v="nana!"/>
        <s v="viens là toi."/>
        <s v="oh dis donc."/>
        <s v="mais regarde tu as les pieds congelés en plus."/>
        <s v="non non non c'est pas toi qui décide Constance."/>
        <s v="regarde."/>
        <s v="là."/>
        <s v="Maman elle prend sa douche."/>
        <s v="tiens chaton regarde Papa il a prévu plein de jouets."/>
        <s v="hop on va aller dans le transat attend attend hehehe."/>
        <s v="on s'énerve pas."/>
        <s v="oh ba ouloulou."/>
        <s v="dans la douche."/>
        <s v="Papa il a pris les ballons."/>
        <s v="du coup heu."/>
        <s v="moi j'appellerais Yann juste."/>
        <s v="tu n'y vas pas."/>
        <s v="et puis avec le corona c'est pas très bien quand même."/>
        <s v="je vousdrais pas lui refiler quelque chose."/>
        <s v="tu as dis quoi?"/>
        <s v="mais on s'en fou."/>
        <s v="mais oui."/>
        <s v="hier on a été."/>
        <s v="mais c'est chez nous."/>
        <s v="euh non."/>
        <s v="ce sera peut être plus simple avec les enfants."/>
        <s v="non tu as raison."/>
        <s v="et les prendre."/>
        <s v="tu le donne à Romane."/>
        <s v="tu le donnes regarde on a appris."/>
        <s v="hier à donner."/>
        <s v="tu le donnes à Romane."/>
        <s v="regarde Adèle elle te donne le mouton."/>
        <s v="on le prend?"/>
        <s v="merci Constance."/>
        <s v="papam."/>
        <s v="mais je ne sais pas si."/>
        <s v="c'est devant mes yeux."/>
        <s v="tiens regarde."/>
        <s v="[!=bruit d'étonnement]."/>
        <s v="la belle au bois dormant."/>
        <s v="vous l'avez relu récemment?"/>
        <s v="en même temps il ne craint rien le pauvre."/>
        <s v="après c'est dans la tête."/>
        <s v="le lait que l'on a ramené il était pas très bon."/>
        <s v="ha je t'ai vu faire."/>
        <s v="tu es tombé."/>
        <s v="mince alors."/>
        <s v="comment s'est possible."/>
        <s v="xxx près."/>
        <s v="[!=chuchote]."/>
        <s v="va faire comme des petits chats."/>
        <s v="tu veux que je te montre."/>
        <s v="moi aussi je vais juste passer un coup de fil."/>
        <s v="xxx son anniversaire dans 2 semaines."/>
        <s v="c'est bien."/>
        <s v="tu vas faire la même xxx."/>
        <s v="je pensais que l'on faisait ça ici."/>
        <s v="xx le reflexe xxx très bien."/>
        <s v="après il ne me tape pas dessus."/>
        <s v="je vais le chercher juste."/>
        <s v="je ne serais pas à l'heure mais du coup."/>
        <s v="manger un petit truc pour ton anniversaire là."/>
        <s v="après moi j'arriverais tranquille."/>
        <s v="ah merde j'ai oublié de xxx."/>
        <s v="je t'emène à la gare après."/>
        <s v="ah oui on l'a lu celui là."/>
        <s v="regarde c'est la belle au bois dormant."/>
        <s v="oh qu'est ce que c'est beau."/>
        <s v="il était une fois à l'époque des fées."/>
        <s v="une jolie princesse une princesse."/>
        <s v="cette fée fut invité à son baptême."/>
        <s v="et lui fit de merveilleux dons."/>
        <s v="la beauté."/>
        <s v="la bonté."/>
        <s v="la gentillesse."/>
        <s v="la curiosité."/>
        <s v="la générostité."/>
        <s v="et."/>
        <s v="l'intelligence et le courage."/>
        <s v="elle s'en fout complet."/>
        <s v="oh jolie coup."/>
        <s v="regarde la."/>
        <s v="ça m'est arrivé en plein dans la tronche."/>
        <s v="regardez."/>
        <s v="Mamie."/>
        <s v="veut pas."/>
        <s v="il y a mon anniversaire."/>
        <s v="je peux l'avoir s'il te plait."/>
        <s v="Maman je peux l'avoir?"/>
        <s v="oh bravo Constance."/>
        <s v="hey."/>
        <s v="tu ne sautes pas."/>
        <s v="oui c'est vrai."/>
        <s v="c'est horrible."/>
        <s v="elle est ravie regarde la."/>
        <s v="xxx bravo chérie."/>
        <s v="on peut le faire ici si tu veux chérie."/>
        <s v="c'est quand même plus simple peut être."/>
        <s v="euh ouais."/>
        <s v="regarde xxx."/>
        <s v="moi je suis d'accord."/>
        <s v="xxx delicate."/>
        <s v="oup la."/>
        <s v="tu as vu comme elle les regarde."/>
        <s v="on va les chercher."/>
        <s v="non non mais on peut aller les chercher."/>
        <s v="pourquoi?"/>
        <s v="moi."/>
        <s v="tiens Romane Chérie."/>
        <s v="remet ton xxx."/>
        <s v="et tu l'as attrapé."/>
        <s v="ho!"/>
        <s v="mais comme par hasard."/>
        <s v="ca va aller."/>
        <s v="cest Constantin."/>
        <s v="Constantin."/>
        <s v="petit esquimau."/>
        <s v="c'est Constantin xxx."/>
        <s v="Constantin le nageur qui va à travers les mers."/>
        <s v="mais non Constantin."/>
        <s v="regarde un lapin."/>
        <s v="le pole nord xxx."/>
        <s v="ne tape pas dans la lampe."/>
        <s v="ne tape pas tu ne tapes pas dans le lustre."/>
        <s v="pas trop dans le lustre."/>
        <s v="sinon ça peut casser des petits bouts de verres."/>
        <s v="et de tomber sur les tapis."/>
        <s v="sur le tapis de Constance."/>
        <s v="je m'excuse j'ai pas compris ce que tu as dis."/>
        <s v="demain à l'école c'est plutôt."/>
        <s v="xxx un verre d'eau."/>
        <s v="à la surface xxx."/>
        <s v="1620000_1680000"/>
        <s v="6840000_6900000"/>
        <s v="6960000_7020000"/>
        <s v="10200000_10260000"/>
        <s v="10740000_10800000"/>
        <s v="17820000_17880000"/>
        <s v="19200000_19260000"/>
        <s v="23940000_24000000"/>
        <s v="27960000_28020000"/>
        <s v="op la ça c'est fait."/>
        <s v="tiens tu peux?"/>
        <s v=" tu peux venir voir avec lui je vais nettoyer sa tétine pour faire son bib"/>
        <s v="parce qu'il ne va pas avoir la patience."/>
        <s v="&lt;d'attendre jusque là ce bébé &gt; [!=chanter]"/>
        <s v="bah alors."/>
        <s v="&lt;bah alors&gt; [!=chuchoter]"/>
        <s v="on va mettre le petit bavoir après."/>
        <s v="tiens prends le bavoir."/>
        <s v="on n'oublie pas de le mettre."/>
        <s v="tu le tiens?"/>
        <s v="tu veux pas?"/>
        <s v="tu veux pas lacher la main"/>
        <s v="xxx je vais ranger les chaussettes."/>
        <s v="ah tu as trouvé un scratch à tirer là."/>
        <s v="faut toujours que tu trouves quelque chose toi."/>
        <s v="oula!"/>
        <s v="ouh le vent !"/>
        <s v="aller on rentre."/>
        <s v="hop là!"/>
        <s v="tiens elle a du glisser en dessous sa sucette."/>
        <s v="ah non elle est sur la table, ok."/>
        <s v="non c'est bon."/>
        <s v="en fait c'est marqué bio dessus mais après si il n'y a pas tu peux acheter celui là, c'est moins grave que."/>
        <s v="oui oui oui."/>
        <s v="met celui là on trouvera l'autre après en magasin."/>
        <s v="quelque part."/>
        <s v=" met le."/>
        <s v=" oui il y a pas moyen de supprimer ce truc, xxx."/>
        <s v="pour rien."/>
        <s v=" alors bébé si je te prends avec moi est ce que je vais pouvoir suivre."/>
        <s v="mon travail."/>
        <s v="est ce que tu vas vouloir arracher?"/>
        <s v="&lt;xxx&gt;[!=chuchoter]"/>
        <s v="&lt;na na &gt; [!=chanter]"/>
        <s v="Tu as faim xxx bah ouais."/>
        <s v="musique ne nourrit pas je comprends."/>
        <s v="tu peux le dire."/>
        <s v="on monte un peu."/>
        <s v="déjà."/>
        <s v="tu veux dormir."/>
        <s v="normal xxx."/>
        <s v="ouais c'est que il y a pas d'autres choses, j'ai mis destop hein."/>
        <s v="tu vois avec destop xxx."/>
        <s v="c'est pareil."/>
        <s v="je prends l'autre ouais."/>
        <s v="je mets destop."/>
        <s v="c'est horrible hein?"/>
        <s v="pas de parole, bruit de voiture"/>
        <s v="bruit étouffé par un vetement "/>
        <s v="aha."/>
        <s v="tata."/>
        <s v="ta."/>
        <s v="2340000_2400000"/>
        <s v="6300000_6360000"/>
        <s v="17700000_17760000"/>
        <s v="21840000_21900000"/>
        <s v="24060000_24120000"/>
        <s v="28440000_28500000"/>
        <s v="30900000_30960000"/>
        <s v="39060000_39120000"/>
        <s v="39420000_39480000"/>
        <s v="51900000_51960000"/>
        <s v="xxx avec de l'eau c'est plus simple."/>
        <s v="xxx tu en as mangé suffisamment chérie."/>
        <s v="tu en as mangé deux?"/>
        <s v="tu es sûr?"/>
        <s v="tu peux en manger encore un."/>
        <s v="les tomates c'est que de l'eau ça se mange tout seul."/>
        <s v="xxx tu peux xxx."/>
        <s v="il est quelque part où il fait du bruit mais."/>
        <s v="met lui la xxx."/>
        <s v="toi et moi xxx."/>
        <s v="tu devrais mettre un manteau tu vas avoir froid."/>
        <s v="ça chérie je sais ça dépend de xxx tu sais si il a pas trop mal au &lt;pattoune&gt;[!=pattes]."/>
        <s v="on fait une tour dans le coin et puis on verra."/>
        <s v="et tu as pas froid mon Nounou."/>
        <s v="toi ma chérie tu n'as pas froid xxx?"/>
        <s v="non!"/>
        <s v="tu es trop chou tu es trop chou!"/>
        <s v="elle t'a donné un coup?"/>
        <s v="non là il faut te mettre sur le trottoir."/>
        <s v="tu te met sur le trottoir aller viens xxx trottoir."/>
        <s v="trottoir on va pas attendre Papi au mileu de la route."/>
        <s v="aller viens trottoir."/>
        <s v="bonjour madame."/>
        <s v="va sur le trottoir ludo."/>
        <s v="aller mon coeur viens on va s'habiller parce que je sens que tu attrapes froids je sais que c'est très très agréable."/>
        <s v="&lt;oui oui oui&gt;[!=rire]."/>
        <s v="mais la tu risque d'attraper froid ma chérie oh oui oui."/>
        <s v="viens mon amour viens Rose Rose chérie Rose."/>
        <s v="il faut s'habiller mon coeur vraiment."/>
        <s v="parce que là ce serait pas prudent que tu te ballade comme cela trop longtemps."/>
        <s v="sans pyjama d'accords."/>
        <s v="tu as quand même été malade."/>
        <s v="en plus là tu tousses un petit peu."/>
        <s v="donc il faut s'habiller pour être bien au chaud."/>
        <s v="&lt;lalala&gt;[!=chanter]."/>
        <s v="tout va bien."/>
        <s v="bravo chérie."/>
        <s v="très très bien."/>
        <s v="ouais ouais ca va être l'heure de manger."/>
        <s v="tu sais ce que j'ai fait de ton pyjama?"/>
        <s v="il est blanc."/>
        <s v="bin oui mais en même temps."/>
        <s v="&lt;hahaha&gt;[!=rire]."/>
        <s v="tu lui dis d'arreter et tu."/>
        <s v="et tu lui fais le coup de la chaussette."/>
        <s v="qu'est ce qu'elle fait &quot;Sassou&quot;?"/>
        <s v="tellement déglingo."/>
        <s v="c'est un beau bob."/>
        <s v="c'est même un mastar."/>
        <s v="on a eu deux mastar coup sur coup."/>
        <s v="faut qu'elle arrête de manger xxx."/>
        <s v="cette enfant."/>
        <s v="il y a pas de couches."/>
        <s v="&lt;elles sont là les couches&gt;[!=chuchoter]."/>
        <s v="&lt;tututu&gt;[!=chanter]."/>
        <s v="qu'est ce que tu fais chérie?"/>
        <s v="l'éléphant?"/>
        <s v="xxx ça farfouille."/>
        <s v="hop."/>
        <s v="encore."/>
        <s v="xxx par contre je lui ai re donné l'oiseau tu fais gaffe à ce qu'elle ne le mette pas dans son."/>
        <s v="pas trop vite chérié va pas trop vite je sais que tu force mais."/>
        <s v="qu'est ce qu'elle a?"/>
        <s v="ça permettrais de faire xxx."/>
        <s v="je vais faire passer par dessus ton machin là."/>
        <s v="&lt;queria xxx &gt;[!=espagnol]."/>
        <s v="arrête."/>
        <s v="bouip."/>
        <s v="tu sais le c'est un beau bob."/>
        <s v="c'est un bob ou un?"/>
        <s v="un beau bob."/>
        <s v="c'est pas de bol."/>
        <s v="j'arrive xxx."/>
        <s v="mais j'en ai mangé que deux!"/>
        <s v="c'est vrai hein."/>
        <s v="oui deux."/>
        <s v="promis."/>
        <s v="merci."/>
        <s v="Papa a dit que je devais finir mes tomates."/>
        <s v="xxx prends prends."/>
        <s v="prends tu peux le prendre?"/>
        <s v="non tu ne met pas dans la bouche."/>
        <s v="où est ce qu'il est l'oiseau?"/>
        <s v="moi j'ai le mien."/>
        <s v="on va aller en forêt?"/>
        <s v="bonjour."/>
      </sharedItems>
    </cacheField>
    <cacheField name="Filename" numFmtId="0">
      <sharedItems>
        <s v="e20200302_155025_008232random_native-LML.eaf"/>
        <s v="e20200220_153526_008232random_native.eaf-LML.eaf"/>
        <s v="e20200304_111401_013098random_native-LML.eaf"/>
        <s v="e20200226_105144_013099random_native.eaf-LML.eaf"/>
        <s v="e20200226_121334_009458random_native-LML.eaf"/>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rench babies" cacheId="0" dataCaption="" compact="0" compactData="0">
  <location ref="I3:P8" firstHeaderRow="0" firstDataRow="2" firstDataCol="1" rowPageCount="1" colPageCount="1"/>
  <pivotFields>
    <pivotField name="Subtier" axis="axisRow" compact="0" outline="0" multipleItemSelectionAllowed="1" showAll="0" sortType="ascending">
      <items>
        <item h="1" x="2"/>
        <item h="1" x="0"/>
        <item h="1" x="12"/>
        <item h="1" x="10"/>
        <item h="1" x="9"/>
        <item h="1" x="20"/>
        <item h="1" x="7"/>
        <item h="1" x="13"/>
        <item h="1" x="23"/>
        <item h="1" x="25"/>
        <item h="1" x="15"/>
        <item h="1" x="1"/>
        <item h="1" x="6"/>
        <item h="1" x="5"/>
        <item h="1" x="16"/>
        <item x="4"/>
        <item x="11"/>
        <item x="21"/>
        <item x="8"/>
        <item x="19"/>
        <item x="18"/>
        <item h="1" x="14"/>
        <item h="1" x="22"/>
        <item h="1" x="3"/>
        <item h="1" x="17"/>
        <item h="1" x="24"/>
        <item t="default"/>
      </items>
    </pivotField>
    <pivotField name="Tier" axis="axisPage" compact="0" outline="0" multipleItemSelectionAllowed="1" showAll="0">
      <items>
        <item h="1" x="0"/>
        <item x="1"/>
        <item x="2"/>
        <item x="3"/>
        <item x="4"/>
        <item x="5"/>
        <item x="6"/>
        <item x="7"/>
        <item t="default"/>
      </items>
    </pivotField>
    <pivotField name="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t="default"/>
      </items>
    </pivotField>
    <pivotField name="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name="Annotation" axis="axisCol" dataField="1" compact="0" outline="0" multipleItemSelectionAllowed="1" showAll="0" sortType="ascending">
      <items>
        <item x="0"/>
        <item x="2"/>
        <item x="142"/>
        <item x="220"/>
        <item x="482"/>
        <item x="479"/>
        <item x="480"/>
        <item x="454"/>
        <item x="245"/>
        <item x="218"/>
        <item x="349"/>
        <item x="137"/>
        <item x="360"/>
        <item x="126"/>
        <item x="219"/>
        <item x="217"/>
        <item x="182"/>
        <item x="114"/>
        <item x="301"/>
        <item x="268"/>
        <item x="264"/>
        <item x="458"/>
        <item x="456"/>
        <item x="568"/>
        <item x="557"/>
        <item x="549"/>
        <item x="169"/>
        <item x="486"/>
        <item x="540"/>
        <item x="580"/>
        <item x="569"/>
        <item x="238"/>
        <item x="485"/>
        <item x="446"/>
        <item x="14"/>
        <item x="447"/>
        <item x="285"/>
        <item x="147"/>
        <item x="286"/>
        <item x="148"/>
        <item x="149"/>
        <item x="150"/>
        <item x="15"/>
        <item x="443"/>
        <item x="507"/>
        <item x="448"/>
        <item x="449"/>
        <item x="16"/>
        <item x="17"/>
        <item x="287"/>
        <item x="508"/>
        <item x="288"/>
        <item x="505"/>
        <item x="151"/>
        <item x="450"/>
        <item x="152"/>
        <item x="509"/>
        <item x="145"/>
        <item x="153"/>
        <item x="146"/>
        <item x="451"/>
        <item x="154"/>
        <item x="510"/>
        <item x="18"/>
        <item x="19"/>
        <item x="511"/>
        <item x="289"/>
        <item x="20"/>
        <item x="11"/>
        <item x="290"/>
        <item x="291"/>
        <item x="512"/>
        <item x="513"/>
        <item x="12"/>
        <item x="283"/>
        <item x="514"/>
        <item x="284"/>
        <item x="506"/>
        <item x="444"/>
        <item x="13"/>
        <item x="445"/>
        <item x="282"/>
        <item x="3"/>
        <item x="442"/>
        <item x="374"/>
        <item x="473"/>
        <item x="211"/>
        <item x="121"/>
        <item x="376"/>
        <item x="254"/>
        <item x="269"/>
        <item x="116"/>
        <item x="117"/>
        <item x="466"/>
        <item x="118"/>
        <item x="49"/>
        <item x="502"/>
        <item x="273"/>
        <item x="539"/>
        <item x="470"/>
        <item x="194"/>
        <item x="263"/>
        <item x="536"/>
        <item x="32"/>
        <item x="33"/>
        <item x="133"/>
        <item x="206"/>
        <item x="353"/>
        <item x="25"/>
        <item x="369"/>
        <item x="373"/>
        <item x="204"/>
        <item x="35"/>
        <item x="581"/>
        <item x="51"/>
        <item x="27"/>
        <item x="5"/>
        <item x="296"/>
        <item x="281"/>
        <item x="457"/>
        <item x="58"/>
        <item x="297"/>
        <item x="193"/>
        <item x="306"/>
        <item x="556"/>
        <item x="261"/>
        <item x="125"/>
        <item x="305"/>
        <item x="156"/>
        <item x="537"/>
        <item x="600"/>
        <item x="262"/>
        <item x="582"/>
        <item x="294"/>
        <item x="551"/>
        <item x="501"/>
        <item x="6"/>
        <item x="365"/>
        <item x="428"/>
        <item x="347"/>
        <item x="270"/>
        <item x="79"/>
        <item x="499"/>
        <item x="404"/>
        <item x="563"/>
        <item x="67"/>
        <item x="496"/>
        <item x="586"/>
        <item x="251"/>
        <item x="255"/>
        <item x="408"/>
        <item x="562"/>
        <item x="584"/>
        <item x="589"/>
        <item x="246"/>
        <item x="26"/>
        <item x="526"/>
        <item x="36"/>
        <item x="38"/>
        <item x="393"/>
        <item x="213"/>
        <item x="578"/>
        <item x="424"/>
        <item x="188"/>
        <item x="187"/>
        <item x="214"/>
        <item x="335"/>
        <item x="179"/>
        <item x="425"/>
        <item x="566"/>
        <item x="381"/>
        <item x="215"/>
        <item x="72"/>
        <item x="308"/>
        <item x="358"/>
        <item x="186"/>
        <item x="307"/>
        <item x="429"/>
        <item x="426"/>
        <item x="271"/>
        <item x="205"/>
        <item x="200"/>
        <item x="322"/>
        <item x="70"/>
        <item x="42"/>
        <item x="29"/>
        <item x="128"/>
        <item x="491"/>
        <item x="440"/>
        <item x="548"/>
        <item x="231"/>
        <item x="124"/>
        <item x="324"/>
        <item x="170"/>
        <item x="405"/>
        <item x="229"/>
        <item x="390"/>
        <item x="532"/>
        <item x="475"/>
        <item x="265"/>
        <item x="352"/>
        <item x="547"/>
        <item x="41"/>
        <item x="574"/>
        <item x="484"/>
        <item x="131"/>
        <item x="437"/>
        <item x="258"/>
        <item x="230"/>
        <item x="43"/>
        <item x="63"/>
        <item x="74"/>
        <item x="71"/>
        <item x="337"/>
        <item x="382"/>
        <item x="257"/>
        <item x="203"/>
        <item x="272"/>
        <item x="250"/>
        <item x="30"/>
        <item x="113"/>
        <item x="327"/>
        <item x="528"/>
        <item x="421"/>
        <item x="559"/>
        <item x="78"/>
        <item x="76"/>
        <item x="388"/>
        <item x="122"/>
        <item x="334"/>
        <item x="409"/>
        <item x="299"/>
        <item x="295"/>
        <item x="240"/>
        <item x="565"/>
        <item x="467"/>
        <item x="266"/>
        <item x="256"/>
        <item x="355"/>
        <item x="401"/>
        <item x="340"/>
        <item x="332"/>
        <item x="422"/>
        <item x="55"/>
        <item x="471"/>
        <item x="319"/>
        <item x="275"/>
        <item x="573"/>
        <item x="86"/>
        <item x="177"/>
        <item x="253"/>
        <item x="555"/>
        <item x="80"/>
        <item x="522"/>
        <item x="379"/>
        <item x="165"/>
        <item x="543"/>
        <item x="183"/>
        <item x="176"/>
        <item x="397"/>
        <item x="567"/>
        <item x="244"/>
        <item x="300"/>
        <item x="293"/>
        <item x="587"/>
        <item x="439"/>
        <item x="498"/>
        <item x="44"/>
        <item x="371"/>
        <item x="367"/>
        <item x="398"/>
        <item x="497"/>
        <item x="69"/>
        <item x="375"/>
        <item x="579"/>
        <item x="370"/>
        <item x="123"/>
        <item x="175"/>
        <item x="328"/>
        <item x="9"/>
        <item x="571"/>
        <item x="135"/>
        <item x="389"/>
        <item x="383"/>
        <item x="350"/>
        <item x="384"/>
        <item x="386"/>
        <item x="224"/>
        <item x="387"/>
        <item x="385"/>
        <item x="21"/>
        <item x="223"/>
        <item x="316"/>
        <item x="56"/>
        <item x="221"/>
        <item x="354"/>
        <item x="132"/>
        <item x="75"/>
        <item x="432"/>
        <item x="57"/>
        <item x="134"/>
        <item x="520"/>
        <item x="100"/>
        <item x="333"/>
        <item x="423"/>
        <item x="588"/>
        <item x="346"/>
        <item x="541"/>
        <item x="174"/>
        <item x="430"/>
        <item x="330"/>
        <item x="331"/>
        <item x="313"/>
        <item x="157"/>
        <item x="10"/>
        <item x="317"/>
        <item x="399"/>
        <item x="143"/>
        <item x="140"/>
        <item x="395"/>
        <item x="372"/>
        <item x="344"/>
        <item x="197"/>
        <item x="592"/>
        <item x="477"/>
        <item x="523"/>
        <item x="357"/>
        <item x="363"/>
        <item x="303"/>
        <item x="598"/>
        <item x="325"/>
        <item x="411"/>
        <item x="418"/>
        <item x="483"/>
        <item x="112"/>
        <item x="280"/>
        <item x="488"/>
        <item x="7"/>
        <item x="310"/>
        <item x="433"/>
        <item x="434"/>
        <item x="249"/>
        <item x="168"/>
        <item x="474"/>
        <item x="99"/>
        <item x="533"/>
        <item x="416"/>
        <item x="314"/>
        <item x="167"/>
        <item x="336"/>
        <item x="596"/>
        <item x="530"/>
        <item x="160"/>
        <item x="130"/>
        <item x="138"/>
        <item x="493"/>
        <item x="141"/>
        <item x="321"/>
        <item x="400"/>
        <item x="52"/>
        <item x="312"/>
        <item x="222"/>
        <item x="84"/>
        <item x="391"/>
        <item x="53"/>
        <item x="115"/>
        <item x="248"/>
        <item x="378"/>
        <item x="207"/>
        <item x="31"/>
        <item x="564"/>
        <item x="191"/>
        <item x="46"/>
        <item x="192"/>
        <item x="62"/>
        <item x="50"/>
        <item x="292"/>
        <item x="527"/>
        <item x="235"/>
        <item x="234"/>
        <item x="343"/>
        <item x="81"/>
        <item x="490"/>
        <item x="461"/>
        <item x="407"/>
        <item x="127"/>
        <item x="209"/>
        <item x="212"/>
        <item x="320"/>
        <item x="195"/>
        <item x="599"/>
        <item x="415"/>
        <item x="459"/>
        <item x="65"/>
        <item x="201"/>
        <item x="274"/>
        <item x="241"/>
        <item x="107"/>
        <item x="452"/>
        <item x="597"/>
        <item x="494"/>
        <item x="98"/>
        <item x="553"/>
        <item x="252"/>
        <item x="260"/>
        <item x="166"/>
        <item x="469"/>
        <item x="101"/>
        <item x="105"/>
        <item x="403"/>
        <item x="590"/>
        <item x="267"/>
        <item x="37"/>
        <item x="171"/>
        <item x="476"/>
        <item x="243"/>
        <item x="102"/>
        <item x="247"/>
        <item x="468"/>
        <item x="413"/>
        <item x="144"/>
        <item x="593"/>
        <item x="323"/>
        <item x="202"/>
        <item x="227"/>
        <item x="136"/>
        <item x="345"/>
        <item x="48"/>
        <item x="455"/>
        <item x="544"/>
        <item x="500"/>
        <item x="277"/>
        <item x="278"/>
        <item x="435"/>
        <item x="576"/>
        <item x="427"/>
        <item x="83"/>
        <item x="24"/>
        <item x="481"/>
        <item x="417"/>
        <item x="233"/>
        <item x="595"/>
        <item x="591"/>
        <item x="577"/>
        <item x="560"/>
        <item x="85"/>
        <item x="59"/>
        <item x="180"/>
        <item x="181"/>
        <item x="302"/>
        <item x="570"/>
        <item x="478"/>
        <item x="66"/>
        <item x="226"/>
        <item x="97"/>
        <item x="87"/>
        <item x="96"/>
        <item x="88"/>
        <item x="89"/>
        <item x="90"/>
        <item x="91"/>
        <item x="92"/>
        <item x="93"/>
        <item x="94"/>
        <item x="95"/>
        <item x="342"/>
        <item x="377"/>
        <item x="392"/>
        <item x="431"/>
        <item x="410"/>
        <item x="315"/>
        <item x="394"/>
        <item x="420"/>
        <item x="68"/>
        <item x="129"/>
        <item x="545"/>
        <item x="47"/>
        <item x="119"/>
        <item x="436"/>
        <item x="279"/>
        <item x="1"/>
        <item x="109"/>
        <item x="438"/>
        <item x="504"/>
        <item x="503"/>
        <item x="561"/>
        <item x="225"/>
        <item x="309"/>
        <item x="318"/>
        <item x="242"/>
        <item x="472"/>
        <item x="460"/>
        <item x="23"/>
        <item x="348"/>
        <item x="419"/>
        <item x="232"/>
        <item x="453"/>
        <item x="524"/>
        <item x="529"/>
        <item x="64"/>
        <item x="73"/>
        <item x="550"/>
        <item x="552"/>
        <item x="535"/>
        <item x="329"/>
        <item x="487"/>
        <item x="546"/>
        <item x="414"/>
        <item x="162"/>
        <item x="525"/>
        <item x="237"/>
        <item x="236"/>
        <item x="517"/>
        <item x="108"/>
        <item x="198"/>
        <item x="518"/>
        <item x="356"/>
        <item x="531"/>
        <item x="120"/>
        <item x="210"/>
        <item x="338"/>
        <item x="341"/>
        <item x="339"/>
        <item x="462"/>
        <item x="77"/>
        <item x="558"/>
        <item x="161"/>
        <item x="326"/>
        <item x="402"/>
        <item x="519"/>
        <item x="489"/>
        <item x="239"/>
        <item x="216"/>
        <item x="199"/>
        <item x="554"/>
        <item x="583"/>
        <item x="259"/>
        <item x="228"/>
        <item x="534"/>
        <item x="366"/>
        <item x="61"/>
        <item x="158"/>
        <item x="492"/>
        <item x="164"/>
        <item x="159"/>
        <item x="173"/>
        <item x="172"/>
        <item x="184"/>
        <item x="185"/>
        <item x="464"/>
        <item x="463"/>
        <item x="362"/>
        <item x="495"/>
        <item x="190"/>
        <item x="4"/>
        <item x="28"/>
        <item x="585"/>
        <item x="208"/>
        <item x="380"/>
        <item x="361"/>
        <item x="538"/>
        <item x="189"/>
        <item x="396"/>
        <item x="311"/>
        <item x="542"/>
        <item x="103"/>
        <item x="276"/>
        <item x="163"/>
        <item x="104"/>
        <item x="304"/>
        <item x="351"/>
        <item x="39"/>
        <item x="40"/>
        <item x="155"/>
        <item x="368"/>
        <item x="60"/>
        <item x="515"/>
        <item x="406"/>
        <item x="106"/>
        <item x="196"/>
        <item x="572"/>
        <item x="412"/>
        <item x="82"/>
        <item x="111"/>
        <item x="45"/>
        <item x="465"/>
        <item x="22"/>
        <item x="54"/>
        <item x="139"/>
        <item x="110"/>
        <item x="575"/>
        <item x="594"/>
        <item x="359"/>
        <item x="178"/>
        <item x="364"/>
        <item x="298"/>
        <item x="516"/>
        <item x="521"/>
        <item x="441"/>
        <item x="34"/>
        <item x="8"/>
        <item t="default"/>
      </items>
    </pivotField>
    <pivotField name="Filename" axis="axisRow" compact="0" outline="0" multipleItemSelectionAllowed="1" showAll="0" sortType="ascending">
      <items>
        <item x="1"/>
        <item x="3"/>
        <item x="4"/>
        <item x="0"/>
        <item x="2"/>
        <item t="default"/>
      </items>
    </pivotField>
  </pivotFields>
  <rowFields>
    <field x="6"/>
    <field x="0"/>
  </rowFields>
  <colFields>
    <field x="5"/>
  </colFields>
  <pageFields>
    <pageField fld="1"/>
  </pageFields>
  <dataFields>
    <dataField name="Count of Annotation" fld="5" subtotal="count" baseField="0"/>
  </dataFields>
</pivotTableDefinition>
</file>

<file path=xl/pivotTables/pivotTable2.xml><?xml version="1.0" encoding="utf-8"?>
<pivotTableDefinition xmlns="http://schemas.openxmlformats.org/spreadsheetml/2006/main" name="French babies 2" cacheId="0" dataCaption="" compact="0" compactData="0">
  <location ref="I33:P40" firstHeaderRow="0" firstDataRow="1" firstDataCol="1"/>
  <pivotFields>
    <pivotField name="Subtier" axis="axisCol" compact="0" outline="0" multipleItemSelectionAllowed="1" showAll="0" sortType="ascending">
      <items>
        <item h="1" x="2"/>
        <item h="1" x="0"/>
        <item h="1" x="12"/>
        <item h="1" x="10"/>
        <item h="1" x="9"/>
        <item h="1" x="20"/>
        <item h="1" x="7"/>
        <item h="1" x="13"/>
        <item h="1" x="23"/>
        <item h="1" x="25"/>
        <item h="1" x="15"/>
        <item h="1" x="1"/>
        <item h="1" x="6"/>
        <item h="1" x="5"/>
        <item h="1" x="16"/>
        <item x="4"/>
        <item x="11"/>
        <item x="21"/>
        <item x="8"/>
        <item x="19"/>
        <item x="18"/>
        <item h="1" x="14"/>
        <item h="1" x="22"/>
        <item h="1" x="3"/>
        <item h="1" x="17"/>
        <item h="1" x="24"/>
        <item t="default"/>
      </items>
    </pivotField>
    <pivotField name="Tier" compact="0" outline="0" multipleItemSelectionAllowed="1" showAll="0">
      <items>
        <item x="0"/>
        <item x="1"/>
        <item x="2"/>
        <item x="3"/>
        <item x="4"/>
        <item x="5"/>
        <item x="6"/>
        <item x="7"/>
        <item t="default"/>
      </items>
    </pivotField>
    <pivotField name="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t="default"/>
      </items>
    </pivotField>
    <pivotField name="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Dur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name="Anno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t="default"/>
      </items>
    </pivotField>
    <pivotField name="Filename" axis="axisRow" compact="0" outline="0" multipleItemSelectionAllowed="1" showAll="0" sortType="ascending">
      <items>
        <item x="1"/>
        <item x="3"/>
        <item x="4"/>
        <item x="0"/>
        <item x="2"/>
        <item t="default"/>
      </items>
    </pivotField>
  </pivotFields>
  <rowFields>
    <field x="6"/>
  </rowFields>
  <colFields>
    <field x="0"/>
  </colFields>
  <dataFields>
    <dataField name="Sum of Duration" fld="4" baseField="0"/>
  </dataFields>
</pivotTableDefinition>
</file>

<file path=xl/pivotTables/pivotTable3.xml><?xml version="1.0" encoding="utf-8"?>
<pivotTableDefinition xmlns="http://schemas.openxmlformats.org/spreadsheetml/2006/main" name="French babies 3" cacheId="0" dataCaption="" compact="0" compactData="0">
  <location ref="I45:Q52" firstHeaderRow="0" firstDataRow="1" firstDataCol="1"/>
  <pivotFields>
    <pivotField name="Subtier" axis="axisCol" compact="0" outline="0" multipleItemSelectionAllowed="1" showAll="0" sortType="ascending">
      <items>
        <item x="2"/>
        <item h="1" x="0"/>
        <item h="1" x="12"/>
        <item h="1" x="10"/>
        <item x="9"/>
        <item x="20"/>
        <item h="1" x="7"/>
        <item x="13"/>
        <item x="23"/>
        <item x="25"/>
        <item h="1" x="15"/>
        <item h="1" x="1"/>
        <item h="1" x="6"/>
        <item h="1" x="5"/>
        <item x="16"/>
        <item h="1" x="4"/>
        <item h="1" x="11"/>
        <item h="1" x="21"/>
        <item h="1" x="8"/>
        <item h="1" x="19"/>
        <item h="1" x="18"/>
        <item h="1" x="14"/>
        <item h="1" x="22"/>
        <item h="1" x="3"/>
        <item h="1" x="17"/>
        <item h="1" x="24"/>
        <item t="default"/>
      </items>
    </pivotField>
    <pivotField name="Tier" compact="0" outline="0" multipleItemSelectionAllowed="1" showAll="0">
      <items>
        <item x="0"/>
        <item x="1"/>
        <item x="2"/>
        <item x="3"/>
        <item x="4"/>
        <item x="5"/>
        <item x="6"/>
        <item x="7"/>
        <item t="default"/>
      </items>
    </pivotField>
    <pivotField name="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t="default"/>
      </items>
    </pivotField>
    <pivotField name="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Dur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name="Anno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t="default"/>
      </items>
    </pivotField>
    <pivotField name="Filename" axis="axisRow" compact="0" outline="0" multipleItemSelectionAllowed="1" showAll="0" sortType="ascending">
      <items>
        <item x="1"/>
        <item x="3"/>
        <item x="4"/>
        <item x="0"/>
        <item x="2"/>
        <item t="default"/>
      </items>
    </pivotField>
  </pivotFields>
  <rowFields>
    <field x="6"/>
  </rowFields>
  <colFields>
    <field x="0"/>
  </colFields>
  <dataFields>
    <dataField name="Sum of Duration" fld="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5" Type="http://schemas.openxmlformats.org/officeDocument/2006/relationships/drawing" Target="../drawings/drawing4.xml"/><Relationship Id="rId6"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88"/>
    <col customWidth="1" min="2" max="2" width="5.5"/>
    <col customWidth="1" min="3" max="3" width="16.13"/>
    <col customWidth="1" min="4" max="5" width="12.88"/>
    <col customWidth="1" min="6" max="6" width="13.13"/>
    <col customWidth="1" min="7" max="7" width="9.38"/>
    <col customWidth="1" min="8" max="8" width="15.0"/>
    <col customWidth="1" min="9" max="9" width="13.63"/>
    <col customWidth="1" min="10" max="10" width="11.38"/>
    <col customWidth="1" min="11" max="11" width="25.0"/>
    <col customWidth="1" min="12" max="12" width="8.0"/>
    <col customWidth="1" min="13" max="13" width="5.13"/>
    <col customWidth="1" min="14" max="16" width="9.38"/>
    <col customWidth="1" min="17" max="17" width="12.5"/>
    <col customWidth="1" min="18" max="22" width="9.38"/>
    <col customWidth="1" min="23" max="23" width="14.63"/>
    <col customWidth="1" min="24" max="24" width="15.63"/>
    <col customWidth="1" min="25" max="26" width="14.63"/>
    <col customWidth="1" min="27" max="27" width="11.5"/>
    <col customWidth="1" min="28" max="29" width="13.63"/>
  </cols>
  <sheetData>
    <row r="1">
      <c r="A1" s="1" t="s">
        <v>0</v>
      </c>
      <c r="B1" s="1" t="s">
        <v>1</v>
      </c>
      <c r="C1" s="1" t="s">
        <v>2</v>
      </c>
      <c r="D1" s="2" t="s">
        <v>3</v>
      </c>
      <c r="E1" s="2" t="s">
        <v>4</v>
      </c>
      <c r="F1" s="1" t="s">
        <v>5</v>
      </c>
      <c r="G1" s="1" t="s">
        <v>6</v>
      </c>
      <c r="H1" s="1" t="s">
        <v>7</v>
      </c>
      <c r="I1" s="3" t="s">
        <v>8</v>
      </c>
      <c r="J1" s="3" t="s">
        <v>9</v>
      </c>
      <c r="K1" s="4" t="s">
        <v>10</v>
      </c>
      <c r="L1" s="5"/>
      <c r="M1" s="6"/>
      <c r="N1" s="7"/>
      <c r="O1" s="7"/>
      <c r="P1" s="6"/>
    </row>
    <row r="2">
      <c r="A2" s="8" t="s">
        <v>11</v>
      </c>
      <c r="B2" s="9" t="s">
        <v>12</v>
      </c>
      <c r="C2" s="10">
        <v>48.0</v>
      </c>
      <c r="D2" s="11">
        <v>0.512195122</v>
      </c>
      <c r="E2" s="11">
        <v>0.8992805755</v>
      </c>
      <c r="F2" s="9" t="s">
        <v>13</v>
      </c>
      <c r="G2" s="12" t="s">
        <v>14</v>
      </c>
      <c r="H2" s="13" t="s">
        <v>15</v>
      </c>
      <c r="I2" s="14"/>
      <c r="J2" s="14"/>
      <c r="K2" s="14" t="s">
        <v>16</v>
      </c>
      <c r="L2" s="15"/>
      <c r="M2" s="16"/>
      <c r="N2" s="5"/>
      <c r="O2" s="5"/>
    </row>
    <row r="3" ht="15.0" customHeight="1">
      <c r="A3" s="8" t="s">
        <v>17</v>
      </c>
      <c r="B3" s="12" t="s">
        <v>12</v>
      </c>
      <c r="C3" s="12">
        <v>24.0</v>
      </c>
      <c r="D3" s="12">
        <v>0.48717948717948717</v>
      </c>
      <c r="E3" s="17">
        <v>0.9032258065</v>
      </c>
      <c r="F3" s="12" t="s">
        <v>18</v>
      </c>
      <c r="G3" s="12" t="s">
        <v>14</v>
      </c>
      <c r="H3" s="14" t="s">
        <v>15</v>
      </c>
      <c r="I3" s="14"/>
      <c r="J3" s="14"/>
      <c r="K3" s="14" t="s">
        <v>16</v>
      </c>
      <c r="L3" s="15"/>
      <c r="M3" s="18"/>
      <c r="N3" s="5"/>
      <c r="O3" s="5"/>
      <c r="P3" s="7"/>
      <c r="Q3" s="7"/>
      <c r="R3" s="7"/>
      <c r="S3" s="7"/>
      <c r="T3" s="7"/>
      <c r="V3" s="19"/>
      <c r="W3" s="19"/>
      <c r="X3" s="19"/>
      <c r="Y3" s="19"/>
      <c r="Z3" s="19"/>
      <c r="AA3" s="19"/>
    </row>
    <row r="4">
      <c r="A4" s="8" t="s">
        <v>19</v>
      </c>
      <c r="B4" s="9" t="s">
        <v>20</v>
      </c>
      <c r="C4" s="10">
        <v>17.0</v>
      </c>
      <c r="D4" s="13">
        <v>0.368421053</v>
      </c>
      <c r="E4" s="20">
        <v>0.9480519481</v>
      </c>
      <c r="F4" s="9" t="s">
        <v>21</v>
      </c>
      <c r="G4" s="12" t="s">
        <v>14</v>
      </c>
      <c r="H4" s="13" t="s">
        <v>15</v>
      </c>
      <c r="I4" s="14"/>
      <c r="J4" s="14"/>
      <c r="K4" s="14" t="s">
        <v>16</v>
      </c>
      <c r="L4" s="15"/>
      <c r="M4" s="21"/>
    </row>
    <row r="5">
      <c r="A5" s="8" t="s">
        <v>22</v>
      </c>
      <c r="B5" s="12" t="s">
        <v>12</v>
      </c>
      <c r="C5" s="12">
        <v>36.0</v>
      </c>
      <c r="D5" s="12">
        <v>0.7538461538461538</v>
      </c>
      <c r="E5" s="17">
        <v>0.9068627451</v>
      </c>
      <c r="F5" s="12" t="s">
        <v>23</v>
      </c>
      <c r="G5" s="12" t="s">
        <v>14</v>
      </c>
      <c r="H5" s="14" t="s">
        <v>15</v>
      </c>
      <c r="I5" s="22">
        <v>17.0</v>
      </c>
      <c r="J5" s="22">
        <v>5.0</v>
      </c>
      <c r="K5" s="14" t="s">
        <v>16</v>
      </c>
      <c r="L5" s="15"/>
    </row>
    <row r="6" ht="15.0" customHeight="1">
      <c r="A6" s="8" t="s">
        <v>24</v>
      </c>
      <c r="B6" s="9" t="s">
        <v>12</v>
      </c>
      <c r="C6" s="10">
        <v>24.0</v>
      </c>
      <c r="D6" s="13">
        <v>0.481927711</v>
      </c>
      <c r="E6" s="20">
        <v>0.9268292683</v>
      </c>
      <c r="F6" s="9" t="s">
        <v>25</v>
      </c>
      <c r="G6" s="12" t="s">
        <v>14</v>
      </c>
      <c r="H6" s="13" t="s">
        <v>15</v>
      </c>
      <c r="I6" s="22">
        <v>17.0</v>
      </c>
      <c r="J6" s="22">
        <v>5.0</v>
      </c>
      <c r="K6" s="14" t="s">
        <v>16</v>
      </c>
      <c r="L6" s="15"/>
      <c r="M6" s="23"/>
      <c r="N6" s="23"/>
      <c r="O6" s="23"/>
      <c r="P6" s="23"/>
      <c r="Q6" s="7"/>
      <c r="R6" s="7"/>
      <c r="S6" s="7"/>
      <c r="T6" s="7"/>
    </row>
    <row r="7">
      <c r="A7" s="24" t="s">
        <v>26</v>
      </c>
      <c r="B7" s="24" t="s">
        <v>12</v>
      </c>
      <c r="C7" s="24">
        <v>7.0</v>
      </c>
      <c r="D7" s="24">
        <v>0.3258426966292135</v>
      </c>
      <c r="E7" s="24"/>
      <c r="F7" s="24" t="s">
        <v>27</v>
      </c>
      <c r="G7" s="24" t="s">
        <v>28</v>
      </c>
      <c r="H7" s="25" t="s">
        <v>29</v>
      </c>
      <c r="I7" s="26">
        <v>24.0</v>
      </c>
      <c r="J7" s="26">
        <v>13.0</v>
      </c>
      <c r="K7" s="25" t="s">
        <v>30</v>
      </c>
      <c r="L7" s="15"/>
      <c r="M7" s="21"/>
    </row>
    <row r="8">
      <c r="A8" s="24" t="s">
        <v>31</v>
      </c>
      <c r="B8" s="24" t="s">
        <v>20</v>
      </c>
      <c r="C8" s="24">
        <v>7.0</v>
      </c>
      <c r="D8" s="24">
        <v>0.125</v>
      </c>
      <c r="E8" s="24"/>
      <c r="F8" s="24" t="s">
        <v>27</v>
      </c>
      <c r="G8" s="24" t="s">
        <v>28</v>
      </c>
      <c r="H8" s="25" t="s">
        <v>29</v>
      </c>
      <c r="I8" s="26">
        <v>24.0</v>
      </c>
      <c r="J8" s="26">
        <v>13.0</v>
      </c>
      <c r="K8" s="25" t="s">
        <v>30</v>
      </c>
      <c r="L8" s="15"/>
      <c r="U8" s="19"/>
    </row>
    <row r="9">
      <c r="A9" s="24" t="s">
        <v>32</v>
      </c>
      <c r="B9" s="24" t="s">
        <v>12</v>
      </c>
      <c r="C9" s="24">
        <v>8.0</v>
      </c>
      <c r="D9" s="24">
        <v>0.2531645569620253</v>
      </c>
      <c r="E9" s="24"/>
      <c r="F9" s="24" t="s">
        <v>27</v>
      </c>
      <c r="G9" s="24" t="s">
        <v>28</v>
      </c>
      <c r="H9" s="25" t="s">
        <v>29</v>
      </c>
      <c r="I9" s="26">
        <v>24.0</v>
      </c>
      <c r="J9" s="26">
        <v>13.0</v>
      </c>
      <c r="K9" s="25" t="s">
        <v>30</v>
      </c>
      <c r="L9" s="15"/>
      <c r="M9" s="23"/>
      <c r="N9" s="23"/>
      <c r="O9" s="23"/>
      <c r="P9" s="23"/>
      <c r="U9" s="27"/>
    </row>
    <row r="10">
      <c r="A10" s="24" t="s">
        <v>33</v>
      </c>
      <c r="B10" s="24" t="s">
        <v>20</v>
      </c>
      <c r="C10" s="24">
        <v>9.0</v>
      </c>
      <c r="D10" s="24">
        <v>0.3620689655172414</v>
      </c>
      <c r="E10" s="24"/>
      <c r="F10" s="24" t="s">
        <v>27</v>
      </c>
      <c r="G10" s="24" t="s">
        <v>28</v>
      </c>
      <c r="H10" s="25" t="s">
        <v>29</v>
      </c>
      <c r="I10" s="26">
        <v>24.0</v>
      </c>
      <c r="J10" s="26">
        <v>13.0</v>
      </c>
      <c r="K10" s="25" t="s">
        <v>30</v>
      </c>
      <c r="L10" s="15"/>
      <c r="M10" s="28"/>
      <c r="N10" s="29"/>
      <c r="O10" s="30"/>
      <c r="P10" s="30"/>
      <c r="Q10" s="30"/>
      <c r="R10" s="30"/>
      <c r="S10" s="30"/>
      <c r="T10" s="30"/>
      <c r="U10" s="30"/>
    </row>
    <row r="11">
      <c r="A11" s="24" t="s">
        <v>34</v>
      </c>
      <c r="B11" s="24" t="s">
        <v>20</v>
      </c>
      <c r="C11" s="24">
        <v>10.0</v>
      </c>
      <c r="D11" s="24">
        <v>0.2352941176470588</v>
      </c>
      <c r="E11" s="24"/>
      <c r="F11" s="24" t="s">
        <v>27</v>
      </c>
      <c r="G11" s="24" t="s">
        <v>28</v>
      </c>
      <c r="H11" s="25" t="s">
        <v>29</v>
      </c>
      <c r="I11" s="26">
        <v>24.0</v>
      </c>
      <c r="J11" s="26">
        <v>13.0</v>
      </c>
      <c r="K11" s="25" t="s">
        <v>30</v>
      </c>
      <c r="L11" s="15"/>
      <c r="N11" s="27"/>
    </row>
    <row r="12">
      <c r="A12" s="24" t="s">
        <v>35</v>
      </c>
      <c r="B12" s="24" t="s">
        <v>20</v>
      </c>
      <c r="C12" s="24">
        <v>12.0</v>
      </c>
      <c r="D12" s="24">
        <v>0.3333333333333333</v>
      </c>
      <c r="E12" s="24"/>
      <c r="F12" s="24" t="s">
        <v>27</v>
      </c>
      <c r="G12" s="24" t="s">
        <v>28</v>
      </c>
      <c r="H12" s="25" t="s">
        <v>29</v>
      </c>
      <c r="I12" s="26">
        <v>24.0</v>
      </c>
      <c r="J12" s="26">
        <v>13.0</v>
      </c>
      <c r="K12" s="25" t="s">
        <v>30</v>
      </c>
      <c r="L12" s="15"/>
      <c r="M12" s="19"/>
      <c r="U12" s="19"/>
    </row>
    <row r="13">
      <c r="A13" s="24" t="s">
        <v>36</v>
      </c>
      <c r="B13" s="24" t="s">
        <v>20</v>
      </c>
      <c r="C13" s="24">
        <v>13.0</v>
      </c>
      <c r="D13" s="24">
        <v>0.4095238095238095</v>
      </c>
      <c r="E13" s="24"/>
      <c r="F13" s="24" t="s">
        <v>27</v>
      </c>
      <c r="G13" s="24" t="s">
        <v>28</v>
      </c>
      <c r="H13" s="25" t="s">
        <v>29</v>
      </c>
      <c r="I13" s="26">
        <v>24.0</v>
      </c>
      <c r="J13" s="26">
        <v>13.0</v>
      </c>
      <c r="K13" s="25" t="s">
        <v>30</v>
      </c>
      <c r="L13" s="31"/>
      <c r="M13" s="19"/>
      <c r="U13" s="19"/>
    </row>
    <row r="14">
      <c r="A14" s="24" t="s">
        <v>37</v>
      </c>
      <c r="B14" s="24" t="s">
        <v>12</v>
      </c>
      <c r="C14" s="24">
        <v>14.0</v>
      </c>
      <c r="D14" s="24">
        <v>0.4310344827586207</v>
      </c>
      <c r="E14" s="24"/>
      <c r="F14" s="24" t="s">
        <v>27</v>
      </c>
      <c r="G14" s="24" t="s">
        <v>28</v>
      </c>
      <c r="H14" s="25" t="s">
        <v>29</v>
      </c>
      <c r="I14" s="26">
        <v>24.0</v>
      </c>
      <c r="J14" s="26">
        <v>13.0</v>
      </c>
      <c r="K14" s="25" t="s">
        <v>30</v>
      </c>
      <c r="L14" s="15"/>
      <c r="M14" s="19"/>
      <c r="U14" s="19"/>
    </row>
    <row r="15">
      <c r="A15" s="24" t="s">
        <v>38</v>
      </c>
      <c r="B15" s="24" t="s">
        <v>20</v>
      </c>
      <c r="C15" s="24">
        <v>15.0</v>
      </c>
      <c r="D15" s="24">
        <v>0.2105263157894737</v>
      </c>
      <c r="E15" s="24"/>
      <c r="F15" s="24" t="s">
        <v>27</v>
      </c>
      <c r="G15" s="24" t="s">
        <v>28</v>
      </c>
      <c r="H15" s="25" t="s">
        <v>29</v>
      </c>
      <c r="I15" s="26">
        <v>24.0</v>
      </c>
      <c r="J15" s="26">
        <v>13.0</v>
      </c>
      <c r="K15" s="25" t="s">
        <v>30</v>
      </c>
      <c r="L15" s="15"/>
      <c r="U15" s="19"/>
    </row>
    <row r="16">
      <c r="A16" s="24" t="s">
        <v>39</v>
      </c>
      <c r="B16" s="24" t="s">
        <v>12</v>
      </c>
      <c r="C16" s="24">
        <v>17.0</v>
      </c>
      <c r="D16" s="24">
        <v>0.2672413793103448</v>
      </c>
      <c r="E16" s="24"/>
      <c r="F16" s="24" t="s">
        <v>27</v>
      </c>
      <c r="G16" s="24" t="s">
        <v>28</v>
      </c>
      <c r="H16" s="25" t="s">
        <v>29</v>
      </c>
      <c r="I16" s="26">
        <v>24.0</v>
      </c>
      <c r="J16" s="26">
        <v>13.0</v>
      </c>
      <c r="K16" s="25" t="s">
        <v>30</v>
      </c>
      <c r="L16" s="15"/>
      <c r="U16" s="19"/>
    </row>
    <row r="17">
      <c r="A17" s="32" t="s">
        <v>40</v>
      </c>
      <c r="B17" s="32" t="s">
        <v>20</v>
      </c>
      <c r="C17" s="32">
        <v>3.0</v>
      </c>
      <c r="D17" s="32">
        <v>0.6615384615384615</v>
      </c>
      <c r="E17" s="32"/>
      <c r="F17" s="32" t="s">
        <v>41</v>
      </c>
      <c r="G17" s="32" t="s">
        <v>42</v>
      </c>
      <c r="H17" s="33" t="s">
        <v>29</v>
      </c>
      <c r="I17" s="34">
        <v>24.0</v>
      </c>
      <c r="J17" s="34">
        <v>13.0</v>
      </c>
      <c r="K17" s="33" t="s">
        <v>16</v>
      </c>
      <c r="L17" s="15"/>
      <c r="U17" s="19"/>
    </row>
    <row r="18">
      <c r="A18" s="32" t="s">
        <v>43</v>
      </c>
      <c r="B18" s="32" t="s">
        <v>20</v>
      </c>
      <c r="C18" s="32">
        <v>3.0</v>
      </c>
      <c r="D18" s="32">
        <v>0.5</v>
      </c>
      <c r="E18" s="32"/>
      <c r="F18" s="32" t="s">
        <v>41</v>
      </c>
      <c r="G18" s="32" t="s">
        <v>42</v>
      </c>
      <c r="H18" s="33" t="s">
        <v>29</v>
      </c>
      <c r="I18" s="34">
        <v>24.0</v>
      </c>
      <c r="J18" s="34">
        <v>13.0</v>
      </c>
      <c r="K18" s="33" t="s">
        <v>16</v>
      </c>
      <c r="L18" s="15"/>
      <c r="O18" s="19"/>
      <c r="P18" s="19"/>
      <c r="Q18" s="19"/>
      <c r="R18" s="19"/>
      <c r="S18" s="19"/>
      <c r="T18" s="19"/>
      <c r="U18" s="19"/>
    </row>
    <row r="19">
      <c r="A19" s="32" t="s">
        <v>44</v>
      </c>
      <c r="B19" s="32" t="s">
        <v>12</v>
      </c>
      <c r="C19" s="32">
        <v>3.0</v>
      </c>
      <c r="D19" s="32">
        <v>0.631578947368421</v>
      </c>
      <c r="E19" s="32"/>
      <c r="F19" s="32" t="s">
        <v>41</v>
      </c>
      <c r="G19" s="32" t="s">
        <v>42</v>
      </c>
      <c r="H19" s="33" t="s">
        <v>29</v>
      </c>
      <c r="I19" s="34">
        <v>24.0</v>
      </c>
      <c r="J19" s="34">
        <v>13.0</v>
      </c>
      <c r="K19" s="33" t="s">
        <v>16</v>
      </c>
      <c r="L19" s="15"/>
      <c r="O19" s="19"/>
      <c r="P19" s="19"/>
      <c r="Q19" s="19"/>
      <c r="R19" s="19"/>
      <c r="S19" s="19"/>
      <c r="T19" s="19"/>
    </row>
    <row r="20">
      <c r="A20" s="35" t="s">
        <v>45</v>
      </c>
      <c r="B20" s="36" t="s">
        <v>46</v>
      </c>
      <c r="C20" s="36">
        <v>2.0</v>
      </c>
      <c r="D20" s="36">
        <v>0.32</v>
      </c>
      <c r="E20" s="37">
        <v>0.9727272727</v>
      </c>
      <c r="F20" s="36" t="s">
        <v>47</v>
      </c>
      <c r="G20" s="36" t="s">
        <v>47</v>
      </c>
      <c r="H20" s="38" t="s">
        <v>29</v>
      </c>
      <c r="I20" s="39">
        <v>21.0</v>
      </c>
      <c r="J20" s="39">
        <v>17.0</v>
      </c>
      <c r="K20" s="38" t="s">
        <v>30</v>
      </c>
      <c r="L20" s="15"/>
      <c r="O20" s="19"/>
      <c r="P20" s="19"/>
      <c r="Q20" s="19"/>
      <c r="R20" s="19"/>
      <c r="S20" s="19"/>
      <c r="T20" s="19"/>
    </row>
    <row r="21" ht="15.75" customHeight="1">
      <c r="A21" s="35" t="s">
        <v>48</v>
      </c>
      <c r="B21" s="40" t="s">
        <v>46</v>
      </c>
      <c r="C21" s="40">
        <v>11.145083341552422</v>
      </c>
      <c r="D21" s="40">
        <v>0.0</v>
      </c>
      <c r="E21" s="41">
        <v>0.9811320755</v>
      </c>
      <c r="F21" s="40" t="s">
        <v>47</v>
      </c>
      <c r="G21" s="42" t="s">
        <v>47</v>
      </c>
      <c r="H21" s="43" t="s">
        <v>29</v>
      </c>
      <c r="I21" s="44">
        <v>21.0</v>
      </c>
      <c r="J21" s="44">
        <v>17.0</v>
      </c>
      <c r="K21" s="43" t="s">
        <v>30</v>
      </c>
      <c r="L21" s="15"/>
      <c r="O21" s="19"/>
      <c r="P21" s="19"/>
      <c r="Q21" s="19"/>
      <c r="R21" s="19"/>
      <c r="S21" s="19"/>
      <c r="T21" s="19"/>
    </row>
    <row r="22" ht="15.75" customHeight="1">
      <c r="A22" s="35" t="s">
        <v>49</v>
      </c>
      <c r="B22" s="40" t="s">
        <v>46</v>
      </c>
      <c r="C22" s="40">
        <v>11.44097050991222</v>
      </c>
      <c r="D22" s="40">
        <v>0.3829787234042553</v>
      </c>
      <c r="E22" s="41">
        <v>0.9333333333</v>
      </c>
      <c r="F22" s="40" t="s">
        <v>47</v>
      </c>
      <c r="G22" s="42" t="s">
        <v>47</v>
      </c>
      <c r="H22" s="43" t="s">
        <v>29</v>
      </c>
      <c r="I22" s="44">
        <v>21.0</v>
      </c>
      <c r="J22" s="44">
        <v>17.0</v>
      </c>
      <c r="K22" s="43" t="s">
        <v>30</v>
      </c>
      <c r="L22" s="15"/>
    </row>
    <row r="23" ht="15.75" customHeight="1">
      <c r="A23" s="35" t="s">
        <v>50</v>
      </c>
      <c r="B23" s="40" t="s">
        <v>46</v>
      </c>
      <c r="C23" s="40">
        <v>11.57247591807213</v>
      </c>
      <c r="D23" s="40">
        <v>0.375</v>
      </c>
      <c r="E23" s="41">
        <v>0.9705882353</v>
      </c>
      <c r="F23" s="40" t="s">
        <v>47</v>
      </c>
      <c r="G23" s="42" t="s">
        <v>47</v>
      </c>
      <c r="H23" s="43" t="s">
        <v>29</v>
      </c>
      <c r="I23" s="44">
        <v>21.0</v>
      </c>
      <c r="J23" s="44">
        <v>17.0</v>
      </c>
      <c r="K23" s="43" t="s">
        <v>30</v>
      </c>
      <c r="L23" s="15"/>
    </row>
    <row r="24" ht="15.75" customHeight="1">
      <c r="A24" s="35" t="s">
        <v>51</v>
      </c>
      <c r="B24" s="40" t="s">
        <v>46</v>
      </c>
      <c r="C24" s="40">
        <v>11.703981326232041</v>
      </c>
      <c r="D24" s="40">
        <v>0.30303030303030304</v>
      </c>
      <c r="E24" s="41">
        <v>0.975</v>
      </c>
      <c r="F24" s="40" t="s">
        <v>47</v>
      </c>
      <c r="G24" s="42" t="s">
        <v>47</v>
      </c>
      <c r="H24" s="43" t="s">
        <v>29</v>
      </c>
      <c r="I24" s="44">
        <v>21.0</v>
      </c>
      <c r="J24" s="44">
        <v>17.0</v>
      </c>
      <c r="K24" s="43" t="s">
        <v>30</v>
      </c>
      <c r="L24" s="15"/>
    </row>
    <row r="25" ht="15.75" customHeight="1">
      <c r="A25" s="35" t="s">
        <v>52</v>
      </c>
      <c r="B25" s="40" t="s">
        <v>46</v>
      </c>
      <c r="C25" s="40">
        <v>11.703981326232041</v>
      </c>
      <c r="D25" s="40">
        <v>0.10606060606060606</v>
      </c>
      <c r="E25" s="41">
        <v>0.968</v>
      </c>
      <c r="F25" s="40" t="s">
        <v>47</v>
      </c>
      <c r="G25" s="42" t="s">
        <v>47</v>
      </c>
      <c r="H25" s="43" t="s">
        <v>29</v>
      </c>
      <c r="I25" s="44">
        <v>21.0</v>
      </c>
      <c r="J25" s="44">
        <v>17.0</v>
      </c>
      <c r="K25" s="43" t="s">
        <v>30</v>
      </c>
      <c r="L25" s="15"/>
    </row>
    <row r="26" ht="15.75" customHeight="1">
      <c r="A26" s="35" t="s">
        <v>53</v>
      </c>
      <c r="B26" s="40" t="s">
        <v>46</v>
      </c>
      <c r="C26" s="40">
        <v>12.0</v>
      </c>
      <c r="D26" s="40">
        <v>0.416666667</v>
      </c>
      <c r="E26" s="45">
        <v>0.958677686</v>
      </c>
      <c r="F26" s="40" t="s">
        <v>47</v>
      </c>
      <c r="G26" s="42" t="s">
        <v>47</v>
      </c>
      <c r="H26" s="43" t="s">
        <v>29</v>
      </c>
      <c r="I26" s="44">
        <v>21.0</v>
      </c>
      <c r="J26" s="44">
        <v>17.0</v>
      </c>
      <c r="K26" s="43" t="s">
        <v>30</v>
      </c>
      <c r="L26" s="15"/>
    </row>
    <row r="27" ht="15.75" customHeight="1">
      <c r="A27" s="35" t="s">
        <v>54</v>
      </c>
      <c r="B27" s="40" t="s">
        <v>46</v>
      </c>
      <c r="C27" s="40">
        <v>24.0</v>
      </c>
      <c r="D27" s="40">
        <v>0.765625</v>
      </c>
      <c r="E27" s="41">
        <v>0.9763779528</v>
      </c>
      <c r="F27" s="40" t="s">
        <v>47</v>
      </c>
      <c r="G27" s="42" t="s">
        <v>47</v>
      </c>
      <c r="H27" s="43" t="s">
        <v>29</v>
      </c>
      <c r="I27" s="44">
        <v>21.0</v>
      </c>
      <c r="J27" s="44">
        <v>17.0</v>
      </c>
      <c r="K27" s="43" t="s">
        <v>30</v>
      </c>
      <c r="L27" s="15"/>
      <c r="V27" s="46"/>
    </row>
    <row r="28" ht="15.75" customHeight="1">
      <c r="A28" s="36" t="s">
        <v>55</v>
      </c>
      <c r="B28" s="36" t="s">
        <v>46</v>
      </c>
      <c r="C28" s="36">
        <v>36.0</v>
      </c>
      <c r="D28" s="36">
        <v>0.802469136</v>
      </c>
      <c r="E28" s="37">
        <v>0.8923076923</v>
      </c>
      <c r="F28" s="36" t="s">
        <v>47</v>
      </c>
      <c r="G28" s="36" t="s">
        <v>47</v>
      </c>
      <c r="H28" s="43" t="s">
        <v>29</v>
      </c>
      <c r="I28" s="44">
        <v>21.0</v>
      </c>
      <c r="J28" s="44">
        <v>17.0</v>
      </c>
      <c r="K28" s="43" t="s">
        <v>30</v>
      </c>
      <c r="L28" s="15"/>
      <c r="U28" s="46"/>
    </row>
    <row r="29" ht="15.75" customHeight="1">
      <c r="A29" s="47" t="s">
        <v>56</v>
      </c>
      <c r="B29" s="9" t="s">
        <v>20</v>
      </c>
      <c r="C29" s="10">
        <v>12.0</v>
      </c>
      <c r="D29" s="13">
        <v>0.063492063</v>
      </c>
      <c r="E29" s="20">
        <v>0.8918918919</v>
      </c>
      <c r="F29" s="9" t="s">
        <v>57</v>
      </c>
      <c r="G29" s="12" t="s">
        <v>14</v>
      </c>
      <c r="H29" s="13" t="s">
        <v>15</v>
      </c>
      <c r="I29" s="14"/>
      <c r="J29" s="14"/>
      <c r="K29" s="14" t="s">
        <v>16</v>
      </c>
      <c r="L29" s="15"/>
      <c r="P29" s="46"/>
      <c r="Q29" s="46"/>
      <c r="R29" s="46"/>
      <c r="S29" s="48"/>
      <c r="T29" s="46"/>
    </row>
    <row r="30" ht="15.75" customHeight="1">
      <c r="A30" s="47" t="s">
        <v>58</v>
      </c>
      <c r="B30" s="47" t="s">
        <v>12</v>
      </c>
      <c r="C30" s="47">
        <v>12.0</v>
      </c>
      <c r="D30" s="47">
        <v>0.344827586</v>
      </c>
      <c r="E30" s="49">
        <v>0.8790697674</v>
      </c>
      <c r="F30" s="47" t="s">
        <v>59</v>
      </c>
      <c r="G30" s="47" t="s">
        <v>14</v>
      </c>
      <c r="H30" s="14" t="s">
        <v>15</v>
      </c>
      <c r="I30" s="14"/>
      <c r="J30" s="14"/>
      <c r="K30" s="14" t="s">
        <v>16</v>
      </c>
      <c r="L30" s="15"/>
      <c r="M30" s="48"/>
      <c r="N30" s="46"/>
      <c r="O30" s="46"/>
    </row>
    <row r="31" ht="15.75" customHeight="1">
      <c r="A31" s="47" t="s">
        <v>60</v>
      </c>
      <c r="B31" s="9" t="s">
        <v>12</v>
      </c>
      <c r="C31" s="10">
        <v>24.0</v>
      </c>
      <c r="D31" s="13">
        <v>0.853333333</v>
      </c>
      <c r="E31" s="20">
        <v>0.9652173913</v>
      </c>
      <c r="F31" s="9" t="s">
        <v>59</v>
      </c>
      <c r="G31" s="12" t="s">
        <v>14</v>
      </c>
      <c r="H31" s="13" t="s">
        <v>15</v>
      </c>
      <c r="I31" s="14"/>
      <c r="J31" s="14"/>
      <c r="K31" s="14" t="s">
        <v>16</v>
      </c>
      <c r="L31" s="15"/>
    </row>
    <row r="32" ht="15.75" customHeight="1">
      <c r="A32" s="50" t="s">
        <v>61</v>
      </c>
      <c r="B32" s="50" t="s">
        <v>12</v>
      </c>
      <c r="C32" s="50">
        <v>22.0</v>
      </c>
      <c r="D32" s="50">
        <v>0.4102564102564102</v>
      </c>
      <c r="E32" s="50"/>
      <c r="F32" s="50" t="s">
        <v>62</v>
      </c>
      <c r="G32" s="50" t="s">
        <v>63</v>
      </c>
      <c r="H32" s="51" t="s">
        <v>64</v>
      </c>
      <c r="I32" s="52">
        <v>26.0</v>
      </c>
      <c r="J32" s="52">
        <v>5.0</v>
      </c>
      <c r="K32" s="53" t="s">
        <v>16</v>
      </c>
      <c r="L32" s="15"/>
    </row>
    <row r="33" ht="15.75" customHeight="1">
      <c r="A33" s="50" t="s">
        <v>65</v>
      </c>
      <c r="B33" s="50" t="s">
        <v>12</v>
      </c>
      <c r="C33" s="50">
        <v>23.0</v>
      </c>
      <c r="D33" s="50">
        <v>0.5866666666666667</v>
      </c>
      <c r="E33" s="50"/>
      <c r="F33" s="50" t="s">
        <v>62</v>
      </c>
      <c r="G33" s="50" t="s">
        <v>63</v>
      </c>
      <c r="H33" s="51" t="s">
        <v>64</v>
      </c>
      <c r="I33" s="52">
        <v>26.0</v>
      </c>
      <c r="J33" s="52">
        <v>5.0</v>
      </c>
      <c r="K33" s="53" t="s">
        <v>16</v>
      </c>
      <c r="L33" s="15"/>
    </row>
    <row r="34" ht="15.75" customHeight="1">
      <c r="A34" s="50" t="s">
        <v>66</v>
      </c>
      <c r="B34" s="50" t="s">
        <v>12</v>
      </c>
      <c r="C34" s="50">
        <v>25.0</v>
      </c>
      <c r="D34" s="50">
        <v>0.484375</v>
      </c>
      <c r="E34" s="50"/>
      <c r="F34" s="50" t="s">
        <v>62</v>
      </c>
      <c r="G34" s="50" t="s">
        <v>63</v>
      </c>
      <c r="H34" s="51" t="s">
        <v>64</v>
      </c>
      <c r="I34" s="52">
        <v>26.0</v>
      </c>
      <c r="J34" s="52">
        <v>5.0</v>
      </c>
      <c r="K34" s="53" t="s">
        <v>16</v>
      </c>
      <c r="L34" s="15"/>
    </row>
    <row r="35" ht="15.75" customHeight="1">
      <c r="A35" s="8" t="s">
        <v>67</v>
      </c>
      <c r="B35" s="12" t="s">
        <v>12</v>
      </c>
      <c r="C35" s="12">
        <v>18.0</v>
      </c>
      <c r="D35" s="54">
        <v>0.47283813747228387</v>
      </c>
      <c r="E35" s="55"/>
      <c r="F35" s="12" t="s">
        <v>68</v>
      </c>
      <c r="G35" s="12" t="s">
        <v>14</v>
      </c>
      <c r="H35" s="14" t="s">
        <v>15</v>
      </c>
      <c r="I35" s="22">
        <v>16.0</v>
      </c>
      <c r="J35" s="22">
        <v>5.0</v>
      </c>
      <c r="K35" s="14" t="s">
        <v>16</v>
      </c>
      <c r="L35" s="15"/>
    </row>
    <row r="36" ht="15.75" customHeight="1">
      <c r="A36" s="8" t="s">
        <v>69</v>
      </c>
      <c r="B36" s="12" t="s">
        <v>20</v>
      </c>
      <c r="C36" s="12">
        <v>21.0</v>
      </c>
      <c r="D36" s="12">
        <v>0.34146341463414637</v>
      </c>
      <c r="E36" s="17">
        <v>0.9493670886</v>
      </c>
      <c r="F36" s="12" t="s">
        <v>68</v>
      </c>
      <c r="G36" s="12" t="s">
        <v>14</v>
      </c>
      <c r="H36" s="14" t="s">
        <v>15</v>
      </c>
      <c r="I36" s="22">
        <v>16.0</v>
      </c>
      <c r="J36" s="22">
        <v>5.0</v>
      </c>
      <c r="K36" s="14" t="s">
        <v>16</v>
      </c>
      <c r="L36" s="15"/>
    </row>
    <row r="37" ht="15.75" customHeight="1">
      <c r="A37" s="8" t="s">
        <v>70</v>
      </c>
      <c r="B37" s="12" t="s">
        <v>20</v>
      </c>
      <c r="C37" s="12">
        <v>24.0</v>
      </c>
      <c r="D37" s="12">
        <v>0.5986842105263158</v>
      </c>
      <c r="E37" s="17">
        <v>0.9338842975</v>
      </c>
      <c r="F37" s="12" t="s">
        <v>68</v>
      </c>
      <c r="G37" s="12" t="s">
        <v>14</v>
      </c>
      <c r="H37" s="14" t="s">
        <v>15</v>
      </c>
      <c r="I37" s="22">
        <v>16.0</v>
      </c>
      <c r="J37" s="22">
        <v>5.0</v>
      </c>
      <c r="K37" s="14" t="s">
        <v>16</v>
      </c>
      <c r="L37" s="15"/>
    </row>
    <row r="38" ht="15.75" customHeight="1">
      <c r="A38" s="8" t="s">
        <v>71</v>
      </c>
      <c r="B38" s="12" t="s">
        <v>20</v>
      </c>
      <c r="C38" s="12">
        <v>36.0</v>
      </c>
      <c r="D38" s="12">
        <v>0.7875</v>
      </c>
      <c r="E38" s="17">
        <v>0.9421487603</v>
      </c>
      <c r="F38" s="12" t="s">
        <v>68</v>
      </c>
      <c r="G38" s="12" t="s">
        <v>14</v>
      </c>
      <c r="H38" s="14" t="s">
        <v>15</v>
      </c>
      <c r="I38" s="22">
        <v>16.0</v>
      </c>
      <c r="J38" s="22">
        <v>5.0</v>
      </c>
      <c r="K38" s="14" t="s">
        <v>16</v>
      </c>
      <c r="L38" s="15"/>
    </row>
    <row r="39" ht="15.75" customHeight="1">
      <c r="A39" s="8" t="s">
        <v>72</v>
      </c>
      <c r="B39" s="12" t="s">
        <v>12</v>
      </c>
      <c r="C39" s="56">
        <v>48.0</v>
      </c>
      <c r="D39" s="12">
        <v>0.574468085106383</v>
      </c>
      <c r="E39" s="17">
        <v>0.9461077844</v>
      </c>
      <c r="F39" s="12" t="s">
        <v>68</v>
      </c>
      <c r="G39" s="12" t="s">
        <v>14</v>
      </c>
      <c r="H39" s="13" t="s">
        <v>15</v>
      </c>
      <c r="I39" s="22">
        <v>16.0</v>
      </c>
      <c r="J39" s="22">
        <v>5.0</v>
      </c>
      <c r="K39" s="14" t="s">
        <v>16</v>
      </c>
      <c r="L39" s="15"/>
    </row>
    <row r="40" ht="15.75" customHeight="1">
      <c r="A40" s="8" t="s">
        <v>73</v>
      </c>
      <c r="B40" s="9" t="s">
        <v>20</v>
      </c>
      <c r="C40" s="10">
        <v>8.0</v>
      </c>
      <c r="D40" s="13">
        <v>0.4</v>
      </c>
      <c r="E40" s="20">
        <v>0.9346405229</v>
      </c>
      <c r="F40" s="9" t="s">
        <v>74</v>
      </c>
      <c r="G40" s="12" t="s">
        <v>14</v>
      </c>
      <c r="H40" s="13" t="s">
        <v>15</v>
      </c>
      <c r="I40" s="22">
        <v>16.0</v>
      </c>
      <c r="J40" s="22">
        <v>6.0</v>
      </c>
      <c r="K40" s="14" t="s">
        <v>16</v>
      </c>
      <c r="L40" s="15"/>
    </row>
    <row r="41" ht="15.75" customHeight="1">
      <c r="A41" s="8" t="s">
        <v>75</v>
      </c>
      <c r="B41" s="12" t="s">
        <v>12</v>
      </c>
      <c r="C41" s="12">
        <v>18.0</v>
      </c>
      <c r="D41" s="12">
        <v>0.46153846153846156</v>
      </c>
      <c r="E41" s="17">
        <v>0.9590163934</v>
      </c>
      <c r="F41" s="12" t="s">
        <v>74</v>
      </c>
      <c r="G41" s="12" t="s">
        <v>14</v>
      </c>
      <c r="H41" s="14" t="s">
        <v>15</v>
      </c>
      <c r="I41" s="22">
        <v>16.0</v>
      </c>
      <c r="J41" s="22">
        <v>6.0</v>
      </c>
      <c r="K41" s="14" t="s">
        <v>16</v>
      </c>
      <c r="L41" s="15"/>
    </row>
    <row r="42" ht="15.75" customHeight="1">
      <c r="A42" s="57" t="s">
        <v>76</v>
      </c>
      <c r="B42" s="57" t="s">
        <v>12</v>
      </c>
      <c r="C42" s="57">
        <v>2.0</v>
      </c>
      <c r="D42" s="57">
        <v>0.03846153846153846</v>
      </c>
      <c r="E42" s="57"/>
      <c r="F42" s="57" t="s">
        <v>77</v>
      </c>
      <c r="G42" s="57" t="s">
        <v>77</v>
      </c>
      <c r="H42" s="58" t="s">
        <v>29</v>
      </c>
      <c r="I42" s="59">
        <v>25.0</v>
      </c>
      <c r="J42" s="59">
        <v>5.0</v>
      </c>
      <c r="K42" s="60" t="s">
        <v>16</v>
      </c>
      <c r="L42" s="15"/>
    </row>
    <row r="43" ht="15.75" customHeight="1">
      <c r="A43" s="57" t="s">
        <v>78</v>
      </c>
      <c r="B43" s="57" t="s">
        <v>12</v>
      </c>
      <c r="C43" s="57">
        <v>4.0</v>
      </c>
      <c r="D43" s="57">
        <v>0.1558441558441558</v>
      </c>
      <c r="E43" s="57"/>
      <c r="F43" s="57" t="s">
        <v>77</v>
      </c>
      <c r="G43" s="57" t="s">
        <v>77</v>
      </c>
      <c r="H43" s="58" t="s">
        <v>29</v>
      </c>
      <c r="I43" s="59">
        <v>25.0</v>
      </c>
      <c r="J43" s="59">
        <v>5.0</v>
      </c>
      <c r="K43" s="60" t="s">
        <v>16</v>
      </c>
      <c r="L43" s="15"/>
    </row>
    <row r="44" ht="15.75" customHeight="1">
      <c r="A44" s="57" t="s">
        <v>79</v>
      </c>
      <c r="B44" s="57" t="s">
        <v>20</v>
      </c>
      <c r="C44" s="57">
        <v>6.0</v>
      </c>
      <c r="D44" s="57">
        <v>0.08108108108108109</v>
      </c>
      <c r="E44" s="57"/>
      <c r="F44" s="57" t="s">
        <v>77</v>
      </c>
      <c r="G44" s="57" t="s">
        <v>77</v>
      </c>
      <c r="H44" s="58" t="s">
        <v>29</v>
      </c>
      <c r="I44" s="59">
        <v>25.0</v>
      </c>
      <c r="J44" s="59">
        <v>5.0</v>
      </c>
      <c r="K44" s="60" t="s">
        <v>16</v>
      </c>
      <c r="L44" s="15"/>
    </row>
    <row r="45" ht="15.75" customHeight="1">
      <c r="A45" s="57" t="s">
        <v>80</v>
      </c>
      <c r="B45" s="57" t="s">
        <v>20</v>
      </c>
      <c r="C45" s="57">
        <v>7.0</v>
      </c>
      <c r="D45" s="57">
        <v>0.05319148936170213</v>
      </c>
      <c r="E45" s="57"/>
      <c r="F45" s="57" t="s">
        <v>77</v>
      </c>
      <c r="G45" s="57" t="s">
        <v>77</v>
      </c>
      <c r="H45" s="58" t="s">
        <v>29</v>
      </c>
      <c r="I45" s="59">
        <v>25.0</v>
      </c>
      <c r="J45" s="59">
        <v>5.0</v>
      </c>
      <c r="K45" s="60" t="s">
        <v>16</v>
      </c>
      <c r="L45" s="15"/>
    </row>
    <row r="46" ht="15.75" customHeight="1">
      <c r="A46" s="57" t="s">
        <v>81</v>
      </c>
      <c r="B46" s="57" t="s">
        <v>12</v>
      </c>
      <c r="C46" s="57">
        <v>11.0</v>
      </c>
      <c r="D46" s="57">
        <v>0.4188034188034188</v>
      </c>
      <c r="E46" s="57"/>
      <c r="F46" s="57" t="s">
        <v>77</v>
      </c>
      <c r="G46" s="57" t="s">
        <v>77</v>
      </c>
      <c r="H46" s="58" t="s">
        <v>29</v>
      </c>
      <c r="I46" s="59">
        <v>25.0</v>
      </c>
      <c r="J46" s="59">
        <v>5.0</v>
      </c>
      <c r="K46" s="60" t="s">
        <v>16</v>
      </c>
      <c r="L46" s="15"/>
    </row>
    <row r="47" ht="15.75" customHeight="1">
      <c r="A47" s="57" t="s">
        <v>82</v>
      </c>
      <c r="B47" s="57" t="s">
        <v>12</v>
      </c>
      <c r="C47" s="57">
        <v>14.0</v>
      </c>
      <c r="D47" s="57">
        <v>0.2916666666666667</v>
      </c>
      <c r="E47" s="57"/>
      <c r="F47" s="57" t="s">
        <v>77</v>
      </c>
      <c r="G47" s="57" t="s">
        <v>77</v>
      </c>
      <c r="H47" s="58" t="s">
        <v>29</v>
      </c>
      <c r="I47" s="59">
        <v>25.0</v>
      </c>
      <c r="J47" s="59">
        <v>5.0</v>
      </c>
      <c r="K47" s="60" t="s">
        <v>16</v>
      </c>
      <c r="L47" s="15"/>
    </row>
    <row r="48" ht="15.75" customHeight="1">
      <c r="A48" s="57" t="s">
        <v>83</v>
      </c>
      <c r="B48" s="57" t="s">
        <v>20</v>
      </c>
      <c r="C48" s="57">
        <v>22.0</v>
      </c>
      <c r="D48" s="57">
        <v>0.3608247422680412</v>
      </c>
      <c r="E48" s="57"/>
      <c r="F48" s="57" t="s">
        <v>77</v>
      </c>
      <c r="G48" s="57" t="s">
        <v>77</v>
      </c>
      <c r="H48" s="58" t="s">
        <v>29</v>
      </c>
      <c r="I48" s="59">
        <v>25.0</v>
      </c>
      <c r="J48" s="59">
        <v>5.0</v>
      </c>
      <c r="K48" s="60" t="s">
        <v>16</v>
      </c>
      <c r="L48" s="15"/>
    </row>
    <row r="49" ht="15.75" customHeight="1">
      <c r="A49" s="57" t="s">
        <v>84</v>
      </c>
      <c r="B49" s="57" t="s">
        <v>20</v>
      </c>
      <c r="C49" s="57">
        <v>27.0</v>
      </c>
      <c r="D49" s="57">
        <v>0.4888888888888889</v>
      </c>
      <c r="E49" s="57"/>
      <c r="F49" s="57" t="s">
        <v>77</v>
      </c>
      <c r="G49" s="57" t="s">
        <v>77</v>
      </c>
      <c r="H49" s="58" t="s">
        <v>29</v>
      </c>
      <c r="I49" s="59">
        <v>25.0</v>
      </c>
      <c r="J49" s="59">
        <v>5.0</v>
      </c>
      <c r="K49" s="60" t="s">
        <v>16</v>
      </c>
      <c r="L49" s="15"/>
    </row>
    <row r="50" ht="15.75" customHeight="1">
      <c r="A50" s="57" t="s">
        <v>85</v>
      </c>
      <c r="B50" s="57" t="s">
        <v>20</v>
      </c>
      <c r="C50" s="57">
        <v>32.0</v>
      </c>
      <c r="D50" s="57">
        <v>0.495575221238938</v>
      </c>
      <c r="E50" s="57"/>
      <c r="F50" s="57" t="s">
        <v>77</v>
      </c>
      <c r="G50" s="57" t="s">
        <v>77</v>
      </c>
      <c r="H50" s="58" t="s">
        <v>29</v>
      </c>
      <c r="I50" s="59">
        <v>25.0</v>
      </c>
      <c r="J50" s="59">
        <v>5.0</v>
      </c>
      <c r="K50" s="60" t="s">
        <v>16</v>
      </c>
      <c r="L50" s="15"/>
      <c r="AC50" s="61"/>
    </row>
    <row r="51" ht="15.75" customHeight="1">
      <c r="A51" s="57" t="s">
        <v>86</v>
      </c>
      <c r="B51" s="57" t="s">
        <v>12</v>
      </c>
      <c r="C51" s="57">
        <v>36.0</v>
      </c>
      <c r="D51" s="57">
        <v>0.711764705882353</v>
      </c>
      <c r="E51" s="57"/>
      <c r="F51" s="57" t="s">
        <v>77</v>
      </c>
      <c r="G51" s="57" t="s">
        <v>77</v>
      </c>
      <c r="H51" s="58" t="s">
        <v>29</v>
      </c>
      <c r="I51" s="59">
        <v>25.0</v>
      </c>
      <c r="J51" s="59">
        <v>5.0</v>
      </c>
      <c r="K51" s="60" t="s">
        <v>16</v>
      </c>
      <c r="L51" s="15"/>
      <c r="AC51" s="61"/>
    </row>
    <row r="52" ht="15.75" customHeight="1">
      <c r="A52" s="62" t="s">
        <v>87</v>
      </c>
      <c r="B52" s="62" t="s">
        <v>12</v>
      </c>
      <c r="C52" s="62">
        <v>7.0</v>
      </c>
      <c r="D52" s="62">
        <v>0.2816901408450704</v>
      </c>
      <c r="E52" s="62"/>
      <c r="F52" s="62" t="s">
        <v>88</v>
      </c>
      <c r="G52" s="62" t="s">
        <v>88</v>
      </c>
      <c r="H52" s="63" t="s">
        <v>64</v>
      </c>
      <c r="I52" s="64">
        <v>24.0</v>
      </c>
      <c r="J52" s="64">
        <v>18.0</v>
      </c>
      <c r="K52" s="65" t="s">
        <v>16</v>
      </c>
      <c r="L52" s="15"/>
    </row>
    <row r="53" ht="15.75" customHeight="1">
      <c r="A53" s="62" t="s">
        <v>89</v>
      </c>
      <c r="B53" s="62" t="s">
        <v>12</v>
      </c>
      <c r="C53" s="62">
        <v>8.0</v>
      </c>
      <c r="D53" s="62">
        <v>0.2429906542056075</v>
      </c>
      <c r="E53" s="62"/>
      <c r="F53" s="62" t="s">
        <v>88</v>
      </c>
      <c r="G53" s="62" t="s">
        <v>88</v>
      </c>
      <c r="H53" s="63" t="s">
        <v>64</v>
      </c>
      <c r="I53" s="64">
        <v>24.0</v>
      </c>
      <c r="J53" s="64">
        <v>18.0</v>
      </c>
      <c r="K53" s="65" t="s">
        <v>16</v>
      </c>
      <c r="L53" s="15"/>
    </row>
    <row r="54" ht="15.75" customHeight="1">
      <c r="A54" s="62" t="s">
        <v>90</v>
      </c>
      <c r="B54" s="62" t="s">
        <v>20</v>
      </c>
      <c r="C54" s="62">
        <v>15.0</v>
      </c>
      <c r="D54" s="62">
        <v>0.21875</v>
      </c>
      <c r="E54" s="62"/>
      <c r="F54" s="62" t="s">
        <v>88</v>
      </c>
      <c r="G54" s="62" t="s">
        <v>88</v>
      </c>
      <c r="H54" s="63" t="s">
        <v>64</v>
      </c>
      <c r="I54" s="64">
        <v>24.0</v>
      </c>
      <c r="J54" s="64">
        <v>18.0</v>
      </c>
      <c r="K54" s="65" t="s">
        <v>16</v>
      </c>
      <c r="L54" s="15"/>
    </row>
    <row r="55" ht="15.75" customHeight="1">
      <c r="A55" s="62" t="s">
        <v>91</v>
      </c>
      <c r="B55" s="62" t="s">
        <v>12</v>
      </c>
      <c r="C55" s="62">
        <v>15.0</v>
      </c>
      <c r="D55" s="62">
        <v>0.3578947368421053</v>
      </c>
      <c r="E55" s="62"/>
      <c r="F55" s="62" t="s">
        <v>88</v>
      </c>
      <c r="G55" s="62" t="s">
        <v>88</v>
      </c>
      <c r="H55" s="63" t="s">
        <v>64</v>
      </c>
      <c r="I55" s="64">
        <v>24.0</v>
      </c>
      <c r="J55" s="64">
        <v>18.0</v>
      </c>
      <c r="K55" s="65" t="s">
        <v>16</v>
      </c>
      <c r="L55" s="15"/>
    </row>
    <row r="56" ht="15.75" customHeight="1">
      <c r="A56" s="62" t="s">
        <v>92</v>
      </c>
      <c r="B56" s="62" t="s">
        <v>12</v>
      </c>
      <c r="C56" s="62">
        <v>15.0</v>
      </c>
      <c r="D56" s="62">
        <v>0.2868217054263566</v>
      </c>
      <c r="E56" s="62"/>
      <c r="F56" s="62" t="s">
        <v>88</v>
      </c>
      <c r="G56" s="62" t="s">
        <v>88</v>
      </c>
      <c r="H56" s="63" t="s">
        <v>64</v>
      </c>
      <c r="I56" s="64">
        <v>24.0</v>
      </c>
      <c r="J56" s="64">
        <v>18.0</v>
      </c>
      <c r="K56" s="65" t="s">
        <v>16</v>
      </c>
      <c r="L56" s="15"/>
    </row>
    <row r="57" ht="15.75" customHeight="1">
      <c r="A57" s="62" t="s">
        <v>93</v>
      </c>
      <c r="B57" s="62" t="s">
        <v>12</v>
      </c>
      <c r="C57" s="62">
        <v>16.0</v>
      </c>
      <c r="D57" s="62">
        <v>0.3709677419354839</v>
      </c>
      <c r="E57" s="62"/>
      <c r="F57" s="62" t="s">
        <v>88</v>
      </c>
      <c r="G57" s="62" t="s">
        <v>88</v>
      </c>
      <c r="H57" s="63" t="s">
        <v>64</v>
      </c>
      <c r="I57" s="64">
        <v>24.0</v>
      </c>
      <c r="J57" s="64">
        <v>18.0</v>
      </c>
      <c r="K57" s="65" t="s">
        <v>16</v>
      </c>
      <c r="L57" s="15"/>
    </row>
    <row r="58" ht="15.75" customHeight="1">
      <c r="A58" s="62" t="s">
        <v>94</v>
      </c>
      <c r="B58" s="62" t="s">
        <v>20</v>
      </c>
      <c r="C58" s="62">
        <v>16.0</v>
      </c>
      <c r="D58" s="62">
        <v>0.4523809523809524</v>
      </c>
      <c r="E58" s="62"/>
      <c r="F58" s="62" t="s">
        <v>88</v>
      </c>
      <c r="G58" s="62" t="s">
        <v>88</v>
      </c>
      <c r="H58" s="63" t="s">
        <v>64</v>
      </c>
      <c r="I58" s="64">
        <v>24.0</v>
      </c>
      <c r="J58" s="64">
        <v>18.0</v>
      </c>
      <c r="K58" s="65" t="s">
        <v>16</v>
      </c>
      <c r="L58" s="15"/>
    </row>
    <row r="59" ht="15.75" customHeight="1">
      <c r="A59" s="62" t="s">
        <v>95</v>
      </c>
      <c r="B59" s="62" t="s">
        <v>20</v>
      </c>
      <c r="C59" s="62">
        <v>17.0</v>
      </c>
      <c r="D59" s="62">
        <v>0.5</v>
      </c>
      <c r="E59" s="62"/>
      <c r="F59" s="62" t="s">
        <v>88</v>
      </c>
      <c r="G59" s="62" t="s">
        <v>88</v>
      </c>
      <c r="H59" s="63" t="s">
        <v>64</v>
      </c>
      <c r="I59" s="64">
        <v>24.0</v>
      </c>
      <c r="J59" s="64">
        <v>18.0</v>
      </c>
      <c r="K59" s="65" t="s">
        <v>16</v>
      </c>
      <c r="L59" s="15"/>
    </row>
    <row r="60" ht="15.75" customHeight="1">
      <c r="A60" s="62" t="s">
        <v>96</v>
      </c>
      <c r="B60" s="62" t="s">
        <v>12</v>
      </c>
      <c r="C60" s="62">
        <v>18.0</v>
      </c>
      <c r="D60" s="62">
        <v>0.2808988764044944</v>
      </c>
      <c r="E60" s="62"/>
      <c r="F60" s="62" t="s">
        <v>88</v>
      </c>
      <c r="G60" s="62" t="s">
        <v>88</v>
      </c>
      <c r="H60" s="63" t="s">
        <v>64</v>
      </c>
      <c r="I60" s="64">
        <v>24.0</v>
      </c>
      <c r="J60" s="64">
        <v>18.0</v>
      </c>
      <c r="K60" s="65" t="s">
        <v>16</v>
      </c>
      <c r="L60" s="15"/>
    </row>
    <row r="61" ht="15.75" customHeight="1">
      <c r="A61" s="62" t="s">
        <v>97</v>
      </c>
      <c r="B61" s="62" t="s">
        <v>20</v>
      </c>
      <c r="C61" s="62">
        <v>19.0</v>
      </c>
      <c r="D61" s="62">
        <v>0.2521008403361344</v>
      </c>
      <c r="E61" s="62"/>
      <c r="F61" s="62" t="s">
        <v>88</v>
      </c>
      <c r="G61" s="62" t="s">
        <v>88</v>
      </c>
      <c r="H61" s="63" t="s">
        <v>64</v>
      </c>
      <c r="I61" s="64">
        <v>24.0</v>
      </c>
      <c r="J61" s="64">
        <v>18.0</v>
      </c>
      <c r="K61" s="65" t="s">
        <v>16</v>
      </c>
      <c r="L61" s="15"/>
    </row>
    <row r="62" ht="15.75" customHeight="1">
      <c r="A62" s="62" t="s">
        <v>98</v>
      </c>
      <c r="B62" s="62" t="s">
        <v>12</v>
      </c>
      <c r="C62" s="62">
        <v>23.0</v>
      </c>
      <c r="D62" s="62">
        <v>0.4014598540145985</v>
      </c>
      <c r="E62" s="62"/>
      <c r="F62" s="62" t="s">
        <v>88</v>
      </c>
      <c r="G62" s="62" t="s">
        <v>88</v>
      </c>
      <c r="H62" s="63" t="s">
        <v>64</v>
      </c>
      <c r="I62" s="64">
        <v>24.0</v>
      </c>
      <c r="J62" s="64">
        <v>18.0</v>
      </c>
      <c r="K62" s="65" t="s">
        <v>16</v>
      </c>
      <c r="L62" s="15"/>
    </row>
    <row r="63" ht="15.75" customHeight="1">
      <c r="A63" s="62" t="s">
        <v>99</v>
      </c>
      <c r="B63" s="62" t="s">
        <v>20</v>
      </c>
      <c r="C63" s="62">
        <v>24.0</v>
      </c>
      <c r="D63" s="62">
        <v>0.3548387096774194</v>
      </c>
      <c r="E63" s="62"/>
      <c r="F63" s="62" t="s">
        <v>88</v>
      </c>
      <c r="G63" s="62" t="s">
        <v>88</v>
      </c>
      <c r="H63" s="63" t="s">
        <v>64</v>
      </c>
      <c r="I63" s="64">
        <v>24.0</v>
      </c>
      <c r="J63" s="64">
        <v>18.0</v>
      </c>
      <c r="K63" s="65" t="s">
        <v>16</v>
      </c>
      <c r="L63" s="15"/>
    </row>
    <row r="64" ht="15.75" customHeight="1">
      <c r="A64" s="62" t="s">
        <v>100</v>
      </c>
      <c r="B64" s="62" t="s">
        <v>12</v>
      </c>
      <c r="C64" s="62">
        <v>24.0</v>
      </c>
      <c r="D64" s="62">
        <v>0.5161290322580645</v>
      </c>
      <c r="E64" s="62"/>
      <c r="F64" s="62" t="s">
        <v>88</v>
      </c>
      <c r="G64" s="62" t="s">
        <v>88</v>
      </c>
      <c r="H64" s="63" t="s">
        <v>64</v>
      </c>
      <c r="I64" s="64">
        <v>24.0</v>
      </c>
      <c r="J64" s="64">
        <v>18.0</v>
      </c>
      <c r="K64" s="65" t="s">
        <v>16</v>
      </c>
      <c r="L64" s="15"/>
    </row>
    <row r="65" ht="15.75" customHeight="1">
      <c r="A65" s="62" t="s">
        <v>101</v>
      </c>
      <c r="B65" s="62" t="s">
        <v>12</v>
      </c>
      <c r="C65" s="62">
        <v>30.0</v>
      </c>
      <c r="D65" s="62">
        <v>0.34375</v>
      </c>
      <c r="E65" s="62"/>
      <c r="F65" s="62" t="s">
        <v>88</v>
      </c>
      <c r="G65" s="62" t="s">
        <v>88</v>
      </c>
      <c r="H65" s="63" t="s">
        <v>64</v>
      </c>
      <c r="I65" s="64">
        <v>24.0</v>
      </c>
      <c r="J65" s="64">
        <v>18.0</v>
      </c>
      <c r="K65" s="65" t="s">
        <v>16</v>
      </c>
      <c r="L65" s="15"/>
    </row>
    <row r="66" ht="15.75" customHeight="1">
      <c r="A66" s="62" t="s">
        <v>102</v>
      </c>
      <c r="B66" s="62" t="s">
        <v>20</v>
      </c>
      <c r="C66" s="62">
        <v>32.0</v>
      </c>
      <c r="D66" s="62">
        <v>0.4646464646464646</v>
      </c>
      <c r="E66" s="62"/>
      <c r="F66" s="62" t="s">
        <v>88</v>
      </c>
      <c r="G66" s="62" t="s">
        <v>88</v>
      </c>
      <c r="H66" s="63" t="s">
        <v>64</v>
      </c>
      <c r="I66" s="64">
        <v>24.0</v>
      </c>
      <c r="J66" s="64">
        <v>18.0</v>
      </c>
      <c r="K66" s="65" t="s">
        <v>16</v>
      </c>
      <c r="L66" s="15"/>
    </row>
    <row r="67" ht="15.75" customHeight="1">
      <c r="A67" s="62" t="s">
        <v>103</v>
      </c>
      <c r="B67" s="62" t="s">
        <v>12</v>
      </c>
      <c r="C67" s="62">
        <v>32.0</v>
      </c>
      <c r="D67" s="62">
        <v>0.2282608695652174</v>
      </c>
      <c r="E67" s="62"/>
      <c r="F67" s="62" t="s">
        <v>88</v>
      </c>
      <c r="G67" s="62" t="s">
        <v>88</v>
      </c>
      <c r="H67" s="63" t="s">
        <v>64</v>
      </c>
      <c r="I67" s="64">
        <v>24.0</v>
      </c>
      <c r="J67" s="64">
        <v>18.0</v>
      </c>
      <c r="K67" s="65" t="s">
        <v>16</v>
      </c>
      <c r="L67" s="15"/>
    </row>
    <row r="68" ht="15.75" customHeight="1">
      <c r="A68" s="62" t="s">
        <v>104</v>
      </c>
      <c r="B68" s="66" t="s">
        <v>20</v>
      </c>
      <c r="C68" s="66">
        <v>32.0</v>
      </c>
      <c r="D68" s="66">
        <v>0.468085</v>
      </c>
      <c r="E68" s="67">
        <v>0.973154</v>
      </c>
      <c r="F68" s="62" t="s">
        <v>88</v>
      </c>
      <c r="G68" s="62" t="s">
        <v>88</v>
      </c>
      <c r="H68" s="63" t="s">
        <v>64</v>
      </c>
      <c r="I68" s="64">
        <v>24.0</v>
      </c>
      <c r="J68" s="64">
        <v>18.0</v>
      </c>
      <c r="K68" s="65" t="s">
        <v>16</v>
      </c>
      <c r="L68" s="15"/>
    </row>
    <row r="69" ht="15.75" customHeight="1">
      <c r="A69" s="62" t="s">
        <v>105</v>
      </c>
      <c r="B69" s="66" t="s">
        <v>12</v>
      </c>
      <c r="C69" s="66">
        <v>20.0</v>
      </c>
      <c r="D69" s="66">
        <v>0.227273</v>
      </c>
      <c r="E69" s="67">
        <v>0.912</v>
      </c>
      <c r="F69" s="62" t="s">
        <v>88</v>
      </c>
      <c r="G69" s="62" t="s">
        <v>88</v>
      </c>
      <c r="H69" s="63" t="s">
        <v>64</v>
      </c>
      <c r="I69" s="64">
        <v>24.0</v>
      </c>
      <c r="J69" s="64">
        <v>18.0</v>
      </c>
      <c r="K69" s="65" t="s">
        <v>16</v>
      </c>
      <c r="L69" s="15"/>
    </row>
    <row r="70" ht="15.75" customHeight="1">
      <c r="A70" s="62" t="s">
        <v>106</v>
      </c>
      <c r="B70" s="66" t="s">
        <v>12</v>
      </c>
      <c r="C70" s="66">
        <v>48.0</v>
      </c>
      <c r="D70" s="66">
        <v>0.651685</v>
      </c>
      <c r="E70" s="67">
        <v>0.901961</v>
      </c>
      <c r="F70" s="62" t="s">
        <v>88</v>
      </c>
      <c r="G70" s="62" t="s">
        <v>88</v>
      </c>
      <c r="H70" s="63" t="s">
        <v>64</v>
      </c>
      <c r="I70" s="64">
        <v>24.0</v>
      </c>
      <c r="J70" s="64">
        <v>18.0</v>
      </c>
      <c r="K70" s="65" t="s">
        <v>16</v>
      </c>
      <c r="L70" s="15"/>
    </row>
    <row r="71" ht="15.75" customHeight="1">
      <c r="A71" s="62" t="s">
        <v>107</v>
      </c>
      <c r="B71" s="66" t="s">
        <v>20</v>
      </c>
      <c r="C71" s="66">
        <v>35.0</v>
      </c>
      <c r="D71" s="66">
        <v>0.691358</v>
      </c>
      <c r="E71" s="67">
        <v>1.0</v>
      </c>
      <c r="F71" s="62" t="s">
        <v>88</v>
      </c>
      <c r="G71" s="62" t="s">
        <v>88</v>
      </c>
      <c r="H71" s="63" t="s">
        <v>64</v>
      </c>
      <c r="I71" s="64">
        <v>24.0</v>
      </c>
      <c r="J71" s="64">
        <v>18.0</v>
      </c>
      <c r="K71" s="65" t="s">
        <v>16</v>
      </c>
      <c r="L71" s="15"/>
    </row>
    <row r="72" ht="15.75" customHeight="1">
      <c r="A72" s="68" t="s">
        <v>108</v>
      </c>
      <c r="B72" s="69" t="s">
        <v>20</v>
      </c>
      <c r="C72" s="47">
        <v>12.0</v>
      </c>
      <c r="D72" s="70">
        <v>0.403225806451613</v>
      </c>
      <c r="E72" s="67">
        <v>0.9491525424</v>
      </c>
      <c r="F72" s="9" t="s">
        <v>109</v>
      </c>
      <c r="G72" s="12" t="s">
        <v>14</v>
      </c>
      <c r="H72" s="13" t="s">
        <v>15</v>
      </c>
      <c r="I72" s="22">
        <v>18.0</v>
      </c>
      <c r="J72" s="22">
        <v>5.0</v>
      </c>
      <c r="K72" s="14" t="s">
        <v>16</v>
      </c>
      <c r="L72" s="15"/>
    </row>
    <row r="73" ht="15.75" customHeight="1">
      <c r="A73" s="8" t="s">
        <v>110</v>
      </c>
      <c r="B73" s="9" t="s">
        <v>20</v>
      </c>
      <c r="C73" s="10">
        <v>16.0</v>
      </c>
      <c r="D73" s="13">
        <v>0.328571429</v>
      </c>
      <c r="E73" s="20">
        <v>0.9234693878</v>
      </c>
      <c r="F73" s="9" t="s">
        <v>111</v>
      </c>
      <c r="G73" s="12" t="s">
        <v>14</v>
      </c>
      <c r="H73" s="13" t="s">
        <v>15</v>
      </c>
      <c r="I73" s="14"/>
      <c r="J73" s="14"/>
      <c r="K73" s="14" t="s">
        <v>16</v>
      </c>
      <c r="L73" s="15"/>
    </row>
    <row r="74" ht="15.75" customHeight="1">
      <c r="A74" s="8" t="s">
        <v>112</v>
      </c>
      <c r="B74" s="12" t="s">
        <v>12</v>
      </c>
      <c r="C74" s="12">
        <v>18.0</v>
      </c>
      <c r="D74" s="12">
        <v>0.45714285714285713</v>
      </c>
      <c r="E74" s="17">
        <v>0.9444444444</v>
      </c>
      <c r="F74" s="12" t="s">
        <v>113</v>
      </c>
      <c r="G74" s="12" t="s">
        <v>14</v>
      </c>
      <c r="H74" s="14" t="s">
        <v>15</v>
      </c>
      <c r="I74" s="14"/>
      <c r="J74" s="14"/>
      <c r="K74" s="14" t="s">
        <v>16</v>
      </c>
      <c r="L74" s="15"/>
    </row>
    <row r="75" ht="15.75" customHeight="1">
      <c r="A75" s="8" t="s">
        <v>114</v>
      </c>
      <c r="B75" s="12" t="s">
        <v>20</v>
      </c>
      <c r="C75" s="12">
        <v>24.0</v>
      </c>
      <c r="D75" s="12">
        <v>0.409395973</v>
      </c>
      <c r="E75" s="17">
        <v>0.8451612903</v>
      </c>
      <c r="F75" s="12" t="s">
        <v>113</v>
      </c>
      <c r="G75" s="12" t="s">
        <v>14</v>
      </c>
      <c r="H75" s="14" t="s">
        <v>15</v>
      </c>
      <c r="I75" s="14"/>
      <c r="J75" s="14"/>
      <c r="K75" s="14" t="s">
        <v>16</v>
      </c>
      <c r="L75" s="15"/>
    </row>
    <row r="76" ht="15.75" customHeight="1">
      <c r="A76" s="8" t="s">
        <v>115</v>
      </c>
      <c r="B76" s="12" t="s">
        <v>12</v>
      </c>
      <c r="C76" s="12">
        <v>26.0</v>
      </c>
      <c r="D76" s="12">
        <v>0.6240601503759399</v>
      </c>
      <c r="E76" s="17">
        <v>0.9166666667</v>
      </c>
      <c r="F76" s="12" t="s">
        <v>113</v>
      </c>
      <c r="G76" s="12" t="s">
        <v>14</v>
      </c>
      <c r="H76" s="14" t="s">
        <v>15</v>
      </c>
      <c r="I76" s="14"/>
      <c r="J76" s="14"/>
      <c r="K76" s="14" t="s">
        <v>16</v>
      </c>
      <c r="L76" s="15"/>
    </row>
    <row r="77" ht="15.75" customHeight="1">
      <c r="A77" s="71" t="s">
        <v>116</v>
      </c>
      <c r="B77" s="71" t="s">
        <v>20</v>
      </c>
      <c r="C77" s="71">
        <v>1.0</v>
      </c>
      <c r="D77" s="71">
        <v>0.05882352941176471</v>
      </c>
      <c r="E77" s="71"/>
      <c r="F77" s="71" t="s">
        <v>117</v>
      </c>
      <c r="G77" s="71" t="s">
        <v>118</v>
      </c>
      <c r="H77" s="72" t="s">
        <v>15</v>
      </c>
      <c r="I77" s="73">
        <v>56.0</v>
      </c>
      <c r="J77" s="73">
        <v>38.0</v>
      </c>
      <c r="K77" s="72" t="s">
        <v>30</v>
      </c>
      <c r="L77" s="15"/>
    </row>
    <row r="78" ht="15.75" customHeight="1">
      <c r="A78" s="71" t="s">
        <v>119</v>
      </c>
      <c r="B78" s="71" t="s">
        <v>12</v>
      </c>
      <c r="C78" s="71">
        <v>4.0</v>
      </c>
      <c r="D78" s="71">
        <v>0.1</v>
      </c>
      <c r="E78" s="71"/>
      <c r="F78" s="71" t="s">
        <v>117</v>
      </c>
      <c r="G78" s="71" t="s">
        <v>118</v>
      </c>
      <c r="H78" s="72" t="s">
        <v>15</v>
      </c>
      <c r="I78" s="73">
        <v>56.0</v>
      </c>
      <c r="J78" s="73">
        <v>38.0</v>
      </c>
      <c r="K78" s="72" t="s">
        <v>30</v>
      </c>
      <c r="L78" s="15"/>
    </row>
    <row r="79" ht="15.75" customHeight="1">
      <c r="A79" s="71" t="s">
        <v>120</v>
      </c>
      <c r="B79" s="71" t="s">
        <v>12</v>
      </c>
      <c r="C79" s="71">
        <v>4.0</v>
      </c>
      <c r="D79" s="71">
        <v>0.1948051948051948</v>
      </c>
      <c r="E79" s="71"/>
      <c r="F79" s="71" t="s">
        <v>117</v>
      </c>
      <c r="G79" s="71" t="s">
        <v>118</v>
      </c>
      <c r="H79" s="72" t="s">
        <v>15</v>
      </c>
      <c r="I79" s="73">
        <v>56.0</v>
      </c>
      <c r="J79" s="73">
        <v>38.0</v>
      </c>
      <c r="K79" s="72" t="s">
        <v>30</v>
      </c>
      <c r="L79" s="15"/>
    </row>
    <row r="80" ht="15.75" customHeight="1">
      <c r="A80" s="71" t="s">
        <v>121</v>
      </c>
      <c r="B80" s="71" t="s">
        <v>12</v>
      </c>
      <c r="C80" s="71">
        <v>7.9</v>
      </c>
      <c r="D80" s="71">
        <v>0.3181818181818182</v>
      </c>
      <c r="E80" s="71"/>
      <c r="F80" s="71" t="s">
        <v>117</v>
      </c>
      <c r="G80" s="71" t="s">
        <v>117</v>
      </c>
      <c r="H80" s="72" t="s">
        <v>15</v>
      </c>
      <c r="I80" s="73">
        <v>56.0</v>
      </c>
      <c r="J80" s="73">
        <v>38.0</v>
      </c>
      <c r="K80" s="72" t="s">
        <v>30</v>
      </c>
      <c r="L80" s="15"/>
    </row>
    <row r="81" ht="15.75" customHeight="1">
      <c r="A81" s="71" t="s">
        <v>122</v>
      </c>
      <c r="B81" s="71" t="s">
        <v>12</v>
      </c>
      <c r="C81" s="71">
        <v>8.0</v>
      </c>
      <c r="D81" s="71">
        <v>0.2236842105263158</v>
      </c>
      <c r="E81" s="71"/>
      <c r="F81" s="71" t="s">
        <v>117</v>
      </c>
      <c r="G81" s="71" t="s">
        <v>118</v>
      </c>
      <c r="H81" s="72" t="s">
        <v>15</v>
      </c>
      <c r="I81" s="73">
        <v>56.0</v>
      </c>
      <c r="J81" s="73">
        <v>38.0</v>
      </c>
      <c r="K81" s="72" t="s">
        <v>30</v>
      </c>
      <c r="L81" s="15"/>
    </row>
    <row r="82" ht="15.75" customHeight="1">
      <c r="A82" s="71" t="s">
        <v>123</v>
      </c>
      <c r="B82" s="71" t="s">
        <v>20</v>
      </c>
      <c r="C82" s="71">
        <v>9.0</v>
      </c>
      <c r="D82" s="71">
        <v>0.06862745098039216</v>
      </c>
      <c r="E82" s="71"/>
      <c r="F82" s="71" t="s">
        <v>117</v>
      </c>
      <c r="G82" s="71" t="s">
        <v>118</v>
      </c>
      <c r="H82" s="72" t="s">
        <v>15</v>
      </c>
      <c r="I82" s="73">
        <v>56.0</v>
      </c>
      <c r="J82" s="73">
        <v>38.0</v>
      </c>
      <c r="K82" s="72" t="s">
        <v>30</v>
      </c>
      <c r="L82" s="15"/>
    </row>
    <row r="83" ht="15.75" customHeight="1">
      <c r="A83" s="71" t="s">
        <v>124</v>
      </c>
      <c r="B83" s="71" t="s">
        <v>12</v>
      </c>
      <c r="C83" s="71">
        <v>9.0</v>
      </c>
      <c r="D83" s="71">
        <v>0.5494505494505495</v>
      </c>
      <c r="E83" s="71"/>
      <c r="F83" s="71" t="s">
        <v>117</v>
      </c>
      <c r="G83" s="71" t="s">
        <v>117</v>
      </c>
      <c r="H83" s="72" t="s">
        <v>15</v>
      </c>
      <c r="I83" s="73">
        <v>56.0</v>
      </c>
      <c r="J83" s="73">
        <v>38.0</v>
      </c>
      <c r="K83" s="72" t="s">
        <v>30</v>
      </c>
      <c r="L83" s="15"/>
    </row>
    <row r="84" ht="15.75" customHeight="1">
      <c r="A84" s="71" t="s">
        <v>125</v>
      </c>
      <c r="B84" s="71" t="s">
        <v>20</v>
      </c>
      <c r="C84" s="71">
        <v>9.2</v>
      </c>
      <c r="D84" s="71">
        <v>0.3780487804878049</v>
      </c>
      <c r="E84" s="71"/>
      <c r="F84" s="71" t="s">
        <v>117</v>
      </c>
      <c r="G84" s="71" t="s">
        <v>117</v>
      </c>
      <c r="H84" s="72" t="s">
        <v>15</v>
      </c>
      <c r="I84" s="73">
        <v>56.0</v>
      </c>
      <c r="J84" s="73">
        <v>38.0</v>
      </c>
      <c r="K84" s="72" t="s">
        <v>30</v>
      </c>
      <c r="L84" s="15"/>
    </row>
    <row r="85" ht="15.75" customHeight="1">
      <c r="A85" s="71" t="s">
        <v>126</v>
      </c>
      <c r="B85" s="71" t="s">
        <v>12</v>
      </c>
      <c r="C85" s="71">
        <v>12.6</v>
      </c>
      <c r="D85" s="71">
        <v>0.35</v>
      </c>
      <c r="E85" s="71"/>
      <c r="F85" s="71" t="s">
        <v>117</v>
      </c>
      <c r="G85" s="71" t="s">
        <v>117</v>
      </c>
      <c r="H85" s="72" t="s">
        <v>15</v>
      </c>
      <c r="I85" s="73">
        <v>56.0</v>
      </c>
      <c r="J85" s="73">
        <v>38.0</v>
      </c>
      <c r="K85" s="72" t="s">
        <v>30</v>
      </c>
      <c r="L85" s="15"/>
    </row>
    <row r="86" ht="15.75" customHeight="1">
      <c r="A86" s="71" t="s">
        <v>127</v>
      </c>
      <c r="B86" s="71" t="s">
        <v>20</v>
      </c>
      <c r="C86" s="71">
        <v>13.0</v>
      </c>
      <c r="D86" s="71">
        <v>0.2022471910112359</v>
      </c>
      <c r="E86" s="71"/>
      <c r="F86" s="71" t="s">
        <v>117</v>
      </c>
      <c r="G86" s="71" t="s">
        <v>118</v>
      </c>
      <c r="H86" s="72" t="s">
        <v>15</v>
      </c>
      <c r="I86" s="73">
        <v>56.0</v>
      </c>
      <c r="J86" s="73">
        <v>38.0</v>
      </c>
      <c r="K86" s="72" t="s">
        <v>30</v>
      </c>
      <c r="L86" s="15"/>
    </row>
    <row r="87" ht="15.75" customHeight="1">
      <c r="A87" s="71" t="s">
        <v>128</v>
      </c>
      <c r="B87" s="71" t="s">
        <v>12</v>
      </c>
      <c r="C87" s="71">
        <v>13.1</v>
      </c>
      <c r="D87" s="71">
        <v>0.4507042253521127</v>
      </c>
      <c r="E87" s="71"/>
      <c r="F87" s="71" t="s">
        <v>117</v>
      </c>
      <c r="G87" s="71" t="s">
        <v>117</v>
      </c>
      <c r="H87" s="72" t="s">
        <v>15</v>
      </c>
      <c r="I87" s="73">
        <v>56.0</v>
      </c>
      <c r="J87" s="73">
        <v>38.0</v>
      </c>
      <c r="K87" s="72" t="s">
        <v>30</v>
      </c>
      <c r="L87" s="15"/>
    </row>
    <row r="88" ht="15.75" customHeight="1">
      <c r="A88" s="71" t="s">
        <v>129</v>
      </c>
      <c r="B88" s="71" t="s">
        <v>12</v>
      </c>
      <c r="C88" s="71">
        <v>13.7</v>
      </c>
      <c r="D88" s="71">
        <v>0.4745762711864407</v>
      </c>
      <c r="E88" s="71"/>
      <c r="F88" s="71" t="s">
        <v>117</v>
      </c>
      <c r="G88" s="71" t="s">
        <v>117</v>
      </c>
      <c r="H88" s="72" t="s">
        <v>15</v>
      </c>
      <c r="I88" s="73">
        <v>56.0</v>
      </c>
      <c r="J88" s="73">
        <v>38.0</v>
      </c>
      <c r="K88" s="72" t="s">
        <v>30</v>
      </c>
      <c r="L88" s="15"/>
    </row>
    <row r="89" ht="15.75" customHeight="1">
      <c r="A89" s="71" t="s">
        <v>130</v>
      </c>
      <c r="B89" s="71" t="s">
        <v>12</v>
      </c>
      <c r="C89" s="71">
        <v>14.5</v>
      </c>
      <c r="D89" s="71">
        <v>0.3518518518518519</v>
      </c>
      <c r="E89" s="71"/>
      <c r="F89" s="71" t="s">
        <v>117</v>
      </c>
      <c r="G89" s="71" t="s">
        <v>117</v>
      </c>
      <c r="H89" s="72" t="s">
        <v>15</v>
      </c>
      <c r="I89" s="73">
        <v>56.0</v>
      </c>
      <c r="J89" s="73">
        <v>38.0</v>
      </c>
      <c r="K89" s="72" t="s">
        <v>30</v>
      </c>
      <c r="L89" s="15"/>
    </row>
    <row r="90" ht="15.75" customHeight="1">
      <c r="A90" s="71" t="s">
        <v>131</v>
      </c>
      <c r="B90" s="71" t="s">
        <v>12</v>
      </c>
      <c r="C90" s="71">
        <v>15.1</v>
      </c>
      <c r="D90" s="71">
        <v>0.4487179487179487</v>
      </c>
      <c r="E90" s="71"/>
      <c r="F90" s="71" t="s">
        <v>117</v>
      </c>
      <c r="G90" s="71" t="s">
        <v>117</v>
      </c>
      <c r="H90" s="72" t="s">
        <v>15</v>
      </c>
      <c r="I90" s="73">
        <v>56.0</v>
      </c>
      <c r="J90" s="73">
        <v>38.0</v>
      </c>
      <c r="K90" s="72" t="s">
        <v>30</v>
      </c>
      <c r="L90" s="15"/>
    </row>
    <row r="91" ht="15.75" customHeight="1">
      <c r="A91" s="71" t="s">
        <v>132</v>
      </c>
      <c r="B91" s="71" t="s">
        <v>12</v>
      </c>
      <c r="C91" s="71">
        <v>15.5</v>
      </c>
      <c r="D91" s="71">
        <v>0.6727272727272727</v>
      </c>
      <c r="E91" s="71"/>
      <c r="F91" s="71" t="s">
        <v>117</v>
      </c>
      <c r="G91" s="71" t="s">
        <v>117</v>
      </c>
      <c r="H91" s="72" t="s">
        <v>15</v>
      </c>
      <c r="I91" s="73">
        <v>56.0</v>
      </c>
      <c r="J91" s="73">
        <v>38.0</v>
      </c>
      <c r="K91" s="72" t="s">
        <v>30</v>
      </c>
      <c r="L91" s="15"/>
    </row>
    <row r="92" ht="15.75" customHeight="1">
      <c r="A92" s="71" t="s">
        <v>133</v>
      </c>
      <c r="B92" s="71" t="s">
        <v>20</v>
      </c>
      <c r="C92" s="71">
        <v>16.2</v>
      </c>
      <c r="D92" s="71">
        <v>0.5135135135135135</v>
      </c>
      <c r="E92" s="71"/>
      <c r="F92" s="71" t="s">
        <v>117</v>
      </c>
      <c r="G92" s="71" t="s">
        <v>117</v>
      </c>
      <c r="H92" s="72" t="s">
        <v>15</v>
      </c>
      <c r="I92" s="73">
        <v>56.0</v>
      </c>
      <c r="J92" s="73">
        <v>38.0</v>
      </c>
      <c r="K92" s="72" t="s">
        <v>30</v>
      </c>
      <c r="L92" s="15"/>
    </row>
    <row r="93" ht="15.75" customHeight="1">
      <c r="A93" s="71" t="s">
        <v>134</v>
      </c>
      <c r="B93" s="71" t="s">
        <v>20</v>
      </c>
      <c r="C93" s="71">
        <v>16.6</v>
      </c>
      <c r="D93" s="71">
        <v>0.4166666666666667</v>
      </c>
      <c r="E93" s="71"/>
      <c r="F93" s="71" t="s">
        <v>117</v>
      </c>
      <c r="G93" s="71" t="s">
        <v>117</v>
      </c>
      <c r="H93" s="72" t="s">
        <v>15</v>
      </c>
      <c r="I93" s="73">
        <v>56.0</v>
      </c>
      <c r="J93" s="73">
        <v>38.0</v>
      </c>
      <c r="K93" s="72" t="s">
        <v>30</v>
      </c>
      <c r="L93" s="15"/>
    </row>
    <row r="94" ht="15.75" customHeight="1">
      <c r="A94" s="71" t="s">
        <v>135</v>
      </c>
      <c r="B94" s="71" t="s">
        <v>12</v>
      </c>
      <c r="C94" s="71">
        <v>17.0</v>
      </c>
      <c r="D94" s="71">
        <v>0.3693693693693694</v>
      </c>
      <c r="E94" s="71"/>
      <c r="F94" s="71" t="s">
        <v>117</v>
      </c>
      <c r="G94" s="71" t="s">
        <v>118</v>
      </c>
      <c r="H94" s="72" t="s">
        <v>15</v>
      </c>
      <c r="I94" s="73">
        <v>56.0</v>
      </c>
      <c r="J94" s="73">
        <v>38.0</v>
      </c>
      <c r="K94" s="72" t="s">
        <v>30</v>
      </c>
      <c r="L94" s="15"/>
    </row>
    <row r="95" ht="15.75" customHeight="1">
      <c r="A95" s="71" t="s">
        <v>136</v>
      </c>
      <c r="B95" s="71" t="s">
        <v>20</v>
      </c>
      <c r="C95" s="71">
        <v>20.0</v>
      </c>
      <c r="D95" s="71">
        <v>0.3953488372093023</v>
      </c>
      <c r="E95" s="71"/>
      <c r="F95" s="71" t="s">
        <v>117</v>
      </c>
      <c r="G95" s="71" t="s">
        <v>118</v>
      </c>
      <c r="H95" s="72" t="s">
        <v>15</v>
      </c>
      <c r="I95" s="73">
        <v>56.0</v>
      </c>
      <c r="J95" s="73">
        <v>38.0</v>
      </c>
      <c r="K95" s="72" t="s">
        <v>30</v>
      </c>
      <c r="L95" s="15"/>
    </row>
    <row r="96" ht="15.75" customHeight="1">
      <c r="A96" s="71" t="s">
        <v>137</v>
      </c>
      <c r="B96" s="71" t="s">
        <v>20</v>
      </c>
      <c r="C96" s="71">
        <v>20.2</v>
      </c>
      <c r="D96" s="71">
        <v>0.5111111111111111</v>
      </c>
      <c r="E96" s="71"/>
      <c r="F96" s="71" t="s">
        <v>117</v>
      </c>
      <c r="G96" s="71" t="s">
        <v>117</v>
      </c>
      <c r="H96" s="72" t="s">
        <v>15</v>
      </c>
      <c r="I96" s="73">
        <v>56.0</v>
      </c>
      <c r="J96" s="73">
        <v>38.0</v>
      </c>
      <c r="K96" s="72" t="s">
        <v>30</v>
      </c>
      <c r="L96" s="15"/>
    </row>
    <row r="97" ht="15.75" customHeight="1">
      <c r="A97" s="71" t="s">
        <v>138</v>
      </c>
      <c r="B97" s="71" t="s">
        <v>20</v>
      </c>
      <c r="C97" s="71">
        <v>23.5</v>
      </c>
      <c r="D97" s="71">
        <v>0.5434782608695652</v>
      </c>
      <c r="E97" s="71"/>
      <c r="F97" s="71" t="s">
        <v>117</v>
      </c>
      <c r="G97" s="71" t="s">
        <v>117</v>
      </c>
      <c r="H97" s="72" t="s">
        <v>15</v>
      </c>
      <c r="I97" s="73">
        <v>56.0</v>
      </c>
      <c r="J97" s="73">
        <v>38.0</v>
      </c>
      <c r="K97" s="72" t="s">
        <v>30</v>
      </c>
      <c r="L97" s="15"/>
    </row>
    <row r="98" ht="15.75" customHeight="1">
      <c r="A98" s="71" t="s">
        <v>139</v>
      </c>
      <c r="B98" s="71" t="s">
        <v>20</v>
      </c>
      <c r="C98" s="71">
        <v>26.0</v>
      </c>
      <c r="D98" s="71">
        <v>0.6162790697674418</v>
      </c>
      <c r="E98" s="71"/>
      <c r="F98" s="71" t="s">
        <v>117</v>
      </c>
      <c r="G98" s="71" t="s">
        <v>118</v>
      </c>
      <c r="H98" s="72" t="s">
        <v>15</v>
      </c>
      <c r="I98" s="73">
        <v>56.0</v>
      </c>
      <c r="J98" s="73">
        <v>38.0</v>
      </c>
      <c r="K98" s="72" t="s">
        <v>30</v>
      </c>
      <c r="L98" s="15"/>
    </row>
    <row r="99" ht="15.75" customHeight="1">
      <c r="A99" s="71" t="s">
        <v>140</v>
      </c>
      <c r="B99" s="71" t="s">
        <v>12</v>
      </c>
      <c r="C99" s="71">
        <v>26.1</v>
      </c>
      <c r="D99" s="71">
        <v>0.7301587301587301</v>
      </c>
      <c r="E99" s="71"/>
      <c r="F99" s="71" t="s">
        <v>117</v>
      </c>
      <c r="G99" s="71" t="s">
        <v>117</v>
      </c>
      <c r="H99" s="72" t="s">
        <v>15</v>
      </c>
      <c r="I99" s="73">
        <v>56.0</v>
      </c>
      <c r="J99" s="73">
        <v>38.0</v>
      </c>
      <c r="K99" s="72" t="s">
        <v>30</v>
      </c>
      <c r="L99" s="15"/>
    </row>
    <row r="100" ht="15.75" customHeight="1">
      <c r="A100" s="71" t="s">
        <v>141</v>
      </c>
      <c r="B100" s="71" t="s">
        <v>12</v>
      </c>
      <c r="C100" s="71">
        <v>26.3</v>
      </c>
      <c r="D100" s="71">
        <v>0.72</v>
      </c>
      <c r="E100" s="71"/>
      <c r="F100" s="71" t="s">
        <v>117</v>
      </c>
      <c r="G100" s="71" t="s">
        <v>117</v>
      </c>
      <c r="H100" s="72" t="s">
        <v>15</v>
      </c>
      <c r="I100" s="73">
        <v>56.0</v>
      </c>
      <c r="J100" s="73">
        <v>38.0</v>
      </c>
      <c r="K100" s="72" t="s">
        <v>30</v>
      </c>
      <c r="L100" s="15"/>
    </row>
    <row r="101" ht="15.75" customHeight="1">
      <c r="A101" s="71" t="s">
        <v>142</v>
      </c>
      <c r="B101" s="71" t="s">
        <v>20</v>
      </c>
      <c r="C101" s="71">
        <v>27.6</v>
      </c>
      <c r="D101" s="71">
        <v>0.5538461538461539</v>
      </c>
      <c r="E101" s="71"/>
      <c r="F101" s="71" t="s">
        <v>117</v>
      </c>
      <c r="G101" s="71" t="s">
        <v>117</v>
      </c>
      <c r="H101" s="72" t="s">
        <v>15</v>
      </c>
      <c r="I101" s="73">
        <v>56.0</v>
      </c>
      <c r="J101" s="73">
        <v>38.0</v>
      </c>
      <c r="K101" s="72" t="s">
        <v>30</v>
      </c>
      <c r="L101" s="15"/>
    </row>
    <row r="102" ht="15.75" customHeight="1">
      <c r="A102" s="71" t="s">
        <v>143</v>
      </c>
      <c r="B102" s="71" t="s">
        <v>12</v>
      </c>
      <c r="C102" s="71">
        <v>29.1</v>
      </c>
      <c r="D102" s="71">
        <v>0.6260869565217392</v>
      </c>
      <c r="E102" s="71"/>
      <c r="F102" s="71" t="s">
        <v>117</v>
      </c>
      <c r="G102" s="71" t="s">
        <v>117</v>
      </c>
      <c r="H102" s="72" t="s">
        <v>15</v>
      </c>
      <c r="I102" s="73">
        <v>56.0</v>
      </c>
      <c r="J102" s="73">
        <v>38.0</v>
      </c>
      <c r="K102" s="72" t="s">
        <v>30</v>
      </c>
      <c r="L102" s="15"/>
    </row>
    <row r="103" ht="15.75" customHeight="1">
      <c r="A103" s="71" t="s">
        <v>144</v>
      </c>
      <c r="B103" s="71" t="s">
        <v>20</v>
      </c>
      <c r="C103" s="71">
        <v>32.5</v>
      </c>
      <c r="D103" s="71">
        <v>0.6324786324786325</v>
      </c>
      <c r="E103" s="71"/>
      <c r="F103" s="71" t="s">
        <v>117</v>
      </c>
      <c r="G103" s="71" t="s">
        <v>117</v>
      </c>
      <c r="H103" s="72" t="s">
        <v>15</v>
      </c>
      <c r="I103" s="73">
        <v>56.0</v>
      </c>
      <c r="J103" s="73">
        <v>38.0</v>
      </c>
      <c r="K103" s="72" t="s">
        <v>30</v>
      </c>
      <c r="L103" s="15"/>
    </row>
    <row r="104" ht="15.75" customHeight="1">
      <c r="A104" s="71" t="s">
        <v>145</v>
      </c>
      <c r="B104" s="71" t="s">
        <v>20</v>
      </c>
      <c r="C104" s="71">
        <v>34.9</v>
      </c>
      <c r="D104" s="71">
        <v>0.5125</v>
      </c>
      <c r="E104" s="71"/>
      <c r="F104" s="71" t="s">
        <v>117</v>
      </c>
      <c r="G104" s="71" t="s">
        <v>117</v>
      </c>
      <c r="H104" s="72" t="s">
        <v>15</v>
      </c>
      <c r="I104" s="73">
        <v>56.0</v>
      </c>
      <c r="J104" s="73">
        <v>38.0</v>
      </c>
      <c r="K104" s="72" t="s">
        <v>30</v>
      </c>
      <c r="L104" s="15"/>
    </row>
    <row r="105" ht="15.75" customHeight="1">
      <c r="A105" s="71" t="s">
        <v>146</v>
      </c>
      <c r="B105" s="71" t="s">
        <v>12</v>
      </c>
      <c r="C105" s="71">
        <v>36.0</v>
      </c>
      <c r="D105" s="71">
        <v>0.5777777777777777</v>
      </c>
      <c r="E105" s="71"/>
      <c r="F105" s="71" t="s">
        <v>117</v>
      </c>
      <c r="G105" s="71" t="s">
        <v>118</v>
      </c>
      <c r="H105" s="72" t="s">
        <v>15</v>
      </c>
      <c r="I105" s="73">
        <v>56.0</v>
      </c>
      <c r="J105" s="73">
        <v>38.0</v>
      </c>
      <c r="K105" s="72" t="s">
        <v>30</v>
      </c>
      <c r="L105" s="15"/>
    </row>
    <row r="106" ht="15.75" customHeight="1">
      <c r="A106" s="71" t="s">
        <v>147</v>
      </c>
      <c r="B106" s="71" t="s">
        <v>20</v>
      </c>
      <c r="C106" s="71">
        <v>37.6</v>
      </c>
      <c r="D106" s="71">
        <v>0.5966386554621849</v>
      </c>
      <c r="E106" s="71"/>
      <c r="F106" s="71" t="s">
        <v>117</v>
      </c>
      <c r="G106" s="71" t="s">
        <v>117</v>
      </c>
      <c r="H106" s="72" t="s">
        <v>15</v>
      </c>
      <c r="I106" s="73">
        <v>56.0</v>
      </c>
      <c r="J106" s="73">
        <v>38.0</v>
      </c>
      <c r="K106" s="72" t="s">
        <v>30</v>
      </c>
      <c r="L106" s="15"/>
    </row>
    <row r="107" ht="15.75" customHeight="1">
      <c r="A107" s="71" t="s">
        <v>148</v>
      </c>
      <c r="B107" s="71" t="s">
        <v>12</v>
      </c>
      <c r="C107" s="71">
        <v>45.9</v>
      </c>
      <c r="D107" s="71">
        <v>0.6341463414634146</v>
      </c>
      <c r="E107" s="71"/>
      <c r="F107" s="71" t="s">
        <v>117</v>
      </c>
      <c r="G107" s="71" t="s">
        <v>117</v>
      </c>
      <c r="H107" s="72" t="s">
        <v>15</v>
      </c>
      <c r="I107" s="73">
        <v>56.0</v>
      </c>
      <c r="J107" s="73">
        <v>38.0</v>
      </c>
      <c r="K107" s="72" t="s">
        <v>30</v>
      </c>
      <c r="L107" s="19"/>
    </row>
    <row r="108" ht="15.75" customHeight="1">
      <c r="A108" s="71" t="s">
        <v>149</v>
      </c>
      <c r="B108" s="71" t="s">
        <v>12</v>
      </c>
      <c r="C108" s="71">
        <v>52.2</v>
      </c>
      <c r="D108" s="71">
        <v>0.7480916030534351</v>
      </c>
      <c r="E108" s="71"/>
      <c r="F108" s="71" t="s">
        <v>117</v>
      </c>
      <c r="G108" s="71" t="s">
        <v>117</v>
      </c>
      <c r="H108" s="72" t="s">
        <v>15</v>
      </c>
      <c r="I108" s="73">
        <v>56.0</v>
      </c>
      <c r="J108" s="73">
        <v>38.0</v>
      </c>
      <c r="K108" s="72" t="s">
        <v>30</v>
      </c>
      <c r="L108" s="19"/>
    </row>
    <row r="109" ht="15.75" customHeight="1">
      <c r="A109" s="71" t="s">
        <v>150</v>
      </c>
      <c r="B109" s="71" t="s">
        <v>12</v>
      </c>
      <c r="C109" s="71">
        <v>52.9</v>
      </c>
      <c r="D109" s="71">
        <v>0.6326530612244898</v>
      </c>
      <c r="E109" s="71"/>
      <c r="F109" s="71" t="s">
        <v>117</v>
      </c>
      <c r="G109" s="71" t="s">
        <v>117</v>
      </c>
      <c r="H109" s="72" t="s">
        <v>15</v>
      </c>
      <c r="I109" s="73">
        <v>56.0</v>
      </c>
      <c r="J109" s="73">
        <v>38.0</v>
      </c>
      <c r="K109" s="72" t="s">
        <v>30</v>
      </c>
      <c r="L109" s="19"/>
    </row>
    <row r="110" ht="15.75" customHeight="1">
      <c r="A110" s="71" t="s">
        <v>151</v>
      </c>
      <c r="B110" s="71" t="s">
        <v>12</v>
      </c>
      <c r="C110" s="71">
        <v>54.0</v>
      </c>
      <c r="D110" s="71">
        <v>0.6063829787234043</v>
      </c>
      <c r="E110" s="71"/>
      <c r="F110" s="71" t="s">
        <v>117</v>
      </c>
      <c r="G110" s="71" t="s">
        <v>117</v>
      </c>
      <c r="H110" s="72" t="s">
        <v>15</v>
      </c>
      <c r="I110" s="73">
        <v>56.0</v>
      </c>
      <c r="J110" s="73">
        <v>38.0</v>
      </c>
      <c r="K110" s="72" t="s">
        <v>30</v>
      </c>
      <c r="L110" s="19"/>
    </row>
    <row r="111" ht="15.75" customHeight="1">
      <c r="A111" s="71" t="s">
        <v>152</v>
      </c>
      <c r="B111" s="71" t="s">
        <v>20</v>
      </c>
      <c r="C111" s="71">
        <v>57.3</v>
      </c>
      <c r="D111" s="71">
        <v>0.6885245901639344</v>
      </c>
      <c r="E111" s="71"/>
      <c r="F111" s="71" t="s">
        <v>117</v>
      </c>
      <c r="G111" s="71" t="s">
        <v>117</v>
      </c>
      <c r="H111" s="72" t="s">
        <v>15</v>
      </c>
      <c r="I111" s="73">
        <v>56.0</v>
      </c>
      <c r="J111" s="73">
        <v>38.0</v>
      </c>
      <c r="K111" s="72" t="s">
        <v>30</v>
      </c>
      <c r="L111" s="19"/>
    </row>
    <row r="112" ht="15.75" customHeight="1">
      <c r="A112" s="71" t="s">
        <v>153</v>
      </c>
      <c r="B112" s="71" t="s">
        <v>12</v>
      </c>
      <c r="C112" s="71">
        <v>63.2</v>
      </c>
      <c r="D112" s="71">
        <v>0.7843137254901961</v>
      </c>
      <c r="E112" s="71"/>
      <c r="F112" s="71" t="s">
        <v>117</v>
      </c>
      <c r="G112" s="71" t="s">
        <v>117</v>
      </c>
      <c r="H112" s="72" t="s">
        <v>15</v>
      </c>
      <c r="I112" s="73">
        <v>56.0</v>
      </c>
      <c r="J112" s="73">
        <v>38.0</v>
      </c>
      <c r="K112" s="72" t="s">
        <v>30</v>
      </c>
      <c r="L112" s="19"/>
    </row>
    <row r="113" ht="15.75" customHeight="1">
      <c r="A113" s="71" t="s">
        <v>154</v>
      </c>
      <c r="B113" s="71" t="s">
        <v>20</v>
      </c>
      <c r="C113" s="71">
        <v>63.3</v>
      </c>
      <c r="D113" s="71">
        <v>0.5897435897435898</v>
      </c>
      <c r="E113" s="71"/>
      <c r="F113" s="71" t="s">
        <v>117</v>
      </c>
      <c r="G113" s="71" t="s">
        <v>117</v>
      </c>
      <c r="H113" s="72" t="s">
        <v>15</v>
      </c>
      <c r="I113" s="73">
        <v>56.0</v>
      </c>
      <c r="J113" s="73">
        <v>38.0</v>
      </c>
      <c r="K113" s="72" t="s">
        <v>30</v>
      </c>
      <c r="L113" s="19"/>
    </row>
    <row r="114" ht="15.75" customHeight="1">
      <c r="A114" s="71" t="s">
        <v>155</v>
      </c>
      <c r="B114" s="71" t="s">
        <v>12</v>
      </c>
      <c r="C114" s="71">
        <v>67.1</v>
      </c>
      <c r="D114" s="71">
        <v>0.6571428571428571</v>
      </c>
      <c r="E114" s="71"/>
      <c r="F114" s="71" t="s">
        <v>117</v>
      </c>
      <c r="G114" s="71" t="s">
        <v>117</v>
      </c>
      <c r="H114" s="72" t="s">
        <v>15</v>
      </c>
      <c r="I114" s="73">
        <v>56.0</v>
      </c>
      <c r="J114" s="73">
        <v>38.0</v>
      </c>
      <c r="K114" s="72" t="s">
        <v>30</v>
      </c>
      <c r="L114" s="19"/>
    </row>
    <row r="115" ht="15.75" customHeight="1">
      <c r="A115" s="71" t="s">
        <v>156</v>
      </c>
      <c r="B115" s="71" t="s">
        <v>12</v>
      </c>
      <c r="C115" s="71">
        <v>67.4</v>
      </c>
      <c r="D115" s="71">
        <v>0.7841726618705036</v>
      </c>
      <c r="E115" s="71"/>
      <c r="F115" s="71" t="s">
        <v>117</v>
      </c>
      <c r="G115" s="71" t="s">
        <v>117</v>
      </c>
      <c r="H115" s="72" t="s">
        <v>15</v>
      </c>
      <c r="I115" s="73">
        <v>56.0</v>
      </c>
      <c r="J115" s="73">
        <v>38.0</v>
      </c>
      <c r="K115" s="72" t="s">
        <v>30</v>
      </c>
      <c r="L115" s="19"/>
    </row>
    <row r="116" ht="15.75" customHeight="1">
      <c r="A116" s="71" t="s">
        <v>157</v>
      </c>
      <c r="B116" s="71" t="s">
        <v>20</v>
      </c>
      <c r="C116" s="71">
        <v>70.3</v>
      </c>
      <c r="D116" s="71">
        <v>0.3292682926829268</v>
      </c>
      <c r="E116" s="71"/>
      <c r="F116" s="71" t="s">
        <v>117</v>
      </c>
      <c r="G116" s="71" t="s">
        <v>117</v>
      </c>
      <c r="H116" s="72" t="s">
        <v>15</v>
      </c>
      <c r="I116" s="73">
        <v>56.0</v>
      </c>
      <c r="J116" s="73">
        <v>38.0</v>
      </c>
      <c r="K116" s="72" t="s">
        <v>30</v>
      </c>
      <c r="L116" s="19"/>
    </row>
    <row r="117" ht="15.75" customHeight="1">
      <c r="A117" s="71" t="s">
        <v>158</v>
      </c>
      <c r="B117" s="71" t="s">
        <v>20</v>
      </c>
      <c r="C117" s="71">
        <v>71.8</v>
      </c>
      <c r="D117" s="71">
        <v>0.6267605633802817</v>
      </c>
      <c r="E117" s="71"/>
      <c r="F117" s="71" t="s">
        <v>117</v>
      </c>
      <c r="G117" s="71" t="s">
        <v>117</v>
      </c>
      <c r="H117" s="72" t="s">
        <v>15</v>
      </c>
      <c r="I117" s="73">
        <v>56.0</v>
      </c>
      <c r="J117" s="73">
        <v>38.0</v>
      </c>
      <c r="K117" s="72" t="s">
        <v>30</v>
      </c>
      <c r="L117" s="19"/>
    </row>
    <row r="118" ht="15.75" customHeight="1">
      <c r="L118" s="19"/>
    </row>
    <row r="119" ht="15.75" customHeight="1">
      <c r="L119" s="19"/>
    </row>
    <row r="120" ht="15.75" customHeight="1">
      <c r="L120" s="19"/>
    </row>
    <row r="121" ht="15.75" customHeight="1">
      <c r="L121" s="19"/>
    </row>
    <row r="122" ht="15.75" customHeight="1">
      <c r="L122" s="19"/>
    </row>
    <row r="123" ht="15.75" customHeight="1">
      <c r="L123" s="19"/>
    </row>
    <row r="124" ht="15.75" customHeight="1">
      <c r="L124" s="19"/>
    </row>
    <row r="125" ht="15.75" customHeight="1">
      <c r="L125" s="19"/>
    </row>
    <row r="126" ht="15.75" customHeight="1">
      <c r="L126" s="19"/>
    </row>
    <row r="127" ht="15.75" customHeight="1">
      <c r="L127" s="19"/>
    </row>
    <row r="128" ht="15.75" customHeight="1">
      <c r="L128" s="19"/>
    </row>
    <row r="129" ht="15.75" customHeight="1">
      <c r="L129" s="19"/>
    </row>
    <row r="130" ht="15.75" customHeight="1">
      <c r="L130" s="19"/>
    </row>
    <row r="131" ht="15.75" customHeight="1">
      <c r="L131" s="19"/>
    </row>
    <row r="132" ht="15.75" customHeight="1">
      <c r="L132" s="19"/>
    </row>
    <row r="133" ht="15.75" customHeight="1">
      <c r="L133" s="19"/>
    </row>
    <row r="134" ht="15.75" customHeight="1">
      <c r="L134" s="19"/>
    </row>
    <row r="135" ht="15.75" customHeight="1">
      <c r="L135" s="19"/>
    </row>
    <row r="136" ht="15.75" customHeight="1">
      <c r="L136" s="19"/>
    </row>
    <row r="137" ht="15.75" customHeight="1">
      <c r="L137" s="19"/>
    </row>
    <row r="138" ht="15.75" customHeight="1">
      <c r="L138" s="19"/>
    </row>
    <row r="139" ht="15.75" customHeight="1">
      <c r="L139" s="19"/>
    </row>
    <row r="140" ht="15.75" customHeight="1">
      <c r="L140" s="19"/>
    </row>
    <row r="141" ht="15.75" customHeight="1">
      <c r="L141" s="19"/>
    </row>
    <row r="142" ht="15.75" customHeight="1">
      <c r="L142" s="19"/>
    </row>
    <row r="143" ht="15.75" customHeight="1">
      <c r="L143" s="19"/>
    </row>
    <row r="144" ht="15.75" customHeight="1">
      <c r="L144" s="19"/>
    </row>
    <row r="145" ht="15.75" customHeight="1">
      <c r="L145" s="19"/>
    </row>
    <row r="146" ht="15.75" customHeight="1">
      <c r="L146" s="19"/>
    </row>
    <row r="147" ht="15.75" customHeight="1">
      <c r="L147" s="19"/>
    </row>
    <row r="148" ht="15.75" customHeight="1">
      <c r="L148" s="19"/>
    </row>
    <row r="149" ht="15.75" customHeight="1">
      <c r="L149" s="19"/>
    </row>
    <row r="150" ht="15.75" customHeight="1">
      <c r="L150" s="19"/>
    </row>
    <row r="151" ht="15.75" customHeight="1">
      <c r="L151" s="19"/>
    </row>
    <row r="152" ht="15.75" customHeight="1">
      <c r="L152" s="19"/>
    </row>
    <row r="153" ht="15.75" customHeight="1">
      <c r="L153" s="19"/>
    </row>
    <row r="154" ht="15.75" customHeight="1">
      <c r="L154" s="19"/>
    </row>
    <row r="155" ht="15.75" customHeight="1">
      <c r="L155" s="19"/>
    </row>
    <row r="156" ht="15.75" customHeight="1">
      <c r="L156" s="19"/>
    </row>
    <row r="157" ht="15.75" customHeight="1">
      <c r="L157" s="19"/>
    </row>
    <row r="158" ht="15.75" customHeight="1">
      <c r="L158" s="19"/>
    </row>
    <row r="159" ht="15.75" customHeight="1">
      <c r="L159" s="19"/>
    </row>
    <row r="160" ht="15.75" customHeight="1">
      <c r="L160" s="19"/>
    </row>
    <row r="161" ht="15.75" customHeight="1">
      <c r="L161" s="19"/>
    </row>
    <row r="162" ht="15.75" customHeight="1">
      <c r="L162" s="19"/>
    </row>
    <row r="163" ht="15.75" customHeight="1">
      <c r="L163" s="19"/>
    </row>
    <row r="164" ht="15.75" customHeight="1">
      <c r="L164" s="19"/>
    </row>
    <row r="165" ht="15.75" customHeight="1">
      <c r="L165" s="19"/>
    </row>
    <row r="166" ht="15.75" customHeight="1">
      <c r="L166" s="19"/>
    </row>
    <row r="167" ht="15.75" customHeight="1">
      <c r="L167" s="19"/>
    </row>
    <row r="168" ht="15.75" customHeight="1">
      <c r="L168" s="19"/>
    </row>
    <row r="169" ht="15.75" customHeight="1">
      <c r="L169" s="19"/>
    </row>
    <row r="170" ht="15.75" customHeight="1">
      <c r="L170" s="19"/>
    </row>
    <row r="171" ht="15.75" customHeight="1">
      <c r="L171" s="19"/>
    </row>
    <row r="172" ht="15.75" customHeight="1">
      <c r="L172" s="19"/>
    </row>
    <row r="173" ht="15.75" customHeight="1">
      <c r="L173" s="19"/>
    </row>
    <row r="174" ht="15.75" customHeight="1">
      <c r="L174" s="19"/>
    </row>
    <row r="175" ht="15.75" customHeight="1">
      <c r="L175" s="19"/>
    </row>
    <row r="176" ht="15.75" customHeight="1">
      <c r="L176" s="19"/>
    </row>
    <row r="177" ht="15.75" customHeight="1">
      <c r="L177" s="19"/>
    </row>
    <row r="178" ht="15.75" customHeight="1">
      <c r="L178" s="19"/>
    </row>
    <row r="179" ht="15.75" customHeight="1">
      <c r="L179" s="19"/>
    </row>
    <row r="180" ht="15.75" customHeight="1">
      <c r="L180" s="19"/>
    </row>
    <row r="181" ht="15.75" customHeight="1">
      <c r="L181" s="19"/>
    </row>
    <row r="182" ht="15.75" customHeight="1">
      <c r="L182" s="19"/>
    </row>
    <row r="183" ht="15.75" customHeight="1">
      <c r="L183" s="19"/>
    </row>
    <row r="184" ht="15.75" customHeight="1">
      <c r="L184" s="19"/>
    </row>
    <row r="185" ht="15.75" customHeight="1">
      <c r="L185" s="19"/>
    </row>
    <row r="186" ht="15.75" customHeight="1">
      <c r="L186" s="19"/>
    </row>
    <row r="187" ht="15.75" customHeight="1">
      <c r="L187" s="19"/>
    </row>
    <row r="188" ht="15.75" customHeight="1">
      <c r="L188" s="19"/>
    </row>
    <row r="189" ht="15.75" customHeight="1">
      <c r="L189" s="19"/>
    </row>
    <row r="190" ht="15.75" customHeight="1">
      <c r="L190" s="19"/>
    </row>
    <row r="191" ht="15.75" customHeight="1">
      <c r="L191" s="19"/>
    </row>
    <row r="192" ht="15.75" customHeight="1">
      <c r="L192" s="19"/>
    </row>
    <row r="193" ht="15.75" customHeight="1">
      <c r="L193" s="19"/>
    </row>
    <row r="194" ht="15.75" customHeight="1">
      <c r="L194" s="19"/>
    </row>
    <row r="195" ht="15.75" customHeight="1">
      <c r="L195" s="19"/>
    </row>
    <row r="196" ht="15.75" customHeight="1">
      <c r="L196" s="19"/>
    </row>
    <row r="197" ht="15.75" customHeight="1">
      <c r="L197" s="19"/>
    </row>
    <row r="198" ht="15.75" customHeight="1">
      <c r="L198" s="19"/>
    </row>
    <row r="199" ht="15.75" customHeight="1">
      <c r="L199" s="19"/>
    </row>
    <row r="200" ht="15.75" customHeight="1">
      <c r="L200" s="19"/>
    </row>
    <row r="201" ht="15.75" customHeight="1">
      <c r="L201" s="19"/>
    </row>
    <row r="202" ht="15.75" customHeight="1">
      <c r="L202" s="19"/>
    </row>
    <row r="203" ht="15.75" customHeight="1">
      <c r="L203" s="19"/>
    </row>
    <row r="204" ht="15.75" customHeight="1">
      <c r="L204" s="19"/>
    </row>
    <row r="205" ht="15.75" customHeight="1">
      <c r="L205" s="19"/>
    </row>
    <row r="206" ht="15.75" customHeight="1">
      <c r="L206" s="19"/>
    </row>
    <row r="207" ht="15.75" customHeight="1">
      <c r="L207" s="19"/>
    </row>
    <row r="208" ht="15.75" customHeight="1">
      <c r="L208" s="19"/>
    </row>
    <row r="209" ht="15.75" customHeight="1">
      <c r="L209" s="19"/>
    </row>
    <row r="210" ht="15.75" customHeight="1">
      <c r="L210" s="19"/>
    </row>
    <row r="211" ht="15.75" customHeight="1">
      <c r="L211" s="19"/>
    </row>
    <row r="212" ht="15.75" customHeight="1">
      <c r="L212" s="19"/>
    </row>
    <row r="213" ht="15.75" customHeight="1">
      <c r="L213" s="19"/>
    </row>
    <row r="214" ht="15.75" customHeight="1">
      <c r="L214" s="19"/>
    </row>
    <row r="215" ht="15.75" customHeight="1">
      <c r="L215" s="19"/>
    </row>
    <row r="216" ht="15.75" customHeight="1">
      <c r="L216" s="19"/>
    </row>
    <row r="217" ht="15.75" customHeight="1">
      <c r="L217" s="19"/>
    </row>
    <row r="218" ht="15.75" customHeight="1">
      <c r="L218" s="19"/>
    </row>
    <row r="219" ht="15.75" customHeight="1">
      <c r="L219" s="19"/>
    </row>
    <row r="220" ht="15.75" customHeight="1">
      <c r="L220" s="19"/>
    </row>
    <row r="221" ht="15.75" customHeight="1">
      <c r="L221" s="19"/>
    </row>
    <row r="222" ht="15.75" customHeight="1">
      <c r="L222" s="19"/>
    </row>
    <row r="223" ht="15.75" customHeight="1">
      <c r="L223" s="19"/>
    </row>
    <row r="224" ht="15.75" customHeight="1">
      <c r="L224" s="19"/>
    </row>
    <row r="225" ht="15.75" customHeight="1">
      <c r="L225" s="19"/>
    </row>
    <row r="226" ht="15.75" customHeight="1">
      <c r="L226" s="19"/>
    </row>
    <row r="227" ht="15.75" customHeight="1">
      <c r="L227" s="19"/>
    </row>
    <row r="228" ht="15.75" customHeight="1">
      <c r="L228" s="19"/>
    </row>
    <row r="229" ht="15.75" customHeight="1">
      <c r="L229" s="19"/>
    </row>
    <row r="230" ht="15.75" customHeight="1">
      <c r="L230" s="19"/>
    </row>
    <row r="231" ht="15.75" customHeight="1">
      <c r="L231" s="19"/>
    </row>
    <row r="232" ht="15.75" customHeight="1">
      <c r="L232" s="19"/>
    </row>
    <row r="233" ht="15.75" customHeight="1">
      <c r="L233" s="19"/>
    </row>
    <row r="234" ht="15.75" customHeight="1">
      <c r="L234" s="19"/>
    </row>
    <row r="235" ht="15.75" customHeight="1">
      <c r="L235" s="19"/>
    </row>
    <row r="236" ht="15.75" customHeight="1">
      <c r="L236" s="19"/>
    </row>
    <row r="237" ht="15.75" customHeight="1">
      <c r="L237" s="19"/>
    </row>
    <row r="238" ht="15.75" customHeight="1">
      <c r="L238" s="19"/>
    </row>
    <row r="239" ht="15.75" customHeight="1">
      <c r="L239" s="19"/>
    </row>
    <row r="240" ht="15.75" customHeight="1">
      <c r="L240" s="19"/>
    </row>
    <row r="241" ht="15.75" customHeight="1">
      <c r="L241" s="19"/>
    </row>
    <row r="242" ht="15.75" customHeight="1">
      <c r="L242" s="19"/>
    </row>
    <row r="243" ht="15.75" customHeight="1">
      <c r="L243" s="19"/>
    </row>
    <row r="244" ht="15.75" customHeight="1">
      <c r="L244" s="19"/>
    </row>
    <row r="245" ht="15.75" customHeight="1">
      <c r="L245" s="19"/>
    </row>
    <row r="246" ht="15.75" customHeight="1">
      <c r="L246" s="19"/>
    </row>
    <row r="247" ht="15.75" customHeight="1">
      <c r="L247" s="19"/>
    </row>
    <row r="248" ht="15.75" customHeight="1">
      <c r="L248" s="19"/>
    </row>
    <row r="249" ht="15.75" customHeight="1">
      <c r="L249" s="19"/>
    </row>
    <row r="250" ht="15.75" customHeight="1">
      <c r="L250" s="19"/>
    </row>
    <row r="251" ht="15.75" customHeight="1">
      <c r="L251" s="19"/>
    </row>
    <row r="252" ht="15.75" customHeight="1">
      <c r="L252" s="19"/>
    </row>
    <row r="253" ht="15.75" customHeight="1">
      <c r="L253" s="19"/>
    </row>
    <row r="254" ht="15.75" customHeight="1">
      <c r="L254" s="19"/>
    </row>
    <row r="255" ht="15.75" customHeight="1">
      <c r="L255" s="19"/>
    </row>
    <row r="256" ht="15.75" customHeight="1">
      <c r="L256" s="19"/>
    </row>
    <row r="257" ht="15.75" customHeight="1">
      <c r="L257" s="19"/>
    </row>
    <row r="258" ht="15.75" customHeight="1">
      <c r="L258" s="19"/>
    </row>
    <row r="259" ht="15.75" customHeight="1">
      <c r="L259" s="19"/>
    </row>
    <row r="260" ht="15.75" customHeight="1">
      <c r="L260" s="19"/>
    </row>
    <row r="261" ht="15.75" customHeight="1">
      <c r="L261" s="19"/>
    </row>
    <row r="262" ht="15.75" customHeight="1">
      <c r="L262" s="19"/>
    </row>
    <row r="263" ht="15.75" customHeight="1">
      <c r="L263" s="19"/>
    </row>
    <row r="264" ht="15.75" customHeight="1">
      <c r="L264" s="19"/>
    </row>
    <row r="265" ht="15.75" customHeight="1">
      <c r="L265" s="19"/>
    </row>
    <row r="266" ht="15.75" customHeight="1">
      <c r="L266" s="19"/>
    </row>
    <row r="267" ht="15.75" customHeight="1">
      <c r="L267" s="19"/>
    </row>
    <row r="268" ht="15.75" customHeight="1">
      <c r="L268" s="19"/>
    </row>
    <row r="269" ht="15.75" customHeight="1">
      <c r="L269" s="19"/>
    </row>
    <row r="270" ht="15.75" customHeight="1">
      <c r="L270" s="19"/>
    </row>
    <row r="271" ht="15.75" customHeight="1">
      <c r="L271" s="19"/>
    </row>
    <row r="272" ht="15.75" customHeight="1">
      <c r="L272" s="19"/>
    </row>
    <row r="273" ht="15.75" customHeight="1">
      <c r="L273" s="19"/>
    </row>
    <row r="274" ht="15.75" customHeight="1">
      <c r="L274" s="19"/>
    </row>
    <row r="275" ht="15.75" customHeight="1">
      <c r="L275" s="19"/>
    </row>
    <row r="276" ht="15.75" customHeight="1">
      <c r="L276" s="19"/>
    </row>
    <row r="277" ht="15.75" customHeight="1">
      <c r="L277" s="19"/>
    </row>
    <row r="278" ht="15.75" customHeight="1">
      <c r="L278" s="19"/>
    </row>
    <row r="279" ht="15.75" customHeight="1">
      <c r="L279" s="19"/>
    </row>
    <row r="280" ht="15.75" customHeight="1">
      <c r="L280" s="19"/>
    </row>
    <row r="281" ht="15.75" customHeight="1">
      <c r="L281" s="19"/>
    </row>
    <row r="282" ht="15.75" customHeight="1">
      <c r="L282" s="19"/>
    </row>
    <row r="283" ht="15.75" customHeight="1">
      <c r="L283" s="19"/>
    </row>
    <row r="284" ht="15.75" customHeight="1">
      <c r="L284" s="19"/>
    </row>
    <row r="285" ht="15.75" customHeight="1">
      <c r="L285" s="19"/>
    </row>
    <row r="286" ht="15.75" customHeight="1">
      <c r="L286" s="19"/>
    </row>
    <row r="287" ht="15.75" customHeight="1">
      <c r="L287" s="19"/>
    </row>
    <row r="288" ht="15.75" customHeight="1">
      <c r="L288" s="19"/>
    </row>
    <row r="289" ht="15.75" customHeight="1">
      <c r="L289" s="19"/>
    </row>
    <row r="290" ht="15.75" customHeight="1">
      <c r="L290" s="19"/>
    </row>
    <row r="291" ht="15.75" customHeight="1">
      <c r="L291" s="19"/>
    </row>
    <row r="292" ht="15.75" customHeight="1">
      <c r="L292" s="19"/>
    </row>
    <row r="293" ht="15.75" customHeight="1">
      <c r="L293" s="19"/>
    </row>
    <row r="294" ht="15.75" customHeight="1">
      <c r="L294" s="19"/>
    </row>
    <row r="295" ht="15.75" customHeight="1">
      <c r="L295" s="19"/>
    </row>
    <row r="296" ht="15.75" customHeight="1">
      <c r="L296" s="19"/>
    </row>
    <row r="297" ht="15.75" customHeight="1">
      <c r="L297" s="19"/>
    </row>
    <row r="298" ht="15.75" customHeight="1">
      <c r="L298" s="19"/>
    </row>
    <row r="299" ht="15.75" customHeight="1">
      <c r="L299" s="19"/>
    </row>
    <row r="300" ht="15.75" customHeight="1">
      <c r="L300" s="19"/>
    </row>
    <row r="301" ht="15.75" customHeight="1">
      <c r="L301" s="19"/>
    </row>
    <row r="302" ht="15.75" customHeight="1">
      <c r="L302" s="19"/>
    </row>
    <row r="303" ht="15.75" customHeight="1">
      <c r="L303" s="19"/>
    </row>
    <row r="304" ht="15.75" customHeight="1">
      <c r="L304" s="19"/>
    </row>
    <row r="305" ht="15.75" customHeight="1">
      <c r="L305" s="19"/>
    </row>
    <row r="306" ht="15.75" customHeight="1">
      <c r="L306" s="19"/>
    </row>
    <row r="307" ht="15.75" customHeight="1">
      <c r="L307" s="19"/>
    </row>
    <row r="308" ht="15.75" customHeight="1">
      <c r="L308" s="19"/>
    </row>
    <row r="309" ht="15.75" customHeight="1">
      <c r="L309" s="19"/>
    </row>
    <row r="310" ht="15.75" customHeight="1">
      <c r="L310" s="19"/>
    </row>
    <row r="311" ht="15.75" customHeight="1">
      <c r="L311" s="19"/>
    </row>
    <row r="312" ht="15.75" customHeight="1">
      <c r="L312" s="19"/>
    </row>
    <row r="313" ht="15.75" customHeight="1">
      <c r="L313" s="19"/>
    </row>
    <row r="314" ht="15.75" customHeight="1">
      <c r="L314" s="19"/>
    </row>
    <row r="315" ht="15.75" customHeight="1">
      <c r="L315" s="19"/>
    </row>
    <row r="316" ht="15.75" customHeight="1">
      <c r="L316" s="19"/>
    </row>
    <row r="317" ht="15.75" customHeight="1">
      <c r="L317" s="19"/>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K$117"/>
  <mergeCells count="5">
    <mergeCell ref="M4:T5"/>
    <mergeCell ref="M7:T8"/>
    <mergeCell ref="M10:M11"/>
    <mergeCell ref="N10:U10"/>
    <mergeCell ref="N11:U11"/>
  </mergeCells>
  <conditionalFormatting sqref="B100:B104">
    <cfRule type="colorScale" priority="1">
      <colorScale>
        <cfvo type="min"/>
        <cfvo type="percentile" val="50"/>
        <cfvo type="max"/>
        <color rgb="FFD6E3BC"/>
        <color rgb="FFF4E6AD"/>
        <color rgb="FFFABF8F"/>
      </colorScale>
    </cfRule>
  </conditionalFormatting>
  <conditionalFormatting sqref="B100:B104">
    <cfRule type="colorScale" priority="2">
      <colorScale>
        <cfvo type="min"/>
        <cfvo type="percentile" val="50"/>
        <cfvo type="max"/>
        <color rgb="FFD6E3BC"/>
        <color rgb="FFFFF0A5"/>
        <color rgb="FFFABF8F"/>
      </colorScale>
    </cfRule>
  </conditionalFormatting>
  <conditionalFormatting sqref="C2:C117">
    <cfRule type="colorScale" priority="3">
      <colorScale>
        <cfvo type="min"/>
        <cfvo type="percentile" val="50"/>
        <cfvo type="max"/>
        <color rgb="FFD6E3BC"/>
        <color rgb="FFFFF1AA"/>
        <color rgb="FFFABF8F"/>
      </colorScale>
    </cfRule>
  </conditionalFormatting>
  <conditionalFormatting sqref="E1:E1004">
    <cfRule type="colorScale" priority="4">
      <colorScale>
        <cfvo type="min"/>
        <cfvo type="max"/>
        <color rgb="FF57BB8A"/>
        <color rgb="FFFFFFFF"/>
      </colorScale>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3" width="10.0"/>
    <col customWidth="1" min="4" max="4" width="10.13"/>
    <col customWidth="1" min="5" max="5" width="10.0"/>
    <col customWidth="1" min="6" max="7" width="8.88"/>
    <col customWidth="1" min="8" max="8" width="9.13"/>
    <col customWidth="1" min="9" max="9" width="9.63"/>
    <col customWidth="1" min="10" max="11" width="8.88"/>
    <col customWidth="1" min="12" max="12" width="9.5"/>
    <col customWidth="1" min="13" max="14" width="8.88"/>
    <col customWidth="1" min="15" max="15" width="16.38"/>
    <col customWidth="1" min="16" max="17" width="9.5"/>
  </cols>
  <sheetData>
    <row r="1" ht="13.5" customHeight="1">
      <c r="A1" s="74" t="s">
        <v>159</v>
      </c>
      <c r="B1" s="75"/>
      <c r="C1" s="75"/>
      <c r="D1" s="75"/>
      <c r="E1" s="75"/>
      <c r="F1" s="75"/>
      <c r="G1" s="75"/>
      <c r="H1" s="75"/>
      <c r="I1" s="75"/>
      <c r="J1" s="75"/>
      <c r="K1" s="75"/>
      <c r="L1" s="75"/>
      <c r="M1" s="7"/>
      <c r="N1" s="27"/>
      <c r="O1" s="27"/>
    </row>
    <row r="2" ht="13.5" customHeight="1">
      <c r="A2" s="76"/>
      <c r="B2" s="77" t="s">
        <v>160</v>
      </c>
      <c r="C2" s="77" t="s">
        <v>161</v>
      </c>
      <c r="D2" s="77" t="s">
        <v>162</v>
      </c>
      <c r="E2" s="78" t="s">
        <v>163</v>
      </c>
      <c r="F2" s="78" t="s">
        <v>27</v>
      </c>
      <c r="G2" s="79" t="s">
        <v>77</v>
      </c>
      <c r="H2" s="78" t="s">
        <v>88</v>
      </c>
      <c r="I2" s="78" t="s">
        <v>14</v>
      </c>
      <c r="J2" s="78" t="s">
        <v>18</v>
      </c>
      <c r="K2" s="78" t="s">
        <v>23</v>
      </c>
      <c r="L2" s="78" t="s">
        <v>68</v>
      </c>
      <c r="M2" s="78" t="s">
        <v>74</v>
      </c>
      <c r="N2" s="78" t="s">
        <v>113</v>
      </c>
      <c r="O2" s="78" t="s">
        <v>41</v>
      </c>
      <c r="P2" s="78" t="s">
        <v>62</v>
      </c>
      <c r="Q2" s="80" t="s">
        <v>47</v>
      </c>
    </row>
    <row r="3" ht="13.5" customHeight="1">
      <c r="A3" s="81" t="s">
        <v>164</v>
      </c>
      <c r="B3" s="82" t="s">
        <v>46</v>
      </c>
      <c r="C3" s="83" t="s">
        <v>46</v>
      </c>
      <c r="D3" s="82" t="s">
        <v>46</v>
      </c>
      <c r="E3" s="84" t="s">
        <v>15</v>
      </c>
      <c r="F3" s="85" t="s">
        <v>29</v>
      </c>
      <c r="G3" s="86" t="s">
        <v>29</v>
      </c>
      <c r="H3" s="87" t="s">
        <v>64</v>
      </c>
      <c r="I3" s="88" t="s">
        <v>15</v>
      </c>
      <c r="J3" s="89" t="s">
        <v>15</v>
      </c>
      <c r="K3" s="89" t="s">
        <v>15</v>
      </c>
      <c r="L3" s="89" t="s">
        <v>15</v>
      </c>
      <c r="M3" s="89" t="s">
        <v>15</v>
      </c>
      <c r="N3" s="89" t="s">
        <v>15</v>
      </c>
      <c r="O3" s="90" t="s">
        <v>29</v>
      </c>
      <c r="P3" s="91" t="s">
        <v>64</v>
      </c>
      <c r="Q3" s="92" t="s">
        <v>29</v>
      </c>
    </row>
    <row r="4" ht="13.5" customHeight="1">
      <c r="A4" s="93" t="s">
        <v>165</v>
      </c>
      <c r="B4" s="94">
        <v>0.0112</v>
      </c>
      <c r="C4" s="95">
        <f>SLOPE('ANCOVA Sylcomp'!F3:F101,'ANCOVA Sylcomp'!E3:E101)</f>
        <v>0.01201843001</v>
      </c>
      <c r="D4" s="95">
        <f>SLOPE(MAIN!D2:D117,MAIN!C2:C117)</f>
        <v>0.007423399429</v>
      </c>
      <c r="E4" s="96">
        <f>SLOPE(MAIN!D77:D117,MAIN!C77:C117)</f>
        <v>0.006008050801</v>
      </c>
      <c r="F4" s="97">
        <f>SLOPE(MAIN!D7:D16,MAIN!C7:C16)</f>
        <v>0.006972540341</v>
      </c>
      <c r="G4" s="98">
        <f>SLOPE(MAIN!D42:D51,MAIN!C42:C51)</f>
        <v>0.01689202263</v>
      </c>
      <c r="H4" s="99">
        <f>SLOPE(MAIN!D52:D71,MAIN!C52:C71)</f>
        <v>0.008748385324</v>
      </c>
      <c r="I4" s="100">
        <f>SLOPE('Solomon babies'!E2:E21,'Solomon babies'!C2:C21)</f>
        <v>-0.0000784617106</v>
      </c>
      <c r="J4" s="101">
        <f>SLOPE('Solomon babies'!E2:E4,'Solomon babies'!C2:C4)</f>
        <v>-0.001210832967</v>
      </c>
      <c r="K4" s="101">
        <f>SLOPE('Solomon babies'!E5:E6,'Solomon babies'!C5:C6)</f>
        <v>-0.001663876933</v>
      </c>
      <c r="L4" s="101">
        <f>SLOPE('Solomon babies'!E10:E14,'Solomon babies'!C10:C14)</f>
        <v>0.0001080027461</v>
      </c>
      <c r="M4" s="101">
        <f>SLOPE('Solomon babies'!Q6:Q8,'Solomon babies'!P6:P8)</f>
        <v>0.005225927266</v>
      </c>
      <c r="N4" s="101">
        <f>SLOPE('Solomon babies'!E19:E21,'Solomon babies'!C19:C21)</f>
        <v>-0.006489523013</v>
      </c>
      <c r="O4" s="102" t="str">
        <f>SLOPE(MAIN!D17:D19,MAIN!C17:C19)</f>
        <v>#DIV/0!</v>
      </c>
      <c r="P4" s="103">
        <f>SLOPE(MAIN!D32:D34,MAIN!C32:C34)</f>
        <v>0.01387019231</v>
      </c>
      <c r="Q4" s="104">
        <f>SLOPE(MAIN!D20:D28,MAIN!C20:C28)</f>
        <v>0.02061394041</v>
      </c>
    </row>
    <row r="5" ht="13.5" customHeight="1">
      <c r="A5" s="93" t="s">
        <v>166</v>
      </c>
      <c r="B5" s="94">
        <v>0.2032</v>
      </c>
      <c r="C5" s="95">
        <f>INTERCEPT('ANCOVA Sylcomp'!F3:F101,'ANCOVA Sylcomp'!E3:E101)</f>
        <v>0.1968191253</v>
      </c>
      <c r="D5" s="95">
        <f>INTERCEPT(MAIN!D2:D117,MAIN!C2:C117)</f>
        <v>0.2676577236</v>
      </c>
      <c r="E5" s="96">
        <f>INTERCEPT(MAIN!D77:D117,MAIN!C77:C117)</f>
        <v>0.3171122512</v>
      </c>
      <c r="F5" s="97">
        <f>INTERCEPT(MAIN!D7:D16,MAIN!C7:C16)</f>
        <v>0.2172105139</v>
      </c>
      <c r="G5" s="98">
        <f>INTERCEPT(MAIN!D42:D51,MAIN!C42:C51)</f>
        <v>0.03764862645</v>
      </c>
      <c r="H5" s="99">
        <f>INTERCEPT(MAIN!D52:D71,MAIN!C52:C71)</f>
        <v>0.1845100862</v>
      </c>
      <c r="I5" s="100">
        <f>INTERCEPT('Solomon babies'!E2:E21,'Solomon babies'!C2:C21)</f>
        <v>0.9262968115</v>
      </c>
      <c r="J5" s="101">
        <f>INTERCEPT('Solomon babies'!E2:E4,'Solomon babies'!C2:C4)</f>
        <v>0.9527741547</v>
      </c>
      <c r="K5" s="101">
        <f>INTERCEPT('Solomon babies'!E5:E6,'Solomon babies'!C5:C6)</f>
        <v>0.9667623147</v>
      </c>
      <c r="L5" s="101">
        <f>INTERCEPT('Solomon babies'!E10:E14,'Solomon babies'!C10:C14)</f>
        <v>0.9393938941</v>
      </c>
      <c r="M5" s="101">
        <f>INTERCEPT('Solomon babies'!Q6:Q8,'Solomon babies'!P6:P8)</f>
        <v>0.3607232698</v>
      </c>
      <c r="N5" s="101">
        <f>INTERCEPT('Solomon babies'!E19:E21,'Solomon babies'!C19:C21)</f>
        <v>1.049186655</v>
      </c>
      <c r="O5" s="102" t="str">
        <f>INTERCEPT(MAIN!D17:D19,MAIN!C17:C19)</f>
        <v>#DIV/0!</v>
      </c>
      <c r="P5" s="103">
        <f>INTERCEPT(MAIN!D32:D34,MAIN!C32:C34)</f>
        <v>0.1701282051</v>
      </c>
      <c r="Q5" s="104">
        <f>INTERCEPT(MAIN!D20:D28,MAIN!C20:C28)</f>
        <v>0.08441406681</v>
      </c>
    </row>
    <row r="6" ht="13.5" customHeight="1">
      <c r="A6" s="93" t="s">
        <v>167</v>
      </c>
      <c r="B6" s="94">
        <v>0.3974</v>
      </c>
      <c r="C6" s="105">
        <f>RSQ('ANCOVA Sylcomp'!F3:F101,'ANCOVA Sylcomp'!E3:E101)</f>
        <v>0.377881222</v>
      </c>
      <c r="D6" s="95">
        <f>RSQ(MAIN!D2:D117,MAIN!C2:C117)</f>
        <v>0.38119397</v>
      </c>
      <c r="E6" s="96">
        <f>RSQ(MAIN!D77:D117,MAIN!C77:C117)</f>
        <v>0.4331795256</v>
      </c>
      <c r="F6" s="97">
        <f>RSQ(MAIN!D7:D16,MAIN!C7:C16)</f>
        <v>0.06726443869</v>
      </c>
      <c r="G6" s="98">
        <f>RSQ(MAIN!D42:D51,MAIN!C42:C51)</f>
        <v>0.8482504508</v>
      </c>
      <c r="H6" s="99">
        <f>RSQ(MAIN!D52:D67,MAIN!C52:C67)</f>
        <v>0.07625494111</v>
      </c>
      <c r="I6" s="100">
        <f>RSQ('Solomon babies'!E2:E21,'Solomon babies'!C2:C21)</f>
        <v>0.0008467541611</v>
      </c>
      <c r="J6" s="101">
        <f>RSQ('Solomon babies'!E2:E4,'Solomon babies'!C2:C4)</f>
        <v>0.5280369646</v>
      </c>
      <c r="K6" s="101">
        <f>RSQ('Solomon babies'!E5:E6,'Solomon babies'!C5:C6)</f>
        <v>1</v>
      </c>
      <c r="L6" s="101">
        <f>RSQ('Solomon babies'!E10:E14,'Solomon babies'!C10:C14)</f>
        <v>0.0397721153</v>
      </c>
      <c r="M6" s="101">
        <f>RSQ('Solomon babies'!Q6:Q8,'Solomon babies'!P6:P8)</f>
        <v>0.9808325616</v>
      </c>
      <c r="N6" s="106">
        <f>RSQ('Solomon babies'!E19:E21,'Solomon babies'!C19:C21)</f>
        <v>0.2782309076</v>
      </c>
      <c r="O6" s="107" t="str">
        <f>RSQ(MAIN!D17:D19,MAIN!C17:C19)</f>
        <v>#DIV/0!</v>
      </c>
      <c r="P6" s="108">
        <f>RSQ(MAIN!D32:D34,MAIN!C32:C34)</f>
        <v>0.05721073092</v>
      </c>
      <c r="Q6" s="109">
        <f>RSQ(MAIN!D20:D28,MAIN!C20:C28)</f>
        <v>0.5793253007</v>
      </c>
    </row>
    <row r="7" ht="13.5" customHeight="1">
      <c r="A7" s="93" t="s">
        <v>168</v>
      </c>
      <c r="B7" s="95">
        <f t="shared" ref="B7:Q7" si="1">SQRT(B6)</f>
        <v>0.6303967005</v>
      </c>
      <c r="C7" s="95">
        <f t="shared" si="1"/>
        <v>0.6147204422</v>
      </c>
      <c r="D7" s="95">
        <f t="shared" si="1"/>
        <v>0.6174090783</v>
      </c>
      <c r="E7" s="96">
        <f t="shared" si="1"/>
        <v>0.6581637529</v>
      </c>
      <c r="F7" s="97">
        <f t="shared" si="1"/>
        <v>0.259353887</v>
      </c>
      <c r="G7" s="98">
        <f t="shared" si="1"/>
        <v>0.9210051307</v>
      </c>
      <c r="H7" s="99">
        <f t="shared" si="1"/>
        <v>0.2761429722</v>
      </c>
      <c r="I7" s="100">
        <f t="shared" si="1"/>
        <v>0.02909904055</v>
      </c>
      <c r="J7" s="101">
        <f t="shared" si="1"/>
        <v>0.72666152</v>
      </c>
      <c r="K7" s="101">
        <f t="shared" si="1"/>
        <v>1</v>
      </c>
      <c r="L7" s="101">
        <f t="shared" si="1"/>
        <v>0.1994294745</v>
      </c>
      <c r="M7" s="101">
        <f t="shared" si="1"/>
        <v>0.9903699115</v>
      </c>
      <c r="N7" s="101">
        <f t="shared" si="1"/>
        <v>0.5274759782</v>
      </c>
      <c r="O7" s="102" t="str">
        <f t="shared" si="1"/>
        <v>#DIV/0!</v>
      </c>
      <c r="P7" s="103">
        <f t="shared" si="1"/>
        <v>0.2391876479</v>
      </c>
      <c r="Q7" s="104">
        <f t="shared" si="1"/>
        <v>0.7611342199</v>
      </c>
    </row>
    <row r="8" ht="13.5" customHeight="1">
      <c r="A8" s="93" t="s">
        <v>169</v>
      </c>
      <c r="B8" s="110">
        <v>0.6303967004989794</v>
      </c>
      <c r="C8" s="110">
        <f>PEARSON('ANCOVA Sylcomp'!F3:F101,'ANCOVA Sylcomp'!E3:E101)</f>
        <v>0.6147204422</v>
      </c>
      <c r="D8" s="110">
        <f>PEARSON(MAIN!C2:C117,MAIN!D2:D117)</f>
        <v>0.6174090783</v>
      </c>
      <c r="E8" s="96">
        <f>PEARSON(MAIN!D77:D117,MAIN!C77:C117)</f>
        <v>0.6581637529</v>
      </c>
      <c r="F8" s="97">
        <f>PEARSON(MAIN!C7:C16,MAIN!D7:D16)</f>
        <v>0.259353887</v>
      </c>
      <c r="G8" s="98">
        <f>PEARSON(MAIN!C42:C51,MAIN!D42:D51)</f>
        <v>0.9210051307</v>
      </c>
      <c r="H8" s="99">
        <f>PEARSON(MAIN!D52:D71,MAIN!C52:C71)</f>
        <v>0.6350797819</v>
      </c>
      <c r="I8" s="100">
        <f>PEARSON('Solomon babies'!C2:C21,'Solomon babies'!E2:E21)</f>
        <v>-0.02909904055</v>
      </c>
      <c r="J8" s="101">
        <f>PEARSON('Solomon babies'!E2:E4,'Solomon babies'!C2:C4)</f>
        <v>-0.72666152</v>
      </c>
      <c r="K8" s="101">
        <f>PEARSON('Solomon babies'!E5:E6,'Solomon babies'!C5:C6)</f>
        <v>-1</v>
      </c>
      <c r="L8" s="101">
        <f>PEARSON('Solomon babies'!E10:E14,'Solomon babies'!C10:C14)</f>
        <v>0.1994294745</v>
      </c>
      <c r="M8" s="101">
        <f>PEARSON('Solomon babies'!Q6:Q8,'Solomon babies'!P6:P8)</f>
        <v>0.9903699115</v>
      </c>
      <c r="N8" s="101">
        <f>PEARSON('Solomon babies'!E19:E21,'Solomon babies'!C19:C21)</f>
        <v>-0.5274759782</v>
      </c>
      <c r="O8" s="102" t="str">
        <f>PEARSON(MAIN!D17:D19,MAIN!C17:C19)</f>
        <v>#DIV/0!</v>
      </c>
      <c r="P8" s="111">
        <f>PEARSON(MAIN!D32:D34,MAIN!C32:C34)</f>
        <v>0.2391876479</v>
      </c>
      <c r="Q8" s="112">
        <f>PEARSON(MAIN!D20:D28,MAIN!C20:C28)</f>
        <v>0.7611342199</v>
      </c>
    </row>
    <row r="9" ht="13.5" customHeight="1">
      <c r="A9" s="93" t="s">
        <v>170</v>
      </c>
      <c r="B9" s="94">
        <v>1.0</v>
      </c>
      <c r="C9" s="113">
        <v>1.0</v>
      </c>
      <c r="D9" s="94">
        <f>MIN(MAIN!C2:C117)</f>
        <v>1</v>
      </c>
      <c r="E9" s="71">
        <f>MIN(MAIN!C$77:C$117)</f>
        <v>1</v>
      </c>
      <c r="F9" s="114">
        <f>MIN(MAIN!C7:C16)</f>
        <v>7</v>
      </c>
      <c r="G9" s="57">
        <f>MIN(MAIN!C42:C51)</f>
        <v>2</v>
      </c>
      <c r="H9" s="62">
        <f>MIN(MAIN!C52:C67)</f>
        <v>7</v>
      </c>
      <c r="I9" s="12">
        <f>MIN('Solomon babies'!C2:C21)</f>
        <v>8</v>
      </c>
      <c r="J9" s="106">
        <f>MIN('Solomon babies'!C2:C4)</f>
        <v>17</v>
      </c>
      <c r="K9" s="106">
        <f>MIN('Solomon babies'!C5:C6)</f>
        <v>24</v>
      </c>
      <c r="L9" s="106">
        <f>MIN('Solomon babies'!C10:C14)</f>
        <v>18</v>
      </c>
      <c r="M9" s="106">
        <f>MIN('Solomon babies'!P6:P8)</f>
        <v>8</v>
      </c>
      <c r="N9" s="106">
        <f>MIN('Solomon babies'!C19:C21)</f>
        <v>18</v>
      </c>
      <c r="O9" s="107">
        <f>MIN(MAIN!C17:C19)</f>
        <v>3</v>
      </c>
      <c r="P9" s="115">
        <f>MIN(MAIN!C32:C34)</f>
        <v>22</v>
      </c>
      <c r="Q9" s="109">
        <f>MIN(MAIN!C20:C28)</f>
        <v>2</v>
      </c>
    </row>
    <row r="10" ht="13.5" customHeight="1">
      <c r="A10" s="93" t="s">
        <v>171</v>
      </c>
      <c r="B10" s="94">
        <f>B9*B$4+B$5</f>
        <v>0.2144</v>
      </c>
      <c r="C10" s="95">
        <f>C4*C9+C5</f>
        <v>0.2088375553</v>
      </c>
      <c r="D10" s="95">
        <f t="shared" ref="D10:I10" si="2">D9*D$4+D$5</f>
        <v>0.275081123</v>
      </c>
      <c r="E10" s="96">
        <f t="shared" si="2"/>
        <v>0.323120302</v>
      </c>
      <c r="F10" s="97">
        <f t="shared" si="2"/>
        <v>0.2660182963</v>
      </c>
      <c r="G10" s="98">
        <f t="shared" si="2"/>
        <v>0.07143267172</v>
      </c>
      <c r="H10" s="99">
        <f t="shared" si="2"/>
        <v>0.2457487835</v>
      </c>
      <c r="I10" s="100">
        <f t="shared" si="2"/>
        <v>0.9256691178</v>
      </c>
      <c r="J10" s="101">
        <f t="shared" ref="J10:K10" si="3">J$4*J9+J$5</f>
        <v>0.9321899943</v>
      </c>
      <c r="K10" s="101">
        <f t="shared" si="3"/>
        <v>0.9268292683</v>
      </c>
      <c r="L10" s="101">
        <f>L9*L$4+L$5</f>
        <v>0.9413379436</v>
      </c>
      <c r="M10" s="101">
        <f>M$4*M9+M$5</f>
        <v>0.4025306879</v>
      </c>
      <c r="N10" s="101">
        <f>N9*N$4+N$5</f>
        <v>0.9323752412</v>
      </c>
      <c r="O10" s="102" t="str">
        <f>O9*O4+O5</f>
        <v>#DIV/0!</v>
      </c>
      <c r="P10" s="103">
        <f>P4*P9+P5</f>
        <v>0.4752724359</v>
      </c>
      <c r="Q10" s="104">
        <f>Q9*Q$4+Q$5</f>
        <v>0.1256419476</v>
      </c>
    </row>
    <row r="11" ht="13.5" customHeight="1">
      <c r="A11" s="93" t="s">
        <v>172</v>
      </c>
      <c r="B11" s="94">
        <v>48.0</v>
      </c>
      <c r="C11" s="113">
        <v>36.0</v>
      </c>
      <c r="D11" s="94">
        <f>MAX(MAIN!C2:C117)</f>
        <v>71.8</v>
      </c>
      <c r="E11" s="71">
        <f>MAX(MAIN!C$77:C$117)</f>
        <v>71.8</v>
      </c>
      <c r="F11" s="114">
        <f>MAX(MAIN!C7:C16)</f>
        <v>17</v>
      </c>
      <c r="G11" s="57">
        <f>MAX(MAIN!C42:C51)</f>
        <v>36</v>
      </c>
      <c r="H11" s="62">
        <f>MAX(MAIN!C52:C71)</f>
        <v>48</v>
      </c>
      <c r="I11" s="12">
        <f>MAX('Solomon babies'!C2:C21)</f>
        <v>48</v>
      </c>
      <c r="J11" s="106">
        <f>MAX('Solomon babies'!C2:C4)</f>
        <v>48</v>
      </c>
      <c r="K11" s="106">
        <f>MAX('Solomon babies'!C5:C6)</f>
        <v>36</v>
      </c>
      <c r="L11" s="106">
        <f>MAX('Solomon babies'!C10:C14)</f>
        <v>48</v>
      </c>
      <c r="M11" s="106">
        <f>MAX('Solomon babies'!P6:P8)</f>
        <v>24</v>
      </c>
      <c r="N11" s="106">
        <f>MAX('Solomon babies'!C19:C21)</f>
        <v>26</v>
      </c>
      <c r="O11" s="107">
        <f>MAX(MAIN!C17:C19)</f>
        <v>3</v>
      </c>
      <c r="P11" s="115">
        <f>MAX(MAIN!C32:C34)</f>
        <v>25</v>
      </c>
      <c r="Q11" s="109">
        <f>MAX(MAIN!C20:C28)</f>
        <v>36</v>
      </c>
    </row>
    <row r="12" ht="13.5" customHeight="1">
      <c r="A12" s="116" t="s">
        <v>173</v>
      </c>
      <c r="B12" s="94">
        <f>B11*B$4+B$5</f>
        <v>0.7408</v>
      </c>
      <c r="C12" s="95">
        <f>C4*C11+C5</f>
        <v>0.6294826057</v>
      </c>
      <c r="D12" s="95">
        <f t="shared" ref="D12:I12" si="4">D11*D$4+D$5</f>
        <v>0.8006578026</v>
      </c>
      <c r="E12" s="96">
        <f t="shared" si="4"/>
        <v>0.7484902987</v>
      </c>
      <c r="F12" s="97">
        <f t="shared" si="4"/>
        <v>0.3357436997</v>
      </c>
      <c r="G12" s="98">
        <f t="shared" si="4"/>
        <v>0.6457614413</v>
      </c>
      <c r="H12" s="99">
        <f t="shared" si="4"/>
        <v>0.6044325818</v>
      </c>
      <c r="I12" s="100">
        <f t="shared" si="4"/>
        <v>0.9225306494</v>
      </c>
      <c r="J12" s="101">
        <f t="shared" ref="J12:K12" si="5">J$4*J11+J$5</f>
        <v>0.8946541723</v>
      </c>
      <c r="K12" s="101">
        <f t="shared" si="5"/>
        <v>0.9068627451</v>
      </c>
      <c r="L12" s="101">
        <f>L11*L$4+L$5</f>
        <v>0.944578026</v>
      </c>
      <c r="M12" s="101">
        <f>M$4*M11+M$5</f>
        <v>0.4861455241</v>
      </c>
      <c r="N12" s="101">
        <f>N11*N$4+N$5</f>
        <v>0.8804590571</v>
      </c>
      <c r="O12" s="102" t="str">
        <f>O11*O6+O7</f>
        <v>#DIV/0!</v>
      </c>
      <c r="P12" s="103">
        <f>P4*P11+P5</f>
        <v>0.5168830128</v>
      </c>
      <c r="Q12" s="104">
        <f>Q11*Q$4+Q$5</f>
        <v>0.8265159214</v>
      </c>
    </row>
    <row r="13" ht="47.25" customHeight="1">
      <c r="A13" s="117" t="s">
        <v>174</v>
      </c>
      <c r="B13" s="118" t="str">
        <f t="shared" ref="B13:Q13" si="6">TEXTJOIN(" ",TRUE,B$2,";","R2 =",ROUND(B$6,4))</f>
        <v>All &lt;50mo ; R2 = 0,3974</v>
      </c>
      <c r="C13" s="118" t="str">
        <f t="shared" si="6"/>
        <v>All &lt;36 mo ; R2 = 0,3779</v>
      </c>
      <c r="D13" s="118" t="str">
        <f t="shared" si="6"/>
        <v>All data ; R2 = 0,3812</v>
      </c>
      <c r="E13" s="119" t="str">
        <f t="shared" si="6"/>
        <v>Yélî &lt; 50m ; R2 = 0,4332</v>
      </c>
      <c r="F13" s="120" t="str">
        <f t="shared" si="6"/>
        <v>English ; R2 = 0,0673</v>
      </c>
      <c r="G13" s="121" t="str">
        <f t="shared" si="6"/>
        <v>Tseltal ; R2 = 0,8483</v>
      </c>
      <c r="H13" s="122" t="str">
        <f t="shared" si="6"/>
        <v>Tsimane ; R2 = 0,0763</v>
      </c>
      <c r="I13" s="123" t="str">
        <f t="shared" si="6"/>
        <v>Solomon ; R2 = 0,0008</v>
      </c>
      <c r="J13" s="124" t="str">
        <f t="shared" si="6"/>
        <v>Avasö ; R2 = 0,5280</v>
      </c>
      <c r="K13" s="124" t="str">
        <f t="shared" si="6"/>
        <v>Babatana ; R2 = 1,0000</v>
      </c>
      <c r="L13" s="124" t="str">
        <f t="shared" si="6"/>
        <v>Roviana ; R2 = 0,0398</v>
      </c>
      <c r="M13" s="124" t="str">
        <f t="shared" si="6"/>
        <v>Senga ; R2 = 0,9808</v>
      </c>
      <c r="N13" s="124" t="str">
        <f t="shared" si="6"/>
        <v>Varisi ; R2 = 0,2782</v>
      </c>
      <c r="O13" s="125" t="str">
        <f t="shared" si="6"/>
        <v>#DIV/0!</v>
      </c>
      <c r="P13" s="126" t="str">
        <f t="shared" si="6"/>
        <v>Quechua ; R2 = 0,0572</v>
      </c>
      <c r="Q13" s="127" t="str">
        <f t="shared" si="6"/>
        <v>French ; R2 = 0,5793</v>
      </c>
    </row>
    <row r="14" ht="13.5" customHeight="1"/>
    <row r="15" ht="13.5" customHeight="1">
      <c r="A15" s="74" t="s">
        <v>175</v>
      </c>
      <c r="B15" s="75"/>
      <c r="C15" s="75"/>
      <c r="D15" s="75"/>
    </row>
    <row r="16" ht="13.5" customHeight="1">
      <c r="A16" s="76"/>
      <c r="B16" s="78" t="s">
        <v>160</v>
      </c>
      <c r="C16" s="77" t="s">
        <v>161</v>
      </c>
      <c r="D16" s="128" t="s">
        <v>162</v>
      </c>
      <c r="G16" s="129"/>
      <c r="H16" s="19"/>
    </row>
    <row r="17" ht="13.5" customHeight="1">
      <c r="A17" s="93" t="s">
        <v>167</v>
      </c>
      <c r="B17" s="130">
        <v>0.3974</v>
      </c>
      <c r="C17" s="131"/>
      <c r="D17" s="132">
        <v>0.3733039977617669</v>
      </c>
    </row>
    <row r="18" ht="13.5" customHeight="1">
      <c r="A18" s="116" t="s">
        <v>168</v>
      </c>
      <c r="B18" s="133">
        <f>SQRT(B17)</f>
        <v>0.6303967005</v>
      </c>
      <c r="C18" s="134"/>
      <c r="D18" s="132">
        <f>SQRT(D17)</f>
        <v>0.6109860864</v>
      </c>
    </row>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L1"/>
    <mergeCell ref="A15:D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0"/>
    <col customWidth="1" min="2" max="3" width="7.63"/>
    <col customWidth="1" min="4" max="4" width="14.13"/>
    <col customWidth="1" min="5" max="5" width="16.25"/>
    <col customWidth="1" min="6" max="6" width="14.88"/>
    <col customWidth="1" min="7" max="7" width="7.63"/>
    <col customWidth="1" min="8" max="8" width="13.5"/>
    <col customWidth="1" min="9" max="13" width="7.63"/>
    <col customWidth="1" min="14" max="14" width="28.75"/>
    <col customWidth="1" min="15" max="16" width="7.63"/>
    <col customWidth="1" min="17" max="17" width="12.88"/>
    <col customWidth="1" min="18" max="18" width="17.0"/>
    <col customWidth="1" min="19" max="23" width="7.63"/>
  </cols>
  <sheetData>
    <row r="1">
      <c r="A1" s="135" t="s">
        <v>0</v>
      </c>
      <c r="B1" s="135" t="s">
        <v>1</v>
      </c>
      <c r="C1" s="135" t="s">
        <v>2</v>
      </c>
      <c r="D1" s="135" t="s">
        <v>3</v>
      </c>
      <c r="E1" s="136" t="s">
        <v>4</v>
      </c>
      <c r="F1" s="135" t="s">
        <v>5</v>
      </c>
      <c r="G1" s="135" t="s">
        <v>6</v>
      </c>
      <c r="H1" s="137" t="s">
        <v>7</v>
      </c>
      <c r="I1" s="5"/>
      <c r="J1" s="5"/>
      <c r="K1" s="5"/>
      <c r="L1" s="5"/>
      <c r="M1" s="5"/>
      <c r="N1" s="5"/>
      <c r="O1" s="5"/>
      <c r="P1" s="5"/>
      <c r="Q1" s="5"/>
      <c r="R1" s="5"/>
      <c r="S1" s="5"/>
      <c r="T1" s="5"/>
      <c r="U1" s="5"/>
      <c r="V1" s="5"/>
      <c r="W1" s="5"/>
    </row>
    <row r="2">
      <c r="A2" s="8" t="s">
        <v>11</v>
      </c>
      <c r="B2" s="12" t="s">
        <v>12</v>
      </c>
      <c r="C2" s="12">
        <v>48.0</v>
      </c>
      <c r="D2" s="17">
        <v>0.512195122</v>
      </c>
      <c r="E2" s="12">
        <v>0.8992805755</v>
      </c>
      <c r="F2" s="9" t="s">
        <v>13</v>
      </c>
      <c r="G2" s="12" t="s">
        <v>14</v>
      </c>
      <c r="H2" s="12" t="s">
        <v>15</v>
      </c>
      <c r="J2" s="19"/>
      <c r="K2" s="19"/>
      <c r="L2" s="19">
        <f>PEARSON(C2:C21,E2:E21)</f>
        <v>-0.02909904055</v>
      </c>
      <c r="M2" s="19"/>
      <c r="N2" s="19"/>
      <c r="O2" s="19"/>
      <c r="P2" s="19"/>
      <c r="Q2" s="19"/>
      <c r="R2" s="19"/>
      <c r="S2" s="19"/>
      <c r="T2" s="19"/>
      <c r="U2" s="19"/>
      <c r="V2" s="19"/>
      <c r="W2" s="19"/>
    </row>
    <row r="3">
      <c r="A3" s="8" t="s">
        <v>17</v>
      </c>
      <c r="B3" s="12" t="s">
        <v>12</v>
      </c>
      <c r="C3" s="12">
        <v>24.0</v>
      </c>
      <c r="D3" s="17">
        <v>0.487179487</v>
      </c>
      <c r="E3" s="138">
        <v>0.9032258065</v>
      </c>
      <c r="F3" s="12" t="s">
        <v>18</v>
      </c>
      <c r="G3" s="12" t="s">
        <v>14</v>
      </c>
      <c r="H3" s="12" t="s">
        <v>15</v>
      </c>
      <c r="J3" s="19"/>
      <c r="K3" s="19"/>
      <c r="L3" s="19"/>
      <c r="M3" s="19"/>
      <c r="N3" s="21" t="s">
        <v>176</v>
      </c>
      <c r="U3" s="19"/>
      <c r="V3" s="19"/>
      <c r="W3" s="19"/>
    </row>
    <row r="4">
      <c r="A4" s="8" t="s">
        <v>19</v>
      </c>
      <c r="B4" s="12" t="s">
        <v>20</v>
      </c>
      <c r="C4" s="12">
        <v>17.0</v>
      </c>
      <c r="D4" s="17">
        <v>0.368421053</v>
      </c>
      <c r="E4" s="139">
        <v>0.9480519481</v>
      </c>
      <c r="F4" s="9" t="s">
        <v>21</v>
      </c>
      <c r="G4" s="12" t="s">
        <v>14</v>
      </c>
      <c r="H4" s="12" t="s">
        <v>15</v>
      </c>
    </row>
    <row r="5">
      <c r="A5" s="8" t="s">
        <v>22</v>
      </c>
      <c r="B5" s="12" t="s">
        <v>12</v>
      </c>
      <c r="C5" s="12">
        <v>36.0</v>
      </c>
      <c r="D5" s="17">
        <v>0.753846154</v>
      </c>
      <c r="E5" s="138">
        <v>0.9068627451</v>
      </c>
      <c r="F5" s="12" t="s">
        <v>23</v>
      </c>
      <c r="G5" s="12" t="s">
        <v>14</v>
      </c>
      <c r="H5" s="12" t="s">
        <v>15</v>
      </c>
      <c r="K5" s="140"/>
      <c r="L5" s="140"/>
      <c r="N5" s="8" t="s">
        <v>22</v>
      </c>
      <c r="O5" s="12" t="s">
        <v>12</v>
      </c>
      <c r="P5" s="12">
        <v>36.0</v>
      </c>
      <c r="Q5" s="12">
        <v>0.7538461538461538</v>
      </c>
      <c r="R5" s="12" t="s">
        <v>23</v>
      </c>
      <c r="S5" s="12" t="s">
        <v>14</v>
      </c>
      <c r="T5" s="12" t="s">
        <v>15</v>
      </c>
    </row>
    <row r="6">
      <c r="A6" s="8" t="s">
        <v>24</v>
      </c>
      <c r="B6" s="12" t="s">
        <v>12</v>
      </c>
      <c r="C6" s="12">
        <v>24.0</v>
      </c>
      <c r="D6" s="17">
        <v>0.481927711</v>
      </c>
      <c r="E6" s="139">
        <v>0.9268292683</v>
      </c>
      <c r="F6" s="9" t="s">
        <v>25</v>
      </c>
      <c r="G6" s="12" t="s">
        <v>14</v>
      </c>
      <c r="H6" s="12" t="s">
        <v>15</v>
      </c>
      <c r="K6" s="140"/>
      <c r="L6" s="140"/>
      <c r="N6" s="8" t="s">
        <v>24</v>
      </c>
      <c r="O6" s="12" t="s">
        <v>12</v>
      </c>
      <c r="P6" s="12">
        <v>24.0</v>
      </c>
      <c r="Q6" s="13">
        <v>0.481927711</v>
      </c>
      <c r="R6" s="9" t="s">
        <v>25</v>
      </c>
      <c r="S6" s="12" t="s">
        <v>14</v>
      </c>
      <c r="T6" s="12" t="s">
        <v>15</v>
      </c>
    </row>
    <row r="7">
      <c r="A7" s="8" t="s">
        <v>56</v>
      </c>
      <c r="B7" s="12" t="s">
        <v>20</v>
      </c>
      <c r="C7" s="12">
        <v>12.0</v>
      </c>
      <c r="D7" s="17">
        <v>0.063492063</v>
      </c>
      <c r="E7" s="139">
        <v>0.8918918919</v>
      </c>
      <c r="F7" s="9" t="s">
        <v>57</v>
      </c>
      <c r="G7" s="12" t="s">
        <v>14</v>
      </c>
      <c r="H7" s="12" t="s">
        <v>15</v>
      </c>
      <c r="K7" s="140"/>
      <c r="N7" s="8" t="s">
        <v>73</v>
      </c>
      <c r="O7" s="12" t="s">
        <v>20</v>
      </c>
      <c r="P7" s="12">
        <v>8.0</v>
      </c>
      <c r="Q7" s="141">
        <v>0.4</v>
      </c>
      <c r="R7" s="9" t="s">
        <v>74</v>
      </c>
      <c r="S7" s="12" t="s">
        <v>14</v>
      </c>
      <c r="T7" s="12" t="s">
        <v>15</v>
      </c>
    </row>
    <row r="8">
      <c r="A8" s="142" t="s">
        <v>58</v>
      </c>
      <c r="B8" s="143" t="s">
        <v>12</v>
      </c>
      <c r="C8" s="143">
        <v>12.0</v>
      </c>
      <c r="D8" s="17">
        <v>0.344827586</v>
      </c>
      <c r="E8" s="144">
        <v>0.8790697674</v>
      </c>
      <c r="F8" s="143" t="s">
        <v>59</v>
      </c>
      <c r="G8" s="143" t="s">
        <v>14</v>
      </c>
      <c r="H8" s="143" t="s">
        <v>15</v>
      </c>
      <c r="N8" s="8" t="s">
        <v>75</v>
      </c>
      <c r="O8" s="12" t="s">
        <v>12</v>
      </c>
      <c r="P8" s="12">
        <v>18.0</v>
      </c>
      <c r="Q8" s="12">
        <v>0.46153846153846156</v>
      </c>
      <c r="R8" s="12" t="s">
        <v>74</v>
      </c>
      <c r="S8" s="12" t="s">
        <v>14</v>
      </c>
      <c r="T8" s="12" t="s">
        <v>15</v>
      </c>
    </row>
    <row r="9">
      <c r="A9" s="8" t="s">
        <v>60</v>
      </c>
      <c r="B9" s="12" t="s">
        <v>12</v>
      </c>
      <c r="C9" s="12">
        <v>24.0</v>
      </c>
      <c r="D9" s="17">
        <v>0.853333333</v>
      </c>
      <c r="E9" s="139">
        <v>0.9652173913</v>
      </c>
      <c r="F9" s="9" t="s">
        <v>59</v>
      </c>
      <c r="G9" s="12" t="s">
        <v>14</v>
      </c>
      <c r="H9" s="12" t="s">
        <v>15</v>
      </c>
    </row>
    <row r="10">
      <c r="A10" s="8" t="s">
        <v>67</v>
      </c>
      <c r="B10" s="12" t="s">
        <v>12</v>
      </c>
      <c r="C10" s="12">
        <v>18.0</v>
      </c>
      <c r="D10" s="17">
        <v>0.472838137</v>
      </c>
      <c r="E10" s="145"/>
      <c r="F10" s="12" t="s">
        <v>68</v>
      </c>
      <c r="G10" s="12" t="s">
        <v>14</v>
      </c>
      <c r="H10" s="12" t="s">
        <v>15</v>
      </c>
    </row>
    <row r="11">
      <c r="A11" s="8" t="s">
        <v>69</v>
      </c>
      <c r="B11" s="12" t="s">
        <v>20</v>
      </c>
      <c r="C11" s="12">
        <v>21.0</v>
      </c>
      <c r="D11" s="17">
        <v>0.341463415</v>
      </c>
      <c r="E11" s="138">
        <v>0.9493670886</v>
      </c>
      <c r="F11" s="12" t="s">
        <v>68</v>
      </c>
      <c r="G11" s="12" t="s">
        <v>14</v>
      </c>
      <c r="H11" s="12" t="s">
        <v>15</v>
      </c>
    </row>
    <row r="12">
      <c r="A12" s="8" t="s">
        <v>70</v>
      </c>
      <c r="B12" s="12" t="s">
        <v>20</v>
      </c>
      <c r="C12" s="12">
        <v>24.0</v>
      </c>
      <c r="D12" s="17">
        <v>0.598684211</v>
      </c>
      <c r="E12" s="138">
        <v>0.9338842975</v>
      </c>
      <c r="F12" s="12" t="s">
        <v>68</v>
      </c>
      <c r="G12" s="12" t="s">
        <v>14</v>
      </c>
      <c r="H12" s="12" t="s">
        <v>15</v>
      </c>
    </row>
    <row r="13">
      <c r="A13" s="8" t="s">
        <v>71</v>
      </c>
      <c r="B13" s="12" t="s">
        <v>20</v>
      </c>
      <c r="C13" s="12">
        <v>36.0</v>
      </c>
      <c r="D13" s="17">
        <v>0.7875</v>
      </c>
      <c r="E13" s="146">
        <v>0.9421487603</v>
      </c>
      <c r="F13" s="12" t="s">
        <v>68</v>
      </c>
      <c r="G13" s="12" t="s">
        <v>14</v>
      </c>
      <c r="H13" s="12" t="s">
        <v>15</v>
      </c>
      <c r="I13" s="19"/>
      <c r="J13" s="19"/>
      <c r="K13" s="19"/>
      <c r="L13" s="19"/>
      <c r="M13" s="19"/>
      <c r="N13" s="19"/>
      <c r="O13" s="19"/>
    </row>
    <row r="14">
      <c r="A14" s="8" t="s">
        <v>72</v>
      </c>
      <c r="B14" s="12"/>
      <c r="C14" s="56">
        <v>48.0</v>
      </c>
      <c r="D14" s="17">
        <v>0.574468085</v>
      </c>
      <c r="E14" s="138">
        <v>0.9461077844</v>
      </c>
      <c r="F14" s="12" t="s">
        <v>68</v>
      </c>
      <c r="G14" s="12" t="s">
        <v>14</v>
      </c>
      <c r="H14" s="12" t="s">
        <v>15</v>
      </c>
      <c r="I14" s="19"/>
      <c r="J14" s="19"/>
      <c r="K14" s="19"/>
      <c r="L14" s="19"/>
      <c r="M14" s="19"/>
      <c r="N14" s="19"/>
      <c r="O14" s="19"/>
    </row>
    <row r="15">
      <c r="A15" s="8" t="s">
        <v>73</v>
      </c>
      <c r="B15" s="12" t="s">
        <v>20</v>
      </c>
      <c r="C15" s="12">
        <v>8.0</v>
      </c>
      <c r="D15" s="17">
        <v>0.4</v>
      </c>
      <c r="E15" s="147">
        <v>0.9346405229</v>
      </c>
      <c r="F15" s="9" t="s">
        <v>74</v>
      </c>
      <c r="G15" s="12" t="s">
        <v>14</v>
      </c>
      <c r="H15" s="12" t="s">
        <v>15</v>
      </c>
      <c r="I15" s="19"/>
      <c r="J15" s="19"/>
      <c r="K15" s="19"/>
      <c r="L15" s="19"/>
      <c r="M15" s="19"/>
      <c r="N15" s="19"/>
      <c r="O15" s="19"/>
    </row>
    <row r="16">
      <c r="A16" s="8" t="s">
        <v>75</v>
      </c>
      <c r="B16" s="12" t="s">
        <v>12</v>
      </c>
      <c r="C16" s="12">
        <v>18.0</v>
      </c>
      <c r="D16" s="17">
        <v>0.461538462</v>
      </c>
      <c r="E16" s="138">
        <v>0.9590163934</v>
      </c>
      <c r="F16" s="12" t="s">
        <v>74</v>
      </c>
      <c r="G16" s="12" t="s">
        <v>14</v>
      </c>
      <c r="H16" s="12" t="s">
        <v>15</v>
      </c>
      <c r="I16" s="148"/>
      <c r="J16" s="19"/>
      <c r="K16" s="46"/>
      <c r="L16" s="19"/>
      <c r="M16" s="19"/>
      <c r="N16" s="19"/>
      <c r="O16" s="19"/>
    </row>
    <row r="17">
      <c r="A17" s="68" t="s">
        <v>108</v>
      </c>
      <c r="B17" s="68" t="s">
        <v>20</v>
      </c>
      <c r="C17" s="149">
        <v>12.0</v>
      </c>
      <c r="D17" s="17">
        <v>0.403225806</v>
      </c>
      <c r="E17" s="150">
        <v>0.9491525424</v>
      </c>
      <c r="F17" s="9" t="s">
        <v>109</v>
      </c>
      <c r="G17" s="12" t="s">
        <v>14</v>
      </c>
      <c r="H17" s="12" t="s">
        <v>15</v>
      </c>
      <c r="I17" s="19"/>
      <c r="K17" s="19"/>
      <c r="L17" s="19"/>
      <c r="M17" s="19"/>
      <c r="N17" s="19"/>
      <c r="O17" s="19"/>
    </row>
    <row r="18">
      <c r="A18" s="8" t="s">
        <v>110</v>
      </c>
      <c r="B18" s="12" t="s">
        <v>20</v>
      </c>
      <c r="C18" s="12">
        <v>16.0</v>
      </c>
      <c r="D18" s="17">
        <v>0.328571429</v>
      </c>
      <c r="E18" s="139">
        <v>0.9234693878</v>
      </c>
      <c r="F18" s="9" t="s">
        <v>111</v>
      </c>
      <c r="G18" s="12" t="s">
        <v>14</v>
      </c>
      <c r="H18" s="12" t="s">
        <v>15</v>
      </c>
      <c r="I18" s="19"/>
      <c r="K18" s="19"/>
      <c r="L18" s="19"/>
      <c r="M18" s="19"/>
      <c r="N18" s="19"/>
      <c r="O18" s="19"/>
    </row>
    <row r="19">
      <c r="A19" s="8" t="s">
        <v>112</v>
      </c>
      <c r="B19" s="12" t="s">
        <v>12</v>
      </c>
      <c r="C19" s="12">
        <v>18.0</v>
      </c>
      <c r="D19" s="17">
        <v>0.457142857</v>
      </c>
      <c r="E19" s="138">
        <v>0.9444444444</v>
      </c>
      <c r="F19" s="12" t="s">
        <v>113</v>
      </c>
      <c r="G19" s="12" t="s">
        <v>14</v>
      </c>
      <c r="H19" s="12" t="s">
        <v>15</v>
      </c>
      <c r="I19" s="19"/>
      <c r="K19" s="19"/>
      <c r="L19" s="19"/>
      <c r="M19" s="19"/>
      <c r="N19" s="19"/>
      <c r="O19" s="19"/>
    </row>
    <row r="20" ht="15.75" customHeight="1">
      <c r="A20" s="8" t="s">
        <v>114</v>
      </c>
      <c r="B20" s="12" t="s">
        <v>20</v>
      </c>
      <c r="C20" s="12">
        <v>24.0</v>
      </c>
      <c r="D20" s="17">
        <v>0.409395973</v>
      </c>
      <c r="E20" s="138">
        <v>0.8451612903</v>
      </c>
      <c r="F20" s="12" t="s">
        <v>113</v>
      </c>
      <c r="G20" s="12" t="s">
        <v>14</v>
      </c>
      <c r="H20" s="12" t="s">
        <v>15</v>
      </c>
    </row>
    <row r="21" ht="15.75" customHeight="1">
      <c r="A21" s="8" t="s">
        <v>115</v>
      </c>
      <c r="B21" s="12" t="s">
        <v>12</v>
      </c>
      <c r="C21" s="12">
        <v>26.0</v>
      </c>
      <c r="D21" s="17">
        <v>0.62406015</v>
      </c>
      <c r="E21" s="146">
        <v>0.9166666667</v>
      </c>
      <c r="F21" s="12" t="s">
        <v>113</v>
      </c>
      <c r="G21" s="12" t="s">
        <v>14</v>
      </c>
      <c r="H21" s="12" t="s">
        <v>15</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21">
    <sortState ref="A1:H21">
      <sortCondition ref="F1:F21"/>
    </sortState>
  </autoFilter>
  <mergeCells count="1">
    <mergeCell ref="N3:T4"/>
  </mergeCells>
  <conditionalFormatting sqref="G85:G1000">
    <cfRule type="colorScale" priority="1">
      <colorScale>
        <cfvo type="min"/>
        <cfvo type="percentile" val="50"/>
        <cfvo type="max"/>
        <color rgb="FFD6E3BC"/>
        <color rgb="FFF4E6AD"/>
        <color rgb="FFFABF8F"/>
      </colorScale>
    </cfRule>
  </conditionalFormatting>
  <conditionalFormatting sqref="G85:G1000">
    <cfRule type="colorScale" priority="2">
      <colorScale>
        <cfvo type="min"/>
        <cfvo type="percentile" val="50"/>
        <cfvo type="max"/>
        <color rgb="FF98B263"/>
        <color rgb="FFFFEB84"/>
        <color rgb="FFFAAA67"/>
      </colorScale>
    </cfRule>
  </conditionalFormatting>
  <conditionalFormatting sqref="G85:G1000">
    <cfRule type="colorScale" priority="3">
      <colorScale>
        <cfvo type="min"/>
        <cfvo type="percentile" val="50"/>
        <cfvo type="max"/>
        <color rgb="FFD6E3BC"/>
        <color rgb="FFFFF0A5"/>
        <color rgb="FFFABF8F"/>
      </colorScale>
    </cfRule>
  </conditionalFormatting>
  <conditionalFormatting sqref="G85:G1000">
    <cfRule type="colorScale" priority="4">
      <colorScale>
        <cfvo type="min"/>
        <cfvo type="percentile" val="50"/>
        <cfvo type="max"/>
        <color rgb="FFD6E3BC"/>
        <color rgb="FFFFF0A5"/>
        <color rgb="FFFABF8F"/>
      </colorScale>
    </cfRule>
  </conditionalFormatting>
  <conditionalFormatting sqref="H85:H1000">
    <cfRule type="colorScale" priority="5">
      <colorScale>
        <cfvo type="min"/>
        <cfvo type="percentile" val="50"/>
        <cfvo type="max"/>
        <color rgb="FFD6E3BC"/>
        <color rgb="FFF4E6AD"/>
        <color rgb="FFFABF8F"/>
      </colorScale>
    </cfRule>
  </conditionalFormatting>
  <conditionalFormatting sqref="H85:H1000">
    <cfRule type="colorScale" priority="6">
      <colorScale>
        <cfvo type="min"/>
        <cfvo type="percentile" val="50"/>
        <cfvo type="max"/>
        <color rgb="FFD6E3BC"/>
        <color rgb="FFFFF0A5"/>
        <color rgb="FFFABF8F"/>
      </colorScale>
    </cfRule>
  </conditionalFormatting>
  <conditionalFormatting sqref="M84:M1000">
    <cfRule type="colorScale" priority="7">
      <colorScale>
        <cfvo type="min"/>
        <cfvo type="percentile" val="50"/>
        <cfvo type="max"/>
        <color rgb="FFD6E3BC"/>
        <color rgb="FFF4E6AD"/>
        <color rgb="FFFABF8F"/>
      </colorScale>
    </cfRule>
  </conditionalFormatting>
  <conditionalFormatting sqref="M84:M1000">
    <cfRule type="colorScale" priority="8">
      <colorScale>
        <cfvo type="min"/>
        <cfvo type="percentile" val="50"/>
        <cfvo type="max"/>
        <color rgb="FFD6E3BC"/>
        <color rgb="FFFFF0A5"/>
        <color rgb="FFFABF8F"/>
      </colorScale>
    </cfRule>
  </conditionalFormatting>
  <conditionalFormatting sqref="C2:C21">
    <cfRule type="colorScale" priority="9">
      <colorScale>
        <cfvo type="min"/>
        <cfvo type="percentile" val="50"/>
        <cfvo type="max"/>
        <color rgb="FFD6E3BC"/>
        <color rgb="FFFFF1AA"/>
        <color rgb="FFFABF8F"/>
      </colorScale>
    </cfRule>
  </conditionalFormatting>
  <conditionalFormatting sqref="P5:P8">
    <cfRule type="colorScale" priority="10">
      <colorScale>
        <cfvo type="min"/>
        <cfvo type="percentile" val="50"/>
        <cfvo type="max"/>
        <color rgb="FFD6E3BC"/>
        <color rgb="FFFFF1AA"/>
        <color rgb="FFFABF8F"/>
      </colorScale>
    </cfRule>
  </conditionalFormatting>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9.38"/>
    <col customWidth="1" min="6" max="6" width="11.63"/>
    <col customWidth="1" min="7" max="7" width="37.13"/>
    <col customWidth="1" min="8" max="8" width="9.38"/>
    <col customWidth="1" min="9" max="9" width="39.5"/>
    <col customWidth="1" min="10" max="10" width="23.0"/>
    <col customWidth="1" min="11" max="11" width="10.63"/>
    <col customWidth="1" min="12" max="14" width="8.63"/>
    <col customWidth="1" min="15" max="15" width="14.0"/>
    <col customWidth="1" min="16" max="23" width="8.63"/>
  </cols>
  <sheetData>
    <row r="1">
      <c r="A1" s="151" t="s">
        <v>177</v>
      </c>
      <c r="B1" s="151" t="s">
        <v>178</v>
      </c>
      <c r="C1" s="151" t="s">
        <v>179</v>
      </c>
      <c r="D1" s="151" t="s">
        <v>180</v>
      </c>
      <c r="E1" s="151" t="s">
        <v>181</v>
      </c>
      <c r="F1" s="151" t="s">
        <v>182</v>
      </c>
      <c r="G1" s="152" t="s">
        <v>183</v>
      </c>
      <c r="H1" s="5"/>
      <c r="I1" s="153"/>
      <c r="J1" s="153"/>
      <c r="K1" s="5"/>
      <c r="L1" s="5"/>
      <c r="M1" s="5"/>
    </row>
    <row r="2" hidden="1">
      <c r="A2" s="94" t="s">
        <v>184</v>
      </c>
      <c r="B2" s="94"/>
      <c r="C2" s="94">
        <v>3780.0</v>
      </c>
      <c r="D2" s="94">
        <v>3840.0</v>
      </c>
      <c r="E2" s="94">
        <v>60.0</v>
      </c>
      <c r="F2" s="94"/>
      <c r="G2" s="94" t="s">
        <v>52</v>
      </c>
    </row>
    <row r="3" hidden="1">
      <c r="A3" s="94" t="s">
        <v>184</v>
      </c>
      <c r="B3" s="94"/>
      <c r="C3" s="94">
        <v>4260.0</v>
      </c>
      <c r="D3" s="94">
        <v>4320.0</v>
      </c>
      <c r="E3" s="94">
        <v>60.0</v>
      </c>
      <c r="F3" s="94"/>
      <c r="G3" s="94" t="s">
        <v>52</v>
      </c>
      <c r="Q3" s="108"/>
      <c r="R3" s="155"/>
      <c r="S3" s="155"/>
      <c r="T3" s="155"/>
      <c r="U3" s="155"/>
      <c r="V3" s="155"/>
      <c r="W3" s="155"/>
    </row>
    <row r="4" hidden="1">
      <c r="A4" s="94" t="s">
        <v>184</v>
      </c>
      <c r="B4" s="94"/>
      <c r="C4" s="94">
        <v>6900.0</v>
      </c>
      <c r="D4" s="94">
        <v>6960.0</v>
      </c>
      <c r="E4" s="94">
        <v>60.0</v>
      </c>
      <c r="F4" s="94"/>
      <c r="G4" s="94" t="s">
        <v>52</v>
      </c>
      <c r="Q4" s="156" t="s">
        <v>185</v>
      </c>
      <c r="R4" s="157"/>
      <c r="S4" s="157"/>
      <c r="T4" s="157"/>
      <c r="U4" s="157"/>
      <c r="V4" s="157"/>
      <c r="W4" s="157"/>
    </row>
    <row r="5" hidden="1">
      <c r="A5" s="94" t="s">
        <v>184</v>
      </c>
      <c r="B5" s="94"/>
      <c r="C5" s="94">
        <v>10620.0</v>
      </c>
      <c r="D5" s="94">
        <v>10680.0</v>
      </c>
      <c r="E5" s="94">
        <v>60.0</v>
      </c>
      <c r="F5" s="94"/>
      <c r="G5" s="94" t="s">
        <v>52</v>
      </c>
      <c r="Q5" s="158"/>
      <c r="R5" s="159"/>
      <c r="S5" s="159"/>
      <c r="T5" s="159"/>
      <c r="U5" s="159"/>
      <c r="V5" s="159"/>
      <c r="W5" s="159"/>
    </row>
    <row r="6" hidden="1">
      <c r="A6" s="94" t="s">
        <v>184</v>
      </c>
      <c r="B6" s="94"/>
      <c r="C6" s="94">
        <v>15180.0</v>
      </c>
      <c r="D6" s="94">
        <v>15240.0</v>
      </c>
      <c r="E6" s="94">
        <v>60.0</v>
      </c>
      <c r="F6" s="94"/>
      <c r="G6" s="94" t="s">
        <v>52</v>
      </c>
      <c r="Q6" s="160" t="str">
        <f t="shared" ref="Q6:Q7" si="1">(J6+L6)/(K6+M6+N6)</f>
        <v>#DIV/0!</v>
      </c>
      <c r="R6" s="161"/>
      <c r="S6" s="161"/>
      <c r="T6" s="161"/>
      <c r="U6" s="161"/>
      <c r="V6" s="161"/>
      <c r="W6" s="161"/>
    </row>
    <row r="7" hidden="1">
      <c r="A7" s="94" t="s">
        <v>184</v>
      </c>
      <c r="B7" s="94"/>
      <c r="C7" s="94">
        <v>20160.0</v>
      </c>
      <c r="D7" s="94">
        <v>20220.0</v>
      </c>
      <c r="E7" s="94">
        <v>60.0</v>
      </c>
      <c r="F7" s="94"/>
      <c r="G7" s="94" t="s">
        <v>52</v>
      </c>
      <c r="Q7" s="162" t="str">
        <f t="shared" si="1"/>
        <v>#DIV/0!</v>
      </c>
      <c r="R7" s="163"/>
      <c r="S7" s="163"/>
      <c r="T7" s="163"/>
      <c r="U7" s="163"/>
      <c r="V7" s="163"/>
      <c r="W7" s="163"/>
    </row>
    <row r="8" hidden="1">
      <c r="A8" s="94" t="s">
        <v>184</v>
      </c>
      <c r="B8" s="94"/>
      <c r="C8" s="94">
        <v>20880.0</v>
      </c>
      <c r="D8" s="94">
        <v>20940.0</v>
      </c>
      <c r="E8" s="94">
        <v>60.0</v>
      </c>
      <c r="F8" s="94"/>
      <c r="G8" s="94" t="s">
        <v>52</v>
      </c>
      <c r="Q8" s="162"/>
      <c r="R8" s="163"/>
      <c r="S8" s="163"/>
      <c r="T8" s="163"/>
      <c r="U8" s="163"/>
      <c r="V8" s="163"/>
      <c r="W8" s="163"/>
    </row>
    <row r="9" hidden="1">
      <c r="A9" s="94" t="s">
        <v>184</v>
      </c>
      <c r="B9" s="94"/>
      <c r="C9" s="94">
        <v>28560.0</v>
      </c>
      <c r="D9" s="94">
        <v>28620.0</v>
      </c>
      <c r="E9" s="94">
        <v>60.0</v>
      </c>
      <c r="F9" s="94"/>
      <c r="G9" s="94" t="s">
        <v>52</v>
      </c>
      <c r="I9" s="166"/>
      <c r="J9" s="19"/>
      <c r="K9" s="19"/>
      <c r="L9" s="19"/>
      <c r="M9" s="19"/>
      <c r="N9" s="19"/>
      <c r="O9" s="19"/>
      <c r="P9" s="94"/>
      <c r="Q9" s="167"/>
      <c r="R9" s="168"/>
      <c r="S9" s="168"/>
      <c r="T9" s="168"/>
      <c r="U9" s="168"/>
      <c r="V9" s="168"/>
      <c r="W9" s="168"/>
    </row>
    <row r="10" hidden="1">
      <c r="A10" s="94" t="s">
        <v>184</v>
      </c>
      <c r="B10" s="94"/>
      <c r="C10" s="94">
        <v>29400.0</v>
      </c>
      <c r="D10" s="94">
        <v>29460.0</v>
      </c>
      <c r="E10" s="94">
        <v>60.0</v>
      </c>
      <c r="F10" s="94"/>
      <c r="G10" s="94" t="s">
        <v>52</v>
      </c>
      <c r="I10" s="169"/>
      <c r="J10" s="57"/>
      <c r="K10" s="57"/>
      <c r="L10" s="57"/>
      <c r="M10" s="57"/>
      <c r="N10" s="57"/>
      <c r="O10" s="57"/>
      <c r="P10" s="170" t="str">
        <f t="shared" ref="P10:P12" si="2">J10/(J10+L10)</f>
        <v>#DIV/0!</v>
      </c>
      <c r="Q10" s="160" t="str">
        <f t="shared" ref="Q10:Q12" si="3">(J10+L10)/(K10+M10+N10)</f>
        <v>#DIV/0!</v>
      </c>
      <c r="R10" s="161"/>
      <c r="S10" s="161"/>
      <c r="T10" s="161"/>
      <c r="U10" s="161"/>
      <c r="V10" s="161"/>
      <c r="W10" s="161"/>
    </row>
    <row r="11" hidden="1">
      <c r="A11" s="94" t="s">
        <v>184</v>
      </c>
      <c r="B11" s="94"/>
      <c r="C11" s="94">
        <v>34680.0</v>
      </c>
      <c r="D11" s="94">
        <v>34740.0</v>
      </c>
      <c r="E11" s="94">
        <v>60.0</v>
      </c>
      <c r="F11" s="94"/>
      <c r="G11" s="94" t="s">
        <v>52</v>
      </c>
      <c r="I11" s="164"/>
      <c r="J11" s="62"/>
      <c r="K11" s="62"/>
      <c r="L11" s="62"/>
      <c r="M11" s="62"/>
      <c r="N11" s="62"/>
      <c r="O11" s="62"/>
      <c r="P11" s="165" t="str">
        <f t="shared" si="2"/>
        <v>#DIV/0!</v>
      </c>
      <c r="Q11" s="162" t="str">
        <f t="shared" si="3"/>
        <v>#DIV/0!</v>
      </c>
      <c r="R11" s="163"/>
      <c r="S11" s="163"/>
      <c r="T11" s="163"/>
      <c r="U11" s="163"/>
      <c r="V11" s="163"/>
      <c r="W11" s="163"/>
    </row>
    <row r="12" hidden="1">
      <c r="A12" s="94" t="s">
        <v>187</v>
      </c>
      <c r="B12" s="94"/>
      <c r="C12" s="94">
        <v>6900.0</v>
      </c>
      <c r="D12" s="94">
        <v>6960.0</v>
      </c>
      <c r="E12" s="94">
        <v>60.0</v>
      </c>
      <c r="F12" s="94" t="s">
        <v>188</v>
      </c>
      <c r="G12" s="94" t="s">
        <v>52</v>
      </c>
      <c r="I12" s="164"/>
      <c r="J12" s="62"/>
      <c r="K12" s="62"/>
      <c r="L12" s="62"/>
      <c r="M12" s="62"/>
      <c r="N12" s="62"/>
      <c r="O12" s="62"/>
      <c r="P12" s="165" t="str">
        <f t="shared" si="2"/>
        <v>#DIV/0!</v>
      </c>
      <c r="Q12" s="162" t="str">
        <f t="shared" si="3"/>
        <v>#DIV/0!</v>
      </c>
      <c r="R12" s="163"/>
      <c r="S12" s="163"/>
      <c r="T12" s="163"/>
      <c r="U12" s="163"/>
      <c r="V12" s="163"/>
      <c r="W12" s="163"/>
    </row>
    <row r="13">
      <c r="A13" s="94" t="s">
        <v>189</v>
      </c>
      <c r="B13" s="94" t="s">
        <v>189</v>
      </c>
      <c r="C13" s="94">
        <v>3780.85</v>
      </c>
      <c r="D13" s="94">
        <v>3783.814</v>
      </c>
      <c r="E13" s="94">
        <v>2.964</v>
      </c>
      <c r="F13" s="94">
        <v>0.0</v>
      </c>
      <c r="G13" s="94" t="s">
        <v>52</v>
      </c>
      <c r="I13" s="166"/>
      <c r="J13" s="19"/>
      <c r="K13" s="19"/>
      <c r="L13" s="19"/>
      <c r="M13" s="19"/>
      <c r="N13" s="19"/>
      <c r="O13" s="19"/>
      <c r="P13" s="94"/>
      <c r="Q13" s="167"/>
      <c r="R13" s="168"/>
      <c r="S13" s="168"/>
      <c r="T13" s="168"/>
      <c r="U13" s="168"/>
      <c r="V13" s="168"/>
      <c r="W13" s="168"/>
    </row>
    <row r="14">
      <c r="A14" s="94" t="s">
        <v>189</v>
      </c>
      <c r="B14" s="94" t="s">
        <v>189</v>
      </c>
      <c r="C14" s="94">
        <v>3784.77</v>
      </c>
      <c r="D14" s="94">
        <v>3786.435</v>
      </c>
      <c r="E14" s="94">
        <v>1.665</v>
      </c>
      <c r="F14" s="94">
        <v>0.0</v>
      </c>
      <c r="G14" s="94" t="s">
        <v>52</v>
      </c>
      <c r="I14" s="169"/>
      <c r="J14" s="57"/>
      <c r="K14" s="57"/>
      <c r="L14" s="57"/>
      <c r="M14" s="57"/>
      <c r="N14" s="57"/>
      <c r="O14" s="57"/>
      <c r="P14" s="170" t="str">
        <f t="shared" ref="P14:P16" si="4">J14/(J14+L14)</f>
        <v>#DIV/0!</v>
      </c>
      <c r="Q14" s="160" t="str">
        <f t="shared" ref="Q14:Q16" si="5">(J14+L14)/(K14+M14+N14)</f>
        <v>#DIV/0!</v>
      </c>
      <c r="R14" s="161"/>
      <c r="S14" s="161"/>
      <c r="T14" s="161"/>
      <c r="U14" s="161"/>
      <c r="V14" s="161"/>
      <c r="W14" s="161"/>
    </row>
    <row r="15">
      <c r="A15" s="94" t="s">
        <v>189</v>
      </c>
      <c r="B15" s="94" t="s">
        <v>189</v>
      </c>
      <c r="C15" s="94">
        <v>3792.176</v>
      </c>
      <c r="D15" s="94">
        <v>3794.071</v>
      </c>
      <c r="E15" s="94">
        <v>1.895</v>
      </c>
      <c r="F15" s="94">
        <v>0.0</v>
      </c>
      <c r="G15" s="94" t="s">
        <v>52</v>
      </c>
      <c r="I15" s="164"/>
      <c r="J15" s="62"/>
      <c r="K15" s="62"/>
      <c r="L15" s="62"/>
      <c r="M15" s="62"/>
      <c r="N15" s="62"/>
      <c r="O15" s="62"/>
      <c r="P15" s="165" t="str">
        <f t="shared" si="4"/>
        <v>#DIV/0!</v>
      </c>
      <c r="Q15" s="162" t="str">
        <f t="shared" si="5"/>
        <v>#DIV/0!</v>
      </c>
      <c r="R15" s="163"/>
      <c r="S15" s="163"/>
      <c r="T15" s="163"/>
      <c r="U15" s="163"/>
      <c r="V15" s="163"/>
      <c r="W15" s="163"/>
    </row>
    <row r="16">
      <c r="A16" s="94" t="s">
        <v>189</v>
      </c>
      <c r="B16" s="94" t="s">
        <v>189</v>
      </c>
      <c r="C16" s="94">
        <v>3794.351</v>
      </c>
      <c r="D16" s="94">
        <v>3795.48</v>
      </c>
      <c r="E16" s="94">
        <v>1.129</v>
      </c>
      <c r="F16" s="94">
        <v>0.0</v>
      </c>
      <c r="G16" s="94" t="s">
        <v>52</v>
      </c>
      <c r="I16" s="164"/>
      <c r="J16" s="62"/>
      <c r="K16" s="62"/>
      <c r="L16" s="62"/>
      <c r="M16" s="62"/>
      <c r="N16" s="62"/>
      <c r="O16" s="62"/>
      <c r="P16" s="165" t="str">
        <f t="shared" si="4"/>
        <v>#DIV/0!</v>
      </c>
      <c r="Q16" s="162" t="str">
        <f t="shared" si="5"/>
        <v>#DIV/0!</v>
      </c>
      <c r="R16" s="163"/>
      <c r="S16" s="163"/>
      <c r="T16" s="163"/>
      <c r="U16" s="163"/>
      <c r="V16" s="163"/>
      <c r="W16" s="163"/>
    </row>
    <row r="17">
      <c r="A17" s="94" t="s">
        <v>189</v>
      </c>
      <c r="B17" s="94" t="s">
        <v>189</v>
      </c>
      <c r="C17" s="94">
        <v>3819.684</v>
      </c>
      <c r="D17" s="94">
        <v>3820.377</v>
      </c>
      <c r="E17" s="94">
        <v>0.693</v>
      </c>
      <c r="F17" s="94">
        <v>0.0</v>
      </c>
      <c r="G17" s="94" t="s">
        <v>52</v>
      </c>
      <c r="I17" s="166"/>
      <c r="J17" s="19"/>
      <c r="K17" s="19"/>
      <c r="L17" s="19"/>
      <c r="M17" s="19"/>
      <c r="N17" s="19"/>
      <c r="O17" s="19"/>
      <c r="P17" s="94"/>
      <c r="Q17" s="167"/>
      <c r="R17" s="168"/>
      <c r="S17" s="168"/>
      <c r="T17" s="168"/>
      <c r="U17" s="168"/>
      <c r="V17" s="168"/>
      <c r="W17" s="168"/>
    </row>
    <row r="18">
      <c r="A18" s="94" t="s">
        <v>189</v>
      </c>
      <c r="B18" s="94" t="s">
        <v>189</v>
      </c>
      <c r="C18" s="94">
        <v>3826.043</v>
      </c>
      <c r="D18" s="94">
        <v>3826.434</v>
      </c>
      <c r="E18" s="94">
        <v>0.391</v>
      </c>
      <c r="F18" s="94">
        <v>0.0</v>
      </c>
      <c r="G18" s="94" t="s">
        <v>52</v>
      </c>
      <c r="I18" s="169"/>
      <c r="J18" s="57"/>
      <c r="K18" s="57"/>
      <c r="L18" s="57"/>
      <c r="M18" s="57"/>
      <c r="N18" s="57"/>
      <c r="O18" s="57"/>
      <c r="P18" s="170" t="str">
        <f t="shared" ref="P18:P20" si="6">J18/(J18+L18)</f>
        <v>#DIV/0!</v>
      </c>
      <c r="Q18" s="160" t="str">
        <f>(J18+L18)/(K18+M18+N18)</f>
        <v>#DIV/0!</v>
      </c>
      <c r="R18" s="161"/>
      <c r="S18" s="161"/>
      <c r="T18" s="161"/>
      <c r="U18" s="161"/>
      <c r="V18" s="161"/>
      <c r="W18" s="161"/>
    </row>
    <row r="19">
      <c r="A19" s="94" t="s">
        <v>189</v>
      </c>
      <c r="B19" s="94" t="s">
        <v>189</v>
      </c>
      <c r="C19" s="94">
        <v>3826.868</v>
      </c>
      <c r="D19" s="94">
        <v>3828.982</v>
      </c>
      <c r="E19" s="94">
        <v>2.114</v>
      </c>
      <c r="F19" s="94">
        <v>0.0</v>
      </c>
      <c r="G19" s="94" t="s">
        <v>52</v>
      </c>
      <c r="I19" s="164"/>
      <c r="J19" s="62"/>
      <c r="K19" s="62"/>
      <c r="L19" s="62"/>
      <c r="M19" s="62"/>
      <c r="N19" s="62"/>
      <c r="O19" s="62"/>
      <c r="P19" s="165" t="str">
        <f t="shared" si="6"/>
        <v>#DIV/0!</v>
      </c>
      <c r="Q19" s="162"/>
      <c r="R19" s="163"/>
      <c r="S19" s="163"/>
      <c r="T19" s="163"/>
      <c r="U19" s="163"/>
      <c r="V19" s="163"/>
      <c r="W19" s="163"/>
    </row>
    <row r="20">
      <c r="A20" s="94" t="s">
        <v>189</v>
      </c>
      <c r="B20" s="94" t="s">
        <v>189</v>
      </c>
      <c r="C20" s="94">
        <v>3831.61</v>
      </c>
      <c r="D20" s="94">
        <v>3833.359</v>
      </c>
      <c r="E20" s="94">
        <v>1.749</v>
      </c>
      <c r="F20" s="94">
        <v>0.0</v>
      </c>
      <c r="G20" s="94" t="s">
        <v>52</v>
      </c>
      <c r="I20" s="164"/>
      <c r="J20" s="62"/>
      <c r="K20" s="62"/>
      <c r="L20" s="62"/>
      <c r="M20" s="62"/>
      <c r="N20" s="62"/>
      <c r="O20" s="62"/>
      <c r="P20" s="165" t="str">
        <f t="shared" si="6"/>
        <v>#DIV/0!</v>
      </c>
      <c r="Q20" s="162" t="str">
        <f>(J20+L20)/(K20+M20+N20)</f>
        <v>#DIV/0!</v>
      </c>
      <c r="R20" s="163"/>
      <c r="S20" s="163"/>
      <c r="T20" s="163"/>
      <c r="U20" s="163"/>
      <c r="V20" s="163"/>
      <c r="W20" s="163"/>
    </row>
    <row r="21" ht="15.75" customHeight="1">
      <c r="A21" s="94" t="s">
        <v>189</v>
      </c>
      <c r="B21" s="94" t="s">
        <v>189</v>
      </c>
      <c r="C21" s="94">
        <v>3833.698</v>
      </c>
      <c r="D21" s="94">
        <v>3835.473</v>
      </c>
      <c r="E21" s="94">
        <v>1.775</v>
      </c>
      <c r="F21" s="94">
        <v>0.0</v>
      </c>
      <c r="G21" s="94" t="s">
        <v>52</v>
      </c>
      <c r="I21" s="166"/>
      <c r="J21" s="19"/>
      <c r="K21" s="19"/>
      <c r="L21" s="19"/>
      <c r="M21" s="19"/>
      <c r="N21" s="19"/>
      <c r="O21" s="19"/>
      <c r="P21" s="94"/>
      <c r="Q21" s="167"/>
      <c r="R21" s="168"/>
      <c r="S21" s="168"/>
      <c r="T21" s="168"/>
      <c r="U21" s="168"/>
      <c r="V21" s="168"/>
      <c r="W21" s="168"/>
    </row>
    <row r="22" ht="15.75" customHeight="1">
      <c r="A22" s="94" t="s">
        <v>189</v>
      </c>
      <c r="B22" s="94" t="s">
        <v>189</v>
      </c>
      <c r="C22" s="94">
        <v>3836.121</v>
      </c>
      <c r="D22" s="94">
        <v>3837.373</v>
      </c>
      <c r="E22" s="94">
        <v>1.252</v>
      </c>
      <c r="F22" s="94">
        <v>0.0</v>
      </c>
      <c r="G22" s="94" t="s">
        <v>52</v>
      </c>
      <c r="I22" s="169"/>
      <c r="J22" s="57"/>
      <c r="K22" s="57"/>
      <c r="L22" s="57"/>
      <c r="M22" s="57"/>
      <c r="N22" s="57"/>
      <c r="O22" s="57"/>
      <c r="P22" s="170" t="str">
        <f t="shared" ref="P22:P27" si="7">J22/(J22+L22)</f>
        <v>#DIV/0!</v>
      </c>
      <c r="Q22" s="160" t="str">
        <f t="shared" ref="Q22:Q23" si="8">(J22+L22)/(K22+M22+N22)</f>
        <v>#DIV/0!</v>
      </c>
      <c r="R22" s="161"/>
      <c r="S22" s="161"/>
      <c r="T22" s="161"/>
      <c r="U22" s="161"/>
      <c r="V22" s="161"/>
      <c r="W22" s="161"/>
    </row>
    <row r="23" ht="15.75" customHeight="1">
      <c r="A23" s="94" t="s">
        <v>189</v>
      </c>
      <c r="B23" s="94" t="s">
        <v>189</v>
      </c>
      <c r="C23" s="94">
        <v>4263.721</v>
      </c>
      <c r="D23" s="94">
        <v>4265.707</v>
      </c>
      <c r="E23" s="94">
        <v>1.986</v>
      </c>
      <c r="F23" s="94">
        <v>0.0</v>
      </c>
      <c r="G23" s="94" t="s">
        <v>52</v>
      </c>
      <c r="I23" s="164"/>
      <c r="J23" s="62"/>
      <c r="K23" s="62"/>
      <c r="L23" s="62"/>
      <c r="M23" s="62"/>
      <c r="N23" s="62"/>
      <c r="O23" s="62"/>
      <c r="P23" s="165" t="str">
        <f t="shared" si="7"/>
        <v>#DIV/0!</v>
      </c>
      <c r="Q23" s="162" t="str">
        <f t="shared" si="8"/>
        <v>#DIV/0!</v>
      </c>
      <c r="R23" s="163"/>
      <c r="S23" s="163"/>
      <c r="T23" s="163"/>
      <c r="U23" s="163"/>
      <c r="V23" s="163"/>
      <c r="W23" s="163"/>
    </row>
    <row r="24" ht="15.75" customHeight="1">
      <c r="A24" s="94" t="s">
        <v>189</v>
      </c>
      <c r="B24" s="94" t="s">
        <v>189</v>
      </c>
      <c r="C24" s="94">
        <v>4267.679</v>
      </c>
      <c r="D24" s="94">
        <v>4268.388</v>
      </c>
      <c r="E24" s="94">
        <v>0.709</v>
      </c>
      <c r="F24" s="94">
        <v>0.0</v>
      </c>
      <c r="G24" s="94" t="s">
        <v>52</v>
      </c>
      <c r="I24" s="164"/>
      <c r="J24" s="62"/>
      <c r="K24" s="62"/>
      <c r="L24" s="62"/>
      <c r="M24" s="62"/>
      <c r="N24" s="62"/>
      <c r="O24" s="62"/>
      <c r="P24" s="165" t="str">
        <f t="shared" si="7"/>
        <v>#DIV/0!</v>
      </c>
      <c r="Q24" s="162"/>
      <c r="R24" s="163"/>
      <c r="S24" s="163"/>
      <c r="T24" s="163"/>
      <c r="U24" s="163"/>
      <c r="V24" s="163"/>
      <c r="W24" s="163"/>
    </row>
    <row r="25" ht="15.75" customHeight="1">
      <c r="A25" s="94" t="s">
        <v>189</v>
      </c>
      <c r="B25" s="94" t="s">
        <v>189</v>
      </c>
      <c r="C25" s="94">
        <v>4270.404</v>
      </c>
      <c r="D25" s="94">
        <v>4270.804</v>
      </c>
      <c r="E25" s="94">
        <v>0.4</v>
      </c>
      <c r="F25" s="94">
        <v>0.0</v>
      </c>
      <c r="G25" s="94" t="s">
        <v>52</v>
      </c>
      <c r="I25" s="164"/>
      <c r="J25" s="62"/>
      <c r="K25" s="62"/>
      <c r="L25" s="62"/>
      <c r="M25" s="62"/>
      <c r="N25" s="62"/>
      <c r="O25" s="62"/>
      <c r="P25" s="165" t="str">
        <f t="shared" si="7"/>
        <v>#DIV/0!</v>
      </c>
      <c r="Q25" s="162" t="str">
        <f>(J25+L25)/(K25+M25+N25)</f>
        <v>#DIV/0!</v>
      </c>
      <c r="R25" s="163"/>
      <c r="S25" s="163"/>
      <c r="T25" s="163"/>
      <c r="U25" s="163"/>
      <c r="V25" s="163"/>
      <c r="W25" s="163"/>
    </row>
    <row r="26" ht="15.75" customHeight="1">
      <c r="A26" s="94" t="s">
        <v>189</v>
      </c>
      <c r="B26" s="94" t="s">
        <v>189</v>
      </c>
      <c r="C26" s="94">
        <v>4272.879</v>
      </c>
      <c r="D26" s="94">
        <v>4273.303</v>
      </c>
      <c r="E26" s="94">
        <v>0.424</v>
      </c>
      <c r="F26" s="94">
        <v>0.0</v>
      </c>
      <c r="G26" s="94" t="s">
        <v>52</v>
      </c>
      <c r="I26" s="164"/>
      <c r="J26" s="62"/>
      <c r="K26" s="62"/>
      <c r="L26" s="62"/>
      <c r="M26" s="62"/>
      <c r="N26" s="62"/>
      <c r="O26" s="62"/>
      <c r="P26" s="165" t="str">
        <f t="shared" si="7"/>
        <v>#DIV/0!</v>
      </c>
      <c r="Q26" s="162"/>
      <c r="R26" s="163"/>
      <c r="S26" s="163"/>
      <c r="T26" s="163"/>
      <c r="U26" s="163"/>
      <c r="V26" s="163"/>
      <c r="W26" s="163"/>
    </row>
    <row r="27" ht="15.75" customHeight="1">
      <c r="A27" s="94" t="s">
        <v>189</v>
      </c>
      <c r="B27" s="94" t="s">
        <v>189</v>
      </c>
      <c r="C27" s="94">
        <v>4276.507</v>
      </c>
      <c r="D27" s="94">
        <v>4277.181</v>
      </c>
      <c r="E27" s="94">
        <v>0.674</v>
      </c>
      <c r="F27" s="94">
        <v>0.0</v>
      </c>
      <c r="G27" s="94" t="s">
        <v>52</v>
      </c>
      <c r="I27" s="164"/>
      <c r="J27" s="62"/>
      <c r="K27" s="62"/>
      <c r="L27" s="62"/>
      <c r="M27" s="62"/>
      <c r="N27" s="62"/>
      <c r="O27" s="62"/>
      <c r="P27" s="165" t="str">
        <f t="shared" si="7"/>
        <v>#DIV/0!</v>
      </c>
      <c r="Q27" s="162" t="str">
        <f>(J27+L27)/(K27+M27+N27)</f>
        <v>#DIV/0!</v>
      </c>
      <c r="R27" s="163"/>
      <c r="S27" s="163"/>
      <c r="T27" s="163"/>
      <c r="U27" s="163"/>
      <c r="V27" s="163"/>
      <c r="W27" s="163"/>
    </row>
    <row r="28" ht="15.75" customHeight="1">
      <c r="A28" s="94" t="s">
        <v>189</v>
      </c>
      <c r="B28" s="94" t="s">
        <v>189</v>
      </c>
      <c r="C28" s="94">
        <v>4277.587</v>
      </c>
      <c r="D28" s="94">
        <v>4278.003</v>
      </c>
      <c r="E28" s="94">
        <v>0.416</v>
      </c>
      <c r="F28" s="94">
        <v>0.0</v>
      </c>
      <c r="G28" s="94" t="s">
        <v>52</v>
      </c>
      <c r="I28" s="166"/>
      <c r="J28" s="19"/>
      <c r="K28" s="19"/>
      <c r="L28" s="19"/>
      <c r="M28" s="19"/>
      <c r="N28" s="19"/>
      <c r="O28" s="19"/>
      <c r="P28" s="171"/>
      <c r="Q28" s="171"/>
      <c r="R28" s="155"/>
      <c r="S28" s="155"/>
      <c r="T28" s="155"/>
      <c r="U28" s="155"/>
      <c r="V28" s="155"/>
      <c r="W28" s="155"/>
    </row>
    <row r="29" ht="15.75" customHeight="1">
      <c r="A29" s="94" t="s">
        <v>189</v>
      </c>
      <c r="B29" s="94" t="s">
        <v>189</v>
      </c>
      <c r="C29" s="94">
        <v>4284.81</v>
      </c>
      <c r="D29" s="94">
        <v>4285.238</v>
      </c>
      <c r="E29" s="94">
        <v>0.428</v>
      </c>
      <c r="F29" s="94">
        <v>0.0</v>
      </c>
      <c r="G29" s="94" t="s">
        <v>52</v>
      </c>
    </row>
    <row r="30" ht="15.75" customHeight="1">
      <c r="A30" s="94" t="s">
        <v>189</v>
      </c>
      <c r="B30" s="94" t="s">
        <v>189</v>
      </c>
      <c r="C30" s="94">
        <v>4286.036</v>
      </c>
      <c r="D30" s="94">
        <v>4287.155</v>
      </c>
      <c r="E30" s="94">
        <v>1.119</v>
      </c>
      <c r="F30" s="94">
        <v>0.0</v>
      </c>
      <c r="G30" s="94" t="s">
        <v>52</v>
      </c>
    </row>
    <row r="31" ht="15.75" customHeight="1">
      <c r="A31" s="94" t="s">
        <v>189</v>
      </c>
      <c r="B31" s="94" t="s">
        <v>189</v>
      </c>
      <c r="C31" s="94">
        <v>4288.008</v>
      </c>
      <c r="D31" s="94">
        <v>4289.117</v>
      </c>
      <c r="E31" s="94">
        <v>1.109</v>
      </c>
      <c r="F31" s="94">
        <v>0.0</v>
      </c>
      <c r="G31" s="94" t="s">
        <v>52</v>
      </c>
    </row>
    <row r="32" ht="15.75" customHeight="1">
      <c r="A32" s="94" t="s">
        <v>189</v>
      </c>
      <c r="B32" s="94" t="s">
        <v>189</v>
      </c>
      <c r="C32" s="94">
        <v>4289.605</v>
      </c>
      <c r="D32" s="94">
        <v>4291.053</v>
      </c>
      <c r="E32" s="94">
        <v>1.448</v>
      </c>
      <c r="F32" s="94">
        <v>0.0</v>
      </c>
      <c r="G32" s="94" t="s">
        <v>52</v>
      </c>
    </row>
    <row r="33" ht="15.75" customHeight="1">
      <c r="A33" s="94" t="s">
        <v>189</v>
      </c>
      <c r="B33" s="94" t="s">
        <v>189</v>
      </c>
      <c r="C33" s="94">
        <v>4291.688</v>
      </c>
      <c r="D33" s="94">
        <v>4292.458</v>
      </c>
      <c r="E33" s="94">
        <v>0.77</v>
      </c>
      <c r="F33" s="94">
        <v>0.0</v>
      </c>
      <c r="G33" s="94" t="s">
        <v>52</v>
      </c>
    </row>
    <row r="34" ht="15.75" customHeight="1">
      <c r="A34" s="94" t="s">
        <v>189</v>
      </c>
      <c r="B34" s="94" t="s">
        <v>189</v>
      </c>
      <c r="C34" s="94">
        <v>4293.261</v>
      </c>
      <c r="D34" s="94">
        <v>4294.973</v>
      </c>
      <c r="E34" s="94">
        <v>1.712</v>
      </c>
      <c r="F34" s="94">
        <v>0.0</v>
      </c>
      <c r="G34" s="94" t="s">
        <v>52</v>
      </c>
    </row>
    <row r="35" ht="15.75" customHeight="1">
      <c r="A35" s="94" t="s">
        <v>189</v>
      </c>
      <c r="B35" s="94" t="s">
        <v>189</v>
      </c>
      <c r="C35" s="94">
        <v>4301.557</v>
      </c>
      <c r="D35" s="94">
        <v>4302.359</v>
      </c>
      <c r="E35" s="94">
        <v>0.802</v>
      </c>
      <c r="F35" s="94">
        <v>0.0</v>
      </c>
      <c r="G35" s="94" t="s">
        <v>52</v>
      </c>
    </row>
    <row r="36" ht="15.75" customHeight="1">
      <c r="A36" s="94" t="s">
        <v>189</v>
      </c>
      <c r="B36" s="94" t="s">
        <v>189</v>
      </c>
      <c r="C36" s="94">
        <v>4305.307</v>
      </c>
      <c r="D36" s="94">
        <v>4305.849</v>
      </c>
      <c r="E36" s="94">
        <v>0.542</v>
      </c>
      <c r="F36" s="94">
        <v>0.0</v>
      </c>
      <c r="G36" s="94" t="s">
        <v>52</v>
      </c>
    </row>
    <row r="37" ht="15.75" customHeight="1">
      <c r="A37" s="94" t="s">
        <v>189</v>
      </c>
      <c r="B37" s="94" t="s">
        <v>189</v>
      </c>
      <c r="C37" s="94">
        <v>4306.898</v>
      </c>
      <c r="D37" s="94">
        <v>4307.146</v>
      </c>
      <c r="E37" s="94">
        <v>0.248</v>
      </c>
      <c r="F37" s="94">
        <v>0.0</v>
      </c>
      <c r="G37" s="94" t="s">
        <v>52</v>
      </c>
    </row>
    <row r="38" ht="15.75" customHeight="1">
      <c r="A38" s="94" t="s">
        <v>189</v>
      </c>
      <c r="B38" s="94" t="s">
        <v>189</v>
      </c>
      <c r="C38" s="94">
        <v>4308.335</v>
      </c>
      <c r="D38" s="94">
        <v>4308.729</v>
      </c>
      <c r="E38" s="94">
        <v>0.394</v>
      </c>
      <c r="F38" s="94">
        <v>0.0</v>
      </c>
      <c r="G38" s="94" t="s">
        <v>52</v>
      </c>
    </row>
    <row r="39" ht="15.75" customHeight="1">
      <c r="A39" s="94" t="s">
        <v>189</v>
      </c>
      <c r="B39" s="94" t="s">
        <v>189</v>
      </c>
      <c r="C39" s="94">
        <v>4308.967</v>
      </c>
      <c r="D39" s="94">
        <v>4315.02</v>
      </c>
      <c r="E39" s="94">
        <v>6.053</v>
      </c>
      <c r="F39" s="94">
        <v>0.0</v>
      </c>
      <c r="G39" s="94" t="s">
        <v>52</v>
      </c>
    </row>
    <row r="40" ht="15.75" customHeight="1">
      <c r="A40" s="94" t="s">
        <v>189</v>
      </c>
      <c r="B40" s="94" t="s">
        <v>189</v>
      </c>
      <c r="C40" s="94">
        <v>4315.295</v>
      </c>
      <c r="D40" s="94">
        <v>4316.225</v>
      </c>
      <c r="E40" s="94">
        <v>0.93</v>
      </c>
      <c r="F40" s="94">
        <v>0.0</v>
      </c>
      <c r="G40" s="94" t="s">
        <v>52</v>
      </c>
    </row>
    <row r="41" ht="15.75" customHeight="1">
      <c r="A41" s="94" t="s">
        <v>189</v>
      </c>
      <c r="B41" s="94" t="s">
        <v>189</v>
      </c>
      <c r="C41" s="94">
        <v>10625.593</v>
      </c>
      <c r="D41" s="94">
        <v>10627.619</v>
      </c>
      <c r="E41" s="94">
        <v>2.026</v>
      </c>
      <c r="F41" s="94">
        <v>0.0</v>
      </c>
      <c r="G41" s="94" t="s">
        <v>52</v>
      </c>
    </row>
    <row r="42" ht="15.75" customHeight="1">
      <c r="A42" s="94" t="s">
        <v>189</v>
      </c>
      <c r="B42" s="94" t="s">
        <v>189</v>
      </c>
      <c r="C42" s="94">
        <v>10649.901</v>
      </c>
      <c r="D42" s="94">
        <v>10651.674</v>
      </c>
      <c r="E42" s="94">
        <v>1.773</v>
      </c>
      <c r="F42" s="94">
        <v>0.0</v>
      </c>
      <c r="G42" s="94" t="s">
        <v>52</v>
      </c>
    </row>
    <row r="43" ht="15.75" customHeight="1">
      <c r="A43" s="94" t="s">
        <v>189</v>
      </c>
      <c r="B43" s="94" t="s">
        <v>189</v>
      </c>
      <c r="C43" s="94">
        <v>10660.21</v>
      </c>
      <c r="D43" s="94">
        <v>10660.735</v>
      </c>
      <c r="E43" s="94">
        <v>0.525</v>
      </c>
      <c r="F43" s="94">
        <v>0.0</v>
      </c>
      <c r="G43" s="94" t="s">
        <v>52</v>
      </c>
    </row>
    <row r="44" ht="15.75" customHeight="1">
      <c r="A44" s="94" t="s">
        <v>189</v>
      </c>
      <c r="B44" s="94" t="s">
        <v>189</v>
      </c>
      <c r="C44" s="94">
        <v>10661.764</v>
      </c>
      <c r="D44" s="94">
        <v>10662.366</v>
      </c>
      <c r="E44" s="94">
        <v>0.602</v>
      </c>
      <c r="F44" s="94">
        <v>0.0</v>
      </c>
      <c r="G44" s="94" t="s">
        <v>52</v>
      </c>
    </row>
    <row r="45" ht="15.75" customHeight="1">
      <c r="A45" s="94" t="s">
        <v>189</v>
      </c>
      <c r="B45" s="94" t="s">
        <v>189</v>
      </c>
      <c r="C45" s="94">
        <v>10662.732</v>
      </c>
      <c r="D45" s="94">
        <v>10663.128</v>
      </c>
      <c r="E45" s="94">
        <v>0.396</v>
      </c>
      <c r="F45" s="94">
        <v>0.0</v>
      </c>
      <c r="G45" s="94" t="s">
        <v>52</v>
      </c>
    </row>
    <row r="46" ht="15.75" customHeight="1">
      <c r="A46" s="94" t="s">
        <v>189</v>
      </c>
      <c r="B46" s="94" t="s">
        <v>189</v>
      </c>
      <c r="C46" s="94">
        <v>10665.437</v>
      </c>
      <c r="D46" s="94">
        <v>10667.62</v>
      </c>
      <c r="E46" s="94">
        <v>2.183</v>
      </c>
      <c r="F46" s="94">
        <v>0.0</v>
      </c>
      <c r="G46" s="94" t="s">
        <v>52</v>
      </c>
    </row>
    <row r="47" ht="15.75" customHeight="1">
      <c r="A47" s="94" t="s">
        <v>189</v>
      </c>
      <c r="B47" s="94" t="s">
        <v>189</v>
      </c>
      <c r="C47" s="94">
        <v>10671.87</v>
      </c>
      <c r="D47" s="94">
        <v>10672.21</v>
      </c>
      <c r="E47" s="94">
        <v>0.34</v>
      </c>
      <c r="F47" s="94">
        <v>0.0</v>
      </c>
      <c r="G47" s="94" t="s">
        <v>52</v>
      </c>
    </row>
    <row r="48" ht="15.75" customHeight="1">
      <c r="A48" s="94" t="s">
        <v>189</v>
      </c>
      <c r="B48" s="94" t="s">
        <v>189</v>
      </c>
      <c r="C48" s="94">
        <v>10674.07</v>
      </c>
      <c r="D48" s="94">
        <v>10674.37</v>
      </c>
      <c r="E48" s="94">
        <v>0.3</v>
      </c>
      <c r="F48" s="94">
        <v>0.0</v>
      </c>
      <c r="G48" s="94" t="s">
        <v>52</v>
      </c>
    </row>
    <row r="49" ht="15.75" customHeight="1">
      <c r="A49" s="94" t="s">
        <v>189</v>
      </c>
      <c r="B49" s="94" t="s">
        <v>189</v>
      </c>
      <c r="C49" s="94">
        <v>10675.312</v>
      </c>
      <c r="D49" s="94">
        <v>10675.639</v>
      </c>
      <c r="E49" s="94">
        <v>0.327</v>
      </c>
      <c r="F49" s="94">
        <v>0.0</v>
      </c>
      <c r="G49" s="94" t="s">
        <v>52</v>
      </c>
    </row>
    <row r="50" ht="15.75" customHeight="1">
      <c r="A50" s="94" t="s">
        <v>189</v>
      </c>
      <c r="B50" s="94" t="s">
        <v>189</v>
      </c>
      <c r="C50" s="94">
        <v>10676.182</v>
      </c>
      <c r="D50" s="94">
        <v>10677.338</v>
      </c>
      <c r="E50" s="94">
        <v>1.156</v>
      </c>
      <c r="F50" s="94">
        <v>0.0</v>
      </c>
      <c r="G50" s="94" t="s">
        <v>52</v>
      </c>
    </row>
    <row r="51" ht="15.75" customHeight="1">
      <c r="A51" s="94" t="s">
        <v>189</v>
      </c>
      <c r="B51" s="94" t="s">
        <v>189</v>
      </c>
      <c r="C51" s="94">
        <v>10679.823</v>
      </c>
      <c r="D51" s="94">
        <v>10680.347</v>
      </c>
      <c r="E51" s="94">
        <v>0.524</v>
      </c>
      <c r="F51" s="94">
        <v>0.0</v>
      </c>
      <c r="G51" s="94" t="s">
        <v>52</v>
      </c>
    </row>
    <row r="52" ht="15.75" customHeight="1">
      <c r="A52" s="94" t="s">
        <v>189</v>
      </c>
      <c r="B52" s="94" t="s">
        <v>189</v>
      </c>
      <c r="C52" s="94">
        <v>15181.31</v>
      </c>
      <c r="D52" s="94">
        <v>15181.72</v>
      </c>
      <c r="E52" s="94">
        <v>0.41</v>
      </c>
      <c r="F52" s="94">
        <v>0.0</v>
      </c>
      <c r="G52" s="94" t="s">
        <v>52</v>
      </c>
    </row>
    <row r="53" ht="15.75" customHeight="1">
      <c r="A53" s="94" t="s">
        <v>189</v>
      </c>
      <c r="B53" s="94" t="s">
        <v>189</v>
      </c>
      <c r="C53" s="94">
        <v>15195.21</v>
      </c>
      <c r="D53" s="94">
        <v>15195.7</v>
      </c>
      <c r="E53" s="94">
        <v>0.49</v>
      </c>
      <c r="F53" s="94">
        <v>0.0</v>
      </c>
      <c r="G53" s="94" t="s">
        <v>52</v>
      </c>
    </row>
    <row r="54" ht="15.75" customHeight="1">
      <c r="A54" s="94" t="s">
        <v>189</v>
      </c>
      <c r="B54" s="94" t="s">
        <v>189</v>
      </c>
      <c r="C54" s="94">
        <v>15196.787</v>
      </c>
      <c r="D54" s="94">
        <v>15197.511</v>
      </c>
      <c r="E54" s="94">
        <v>0.724</v>
      </c>
      <c r="F54" s="94">
        <v>0.0</v>
      </c>
      <c r="G54" s="94" t="s">
        <v>52</v>
      </c>
    </row>
    <row r="55" ht="15.75" customHeight="1">
      <c r="A55" s="94" t="s">
        <v>189</v>
      </c>
      <c r="B55" s="94" t="s">
        <v>189</v>
      </c>
      <c r="C55" s="94">
        <v>15208.222</v>
      </c>
      <c r="D55" s="94">
        <v>15209.314</v>
      </c>
      <c r="E55" s="94">
        <v>1.092</v>
      </c>
      <c r="F55" s="94">
        <v>0.0</v>
      </c>
      <c r="G55" s="94" t="s">
        <v>52</v>
      </c>
      <c r="I55" s="135" t="s">
        <v>0</v>
      </c>
      <c r="J55" s="135" t="s">
        <v>1</v>
      </c>
      <c r="K55" s="135" t="s">
        <v>2</v>
      </c>
      <c r="L55" s="135" t="s">
        <v>3</v>
      </c>
      <c r="M55" s="135" t="s">
        <v>5</v>
      </c>
      <c r="N55" s="135" t="s">
        <v>6</v>
      </c>
      <c r="O55" s="135" t="s">
        <v>7</v>
      </c>
    </row>
    <row r="56" ht="15.75" customHeight="1">
      <c r="A56" s="94" t="s">
        <v>189</v>
      </c>
      <c r="B56" s="94" t="s">
        <v>189</v>
      </c>
      <c r="C56" s="94">
        <v>15211.7</v>
      </c>
      <c r="D56" s="94">
        <v>15212.674</v>
      </c>
      <c r="E56" s="94">
        <v>0.974</v>
      </c>
      <c r="F56" s="94">
        <v>0.0</v>
      </c>
      <c r="G56" s="94" t="s">
        <v>52</v>
      </c>
      <c r="I56" s="35" t="s">
        <v>49</v>
      </c>
      <c r="J56" s="40"/>
      <c r="K56" s="40">
        <v>11.44097050991222</v>
      </c>
      <c r="L56" s="40">
        <v>0.3829787234042553</v>
      </c>
      <c r="M56" s="40" t="s">
        <v>47</v>
      </c>
      <c r="N56" s="40" t="s">
        <v>47</v>
      </c>
      <c r="O56" s="40" t="s">
        <v>29</v>
      </c>
    </row>
    <row r="57" ht="15.75" customHeight="1">
      <c r="A57" s="94" t="s">
        <v>189</v>
      </c>
      <c r="B57" s="94" t="s">
        <v>189</v>
      </c>
      <c r="C57" s="94">
        <v>15213.261</v>
      </c>
      <c r="D57" s="94">
        <v>15214.352</v>
      </c>
      <c r="E57" s="94">
        <v>1.091</v>
      </c>
      <c r="F57" s="94">
        <v>0.0</v>
      </c>
      <c r="G57" s="94" t="s">
        <v>52</v>
      </c>
      <c r="I57" s="35" t="s">
        <v>48</v>
      </c>
      <c r="J57" s="40"/>
      <c r="K57" s="40">
        <v>11.145083341552422</v>
      </c>
      <c r="L57" s="40">
        <v>0.0</v>
      </c>
      <c r="M57" s="40" t="s">
        <v>47</v>
      </c>
      <c r="N57" s="40" t="s">
        <v>47</v>
      </c>
      <c r="O57" s="40" t="s">
        <v>29</v>
      </c>
    </row>
    <row r="58" ht="15.75" customHeight="1">
      <c r="A58" s="94" t="s">
        <v>189</v>
      </c>
      <c r="B58" s="94" t="s">
        <v>189</v>
      </c>
      <c r="C58" s="94">
        <v>15214.948</v>
      </c>
      <c r="D58" s="94">
        <v>15215.901</v>
      </c>
      <c r="E58" s="94">
        <v>0.953</v>
      </c>
      <c r="F58" s="94">
        <v>0.0</v>
      </c>
      <c r="G58" s="94" t="s">
        <v>52</v>
      </c>
      <c r="I58" s="35" t="s">
        <v>51</v>
      </c>
      <c r="J58" s="40"/>
      <c r="K58" s="40">
        <v>11.703981326232041</v>
      </c>
      <c r="L58" s="40">
        <v>0.30303030303030304</v>
      </c>
      <c r="M58" s="40" t="s">
        <v>47</v>
      </c>
      <c r="N58" s="40" t="s">
        <v>47</v>
      </c>
      <c r="O58" s="40" t="s">
        <v>29</v>
      </c>
    </row>
    <row r="59" ht="15.75" customHeight="1">
      <c r="A59" s="94" t="s">
        <v>189</v>
      </c>
      <c r="B59" s="94" t="s">
        <v>189</v>
      </c>
      <c r="C59" s="94">
        <v>15216.5</v>
      </c>
      <c r="D59" s="94">
        <v>15217.763</v>
      </c>
      <c r="E59" s="94">
        <v>1.263</v>
      </c>
      <c r="F59" s="94">
        <v>0.0</v>
      </c>
      <c r="G59" s="94" t="s">
        <v>52</v>
      </c>
      <c r="I59" s="35" t="s">
        <v>52</v>
      </c>
      <c r="J59" s="40"/>
      <c r="K59" s="40">
        <v>11.703981326232041</v>
      </c>
      <c r="L59" s="40">
        <v>0.10606060606060606</v>
      </c>
      <c r="M59" s="40" t="s">
        <v>47</v>
      </c>
      <c r="N59" s="40" t="s">
        <v>47</v>
      </c>
      <c r="O59" s="40" t="s">
        <v>29</v>
      </c>
    </row>
    <row r="60" ht="15.75" customHeight="1">
      <c r="A60" s="94" t="s">
        <v>189</v>
      </c>
      <c r="B60" s="94" t="s">
        <v>189</v>
      </c>
      <c r="C60" s="94">
        <v>15218.273</v>
      </c>
      <c r="D60" s="94">
        <v>15219.699</v>
      </c>
      <c r="E60" s="94">
        <v>1.426</v>
      </c>
      <c r="F60" s="94">
        <v>0.0</v>
      </c>
      <c r="G60" s="94" t="s">
        <v>52</v>
      </c>
      <c r="I60" s="35" t="s">
        <v>50</v>
      </c>
      <c r="J60" s="40"/>
      <c r="K60" s="40">
        <v>11.57247591807213</v>
      </c>
      <c r="L60" s="40">
        <v>0.375</v>
      </c>
      <c r="M60" s="40" t="s">
        <v>47</v>
      </c>
      <c r="N60" s="40" t="s">
        <v>47</v>
      </c>
      <c r="O60" s="40" t="s">
        <v>29</v>
      </c>
    </row>
    <row r="61" ht="15.75" customHeight="1">
      <c r="A61" s="94" t="s">
        <v>189</v>
      </c>
      <c r="B61" s="94" t="s">
        <v>189</v>
      </c>
      <c r="C61" s="94">
        <v>15220.354</v>
      </c>
      <c r="D61" s="94">
        <v>15220.847</v>
      </c>
      <c r="E61" s="94">
        <v>0.493</v>
      </c>
      <c r="F61" s="94">
        <v>0.0</v>
      </c>
      <c r="G61" s="94" t="s">
        <v>52</v>
      </c>
    </row>
    <row r="62" ht="15.75" customHeight="1">
      <c r="A62" s="94" t="s">
        <v>189</v>
      </c>
      <c r="B62" s="94" t="s">
        <v>189</v>
      </c>
      <c r="C62" s="94">
        <v>15234.933</v>
      </c>
      <c r="D62" s="94">
        <v>15235.35</v>
      </c>
      <c r="E62" s="94">
        <v>0.417</v>
      </c>
      <c r="F62" s="94">
        <v>0.0</v>
      </c>
      <c r="G62" s="94" t="s">
        <v>52</v>
      </c>
    </row>
    <row r="63" ht="15.75" customHeight="1">
      <c r="A63" s="94" t="s">
        <v>189</v>
      </c>
      <c r="B63" s="94" t="s">
        <v>189</v>
      </c>
      <c r="C63" s="94">
        <v>15236.614</v>
      </c>
      <c r="D63" s="94">
        <v>15237.561</v>
      </c>
      <c r="E63" s="94">
        <v>0.947</v>
      </c>
      <c r="F63" s="94">
        <v>0.0</v>
      </c>
      <c r="G63" s="94" t="s">
        <v>52</v>
      </c>
    </row>
    <row r="64" ht="15.75" customHeight="1">
      <c r="A64" s="94" t="s">
        <v>189</v>
      </c>
      <c r="B64" s="94" t="s">
        <v>189</v>
      </c>
      <c r="C64" s="94">
        <v>20168.14</v>
      </c>
      <c r="D64" s="94">
        <v>20169.709</v>
      </c>
      <c r="E64" s="94">
        <v>1.569</v>
      </c>
      <c r="F64" s="94">
        <v>0.0</v>
      </c>
      <c r="G64" s="94" t="s">
        <v>52</v>
      </c>
      <c r="K64" s="19" t="s">
        <v>204</v>
      </c>
      <c r="L64" s="19" t="s">
        <v>205</v>
      </c>
    </row>
    <row r="65" ht="15.75" customHeight="1">
      <c r="A65" s="94" t="s">
        <v>189</v>
      </c>
      <c r="B65" s="94" t="s">
        <v>189</v>
      </c>
      <c r="C65" s="94">
        <v>20170.411</v>
      </c>
      <c r="D65" s="94">
        <v>20171.936</v>
      </c>
      <c r="E65" s="94">
        <v>1.525</v>
      </c>
      <c r="F65" s="94">
        <v>0.0</v>
      </c>
      <c r="G65" s="94" t="s">
        <v>52</v>
      </c>
      <c r="I65" s="172" t="s">
        <v>206</v>
      </c>
      <c r="J65" s="172" t="s">
        <v>207</v>
      </c>
      <c r="K65" s="172">
        <v>338.0</v>
      </c>
      <c r="L65" s="19">
        <f t="shared" ref="L65:L78" si="9">K65/30.417</f>
        <v>11.11220699</v>
      </c>
    </row>
    <row r="66" ht="15.75" customHeight="1">
      <c r="A66" s="94" t="s">
        <v>189</v>
      </c>
      <c r="B66" s="94" t="s">
        <v>189</v>
      </c>
      <c r="C66" s="94">
        <v>20182.633</v>
      </c>
      <c r="D66" s="94">
        <v>20183.932</v>
      </c>
      <c r="E66" s="94">
        <v>1.299</v>
      </c>
      <c r="F66" s="94">
        <v>0.0</v>
      </c>
      <c r="G66" s="94" t="s">
        <v>52</v>
      </c>
      <c r="I66" s="172" t="s">
        <v>208</v>
      </c>
      <c r="J66" s="172" t="s">
        <v>209</v>
      </c>
      <c r="K66" s="172">
        <v>348.0</v>
      </c>
      <c r="L66" s="19">
        <f t="shared" si="9"/>
        <v>11.44097051</v>
      </c>
    </row>
    <row r="67" ht="15.75" customHeight="1">
      <c r="A67" s="94" t="s">
        <v>189</v>
      </c>
      <c r="B67" s="94" t="s">
        <v>189</v>
      </c>
      <c r="C67" s="94">
        <v>20194.398</v>
      </c>
      <c r="D67" s="94">
        <v>20197.038</v>
      </c>
      <c r="E67" s="94">
        <v>2.64</v>
      </c>
      <c r="F67" s="94">
        <v>0.0</v>
      </c>
      <c r="G67" s="94" t="s">
        <v>52</v>
      </c>
      <c r="I67" s="172" t="s">
        <v>210</v>
      </c>
      <c r="J67" s="172" t="s">
        <v>211</v>
      </c>
      <c r="K67" s="172">
        <v>329.0</v>
      </c>
      <c r="L67" s="19">
        <f t="shared" si="9"/>
        <v>10.81631982</v>
      </c>
    </row>
    <row r="68" ht="15.75" customHeight="1">
      <c r="A68" s="94" t="s">
        <v>189</v>
      </c>
      <c r="B68" s="94" t="s">
        <v>189</v>
      </c>
      <c r="C68" s="94">
        <v>20209.865</v>
      </c>
      <c r="D68" s="94">
        <v>20210.907</v>
      </c>
      <c r="E68" s="94">
        <v>1.042</v>
      </c>
      <c r="F68" s="94">
        <v>0.0</v>
      </c>
      <c r="G68" s="94" t="s">
        <v>52</v>
      </c>
      <c r="I68" s="172" t="s">
        <v>212</v>
      </c>
      <c r="J68" s="173" t="s">
        <v>213</v>
      </c>
      <c r="K68" s="172">
        <v>339.0</v>
      </c>
      <c r="L68" s="19">
        <f t="shared" si="9"/>
        <v>11.14508334</v>
      </c>
    </row>
    <row r="69" ht="15.75" customHeight="1">
      <c r="A69" s="94" t="s">
        <v>189</v>
      </c>
      <c r="B69" s="94" t="s">
        <v>189</v>
      </c>
      <c r="C69" s="94">
        <v>20216.049</v>
      </c>
      <c r="D69" s="94">
        <v>20216.283</v>
      </c>
      <c r="E69" s="94">
        <v>0.234</v>
      </c>
      <c r="F69" s="94">
        <v>0.0</v>
      </c>
      <c r="G69" s="94" t="s">
        <v>52</v>
      </c>
      <c r="I69" s="172" t="s">
        <v>214</v>
      </c>
      <c r="J69" s="173" t="s">
        <v>215</v>
      </c>
      <c r="K69" s="172">
        <v>356.0</v>
      </c>
      <c r="L69" s="19">
        <f t="shared" si="9"/>
        <v>11.70398133</v>
      </c>
    </row>
    <row r="70" ht="15.75" customHeight="1">
      <c r="A70" s="94" t="s">
        <v>189</v>
      </c>
      <c r="B70" s="94" t="s">
        <v>189</v>
      </c>
      <c r="C70" s="94">
        <v>20880.121</v>
      </c>
      <c r="D70" s="94">
        <v>20885.013</v>
      </c>
      <c r="E70" s="94">
        <v>4.892</v>
      </c>
      <c r="F70" s="94">
        <v>0.0</v>
      </c>
      <c r="G70" s="94" t="s">
        <v>52</v>
      </c>
      <c r="I70" s="172" t="s">
        <v>216</v>
      </c>
      <c r="J70" s="173" t="s">
        <v>217</v>
      </c>
      <c r="K70" s="172">
        <v>349.0</v>
      </c>
      <c r="L70" s="19">
        <f t="shared" si="9"/>
        <v>11.47384686</v>
      </c>
    </row>
    <row r="71" ht="15.75" customHeight="1">
      <c r="A71" s="94" t="s">
        <v>189</v>
      </c>
      <c r="B71" s="94" t="s">
        <v>189</v>
      </c>
      <c r="C71" s="94">
        <v>20886.79</v>
      </c>
      <c r="D71" s="94">
        <v>20887.719</v>
      </c>
      <c r="E71" s="94">
        <v>0.929</v>
      </c>
      <c r="F71" s="94">
        <v>0.0</v>
      </c>
      <c r="G71" s="94" t="s">
        <v>52</v>
      </c>
      <c r="I71" s="172" t="s">
        <v>218</v>
      </c>
      <c r="K71" s="172">
        <v>345.0</v>
      </c>
      <c r="L71" s="19">
        <f t="shared" si="9"/>
        <v>11.34234145</v>
      </c>
    </row>
    <row r="72" ht="15.75" customHeight="1">
      <c r="A72" s="94" t="s">
        <v>189</v>
      </c>
      <c r="B72" s="94" t="s">
        <v>189</v>
      </c>
      <c r="C72" s="94">
        <v>20888.021</v>
      </c>
      <c r="D72" s="94">
        <v>20889.413</v>
      </c>
      <c r="E72" s="94">
        <v>1.392</v>
      </c>
      <c r="F72" s="94">
        <v>0.0</v>
      </c>
      <c r="G72" s="94" t="s">
        <v>52</v>
      </c>
      <c r="I72" s="172" t="s">
        <v>219</v>
      </c>
      <c r="J72" s="172" t="s">
        <v>220</v>
      </c>
      <c r="K72" s="172">
        <v>358.0</v>
      </c>
      <c r="L72" s="19">
        <f t="shared" si="9"/>
        <v>11.76973403</v>
      </c>
    </row>
    <row r="73" ht="15.75" customHeight="1">
      <c r="A73" s="94" t="s">
        <v>189</v>
      </c>
      <c r="B73" s="94" t="s">
        <v>189</v>
      </c>
      <c r="C73" s="94">
        <v>20889.703</v>
      </c>
      <c r="D73" s="94">
        <v>20891.737</v>
      </c>
      <c r="E73" s="94">
        <v>2.034</v>
      </c>
      <c r="F73" s="94">
        <v>0.0</v>
      </c>
      <c r="G73" s="94" t="s">
        <v>52</v>
      </c>
      <c r="I73" s="172" t="s">
        <v>221</v>
      </c>
      <c r="J73" s="172" t="s">
        <v>222</v>
      </c>
      <c r="K73" s="172">
        <v>340.0</v>
      </c>
      <c r="L73" s="19">
        <f t="shared" si="9"/>
        <v>11.17795969</v>
      </c>
    </row>
    <row r="74" ht="15.75" customHeight="1">
      <c r="A74" s="94" t="s">
        <v>189</v>
      </c>
      <c r="B74" s="94" t="s">
        <v>189</v>
      </c>
      <c r="C74" s="94">
        <v>20892.019</v>
      </c>
      <c r="D74" s="94">
        <v>20895.126</v>
      </c>
      <c r="E74" s="94">
        <v>3.107</v>
      </c>
      <c r="F74" s="94">
        <v>0.0</v>
      </c>
      <c r="G74" s="94" t="s">
        <v>52</v>
      </c>
      <c r="I74" s="172" t="s">
        <v>223</v>
      </c>
      <c r="J74" s="172" t="s">
        <v>224</v>
      </c>
      <c r="K74" s="172">
        <v>356.0</v>
      </c>
      <c r="L74" s="19">
        <f t="shared" si="9"/>
        <v>11.70398133</v>
      </c>
    </row>
    <row r="75" ht="15.75" customHeight="1">
      <c r="A75" s="94" t="s">
        <v>189</v>
      </c>
      <c r="B75" s="94" t="s">
        <v>189</v>
      </c>
      <c r="C75" s="94">
        <v>20895.321</v>
      </c>
      <c r="D75" s="94">
        <v>20897.971</v>
      </c>
      <c r="E75" s="94">
        <v>2.65</v>
      </c>
      <c r="F75" s="94">
        <v>0.0</v>
      </c>
      <c r="G75" s="94" t="s">
        <v>52</v>
      </c>
      <c r="I75" s="172" t="s">
        <v>225</v>
      </c>
      <c r="J75" s="172" t="s">
        <v>226</v>
      </c>
      <c r="K75" s="172">
        <v>352.0</v>
      </c>
      <c r="L75" s="19">
        <f t="shared" si="9"/>
        <v>11.57247592</v>
      </c>
    </row>
    <row r="76" ht="15.75" customHeight="1">
      <c r="A76" s="94" t="s">
        <v>189</v>
      </c>
      <c r="B76" s="94" t="s">
        <v>189</v>
      </c>
      <c r="C76" s="94">
        <v>20898.354</v>
      </c>
      <c r="D76" s="94">
        <v>20901.407</v>
      </c>
      <c r="E76" s="94">
        <v>3.053</v>
      </c>
      <c r="F76" s="94">
        <v>0.0</v>
      </c>
      <c r="G76" s="94" t="s">
        <v>52</v>
      </c>
      <c r="I76" s="172" t="s">
        <v>227</v>
      </c>
      <c r="J76" s="172" t="s">
        <v>228</v>
      </c>
      <c r="K76" s="172">
        <v>343.0</v>
      </c>
      <c r="L76" s="19">
        <f t="shared" si="9"/>
        <v>11.27658875</v>
      </c>
    </row>
    <row r="77" ht="15.75" customHeight="1">
      <c r="A77" s="94" t="s">
        <v>189</v>
      </c>
      <c r="B77" s="94" t="s">
        <v>189</v>
      </c>
      <c r="C77" s="94">
        <v>20901.756</v>
      </c>
      <c r="D77" s="94">
        <v>20903.298</v>
      </c>
      <c r="E77" s="94">
        <v>1.542</v>
      </c>
      <c r="F77" s="94">
        <v>0.0</v>
      </c>
      <c r="G77" s="94" t="s">
        <v>52</v>
      </c>
      <c r="I77" s="172" t="s">
        <v>229</v>
      </c>
      <c r="J77" s="172" t="s">
        <v>230</v>
      </c>
      <c r="K77" s="172">
        <v>362.0</v>
      </c>
      <c r="L77" s="19">
        <f t="shared" si="9"/>
        <v>11.90123944</v>
      </c>
    </row>
    <row r="78" ht="15.75" customHeight="1">
      <c r="A78" s="94" t="s">
        <v>189</v>
      </c>
      <c r="B78" s="94" t="s">
        <v>189</v>
      </c>
      <c r="C78" s="94">
        <v>20903.57</v>
      </c>
      <c r="D78" s="94">
        <v>20905.278</v>
      </c>
      <c r="E78" s="94">
        <v>1.708</v>
      </c>
      <c r="F78" s="94">
        <v>0.0</v>
      </c>
      <c r="G78" s="94" t="s">
        <v>52</v>
      </c>
      <c r="I78" s="172" t="s">
        <v>231</v>
      </c>
      <c r="J78" s="172" t="s">
        <v>232</v>
      </c>
      <c r="K78" s="172">
        <v>347.0</v>
      </c>
      <c r="L78" s="19">
        <f t="shared" si="9"/>
        <v>11.40809416</v>
      </c>
    </row>
    <row r="79" ht="15.75" customHeight="1">
      <c r="A79" s="94" t="s">
        <v>189</v>
      </c>
      <c r="B79" s="94" t="s">
        <v>189</v>
      </c>
      <c r="C79" s="94">
        <v>20905.431</v>
      </c>
      <c r="D79" s="94">
        <v>20907.327</v>
      </c>
      <c r="E79" s="94">
        <v>1.896</v>
      </c>
      <c r="F79" s="94">
        <v>0.0</v>
      </c>
      <c r="G79" s="94" t="s">
        <v>52</v>
      </c>
      <c r="I79" s="172" t="s">
        <v>233</v>
      </c>
      <c r="J79" s="172" t="s">
        <v>234</v>
      </c>
    </row>
    <row r="80" ht="15.75" customHeight="1">
      <c r="A80" s="94" t="s">
        <v>189</v>
      </c>
      <c r="B80" s="94" t="s">
        <v>189</v>
      </c>
      <c r="C80" s="94">
        <v>20908.033</v>
      </c>
      <c r="D80" s="94">
        <v>20912.0</v>
      </c>
      <c r="E80" s="94">
        <v>3.967</v>
      </c>
      <c r="F80" s="94">
        <v>0.0</v>
      </c>
      <c r="G80" s="94" t="s">
        <v>52</v>
      </c>
    </row>
    <row r="81" ht="15.75" customHeight="1">
      <c r="A81" s="94" t="s">
        <v>189</v>
      </c>
      <c r="B81" s="94" t="s">
        <v>189</v>
      </c>
      <c r="C81" s="94">
        <v>20912.481</v>
      </c>
      <c r="D81" s="94">
        <v>20915.271</v>
      </c>
      <c r="E81" s="94">
        <v>2.79</v>
      </c>
      <c r="F81" s="94">
        <v>0.0</v>
      </c>
      <c r="G81" s="94" t="s">
        <v>52</v>
      </c>
    </row>
    <row r="82" ht="15.75" customHeight="1">
      <c r="A82" s="94" t="s">
        <v>189</v>
      </c>
      <c r="B82" s="94" t="s">
        <v>189</v>
      </c>
      <c r="C82" s="94">
        <v>20915.752</v>
      </c>
      <c r="D82" s="94">
        <v>20917.267</v>
      </c>
      <c r="E82" s="94">
        <v>1.515</v>
      </c>
      <c r="F82" s="94">
        <v>0.0</v>
      </c>
      <c r="G82" s="94" t="s">
        <v>52</v>
      </c>
      <c r="I82" s="174" t="s">
        <v>235</v>
      </c>
      <c r="J82" s="175"/>
      <c r="K82" s="175"/>
      <c r="L82" s="175"/>
      <c r="M82" s="175"/>
      <c r="N82" s="175"/>
      <c r="O82" s="175"/>
      <c r="P82" s="175"/>
      <c r="Q82" s="175"/>
      <c r="R82" s="175"/>
      <c r="S82" s="176" t="s">
        <v>236</v>
      </c>
      <c r="T82" s="177"/>
      <c r="U82" s="177"/>
      <c r="V82" s="177"/>
      <c r="W82" s="178"/>
    </row>
    <row r="83" ht="15.75" customHeight="1">
      <c r="A83" s="94" t="s">
        <v>189</v>
      </c>
      <c r="B83" s="94" t="s">
        <v>189</v>
      </c>
      <c r="C83" s="94">
        <v>20917.499</v>
      </c>
      <c r="D83" s="94">
        <v>20918.379</v>
      </c>
      <c r="E83" s="94">
        <v>0.88</v>
      </c>
      <c r="F83" s="94">
        <v>0.0</v>
      </c>
      <c r="G83" s="94" t="s">
        <v>52</v>
      </c>
      <c r="I83" s="175"/>
      <c r="J83" s="175"/>
      <c r="K83" s="175"/>
      <c r="L83" s="175"/>
      <c r="M83" s="175"/>
      <c r="N83" s="175"/>
      <c r="O83" s="175"/>
      <c r="P83" s="175"/>
      <c r="Q83" s="175"/>
      <c r="R83" s="175"/>
      <c r="S83" s="179"/>
      <c r="T83" s="30"/>
      <c r="U83" s="30"/>
      <c r="V83" s="30"/>
      <c r="W83" s="180"/>
    </row>
    <row r="84" ht="15.75" customHeight="1">
      <c r="A84" s="94" t="s">
        <v>189</v>
      </c>
      <c r="B84" s="94" t="s">
        <v>189</v>
      </c>
      <c r="C84" s="94">
        <v>20920.506</v>
      </c>
      <c r="D84" s="94">
        <v>20921.614</v>
      </c>
      <c r="E84" s="94">
        <v>1.108</v>
      </c>
      <c r="F84" s="94">
        <v>0.0</v>
      </c>
      <c r="G84" s="94" t="s">
        <v>52</v>
      </c>
      <c r="I84" s="181" t="s">
        <v>190</v>
      </c>
      <c r="J84" s="181" t="s">
        <v>177</v>
      </c>
      <c r="K84" s="182"/>
      <c r="L84" s="182"/>
      <c r="M84" s="182"/>
      <c r="N84" s="182"/>
      <c r="O84" s="182"/>
      <c r="P84" s="182"/>
      <c r="Q84" s="182"/>
      <c r="R84" s="183"/>
      <c r="S84" s="184"/>
      <c r="T84" s="184"/>
      <c r="U84" s="184"/>
      <c r="V84" s="184"/>
      <c r="W84" s="184"/>
    </row>
    <row r="85" ht="15.75" customHeight="1">
      <c r="A85" s="94" t="s">
        <v>189</v>
      </c>
      <c r="B85" s="94" t="s">
        <v>189</v>
      </c>
      <c r="C85" s="94">
        <v>20922.137</v>
      </c>
      <c r="D85" s="94">
        <v>20923.127</v>
      </c>
      <c r="E85" s="94">
        <v>0.99</v>
      </c>
      <c r="F85" s="94">
        <v>0.0</v>
      </c>
      <c r="G85" s="94" t="s">
        <v>52</v>
      </c>
      <c r="I85" s="185" t="s">
        <v>183</v>
      </c>
      <c r="J85" s="186" t="s">
        <v>189</v>
      </c>
      <c r="K85" s="186" t="s">
        <v>198</v>
      </c>
      <c r="L85" s="186" t="s">
        <v>199</v>
      </c>
      <c r="M85" s="186" t="s">
        <v>237</v>
      </c>
      <c r="N85" s="186" t="s">
        <v>200</v>
      </c>
      <c r="O85" s="186" t="s">
        <v>201</v>
      </c>
      <c r="P85" s="186" t="s">
        <v>203</v>
      </c>
      <c r="Q85" s="186" t="s">
        <v>238</v>
      </c>
      <c r="R85" s="187" t="s">
        <v>239</v>
      </c>
      <c r="S85" s="188" t="s">
        <v>240</v>
      </c>
      <c r="T85" s="188" t="s">
        <v>241</v>
      </c>
      <c r="U85" s="188" t="s">
        <v>242</v>
      </c>
      <c r="V85" s="188" t="s">
        <v>243</v>
      </c>
      <c r="W85" s="189" t="s">
        <v>244</v>
      </c>
    </row>
    <row r="86" ht="15.75" customHeight="1">
      <c r="A86" s="94" t="s">
        <v>189</v>
      </c>
      <c r="B86" s="94" t="s">
        <v>189</v>
      </c>
      <c r="C86" s="94">
        <v>20923.795</v>
      </c>
      <c r="D86" s="94">
        <v>20924.44</v>
      </c>
      <c r="E86" s="94">
        <v>0.645</v>
      </c>
      <c r="F86" s="94">
        <v>0.0</v>
      </c>
      <c r="G86" s="94" t="s">
        <v>52</v>
      </c>
      <c r="I86" s="190" t="s">
        <v>55</v>
      </c>
      <c r="J86" s="191">
        <v>56619.02200000001</v>
      </c>
      <c r="K86" s="192">
        <v>26285.308000000005</v>
      </c>
      <c r="L86" s="192">
        <v>2.407</v>
      </c>
      <c r="M86" s="193"/>
      <c r="N86" s="192">
        <v>3.338</v>
      </c>
      <c r="O86" s="193"/>
      <c r="P86" s="192">
        <v>1216.1090000000002</v>
      </c>
      <c r="Q86" s="192">
        <v>1363.0</v>
      </c>
      <c r="R86" s="192">
        <v>85489.18400000002</v>
      </c>
      <c r="S86" s="194">
        <f t="shared" ref="S86:S90" si="10">SUM(K86:Q86)</f>
        <v>28870.162</v>
      </c>
      <c r="T86" s="194">
        <f t="shared" ref="T86:T90" si="11">SUM(K86:O86)</f>
        <v>26291.053</v>
      </c>
      <c r="U86" s="194">
        <f t="shared" ref="U86:U90" si="12">SUM(P86:Q86)</f>
        <v>2579.109</v>
      </c>
      <c r="V86" s="195">
        <f t="shared" ref="V86:V90" si="13">T86/S86*100</f>
        <v>91.06652398</v>
      </c>
      <c r="W86" s="196">
        <f t="shared" ref="W86:W90" si="14">U86/S86*100</f>
        <v>8.933476023</v>
      </c>
    </row>
    <row r="87" ht="15.75" customHeight="1">
      <c r="A87" s="94" t="s">
        <v>189</v>
      </c>
      <c r="B87" s="94" t="s">
        <v>189</v>
      </c>
      <c r="C87" s="94">
        <v>20928.267</v>
      </c>
      <c r="D87" s="94">
        <v>20929.131</v>
      </c>
      <c r="E87" s="94">
        <v>0.864</v>
      </c>
      <c r="F87" s="94">
        <v>0.0</v>
      </c>
      <c r="G87" s="94" t="s">
        <v>52</v>
      </c>
      <c r="I87" s="190" t="s">
        <v>53</v>
      </c>
      <c r="J87" s="191">
        <v>15065.973999999998</v>
      </c>
      <c r="K87" s="192">
        <v>31728.753000000004</v>
      </c>
      <c r="L87" s="192">
        <v>9074.985</v>
      </c>
      <c r="M87" s="192">
        <v>1272.479</v>
      </c>
      <c r="N87" s="192">
        <v>13867.613999999998</v>
      </c>
      <c r="O87" s="193"/>
      <c r="P87" s="192">
        <v>64327.44500000001</v>
      </c>
      <c r="Q87" s="192">
        <v>0.262</v>
      </c>
      <c r="R87" s="192">
        <v>135337.51200000002</v>
      </c>
      <c r="S87" s="194">
        <f t="shared" si="10"/>
        <v>120271.538</v>
      </c>
      <c r="T87" s="194">
        <f t="shared" si="11"/>
        <v>55943.831</v>
      </c>
      <c r="U87" s="194">
        <f t="shared" si="12"/>
        <v>64327.707</v>
      </c>
      <c r="V87" s="195">
        <f t="shared" si="13"/>
        <v>46.51460514</v>
      </c>
      <c r="W87" s="196">
        <f t="shared" si="14"/>
        <v>53.48539486</v>
      </c>
    </row>
    <row r="88" ht="15.75" customHeight="1">
      <c r="A88" s="94" t="s">
        <v>189</v>
      </c>
      <c r="B88" s="94" t="s">
        <v>189</v>
      </c>
      <c r="C88" s="94">
        <v>20929.707</v>
      </c>
      <c r="D88" s="94">
        <v>20931.617</v>
      </c>
      <c r="E88" s="94">
        <v>1.91</v>
      </c>
      <c r="F88" s="94">
        <v>0.0</v>
      </c>
      <c r="G88" s="94" t="s">
        <v>52</v>
      </c>
      <c r="I88" s="190" t="s">
        <v>54</v>
      </c>
      <c r="J88" s="191">
        <v>23199.887000000006</v>
      </c>
      <c r="K88" s="192">
        <v>17029.746999999996</v>
      </c>
      <c r="L88" s="192">
        <v>3474.1800000000003</v>
      </c>
      <c r="M88" s="192">
        <v>2743.813</v>
      </c>
      <c r="N88" s="192">
        <v>44584.99300000001</v>
      </c>
      <c r="O88" s="192">
        <v>4412.914</v>
      </c>
      <c r="P88" s="192">
        <v>1256.387</v>
      </c>
      <c r="Q88" s="193"/>
      <c r="R88" s="192">
        <v>96701.92100000002</v>
      </c>
      <c r="S88" s="194">
        <f t="shared" si="10"/>
        <v>73502.034</v>
      </c>
      <c r="T88" s="194">
        <f t="shared" si="11"/>
        <v>72245.647</v>
      </c>
      <c r="U88" s="194">
        <f t="shared" si="12"/>
        <v>1256.387</v>
      </c>
      <c r="V88" s="195">
        <f t="shared" si="13"/>
        <v>98.29067723</v>
      </c>
      <c r="W88" s="196">
        <f t="shared" si="14"/>
        <v>1.709322765</v>
      </c>
    </row>
    <row r="89" ht="15.75" customHeight="1">
      <c r="A89" s="94" t="s">
        <v>189</v>
      </c>
      <c r="B89" s="94" t="s">
        <v>189</v>
      </c>
      <c r="C89" s="94">
        <v>28599.534</v>
      </c>
      <c r="D89" s="94">
        <v>28600.883</v>
      </c>
      <c r="E89" s="94">
        <v>1.349</v>
      </c>
      <c r="F89" s="94">
        <v>0.0</v>
      </c>
      <c r="G89" s="94" t="s">
        <v>52</v>
      </c>
      <c r="I89" s="197" t="s">
        <v>45</v>
      </c>
      <c r="J89" s="198">
        <v>16513.681999999997</v>
      </c>
      <c r="K89" s="199">
        <v>75642.37100000003</v>
      </c>
      <c r="L89" s="200"/>
      <c r="M89" s="200"/>
      <c r="N89" s="199">
        <v>17812.056999999997</v>
      </c>
      <c r="O89" s="200"/>
      <c r="P89" s="200"/>
      <c r="Q89" s="200"/>
      <c r="R89" s="192">
        <v>109968.11000000003</v>
      </c>
      <c r="S89" s="194">
        <f t="shared" si="10"/>
        <v>93454.428</v>
      </c>
      <c r="T89" s="194">
        <f t="shared" si="11"/>
        <v>93454.428</v>
      </c>
      <c r="U89" s="195">
        <f t="shared" si="12"/>
        <v>0</v>
      </c>
      <c r="V89" s="195">
        <f t="shared" si="13"/>
        <v>100</v>
      </c>
      <c r="W89" s="196">
        <f t="shared" si="14"/>
        <v>0</v>
      </c>
    </row>
    <row r="90" ht="15.75" customHeight="1">
      <c r="A90" s="94" t="s">
        <v>189</v>
      </c>
      <c r="B90" s="94" t="s">
        <v>189</v>
      </c>
      <c r="C90" s="94">
        <v>28601.598</v>
      </c>
      <c r="D90" s="94">
        <v>28603.41</v>
      </c>
      <c r="E90" s="94">
        <v>1.812</v>
      </c>
      <c r="F90" s="94">
        <v>0.0</v>
      </c>
      <c r="G90" s="94" t="s">
        <v>52</v>
      </c>
      <c r="I90" s="201" t="s">
        <v>239</v>
      </c>
      <c r="J90" s="202">
        <v>111398.56500000003</v>
      </c>
      <c r="K90" s="202">
        <v>150686.179</v>
      </c>
      <c r="L90" s="202">
        <v>12551.572</v>
      </c>
      <c r="M90" s="202">
        <v>4016.2920000000004</v>
      </c>
      <c r="N90" s="202">
        <v>76268.00200000001</v>
      </c>
      <c r="O90" s="202">
        <v>4412.914</v>
      </c>
      <c r="P90" s="202">
        <v>66799.94099999999</v>
      </c>
      <c r="Q90" s="202">
        <v>1363.262</v>
      </c>
      <c r="R90" s="203">
        <v>427496.72700000054</v>
      </c>
      <c r="S90" s="204">
        <f t="shared" si="10"/>
        <v>316098.162</v>
      </c>
      <c r="T90" s="204">
        <f t="shared" si="11"/>
        <v>247934.959</v>
      </c>
      <c r="U90" s="204">
        <f t="shared" si="12"/>
        <v>68163.203</v>
      </c>
      <c r="V90" s="205">
        <f t="shared" si="13"/>
        <v>78.43606474</v>
      </c>
      <c r="W90" s="205">
        <f t="shared" si="14"/>
        <v>21.56393526</v>
      </c>
    </row>
    <row r="91" ht="15.75" customHeight="1">
      <c r="A91" s="94" t="s">
        <v>189</v>
      </c>
      <c r="B91" s="94" t="s">
        <v>189</v>
      </c>
      <c r="C91" s="94">
        <v>28603.757</v>
      </c>
      <c r="D91" s="94">
        <v>28605.691</v>
      </c>
      <c r="E91" s="94">
        <v>1.934</v>
      </c>
      <c r="F91" s="94">
        <v>0.0</v>
      </c>
      <c r="G91" s="94" t="s">
        <v>52</v>
      </c>
    </row>
    <row r="92" ht="15.75" customHeight="1">
      <c r="A92" s="94" t="s">
        <v>189</v>
      </c>
      <c r="B92" s="94" t="s">
        <v>189</v>
      </c>
      <c r="C92" s="94">
        <v>28606.066</v>
      </c>
      <c r="D92" s="94">
        <v>28607.227</v>
      </c>
      <c r="E92" s="94">
        <v>1.161</v>
      </c>
      <c r="F92" s="94">
        <v>0.0</v>
      </c>
      <c r="G92" s="94" t="s">
        <v>52</v>
      </c>
    </row>
    <row r="93" ht="15.75" customHeight="1">
      <c r="A93" s="94" t="s">
        <v>189</v>
      </c>
      <c r="B93" s="94" t="s">
        <v>189</v>
      </c>
      <c r="C93" s="94">
        <v>29402.478</v>
      </c>
      <c r="D93" s="94">
        <v>29403.27</v>
      </c>
      <c r="E93" s="94">
        <v>0.792</v>
      </c>
      <c r="F93" s="94">
        <v>0.0</v>
      </c>
      <c r="G93" s="94" t="s">
        <v>52</v>
      </c>
      <c r="I93" s="181" t="s">
        <v>190</v>
      </c>
      <c r="J93" s="181" t="s">
        <v>177</v>
      </c>
      <c r="K93" s="182"/>
      <c r="L93" s="182"/>
      <c r="M93" s="182"/>
      <c r="N93" s="182"/>
      <c r="O93" s="182"/>
      <c r="P93" s="182"/>
      <c r="Q93" s="182"/>
      <c r="R93" s="182"/>
      <c r="S93" s="206"/>
    </row>
    <row r="94" ht="15.75" customHeight="1">
      <c r="A94" s="94" t="s">
        <v>189</v>
      </c>
      <c r="B94" s="94" t="s">
        <v>189</v>
      </c>
      <c r="C94" s="94">
        <v>29403.983</v>
      </c>
      <c r="D94" s="94">
        <v>29406.851</v>
      </c>
      <c r="E94" s="94">
        <v>2.868</v>
      </c>
      <c r="F94" s="94">
        <v>0.0</v>
      </c>
      <c r="G94" s="94" t="s">
        <v>52</v>
      </c>
      <c r="I94" s="185" t="s">
        <v>183</v>
      </c>
      <c r="J94" s="186" t="s">
        <v>191</v>
      </c>
      <c r="K94" s="186" t="s">
        <v>192</v>
      </c>
      <c r="L94" s="186" t="s">
        <v>193</v>
      </c>
      <c r="M94" s="186" t="s">
        <v>245</v>
      </c>
      <c r="N94" s="186" t="s">
        <v>194</v>
      </c>
      <c r="O94" s="186" t="s">
        <v>195</v>
      </c>
      <c r="P94" s="186" t="s">
        <v>196</v>
      </c>
      <c r="Q94" s="186" t="s">
        <v>246</v>
      </c>
      <c r="R94" s="186" t="s">
        <v>239</v>
      </c>
      <c r="S94" s="207" t="s">
        <v>247</v>
      </c>
    </row>
    <row r="95" ht="15.75" customHeight="1">
      <c r="A95" s="94" t="s">
        <v>189</v>
      </c>
      <c r="B95" s="94" t="s">
        <v>189</v>
      </c>
      <c r="C95" s="94">
        <v>29411.139</v>
      </c>
      <c r="D95" s="94">
        <v>29411.96</v>
      </c>
      <c r="E95" s="94">
        <v>0.821</v>
      </c>
      <c r="F95" s="94">
        <v>0.0</v>
      </c>
      <c r="G95" s="94" t="s">
        <v>52</v>
      </c>
      <c r="I95" s="190" t="s">
        <v>55</v>
      </c>
      <c r="J95" s="191">
        <v>56619.02200000001</v>
      </c>
      <c r="K95" s="192">
        <v>26285.308000000005</v>
      </c>
      <c r="L95" s="192">
        <v>2.407</v>
      </c>
      <c r="M95" s="193"/>
      <c r="N95" s="192">
        <v>3.338</v>
      </c>
      <c r="O95" s="193"/>
      <c r="P95" s="192">
        <v>1216.1090000000002</v>
      </c>
      <c r="Q95" s="192">
        <v>1363.0</v>
      </c>
      <c r="R95" s="192">
        <v>85489.18400000002</v>
      </c>
      <c r="S95" s="208">
        <f t="shared" ref="S95:S99" si="15">SUM(K95:Q95)</f>
        <v>28870.162</v>
      </c>
    </row>
    <row r="96" ht="15.75" customHeight="1">
      <c r="A96" s="94" t="s">
        <v>189</v>
      </c>
      <c r="B96" s="94" t="s">
        <v>189</v>
      </c>
      <c r="C96" s="94">
        <v>29412.693</v>
      </c>
      <c r="D96" s="94">
        <v>29414.58</v>
      </c>
      <c r="E96" s="94">
        <v>1.887</v>
      </c>
      <c r="F96" s="94">
        <v>0.0</v>
      </c>
      <c r="G96" s="94" t="s">
        <v>52</v>
      </c>
      <c r="I96" s="190" t="s">
        <v>53</v>
      </c>
      <c r="J96" s="191">
        <v>15065.973999999998</v>
      </c>
      <c r="K96" s="192">
        <v>31728.753000000004</v>
      </c>
      <c r="L96" s="192">
        <v>9074.985</v>
      </c>
      <c r="M96" s="192">
        <v>1272.479</v>
      </c>
      <c r="N96" s="192">
        <v>13867.613999999998</v>
      </c>
      <c r="O96" s="193"/>
      <c r="P96" s="192">
        <v>64327.44500000001</v>
      </c>
      <c r="Q96" s="192">
        <v>0.262</v>
      </c>
      <c r="R96" s="192">
        <v>135337.512</v>
      </c>
      <c r="S96" s="208">
        <f t="shared" si="15"/>
        <v>120271.538</v>
      </c>
    </row>
    <row r="97" ht="15.75" customHeight="1">
      <c r="A97" s="94" t="s">
        <v>189</v>
      </c>
      <c r="B97" s="94" t="s">
        <v>189</v>
      </c>
      <c r="C97" s="94">
        <v>29415.292</v>
      </c>
      <c r="D97" s="94">
        <v>29417.15</v>
      </c>
      <c r="E97" s="94">
        <v>1.858</v>
      </c>
      <c r="F97" s="94">
        <v>0.0</v>
      </c>
      <c r="G97" s="94" t="s">
        <v>52</v>
      </c>
      <c r="I97" s="190" t="s">
        <v>54</v>
      </c>
      <c r="J97" s="191">
        <v>23199.887000000006</v>
      </c>
      <c r="K97" s="192">
        <v>17029.746999999996</v>
      </c>
      <c r="L97" s="192">
        <v>3474.1800000000003</v>
      </c>
      <c r="M97" s="192">
        <v>2743.813</v>
      </c>
      <c r="N97" s="192">
        <v>44584.99300000001</v>
      </c>
      <c r="O97" s="192">
        <v>4412.914</v>
      </c>
      <c r="P97" s="192">
        <v>1256.387</v>
      </c>
      <c r="Q97" s="193"/>
      <c r="R97" s="192">
        <v>96701.92099999997</v>
      </c>
      <c r="S97" s="208">
        <f t="shared" si="15"/>
        <v>73502.034</v>
      </c>
    </row>
    <row r="98" ht="15.75" customHeight="1">
      <c r="A98" s="94" t="s">
        <v>189</v>
      </c>
      <c r="B98" s="94" t="s">
        <v>189</v>
      </c>
      <c r="C98" s="94">
        <v>29418.391</v>
      </c>
      <c r="D98" s="94">
        <v>29419.791</v>
      </c>
      <c r="E98" s="94">
        <v>1.4</v>
      </c>
      <c r="F98" s="94">
        <v>0.0</v>
      </c>
      <c r="G98" s="94" t="s">
        <v>52</v>
      </c>
      <c r="I98" s="197" t="s">
        <v>45</v>
      </c>
      <c r="J98" s="198">
        <v>16513.681999999997</v>
      </c>
      <c r="K98" s="199">
        <v>75642.37100000003</v>
      </c>
      <c r="L98" s="200"/>
      <c r="M98" s="200"/>
      <c r="N98" s="199">
        <v>17812.056999999997</v>
      </c>
      <c r="O98" s="200"/>
      <c r="P98" s="200"/>
      <c r="Q98" s="200"/>
      <c r="R98" s="192">
        <v>109968.11</v>
      </c>
      <c r="S98" s="208">
        <f t="shared" si="15"/>
        <v>93454.428</v>
      </c>
    </row>
    <row r="99" ht="15.75" customHeight="1">
      <c r="A99" s="94" t="s">
        <v>189</v>
      </c>
      <c r="B99" s="94" t="s">
        <v>189</v>
      </c>
      <c r="C99" s="94">
        <v>29420.832</v>
      </c>
      <c r="D99" s="94">
        <v>29421.955</v>
      </c>
      <c r="E99" s="94">
        <v>1.123</v>
      </c>
      <c r="F99" s="94">
        <v>0.0</v>
      </c>
      <c r="G99" s="94" t="s">
        <v>52</v>
      </c>
      <c r="I99" s="201" t="s">
        <v>239</v>
      </c>
      <c r="J99" s="202">
        <v>111398.56500000003</v>
      </c>
      <c r="K99" s="202">
        <v>150686.179</v>
      </c>
      <c r="L99" s="202">
        <v>12551.572</v>
      </c>
      <c r="M99" s="202">
        <v>4016.2920000000004</v>
      </c>
      <c r="N99" s="202">
        <v>76268.00200000001</v>
      </c>
      <c r="O99" s="202">
        <v>4412.914</v>
      </c>
      <c r="P99" s="202">
        <v>66799.94099999999</v>
      </c>
      <c r="Q99" s="202">
        <v>1363.262</v>
      </c>
      <c r="R99" s="203">
        <v>427496.72700000036</v>
      </c>
      <c r="S99" s="204">
        <f t="shared" si="15"/>
        <v>316098.162</v>
      </c>
    </row>
    <row r="100" ht="15.75" customHeight="1">
      <c r="A100" s="94" t="s">
        <v>189</v>
      </c>
      <c r="B100" s="94" t="s">
        <v>189</v>
      </c>
      <c r="C100" s="94">
        <v>29437.24</v>
      </c>
      <c r="D100" s="94">
        <v>29437.885</v>
      </c>
      <c r="E100" s="94">
        <v>0.645</v>
      </c>
      <c r="F100" s="94">
        <v>0.0</v>
      </c>
      <c r="G100" s="94" t="s">
        <v>52</v>
      </c>
    </row>
    <row r="101" ht="15.75" customHeight="1">
      <c r="A101" s="94" t="s">
        <v>189</v>
      </c>
      <c r="B101" s="94" t="s">
        <v>189</v>
      </c>
      <c r="C101" s="94">
        <v>29438.093</v>
      </c>
      <c r="D101" s="94">
        <v>29438.796</v>
      </c>
      <c r="E101" s="94">
        <v>0.703</v>
      </c>
      <c r="F101" s="94">
        <v>0.0</v>
      </c>
      <c r="G101" s="94" t="s">
        <v>52</v>
      </c>
    </row>
    <row r="102" ht="15.75" customHeight="1">
      <c r="A102" s="94" t="s">
        <v>189</v>
      </c>
      <c r="B102" s="94" t="s">
        <v>189</v>
      </c>
      <c r="C102" s="94">
        <v>29440.511</v>
      </c>
      <c r="D102" s="94">
        <v>29441.09</v>
      </c>
      <c r="E102" s="94">
        <v>0.579</v>
      </c>
      <c r="F102" s="94">
        <v>0.0</v>
      </c>
      <c r="G102" s="94" t="s">
        <v>52</v>
      </c>
      <c r="I102" s="209" t="s">
        <v>248</v>
      </c>
    </row>
    <row r="103" ht="15.75" customHeight="1">
      <c r="A103" s="94" t="s">
        <v>189</v>
      </c>
      <c r="B103" s="94" t="s">
        <v>189</v>
      </c>
      <c r="C103" s="94">
        <v>29441.789</v>
      </c>
      <c r="D103" s="94">
        <v>29442.517</v>
      </c>
      <c r="E103" s="94">
        <v>0.728</v>
      </c>
      <c r="F103" s="94">
        <v>0.0</v>
      </c>
      <c r="G103" s="94" t="s">
        <v>52</v>
      </c>
      <c r="I103" s="210" t="s">
        <v>183</v>
      </c>
      <c r="J103" s="211" t="s">
        <v>249</v>
      </c>
      <c r="K103" s="211" t="s">
        <v>5</v>
      </c>
      <c r="L103" s="211" t="s">
        <v>1</v>
      </c>
      <c r="M103" s="211" t="s">
        <v>250</v>
      </c>
      <c r="N103" s="211" t="s">
        <v>251</v>
      </c>
      <c r="O103" s="211" t="s">
        <v>252</v>
      </c>
      <c r="P103" s="211" t="s">
        <v>253</v>
      </c>
      <c r="Q103" s="211" t="s">
        <v>254</v>
      </c>
      <c r="R103" s="211" t="s">
        <v>243</v>
      </c>
      <c r="S103" s="212" t="s">
        <v>244</v>
      </c>
    </row>
    <row r="104" ht="15.75" customHeight="1">
      <c r="A104" s="94" t="s">
        <v>189</v>
      </c>
      <c r="B104" s="94" t="s">
        <v>189</v>
      </c>
      <c r="C104" s="94">
        <v>29443.089</v>
      </c>
      <c r="D104" s="94">
        <v>29443.815</v>
      </c>
      <c r="E104" s="94">
        <v>0.726</v>
      </c>
      <c r="F104" s="94">
        <v>0.0</v>
      </c>
      <c r="G104" s="94" t="s">
        <v>52</v>
      </c>
      <c r="I104" s="190" t="s">
        <v>55</v>
      </c>
      <c r="J104" s="175"/>
      <c r="K104" s="175" t="s">
        <v>47</v>
      </c>
      <c r="L104" s="195" t="s">
        <v>46</v>
      </c>
      <c r="M104" s="195">
        <v>36.0</v>
      </c>
      <c r="N104" s="195">
        <v>0.8024691358024691</v>
      </c>
      <c r="O104" s="195">
        <v>27.0</v>
      </c>
      <c r="P104" s="195">
        <v>56619.02200000001</v>
      </c>
      <c r="Q104" s="195">
        <v>28870.162000000004</v>
      </c>
      <c r="R104" s="195">
        <v>91.06652397724682</v>
      </c>
      <c r="S104" s="196">
        <v>8.93347602275318</v>
      </c>
    </row>
    <row r="105" ht="15.75" customHeight="1">
      <c r="A105" s="94" t="s">
        <v>189</v>
      </c>
      <c r="B105" s="94" t="s">
        <v>189</v>
      </c>
      <c r="C105" s="94">
        <v>34737.651</v>
      </c>
      <c r="D105" s="94">
        <v>34737.991</v>
      </c>
      <c r="E105" s="94">
        <v>0.34</v>
      </c>
      <c r="F105" s="94">
        <v>0.0</v>
      </c>
      <c r="G105" s="94" t="s">
        <v>52</v>
      </c>
      <c r="I105" s="190" t="s">
        <v>53</v>
      </c>
      <c r="J105" s="175"/>
      <c r="K105" s="175" t="s">
        <v>47</v>
      </c>
      <c r="L105" s="195" t="s">
        <v>46</v>
      </c>
      <c r="M105" s="195">
        <v>12.0</v>
      </c>
      <c r="N105" s="195">
        <v>0.4166666666666667</v>
      </c>
      <c r="O105" s="195">
        <v>15.0</v>
      </c>
      <c r="P105" s="195">
        <v>15065.973999999998</v>
      </c>
      <c r="Q105" s="195">
        <v>120271.53800000002</v>
      </c>
      <c r="R105" s="195">
        <v>46.51460514290588</v>
      </c>
      <c r="S105" s="196">
        <v>53.48539485709413</v>
      </c>
    </row>
    <row r="106" ht="15.75" hidden="1" customHeight="1">
      <c r="A106" s="94" t="s">
        <v>255</v>
      </c>
      <c r="B106" s="94" t="s">
        <v>200</v>
      </c>
      <c r="C106" s="94">
        <v>3790.191</v>
      </c>
      <c r="D106" s="94">
        <v>3790.823</v>
      </c>
      <c r="E106" s="94">
        <v>0.632</v>
      </c>
      <c r="F106" s="94" t="s">
        <v>256</v>
      </c>
      <c r="G106" s="94" t="s">
        <v>52</v>
      </c>
      <c r="I106" s="190" t="s">
        <v>54</v>
      </c>
      <c r="J106" s="192"/>
      <c r="K106" s="175" t="s">
        <v>47</v>
      </c>
      <c r="L106" s="195" t="s">
        <v>46</v>
      </c>
      <c r="M106" s="195">
        <v>24.0</v>
      </c>
      <c r="N106" s="195">
        <v>0.765625</v>
      </c>
      <c r="O106" s="195">
        <v>16.0</v>
      </c>
      <c r="P106" s="195">
        <v>23199.887000000006</v>
      </c>
      <c r="Q106" s="195">
        <v>73502.03400000001</v>
      </c>
      <c r="R106" s="195">
        <v>98.290677234864</v>
      </c>
      <c r="S106" s="196">
        <v>1.709322765135996</v>
      </c>
    </row>
    <row r="107" ht="15.75" hidden="1" customHeight="1">
      <c r="A107" s="94" t="s">
        <v>255</v>
      </c>
      <c r="B107" s="94" t="s">
        <v>200</v>
      </c>
      <c r="C107" s="94">
        <v>3795.738</v>
      </c>
      <c r="D107" s="94">
        <v>3796.287</v>
      </c>
      <c r="E107" s="94">
        <v>0.549</v>
      </c>
      <c r="F107" s="94" t="s">
        <v>256</v>
      </c>
      <c r="G107" s="94" t="s">
        <v>52</v>
      </c>
      <c r="I107" s="197" t="s">
        <v>45</v>
      </c>
      <c r="J107" s="199"/>
      <c r="K107" s="213" t="s">
        <v>47</v>
      </c>
      <c r="L107" s="214" t="s">
        <v>46</v>
      </c>
      <c r="M107" s="214">
        <v>2.0</v>
      </c>
      <c r="N107" s="214">
        <v>0.32</v>
      </c>
      <c r="O107" s="214">
        <v>2.380952380952381</v>
      </c>
      <c r="P107" s="214">
        <v>16513.681999999997</v>
      </c>
      <c r="Q107" s="214">
        <v>93454.42800000003</v>
      </c>
      <c r="R107" s="214">
        <v>100.0</v>
      </c>
      <c r="S107" s="215">
        <v>0.0</v>
      </c>
    </row>
    <row r="108" ht="15.75" hidden="1" customHeight="1">
      <c r="A108" s="94" t="s">
        <v>255</v>
      </c>
      <c r="B108" s="94" t="s">
        <v>200</v>
      </c>
      <c r="C108" s="94">
        <v>3806.303</v>
      </c>
      <c r="D108" s="94">
        <v>3807.322</v>
      </c>
      <c r="E108" s="94">
        <v>1.019</v>
      </c>
      <c r="F108" s="94" t="s">
        <v>257</v>
      </c>
      <c r="G108" s="94" t="s">
        <v>52</v>
      </c>
    </row>
    <row r="109" ht="15.75" hidden="1" customHeight="1">
      <c r="A109" s="94" t="s">
        <v>255</v>
      </c>
      <c r="B109" s="94" t="s">
        <v>200</v>
      </c>
      <c r="C109" s="94">
        <v>4283.28</v>
      </c>
      <c r="D109" s="94">
        <v>4283.844</v>
      </c>
      <c r="E109" s="94">
        <v>0.564</v>
      </c>
      <c r="F109" s="94" t="s">
        <v>256</v>
      </c>
      <c r="G109" s="94" t="s">
        <v>52</v>
      </c>
    </row>
    <row r="110" ht="15.75" hidden="1" customHeight="1">
      <c r="A110" s="94" t="s">
        <v>255</v>
      </c>
      <c r="B110" s="94" t="s">
        <v>200</v>
      </c>
      <c r="C110" s="94">
        <v>4284.145</v>
      </c>
      <c r="D110" s="94">
        <v>4284.948</v>
      </c>
      <c r="E110" s="94">
        <v>0.803</v>
      </c>
      <c r="F110" s="94" t="s">
        <v>256</v>
      </c>
      <c r="G110" s="94" t="s">
        <v>52</v>
      </c>
    </row>
    <row r="111" ht="15.75" hidden="1" customHeight="1">
      <c r="A111" s="94" t="s">
        <v>255</v>
      </c>
      <c r="B111" s="94" t="s">
        <v>200</v>
      </c>
      <c r="C111" s="94">
        <v>10624.761</v>
      </c>
      <c r="D111" s="94">
        <v>10625.846</v>
      </c>
      <c r="E111" s="94">
        <v>1.085</v>
      </c>
      <c r="F111" s="94" t="s">
        <v>256</v>
      </c>
      <c r="G111" s="94" t="s">
        <v>52</v>
      </c>
    </row>
    <row r="112" ht="15.75" hidden="1" customHeight="1">
      <c r="A112" s="94" t="s">
        <v>255</v>
      </c>
      <c r="B112" s="94" t="s">
        <v>200</v>
      </c>
      <c r="C112" s="94">
        <v>10631.569</v>
      </c>
      <c r="D112" s="94">
        <v>10634.619</v>
      </c>
      <c r="E112" s="94">
        <v>3.05</v>
      </c>
      <c r="F112" s="94" t="s">
        <v>256</v>
      </c>
      <c r="G112" s="94" t="s">
        <v>52</v>
      </c>
    </row>
    <row r="113" ht="15.75" hidden="1" customHeight="1">
      <c r="A113" s="94" t="s">
        <v>255</v>
      </c>
      <c r="B113" s="94" t="s">
        <v>200</v>
      </c>
      <c r="C113" s="94">
        <v>10637.472</v>
      </c>
      <c r="D113" s="94">
        <v>10637.781</v>
      </c>
      <c r="E113" s="94">
        <v>0.309</v>
      </c>
      <c r="F113" s="94" t="s">
        <v>257</v>
      </c>
      <c r="G113" s="94" t="s">
        <v>52</v>
      </c>
    </row>
    <row r="114" ht="15.75" hidden="1" customHeight="1">
      <c r="A114" s="94" t="s">
        <v>255</v>
      </c>
      <c r="B114" s="94" t="s">
        <v>200</v>
      </c>
      <c r="C114" s="94">
        <v>10658.92</v>
      </c>
      <c r="D114" s="94">
        <v>10660.351</v>
      </c>
      <c r="E114" s="94">
        <v>1.431</v>
      </c>
      <c r="F114" s="94" t="s">
        <v>256</v>
      </c>
      <c r="G114" s="94" t="s">
        <v>52</v>
      </c>
    </row>
    <row r="115" ht="15.75" hidden="1" customHeight="1">
      <c r="A115" s="94" t="s">
        <v>255</v>
      </c>
      <c r="B115" s="94" t="s">
        <v>200</v>
      </c>
      <c r="C115" s="94">
        <v>10664.963</v>
      </c>
      <c r="D115" s="94">
        <v>10665.548</v>
      </c>
      <c r="E115" s="94">
        <v>0.585</v>
      </c>
      <c r="F115" s="94" t="s">
        <v>256</v>
      </c>
      <c r="G115" s="94" t="s">
        <v>52</v>
      </c>
    </row>
    <row r="116" ht="15.75" hidden="1" customHeight="1">
      <c r="A116" s="94" t="s">
        <v>255</v>
      </c>
      <c r="B116" s="94" t="s">
        <v>200</v>
      </c>
      <c r="C116" s="94">
        <v>10665.994</v>
      </c>
      <c r="D116" s="94">
        <v>10666.88</v>
      </c>
      <c r="E116" s="94">
        <v>0.886</v>
      </c>
      <c r="F116" s="94" t="s">
        <v>258</v>
      </c>
      <c r="G116" s="94" t="s">
        <v>52</v>
      </c>
    </row>
    <row r="117" ht="15.75" hidden="1" customHeight="1">
      <c r="A117" s="94" t="s">
        <v>255</v>
      </c>
      <c r="B117" s="94" t="s">
        <v>200</v>
      </c>
      <c r="C117" s="94">
        <v>10667.266</v>
      </c>
      <c r="D117" s="94">
        <v>10668.343</v>
      </c>
      <c r="E117" s="94">
        <v>1.077</v>
      </c>
      <c r="F117" s="94" t="s">
        <v>259</v>
      </c>
      <c r="G117" s="94" t="s">
        <v>52</v>
      </c>
    </row>
    <row r="118" ht="15.75" hidden="1" customHeight="1">
      <c r="A118" s="94" t="s">
        <v>255</v>
      </c>
      <c r="B118" s="94" t="s">
        <v>200</v>
      </c>
      <c r="C118" s="94">
        <v>10670.439</v>
      </c>
      <c r="D118" s="94">
        <v>10671.247</v>
      </c>
      <c r="E118" s="94">
        <v>0.808</v>
      </c>
      <c r="F118" s="94" t="s">
        <v>259</v>
      </c>
      <c r="G118" s="94" t="s">
        <v>52</v>
      </c>
    </row>
    <row r="119" ht="15.75" hidden="1" customHeight="1">
      <c r="A119" s="94" t="s">
        <v>255</v>
      </c>
      <c r="B119" s="94" t="s">
        <v>200</v>
      </c>
      <c r="C119" s="94">
        <v>10672.236</v>
      </c>
      <c r="D119" s="94">
        <v>10672.845</v>
      </c>
      <c r="E119" s="94">
        <v>0.609</v>
      </c>
      <c r="F119" s="94" t="s">
        <v>259</v>
      </c>
      <c r="G119" s="94" t="s">
        <v>52</v>
      </c>
    </row>
    <row r="120" ht="15.75" hidden="1" customHeight="1">
      <c r="A120" s="94" t="s">
        <v>255</v>
      </c>
      <c r="B120" s="94" t="s">
        <v>200</v>
      </c>
      <c r="C120" s="94">
        <v>10673.273</v>
      </c>
      <c r="D120" s="94">
        <v>10673.951</v>
      </c>
      <c r="E120" s="94">
        <v>0.678</v>
      </c>
      <c r="F120" s="94" t="s">
        <v>259</v>
      </c>
      <c r="G120" s="94" t="s">
        <v>52</v>
      </c>
    </row>
    <row r="121" ht="15.75" hidden="1" customHeight="1">
      <c r="A121" s="94" t="s">
        <v>255</v>
      </c>
      <c r="B121" s="94" t="s">
        <v>200</v>
      </c>
      <c r="C121" s="94">
        <v>10675.588</v>
      </c>
      <c r="D121" s="94">
        <v>10677.16</v>
      </c>
      <c r="E121" s="94">
        <v>1.572</v>
      </c>
      <c r="F121" s="94" t="s">
        <v>256</v>
      </c>
      <c r="G121" s="94" t="s">
        <v>52</v>
      </c>
    </row>
    <row r="122" ht="15.75" hidden="1" customHeight="1">
      <c r="A122" s="94" t="s">
        <v>255</v>
      </c>
      <c r="B122" s="94" t="s">
        <v>200</v>
      </c>
      <c r="C122" s="94">
        <v>10677.707</v>
      </c>
      <c r="D122" s="94">
        <v>10678.578</v>
      </c>
      <c r="E122" s="94">
        <v>0.871</v>
      </c>
      <c r="F122" s="94" t="s">
        <v>258</v>
      </c>
      <c r="G122" s="94" t="s">
        <v>52</v>
      </c>
    </row>
    <row r="123" ht="15.75" hidden="1" customHeight="1">
      <c r="A123" s="94" t="s">
        <v>255</v>
      </c>
      <c r="B123" s="94" t="s">
        <v>200</v>
      </c>
      <c r="C123" s="94">
        <v>15184.422</v>
      </c>
      <c r="D123" s="94">
        <v>15184.977</v>
      </c>
      <c r="E123" s="94">
        <v>0.555</v>
      </c>
      <c r="F123" s="94" t="s">
        <v>256</v>
      </c>
      <c r="G123" s="94" t="s">
        <v>52</v>
      </c>
    </row>
    <row r="124" ht="15.75" hidden="1" customHeight="1">
      <c r="A124" s="94" t="s">
        <v>255</v>
      </c>
      <c r="B124" s="94" t="s">
        <v>200</v>
      </c>
      <c r="C124" s="94">
        <v>15188.295</v>
      </c>
      <c r="D124" s="94">
        <v>15190.039</v>
      </c>
      <c r="E124" s="94">
        <v>1.744</v>
      </c>
      <c r="F124" s="94" t="s">
        <v>256</v>
      </c>
      <c r="G124" s="94" t="s">
        <v>52</v>
      </c>
    </row>
    <row r="125" ht="15.75" hidden="1" customHeight="1">
      <c r="A125" s="94" t="s">
        <v>255</v>
      </c>
      <c r="B125" s="94" t="s">
        <v>200</v>
      </c>
      <c r="C125" s="94">
        <v>15191.465</v>
      </c>
      <c r="D125" s="94">
        <v>15192.652</v>
      </c>
      <c r="E125" s="94">
        <v>1.187</v>
      </c>
      <c r="F125" s="94" t="s">
        <v>256</v>
      </c>
      <c r="G125" s="94" t="s">
        <v>52</v>
      </c>
    </row>
    <row r="126" ht="15.75" hidden="1" customHeight="1">
      <c r="A126" s="94" t="s">
        <v>255</v>
      </c>
      <c r="B126" s="94" t="s">
        <v>200</v>
      </c>
      <c r="C126" s="94">
        <v>15193.163</v>
      </c>
      <c r="D126" s="94">
        <v>15194.59</v>
      </c>
      <c r="E126" s="94">
        <v>1.427</v>
      </c>
      <c r="F126" s="94" t="s">
        <v>256</v>
      </c>
      <c r="G126" s="94" t="s">
        <v>52</v>
      </c>
    </row>
    <row r="127" ht="15.75" hidden="1" customHeight="1">
      <c r="A127" s="94" t="s">
        <v>255</v>
      </c>
      <c r="B127" s="94" t="s">
        <v>200</v>
      </c>
      <c r="C127" s="94">
        <v>15195.391</v>
      </c>
      <c r="D127" s="94">
        <v>15196.98</v>
      </c>
      <c r="E127" s="94">
        <v>1.589</v>
      </c>
      <c r="F127" s="94" t="s">
        <v>256</v>
      </c>
      <c r="G127" s="94" t="s">
        <v>52</v>
      </c>
    </row>
    <row r="128" ht="15.75" hidden="1" customHeight="1">
      <c r="A128" s="94" t="s">
        <v>255</v>
      </c>
      <c r="B128" s="94" t="s">
        <v>200</v>
      </c>
      <c r="C128" s="94">
        <v>15197.311</v>
      </c>
      <c r="D128" s="94">
        <v>15198.76</v>
      </c>
      <c r="E128" s="94">
        <v>1.449</v>
      </c>
      <c r="F128" s="94" t="s">
        <v>256</v>
      </c>
      <c r="G128" s="94" t="s">
        <v>52</v>
      </c>
    </row>
    <row r="129" ht="15.75" hidden="1" customHeight="1">
      <c r="A129" s="94" t="s">
        <v>255</v>
      </c>
      <c r="B129" s="94" t="s">
        <v>200</v>
      </c>
      <c r="C129" s="94">
        <v>15201.045</v>
      </c>
      <c r="D129" s="94">
        <v>15202.046</v>
      </c>
      <c r="E129" s="94">
        <v>1.001</v>
      </c>
      <c r="F129" s="94" t="s">
        <v>256</v>
      </c>
      <c r="G129" s="94" t="s">
        <v>52</v>
      </c>
    </row>
    <row r="130" ht="15.75" hidden="1" customHeight="1">
      <c r="A130" s="94" t="s">
        <v>255</v>
      </c>
      <c r="B130" s="94" t="s">
        <v>200</v>
      </c>
      <c r="C130" s="94">
        <v>15235.374</v>
      </c>
      <c r="D130" s="94">
        <v>15236.843</v>
      </c>
      <c r="E130" s="94">
        <v>1.469</v>
      </c>
      <c r="F130" s="94" t="s">
        <v>256</v>
      </c>
      <c r="G130" s="94" t="s">
        <v>52</v>
      </c>
    </row>
    <row r="131" ht="15.75" hidden="1" customHeight="1">
      <c r="A131" s="94" t="s">
        <v>255</v>
      </c>
      <c r="B131" s="94" t="s">
        <v>200</v>
      </c>
      <c r="C131" s="94">
        <v>20190.9</v>
      </c>
      <c r="D131" s="94">
        <v>20191.272</v>
      </c>
      <c r="E131" s="94">
        <v>0.372</v>
      </c>
      <c r="F131" s="94" t="s">
        <v>259</v>
      </c>
      <c r="G131" s="94" t="s">
        <v>52</v>
      </c>
    </row>
    <row r="132" ht="15.75" hidden="1" customHeight="1">
      <c r="A132" s="94" t="s">
        <v>255</v>
      </c>
      <c r="B132" s="94" t="s">
        <v>200</v>
      </c>
      <c r="C132" s="94">
        <v>20191.834</v>
      </c>
      <c r="D132" s="94">
        <v>20192.109</v>
      </c>
      <c r="E132" s="94">
        <v>0.275</v>
      </c>
      <c r="F132" s="94" t="s">
        <v>259</v>
      </c>
      <c r="G132" s="94" t="s">
        <v>52</v>
      </c>
    </row>
    <row r="133" ht="15.75" hidden="1" customHeight="1">
      <c r="A133" s="94" t="s">
        <v>255</v>
      </c>
      <c r="B133" s="94" t="s">
        <v>200</v>
      </c>
      <c r="C133" s="94">
        <v>20192.718</v>
      </c>
      <c r="D133" s="94">
        <v>20193.783</v>
      </c>
      <c r="E133" s="94">
        <v>1.065</v>
      </c>
      <c r="F133" s="94" t="s">
        <v>259</v>
      </c>
      <c r="G133" s="94" t="s">
        <v>52</v>
      </c>
    </row>
    <row r="134" ht="15.75" hidden="1" customHeight="1">
      <c r="A134" s="94" t="s">
        <v>255</v>
      </c>
      <c r="B134" s="94" t="s">
        <v>200</v>
      </c>
      <c r="C134" s="94">
        <v>20199.376</v>
      </c>
      <c r="D134" s="94">
        <v>20199.84</v>
      </c>
      <c r="E134" s="94">
        <v>0.464</v>
      </c>
      <c r="F134" s="94" t="s">
        <v>257</v>
      </c>
      <c r="G134" s="94" t="s">
        <v>52</v>
      </c>
    </row>
    <row r="135" ht="15.75" hidden="1" customHeight="1">
      <c r="A135" s="94" t="s">
        <v>255</v>
      </c>
      <c r="B135" s="94" t="s">
        <v>200</v>
      </c>
      <c r="C135" s="94">
        <v>20200.47</v>
      </c>
      <c r="D135" s="94">
        <v>20201.248</v>
      </c>
      <c r="E135" s="94">
        <v>0.778</v>
      </c>
      <c r="F135" s="94" t="s">
        <v>259</v>
      </c>
      <c r="G135" s="94" t="s">
        <v>52</v>
      </c>
    </row>
    <row r="136" ht="15.75" hidden="1" customHeight="1">
      <c r="A136" s="94" t="s">
        <v>255</v>
      </c>
      <c r="B136" s="94" t="s">
        <v>200</v>
      </c>
      <c r="C136" s="94">
        <v>20202.294</v>
      </c>
      <c r="D136" s="94">
        <v>20202.741</v>
      </c>
      <c r="E136" s="94">
        <v>0.447</v>
      </c>
      <c r="F136" s="94" t="s">
        <v>257</v>
      </c>
      <c r="G136" s="94" t="s">
        <v>52</v>
      </c>
    </row>
    <row r="137" ht="15.75" hidden="1" customHeight="1">
      <c r="A137" s="94" t="s">
        <v>255</v>
      </c>
      <c r="B137" s="94" t="s">
        <v>200</v>
      </c>
      <c r="C137" s="94">
        <v>20204.392</v>
      </c>
      <c r="D137" s="94">
        <v>20207.027</v>
      </c>
      <c r="E137" s="94">
        <v>2.635</v>
      </c>
      <c r="F137" s="94" t="s">
        <v>259</v>
      </c>
      <c r="G137" s="94" t="s">
        <v>52</v>
      </c>
    </row>
    <row r="138" ht="15.75" hidden="1" customHeight="1">
      <c r="A138" s="94" t="s">
        <v>255</v>
      </c>
      <c r="B138" s="94" t="s">
        <v>200</v>
      </c>
      <c r="C138" s="94">
        <v>20208.533</v>
      </c>
      <c r="D138" s="94">
        <v>20209.63</v>
      </c>
      <c r="E138" s="94">
        <v>1.097</v>
      </c>
      <c r="F138" s="94" t="s">
        <v>256</v>
      </c>
      <c r="G138" s="94" t="s">
        <v>52</v>
      </c>
    </row>
    <row r="139" ht="15.75" hidden="1" customHeight="1">
      <c r="A139" s="94" t="s">
        <v>255</v>
      </c>
      <c r="B139" s="94" t="s">
        <v>200</v>
      </c>
      <c r="C139" s="94">
        <v>20210.287</v>
      </c>
      <c r="D139" s="94">
        <v>20211.153</v>
      </c>
      <c r="E139" s="94">
        <v>0.866</v>
      </c>
      <c r="F139" s="94" t="s">
        <v>257</v>
      </c>
      <c r="G139" s="94" t="s">
        <v>52</v>
      </c>
    </row>
    <row r="140" ht="15.75" hidden="1" customHeight="1">
      <c r="A140" s="94" t="s">
        <v>255</v>
      </c>
      <c r="B140" s="94" t="s">
        <v>200</v>
      </c>
      <c r="C140" s="94">
        <v>20212.72</v>
      </c>
      <c r="D140" s="94">
        <v>20213.008</v>
      </c>
      <c r="E140" s="94">
        <v>0.288</v>
      </c>
      <c r="F140" s="94" t="s">
        <v>256</v>
      </c>
      <c r="G140" s="94" t="s">
        <v>52</v>
      </c>
    </row>
    <row r="141" ht="15.75" hidden="1" customHeight="1">
      <c r="A141" s="94" t="s">
        <v>255</v>
      </c>
      <c r="B141" s="94" t="s">
        <v>200</v>
      </c>
      <c r="C141" s="94">
        <v>20219.156</v>
      </c>
      <c r="D141" s="94">
        <v>20219.7</v>
      </c>
      <c r="E141" s="94">
        <v>0.544</v>
      </c>
      <c r="F141" s="94" t="s">
        <v>256</v>
      </c>
      <c r="G141" s="94" t="s">
        <v>52</v>
      </c>
    </row>
    <row r="142" ht="15.75" hidden="1" customHeight="1">
      <c r="A142" s="94" t="s">
        <v>255</v>
      </c>
      <c r="B142" s="94" t="s">
        <v>200</v>
      </c>
      <c r="C142" s="94">
        <v>20886.761</v>
      </c>
      <c r="D142" s="94">
        <v>20888.326</v>
      </c>
      <c r="E142" s="94">
        <v>1.565</v>
      </c>
      <c r="F142" s="94" t="s">
        <v>259</v>
      </c>
      <c r="G142" s="94" t="s">
        <v>52</v>
      </c>
    </row>
    <row r="143" ht="15.75" hidden="1" customHeight="1">
      <c r="A143" s="94" t="s">
        <v>255</v>
      </c>
      <c r="B143" s="94" t="s">
        <v>200</v>
      </c>
      <c r="C143" s="94">
        <v>20889.153</v>
      </c>
      <c r="D143" s="94">
        <v>20889.53</v>
      </c>
      <c r="E143" s="94">
        <v>0.377</v>
      </c>
      <c r="F143" s="94" t="s">
        <v>257</v>
      </c>
      <c r="G143" s="94" t="s">
        <v>52</v>
      </c>
    </row>
    <row r="144" ht="15.75" hidden="1" customHeight="1">
      <c r="A144" s="94" t="s">
        <v>255</v>
      </c>
      <c r="B144" s="94" t="s">
        <v>200</v>
      </c>
      <c r="C144" s="94">
        <v>20908.399</v>
      </c>
      <c r="D144" s="94">
        <v>20909.214</v>
      </c>
      <c r="E144" s="94">
        <v>0.815</v>
      </c>
      <c r="F144" s="94" t="s">
        <v>257</v>
      </c>
      <c r="G144" s="94" t="s">
        <v>52</v>
      </c>
    </row>
    <row r="145" ht="15.75" hidden="1" customHeight="1">
      <c r="A145" s="94" t="s">
        <v>255</v>
      </c>
      <c r="B145" s="94" t="s">
        <v>200</v>
      </c>
      <c r="C145" s="94">
        <v>20909.537</v>
      </c>
      <c r="D145" s="94">
        <v>20910.232</v>
      </c>
      <c r="E145" s="94">
        <v>0.695</v>
      </c>
      <c r="F145" s="94" t="s">
        <v>257</v>
      </c>
      <c r="G145" s="94" t="s">
        <v>52</v>
      </c>
    </row>
    <row r="146" ht="15.75" hidden="1" customHeight="1">
      <c r="A146" s="94" t="s">
        <v>255</v>
      </c>
      <c r="B146" s="94" t="s">
        <v>200</v>
      </c>
      <c r="C146" s="94">
        <v>20915.71</v>
      </c>
      <c r="D146" s="94">
        <v>20916.642</v>
      </c>
      <c r="E146" s="94">
        <v>0.932</v>
      </c>
      <c r="F146" s="94" t="s">
        <v>259</v>
      </c>
      <c r="G146" s="94" t="s">
        <v>52</v>
      </c>
    </row>
    <row r="147" ht="15.75" hidden="1" customHeight="1">
      <c r="A147" s="94" t="s">
        <v>255</v>
      </c>
      <c r="B147" s="94" t="s">
        <v>200</v>
      </c>
      <c r="C147" s="94">
        <v>20917.531</v>
      </c>
      <c r="D147" s="94">
        <v>20918.107</v>
      </c>
      <c r="E147" s="94">
        <v>0.576</v>
      </c>
      <c r="F147" s="94" t="s">
        <v>259</v>
      </c>
      <c r="G147" s="94" t="s">
        <v>52</v>
      </c>
    </row>
    <row r="148" ht="15.75" hidden="1" customHeight="1">
      <c r="A148" s="94" t="s">
        <v>255</v>
      </c>
      <c r="B148" s="94" t="s">
        <v>200</v>
      </c>
      <c r="C148" s="94">
        <v>20921.362</v>
      </c>
      <c r="D148" s="94">
        <v>20922.222</v>
      </c>
      <c r="E148" s="94">
        <v>0.86</v>
      </c>
      <c r="F148" s="94" t="s">
        <v>259</v>
      </c>
      <c r="G148" s="94" t="s">
        <v>52</v>
      </c>
    </row>
    <row r="149" ht="15.75" hidden="1" customHeight="1">
      <c r="A149" s="94" t="s">
        <v>255</v>
      </c>
      <c r="B149" s="94" t="s">
        <v>200</v>
      </c>
      <c r="C149" s="94">
        <v>20924.445</v>
      </c>
      <c r="D149" s="94">
        <v>20925.578</v>
      </c>
      <c r="E149" s="94">
        <v>1.133</v>
      </c>
      <c r="F149" s="94" t="s">
        <v>259</v>
      </c>
      <c r="G149" s="94" t="s">
        <v>52</v>
      </c>
    </row>
    <row r="150" ht="15.75" hidden="1" customHeight="1">
      <c r="A150" s="94" t="s">
        <v>255</v>
      </c>
      <c r="B150" s="94" t="s">
        <v>200</v>
      </c>
      <c r="C150" s="94">
        <v>20925.91</v>
      </c>
      <c r="D150" s="94">
        <v>20927.199</v>
      </c>
      <c r="E150" s="94">
        <v>1.289</v>
      </c>
      <c r="F150" s="94" t="s">
        <v>259</v>
      </c>
      <c r="G150" s="94" t="s">
        <v>52</v>
      </c>
    </row>
    <row r="151" ht="15.75" hidden="1" customHeight="1">
      <c r="A151" s="94" t="s">
        <v>255</v>
      </c>
      <c r="B151" s="94" t="s">
        <v>200</v>
      </c>
      <c r="C151" s="94">
        <v>29444.43</v>
      </c>
      <c r="D151" s="94">
        <v>29446.493</v>
      </c>
      <c r="E151" s="94">
        <v>2.063</v>
      </c>
      <c r="F151" s="94" t="s">
        <v>256</v>
      </c>
      <c r="G151" s="94" t="s">
        <v>52</v>
      </c>
    </row>
    <row r="152" ht="15.75" hidden="1" customHeight="1">
      <c r="A152" s="94" t="s">
        <v>255</v>
      </c>
      <c r="B152" s="94" t="s">
        <v>200</v>
      </c>
      <c r="C152" s="94">
        <v>29451.004</v>
      </c>
      <c r="D152" s="94">
        <v>29451.203</v>
      </c>
      <c r="E152" s="94">
        <v>0.199</v>
      </c>
      <c r="F152" s="94" t="s">
        <v>256</v>
      </c>
      <c r="G152" s="94" t="s">
        <v>52</v>
      </c>
    </row>
    <row r="153" ht="15.75" hidden="1" customHeight="1">
      <c r="A153" s="94" t="s">
        <v>255</v>
      </c>
      <c r="B153" s="94" t="s">
        <v>200</v>
      </c>
      <c r="C153" s="94">
        <v>29451.558</v>
      </c>
      <c r="D153" s="94">
        <v>29451.83</v>
      </c>
      <c r="E153" s="94">
        <v>0.272</v>
      </c>
      <c r="F153" s="94" t="s">
        <v>256</v>
      </c>
      <c r="G153" s="94" t="s">
        <v>52</v>
      </c>
    </row>
    <row r="154" ht="15.75" hidden="1" customHeight="1">
      <c r="A154" s="94" t="s">
        <v>255</v>
      </c>
      <c r="B154" s="94" t="s">
        <v>200</v>
      </c>
      <c r="C154" s="94">
        <v>29459.153</v>
      </c>
      <c r="D154" s="94">
        <v>29459.354</v>
      </c>
      <c r="E154" s="94">
        <v>0.201</v>
      </c>
      <c r="F154" s="94" t="s">
        <v>256</v>
      </c>
      <c r="G154" s="94" t="s">
        <v>52</v>
      </c>
    </row>
    <row r="155" ht="15.75" customHeight="1">
      <c r="A155" s="94" t="s">
        <v>191</v>
      </c>
      <c r="B155" s="94" t="s">
        <v>189</v>
      </c>
      <c r="C155" s="94">
        <v>3780.85</v>
      </c>
      <c r="D155" s="94">
        <v>3783.814</v>
      </c>
      <c r="E155" s="94">
        <v>2.964</v>
      </c>
      <c r="F155" s="94" t="s">
        <v>30</v>
      </c>
      <c r="G155" s="94" t="s">
        <v>52</v>
      </c>
    </row>
    <row r="156" ht="15.75" customHeight="1">
      <c r="A156" s="94" t="s">
        <v>191</v>
      </c>
      <c r="B156" s="94" t="s">
        <v>189</v>
      </c>
      <c r="C156" s="94">
        <v>3784.77</v>
      </c>
      <c r="D156" s="94">
        <v>3786.435</v>
      </c>
      <c r="E156" s="94">
        <v>1.665</v>
      </c>
      <c r="F156" s="94" t="s">
        <v>30</v>
      </c>
      <c r="G156" s="94" t="s">
        <v>52</v>
      </c>
    </row>
    <row r="157" ht="15.75" customHeight="1">
      <c r="A157" s="94" t="s">
        <v>191</v>
      </c>
      <c r="B157" s="94" t="s">
        <v>189</v>
      </c>
      <c r="C157" s="94">
        <v>3792.176</v>
      </c>
      <c r="D157" s="94">
        <v>3794.071</v>
      </c>
      <c r="E157" s="94">
        <v>1.895</v>
      </c>
      <c r="F157" s="94" t="s">
        <v>30</v>
      </c>
      <c r="G157" s="94" t="s">
        <v>52</v>
      </c>
    </row>
    <row r="158" ht="15.75" customHeight="1">
      <c r="A158" s="94" t="s">
        <v>191</v>
      </c>
      <c r="B158" s="94" t="s">
        <v>189</v>
      </c>
      <c r="C158" s="94">
        <v>3794.351</v>
      </c>
      <c r="D158" s="94">
        <v>3795.48</v>
      </c>
      <c r="E158" s="94">
        <v>1.129</v>
      </c>
      <c r="F158" s="94" t="s">
        <v>30</v>
      </c>
      <c r="G158" s="94" t="s">
        <v>52</v>
      </c>
    </row>
    <row r="159" ht="15.75" customHeight="1">
      <c r="A159" s="94" t="s">
        <v>191</v>
      </c>
      <c r="B159" s="94" t="s">
        <v>189</v>
      </c>
      <c r="C159" s="94">
        <v>3819.684</v>
      </c>
      <c r="D159" s="94">
        <v>3820.377</v>
      </c>
      <c r="E159" s="94">
        <v>0.693</v>
      </c>
      <c r="F159" s="94" t="s">
        <v>30</v>
      </c>
      <c r="G159" s="94" t="s">
        <v>52</v>
      </c>
    </row>
    <row r="160" ht="15.75" customHeight="1">
      <c r="A160" s="94" t="s">
        <v>191</v>
      </c>
      <c r="B160" s="94" t="s">
        <v>189</v>
      </c>
      <c r="C160" s="94">
        <v>3826.043</v>
      </c>
      <c r="D160" s="94">
        <v>3826.434</v>
      </c>
      <c r="E160" s="94">
        <v>0.391</v>
      </c>
      <c r="F160" s="94" t="s">
        <v>30</v>
      </c>
      <c r="G160" s="94" t="s">
        <v>52</v>
      </c>
    </row>
    <row r="161" ht="15.75" customHeight="1">
      <c r="A161" s="94" t="s">
        <v>191</v>
      </c>
      <c r="B161" s="94" t="s">
        <v>189</v>
      </c>
      <c r="C161" s="94">
        <v>3826.868</v>
      </c>
      <c r="D161" s="94">
        <v>3828.982</v>
      </c>
      <c r="E161" s="94">
        <v>2.114</v>
      </c>
      <c r="F161" s="94" t="s">
        <v>16</v>
      </c>
      <c r="G161" s="94" t="s">
        <v>52</v>
      </c>
    </row>
    <row r="162" ht="15.75" customHeight="1">
      <c r="A162" s="94" t="s">
        <v>191</v>
      </c>
      <c r="B162" s="94" t="s">
        <v>189</v>
      </c>
      <c r="C162" s="94">
        <v>3831.61</v>
      </c>
      <c r="D162" s="94">
        <v>3833.359</v>
      </c>
      <c r="E162" s="94">
        <v>1.749</v>
      </c>
      <c r="F162" s="94" t="s">
        <v>259</v>
      </c>
      <c r="G162" s="94" t="s">
        <v>52</v>
      </c>
    </row>
    <row r="163" ht="15.75" customHeight="1">
      <c r="A163" s="94" t="s">
        <v>191</v>
      </c>
      <c r="B163" s="94" t="s">
        <v>189</v>
      </c>
      <c r="C163" s="94">
        <v>3833.698</v>
      </c>
      <c r="D163" s="94">
        <v>3835.473</v>
      </c>
      <c r="E163" s="94">
        <v>1.775</v>
      </c>
      <c r="F163" s="94" t="s">
        <v>259</v>
      </c>
      <c r="G163" s="94" t="s">
        <v>52</v>
      </c>
    </row>
    <row r="164" ht="15.75" customHeight="1">
      <c r="A164" s="94" t="s">
        <v>191</v>
      </c>
      <c r="B164" s="94" t="s">
        <v>189</v>
      </c>
      <c r="C164" s="94">
        <v>3836.121</v>
      </c>
      <c r="D164" s="94">
        <v>3837.373</v>
      </c>
      <c r="E164" s="94">
        <v>1.252</v>
      </c>
      <c r="F164" s="94" t="s">
        <v>30</v>
      </c>
      <c r="G164" s="94" t="s">
        <v>52</v>
      </c>
    </row>
    <row r="165" ht="15.75" customHeight="1">
      <c r="A165" s="94" t="s">
        <v>191</v>
      </c>
      <c r="B165" s="94" t="s">
        <v>189</v>
      </c>
      <c r="C165" s="94">
        <v>4263.721</v>
      </c>
      <c r="D165" s="94">
        <v>4265.707</v>
      </c>
      <c r="E165" s="94">
        <v>1.986</v>
      </c>
      <c r="F165" s="94" t="s">
        <v>259</v>
      </c>
      <c r="G165" s="94" t="s">
        <v>52</v>
      </c>
    </row>
    <row r="166" ht="15.75" customHeight="1">
      <c r="A166" s="94" t="s">
        <v>191</v>
      </c>
      <c r="B166" s="94" t="s">
        <v>189</v>
      </c>
      <c r="C166" s="94">
        <v>4267.679</v>
      </c>
      <c r="D166" s="94">
        <v>4268.388</v>
      </c>
      <c r="E166" s="94">
        <v>0.709</v>
      </c>
      <c r="F166" s="94" t="s">
        <v>30</v>
      </c>
      <c r="G166" s="94" t="s">
        <v>52</v>
      </c>
    </row>
    <row r="167" ht="15.75" customHeight="1">
      <c r="A167" s="94" t="s">
        <v>191</v>
      </c>
      <c r="B167" s="94" t="s">
        <v>189</v>
      </c>
      <c r="C167" s="94">
        <v>4270.404</v>
      </c>
      <c r="D167" s="94">
        <v>4270.804</v>
      </c>
      <c r="E167" s="94">
        <v>0.4</v>
      </c>
      <c r="F167" s="94" t="s">
        <v>30</v>
      </c>
      <c r="G167" s="94" t="s">
        <v>52</v>
      </c>
    </row>
    <row r="168" ht="15.75" customHeight="1">
      <c r="A168" s="94" t="s">
        <v>191</v>
      </c>
      <c r="B168" s="94" t="s">
        <v>189</v>
      </c>
      <c r="C168" s="94">
        <v>4272.879</v>
      </c>
      <c r="D168" s="94">
        <v>4273.303</v>
      </c>
      <c r="E168" s="94">
        <v>0.424</v>
      </c>
      <c r="F168" s="94" t="s">
        <v>30</v>
      </c>
      <c r="G168" s="94" t="s">
        <v>52</v>
      </c>
    </row>
    <row r="169" ht="15.75" customHeight="1">
      <c r="A169" s="94" t="s">
        <v>191</v>
      </c>
      <c r="B169" s="94" t="s">
        <v>189</v>
      </c>
      <c r="C169" s="94">
        <v>4276.507</v>
      </c>
      <c r="D169" s="94">
        <v>4277.181</v>
      </c>
      <c r="E169" s="94">
        <v>0.674</v>
      </c>
      <c r="F169" s="94" t="s">
        <v>30</v>
      </c>
      <c r="G169" s="94" t="s">
        <v>52</v>
      </c>
    </row>
    <row r="170" ht="15.75" customHeight="1">
      <c r="A170" s="94" t="s">
        <v>191</v>
      </c>
      <c r="B170" s="94" t="s">
        <v>189</v>
      </c>
      <c r="C170" s="94">
        <v>4277.587</v>
      </c>
      <c r="D170" s="94">
        <v>4278.003</v>
      </c>
      <c r="E170" s="94">
        <v>0.416</v>
      </c>
      <c r="F170" s="94" t="s">
        <v>30</v>
      </c>
      <c r="G170" s="94" t="s">
        <v>52</v>
      </c>
    </row>
    <row r="171" ht="15.75" customHeight="1">
      <c r="A171" s="94" t="s">
        <v>191</v>
      </c>
      <c r="B171" s="94" t="s">
        <v>189</v>
      </c>
      <c r="C171" s="94">
        <v>4284.81</v>
      </c>
      <c r="D171" s="94">
        <v>4285.238</v>
      </c>
      <c r="E171" s="94">
        <v>0.428</v>
      </c>
      <c r="F171" s="94" t="s">
        <v>30</v>
      </c>
      <c r="G171" s="94" t="s">
        <v>52</v>
      </c>
    </row>
    <row r="172" ht="15.75" customHeight="1">
      <c r="A172" s="94" t="s">
        <v>191</v>
      </c>
      <c r="B172" s="94" t="s">
        <v>189</v>
      </c>
      <c r="C172" s="94">
        <v>4286.036</v>
      </c>
      <c r="D172" s="94">
        <v>4287.155</v>
      </c>
      <c r="E172" s="94">
        <v>1.119</v>
      </c>
      <c r="F172" s="94" t="s">
        <v>30</v>
      </c>
      <c r="G172" s="94" t="s">
        <v>52</v>
      </c>
    </row>
    <row r="173" ht="15.75" customHeight="1">
      <c r="A173" s="94" t="s">
        <v>191</v>
      </c>
      <c r="B173" s="94" t="s">
        <v>189</v>
      </c>
      <c r="C173" s="94">
        <v>4288.008</v>
      </c>
      <c r="D173" s="94">
        <v>4289.117</v>
      </c>
      <c r="E173" s="94">
        <v>1.109</v>
      </c>
      <c r="F173" s="94" t="s">
        <v>30</v>
      </c>
      <c r="G173" s="94" t="s">
        <v>52</v>
      </c>
    </row>
    <row r="174" ht="15.75" customHeight="1">
      <c r="A174" s="94" t="s">
        <v>191</v>
      </c>
      <c r="B174" s="94" t="s">
        <v>189</v>
      </c>
      <c r="C174" s="94">
        <v>4289.605</v>
      </c>
      <c r="D174" s="94">
        <v>4291.053</v>
      </c>
      <c r="E174" s="94">
        <v>1.448</v>
      </c>
      <c r="F174" s="94" t="s">
        <v>30</v>
      </c>
      <c r="G174" s="94" t="s">
        <v>52</v>
      </c>
    </row>
    <row r="175" ht="15.75" customHeight="1">
      <c r="A175" s="94" t="s">
        <v>191</v>
      </c>
      <c r="B175" s="94" t="s">
        <v>189</v>
      </c>
      <c r="C175" s="94">
        <v>4291.688</v>
      </c>
      <c r="D175" s="94">
        <v>4292.458</v>
      </c>
      <c r="E175" s="94">
        <v>0.77</v>
      </c>
      <c r="F175" s="94" t="s">
        <v>30</v>
      </c>
      <c r="G175" s="94" t="s">
        <v>52</v>
      </c>
    </row>
    <row r="176" ht="15.75" customHeight="1">
      <c r="A176" s="94" t="s">
        <v>191</v>
      </c>
      <c r="B176" s="94" t="s">
        <v>189</v>
      </c>
      <c r="C176" s="94">
        <v>4293.261</v>
      </c>
      <c r="D176" s="94">
        <v>4294.973</v>
      </c>
      <c r="E176" s="94">
        <v>1.712</v>
      </c>
      <c r="F176" s="94" t="s">
        <v>30</v>
      </c>
      <c r="G176" s="94" t="s">
        <v>52</v>
      </c>
    </row>
    <row r="177" ht="15.75" customHeight="1">
      <c r="A177" s="94" t="s">
        <v>191</v>
      </c>
      <c r="B177" s="94" t="s">
        <v>189</v>
      </c>
      <c r="C177" s="94">
        <v>4301.557</v>
      </c>
      <c r="D177" s="94">
        <v>4302.359</v>
      </c>
      <c r="E177" s="94">
        <v>0.802</v>
      </c>
      <c r="F177" s="94" t="s">
        <v>30</v>
      </c>
      <c r="G177" s="94" t="s">
        <v>52</v>
      </c>
    </row>
    <row r="178" ht="15.75" customHeight="1">
      <c r="A178" s="94" t="s">
        <v>191</v>
      </c>
      <c r="B178" s="94" t="s">
        <v>189</v>
      </c>
      <c r="C178" s="94">
        <v>4305.307</v>
      </c>
      <c r="D178" s="94">
        <v>4305.849</v>
      </c>
      <c r="E178" s="94">
        <v>0.542</v>
      </c>
      <c r="F178" s="94" t="s">
        <v>30</v>
      </c>
      <c r="G178" s="94" t="s">
        <v>52</v>
      </c>
    </row>
    <row r="179" ht="15.75" customHeight="1">
      <c r="A179" s="94" t="s">
        <v>191</v>
      </c>
      <c r="B179" s="94" t="s">
        <v>189</v>
      </c>
      <c r="C179" s="94">
        <v>4306.898</v>
      </c>
      <c r="D179" s="94">
        <v>4307.146</v>
      </c>
      <c r="E179" s="94">
        <v>0.248</v>
      </c>
      <c r="F179" s="94" t="s">
        <v>30</v>
      </c>
      <c r="G179" s="94" t="s">
        <v>52</v>
      </c>
    </row>
    <row r="180" ht="15.75" customHeight="1">
      <c r="A180" s="94" t="s">
        <v>191</v>
      </c>
      <c r="B180" s="94" t="s">
        <v>189</v>
      </c>
      <c r="C180" s="94">
        <v>4308.335</v>
      </c>
      <c r="D180" s="94">
        <v>4308.729</v>
      </c>
      <c r="E180" s="94">
        <v>0.394</v>
      </c>
      <c r="F180" s="94" t="s">
        <v>30</v>
      </c>
      <c r="G180" s="94" t="s">
        <v>52</v>
      </c>
    </row>
    <row r="181" ht="15.75" customHeight="1">
      <c r="A181" s="94" t="s">
        <v>191</v>
      </c>
      <c r="B181" s="94" t="s">
        <v>189</v>
      </c>
      <c r="C181" s="94">
        <v>4308.967</v>
      </c>
      <c r="D181" s="94">
        <v>4315.02</v>
      </c>
      <c r="E181" s="94">
        <v>6.053</v>
      </c>
      <c r="F181" s="94" t="s">
        <v>260</v>
      </c>
      <c r="G181" s="94" t="s">
        <v>52</v>
      </c>
    </row>
    <row r="182" ht="15.75" customHeight="1">
      <c r="A182" s="94" t="s">
        <v>191</v>
      </c>
      <c r="B182" s="94" t="s">
        <v>189</v>
      </c>
      <c r="C182" s="94">
        <v>4315.295</v>
      </c>
      <c r="D182" s="94">
        <v>4316.225</v>
      </c>
      <c r="E182" s="94">
        <v>0.93</v>
      </c>
      <c r="F182" s="94" t="s">
        <v>30</v>
      </c>
      <c r="G182" s="94" t="s">
        <v>52</v>
      </c>
    </row>
    <row r="183" ht="15.75" customHeight="1">
      <c r="A183" s="94" t="s">
        <v>191</v>
      </c>
      <c r="B183" s="94" t="s">
        <v>189</v>
      </c>
      <c r="C183" s="94">
        <v>10625.593</v>
      </c>
      <c r="D183" s="94">
        <v>10627.619</v>
      </c>
      <c r="E183" s="94">
        <v>2.026</v>
      </c>
      <c r="F183" s="94" t="s">
        <v>30</v>
      </c>
      <c r="G183" s="94" t="s">
        <v>52</v>
      </c>
    </row>
    <row r="184" ht="15.75" customHeight="1">
      <c r="A184" s="94" t="s">
        <v>191</v>
      </c>
      <c r="B184" s="94" t="s">
        <v>189</v>
      </c>
      <c r="C184" s="94">
        <v>10649.901</v>
      </c>
      <c r="D184" s="94">
        <v>10651.674</v>
      </c>
      <c r="E184" s="94">
        <v>1.773</v>
      </c>
      <c r="F184" s="94" t="s">
        <v>30</v>
      </c>
      <c r="G184" s="94" t="s">
        <v>52</v>
      </c>
    </row>
    <row r="185" ht="15.75" customHeight="1">
      <c r="A185" s="94" t="s">
        <v>191</v>
      </c>
      <c r="B185" s="94" t="s">
        <v>189</v>
      </c>
      <c r="C185" s="94">
        <v>10660.21</v>
      </c>
      <c r="D185" s="94">
        <v>10660.735</v>
      </c>
      <c r="E185" s="94">
        <v>0.525</v>
      </c>
      <c r="F185" s="94" t="s">
        <v>260</v>
      </c>
      <c r="G185" s="94" t="s">
        <v>52</v>
      </c>
    </row>
    <row r="186" ht="15.75" customHeight="1">
      <c r="A186" s="94" t="s">
        <v>191</v>
      </c>
      <c r="B186" s="94" t="s">
        <v>189</v>
      </c>
      <c r="C186" s="94">
        <v>10661.764</v>
      </c>
      <c r="D186" s="94">
        <v>10662.366</v>
      </c>
      <c r="E186" s="94">
        <v>0.602</v>
      </c>
      <c r="F186" s="94" t="s">
        <v>260</v>
      </c>
      <c r="G186" s="94" t="s">
        <v>52</v>
      </c>
    </row>
    <row r="187" ht="15.75" customHeight="1">
      <c r="A187" s="94" t="s">
        <v>191</v>
      </c>
      <c r="B187" s="94" t="s">
        <v>189</v>
      </c>
      <c r="C187" s="94">
        <v>10662.732</v>
      </c>
      <c r="D187" s="94">
        <v>10663.128</v>
      </c>
      <c r="E187" s="94">
        <v>0.396</v>
      </c>
      <c r="F187" s="94" t="s">
        <v>260</v>
      </c>
      <c r="G187" s="94" t="s">
        <v>52</v>
      </c>
    </row>
    <row r="188" ht="15.75" customHeight="1">
      <c r="A188" s="94" t="s">
        <v>191</v>
      </c>
      <c r="B188" s="94" t="s">
        <v>189</v>
      </c>
      <c r="C188" s="94">
        <v>10665.437</v>
      </c>
      <c r="D188" s="94">
        <v>10667.62</v>
      </c>
      <c r="E188" s="94">
        <v>2.183</v>
      </c>
      <c r="F188" s="94" t="s">
        <v>30</v>
      </c>
      <c r="G188" s="94" t="s">
        <v>52</v>
      </c>
    </row>
    <row r="189" ht="15.75" customHeight="1">
      <c r="A189" s="94" t="s">
        <v>191</v>
      </c>
      <c r="B189" s="94" t="s">
        <v>189</v>
      </c>
      <c r="C189" s="94">
        <v>10671.87</v>
      </c>
      <c r="D189" s="94">
        <v>10672.21</v>
      </c>
      <c r="E189" s="94">
        <v>0.34</v>
      </c>
      <c r="F189" s="94" t="s">
        <v>260</v>
      </c>
      <c r="G189" s="94" t="s">
        <v>52</v>
      </c>
    </row>
    <row r="190" ht="15.75" customHeight="1">
      <c r="A190" s="94" t="s">
        <v>191</v>
      </c>
      <c r="B190" s="94" t="s">
        <v>189</v>
      </c>
      <c r="C190" s="94">
        <v>10674.07</v>
      </c>
      <c r="D190" s="94">
        <v>10674.37</v>
      </c>
      <c r="E190" s="94">
        <v>0.3</v>
      </c>
      <c r="F190" s="94" t="s">
        <v>30</v>
      </c>
      <c r="G190" s="94" t="s">
        <v>52</v>
      </c>
    </row>
    <row r="191" ht="15.75" customHeight="1">
      <c r="A191" s="94" t="s">
        <v>191</v>
      </c>
      <c r="B191" s="94" t="s">
        <v>189</v>
      </c>
      <c r="C191" s="94">
        <v>10675.312</v>
      </c>
      <c r="D191" s="94">
        <v>10675.639</v>
      </c>
      <c r="E191" s="94">
        <v>0.327</v>
      </c>
      <c r="F191" s="94" t="s">
        <v>30</v>
      </c>
      <c r="G191" s="94" t="s">
        <v>52</v>
      </c>
    </row>
    <row r="192" ht="15.75" customHeight="1">
      <c r="A192" s="94" t="s">
        <v>191</v>
      </c>
      <c r="B192" s="94" t="s">
        <v>189</v>
      </c>
      <c r="C192" s="94">
        <v>10676.182</v>
      </c>
      <c r="D192" s="94">
        <v>10677.338</v>
      </c>
      <c r="E192" s="94">
        <v>1.156</v>
      </c>
      <c r="F192" s="94" t="s">
        <v>30</v>
      </c>
      <c r="G192" s="94" t="s">
        <v>52</v>
      </c>
    </row>
    <row r="193" ht="15.75" customHeight="1">
      <c r="A193" s="94" t="s">
        <v>191</v>
      </c>
      <c r="B193" s="94" t="s">
        <v>189</v>
      </c>
      <c r="C193" s="94">
        <v>10679.823</v>
      </c>
      <c r="D193" s="94">
        <v>10680.347</v>
      </c>
      <c r="E193" s="94">
        <v>0.524</v>
      </c>
      <c r="F193" s="94" t="s">
        <v>260</v>
      </c>
      <c r="G193" s="94" t="s">
        <v>52</v>
      </c>
    </row>
    <row r="194" ht="15.75" customHeight="1">
      <c r="A194" s="94" t="s">
        <v>191</v>
      </c>
      <c r="B194" s="94" t="s">
        <v>189</v>
      </c>
      <c r="C194" s="94">
        <v>15181.31</v>
      </c>
      <c r="D194" s="94">
        <v>15181.72</v>
      </c>
      <c r="E194" s="94">
        <v>0.41</v>
      </c>
      <c r="F194" s="94" t="s">
        <v>30</v>
      </c>
      <c r="G194" s="94" t="s">
        <v>52</v>
      </c>
    </row>
    <row r="195" ht="15.75" customHeight="1">
      <c r="A195" s="94" t="s">
        <v>191</v>
      </c>
      <c r="B195" s="94" t="s">
        <v>189</v>
      </c>
      <c r="C195" s="94">
        <v>15195.21</v>
      </c>
      <c r="D195" s="94">
        <v>15195.7</v>
      </c>
      <c r="E195" s="94">
        <v>0.49</v>
      </c>
      <c r="F195" s="94" t="s">
        <v>30</v>
      </c>
      <c r="G195" s="94" t="s">
        <v>52</v>
      </c>
    </row>
    <row r="196" ht="15.75" customHeight="1">
      <c r="A196" s="94" t="s">
        <v>191</v>
      </c>
      <c r="B196" s="94" t="s">
        <v>189</v>
      </c>
      <c r="C196" s="94">
        <v>15196.787</v>
      </c>
      <c r="D196" s="94">
        <v>15197.511</v>
      </c>
      <c r="E196" s="94">
        <v>0.724</v>
      </c>
      <c r="F196" s="94" t="s">
        <v>30</v>
      </c>
      <c r="G196" s="94" t="s">
        <v>52</v>
      </c>
    </row>
    <row r="197" ht="15.75" customHeight="1">
      <c r="A197" s="94" t="s">
        <v>191</v>
      </c>
      <c r="B197" s="94" t="s">
        <v>189</v>
      </c>
      <c r="C197" s="94">
        <v>15208.222</v>
      </c>
      <c r="D197" s="94">
        <v>15209.314</v>
      </c>
      <c r="E197" s="94">
        <v>1.092</v>
      </c>
      <c r="F197" s="94" t="s">
        <v>30</v>
      </c>
      <c r="G197" s="94" t="s">
        <v>52</v>
      </c>
    </row>
    <row r="198" ht="15.75" customHeight="1">
      <c r="A198" s="94" t="s">
        <v>191</v>
      </c>
      <c r="B198" s="94" t="s">
        <v>189</v>
      </c>
      <c r="C198" s="94">
        <v>15211.7</v>
      </c>
      <c r="D198" s="94">
        <v>15212.674</v>
      </c>
      <c r="E198" s="94">
        <v>0.974</v>
      </c>
      <c r="F198" s="94" t="s">
        <v>30</v>
      </c>
      <c r="G198" s="94" t="s">
        <v>52</v>
      </c>
    </row>
    <row r="199" ht="15.75" customHeight="1">
      <c r="A199" s="94" t="s">
        <v>191</v>
      </c>
      <c r="B199" s="94" t="s">
        <v>189</v>
      </c>
      <c r="C199" s="94">
        <v>15213.261</v>
      </c>
      <c r="D199" s="94">
        <v>15214.352</v>
      </c>
      <c r="E199" s="94">
        <v>1.091</v>
      </c>
      <c r="F199" s="94" t="s">
        <v>30</v>
      </c>
      <c r="G199" s="94" t="s">
        <v>52</v>
      </c>
    </row>
    <row r="200" ht="15.75" customHeight="1">
      <c r="A200" s="94" t="s">
        <v>191</v>
      </c>
      <c r="B200" s="94" t="s">
        <v>189</v>
      </c>
      <c r="C200" s="94">
        <v>15214.948</v>
      </c>
      <c r="D200" s="94">
        <v>15215.901</v>
      </c>
      <c r="E200" s="94">
        <v>0.953</v>
      </c>
      <c r="F200" s="94" t="s">
        <v>30</v>
      </c>
      <c r="G200" s="94" t="s">
        <v>52</v>
      </c>
    </row>
    <row r="201" ht="15.75" customHeight="1">
      <c r="A201" s="94" t="s">
        <v>191</v>
      </c>
      <c r="B201" s="94" t="s">
        <v>189</v>
      </c>
      <c r="C201" s="94">
        <v>15216.5</v>
      </c>
      <c r="D201" s="94">
        <v>15217.763</v>
      </c>
      <c r="E201" s="94">
        <v>1.263</v>
      </c>
      <c r="F201" s="94" t="s">
        <v>30</v>
      </c>
      <c r="G201" s="94" t="s">
        <v>52</v>
      </c>
    </row>
    <row r="202" ht="15.75" customHeight="1">
      <c r="A202" s="94" t="s">
        <v>191</v>
      </c>
      <c r="B202" s="94" t="s">
        <v>189</v>
      </c>
      <c r="C202" s="94">
        <v>15218.273</v>
      </c>
      <c r="D202" s="94">
        <v>15219.699</v>
      </c>
      <c r="E202" s="94">
        <v>1.426</v>
      </c>
      <c r="F202" s="94" t="s">
        <v>30</v>
      </c>
      <c r="G202" s="94" t="s">
        <v>52</v>
      </c>
    </row>
    <row r="203" ht="15.75" customHeight="1">
      <c r="A203" s="94" t="s">
        <v>191</v>
      </c>
      <c r="B203" s="94" t="s">
        <v>189</v>
      </c>
      <c r="C203" s="94">
        <v>15220.354</v>
      </c>
      <c r="D203" s="94">
        <v>15220.847</v>
      </c>
      <c r="E203" s="94">
        <v>0.493</v>
      </c>
      <c r="F203" s="94" t="s">
        <v>30</v>
      </c>
      <c r="G203" s="94" t="s">
        <v>52</v>
      </c>
    </row>
    <row r="204" ht="15.75" customHeight="1">
      <c r="A204" s="94" t="s">
        <v>191</v>
      </c>
      <c r="B204" s="94" t="s">
        <v>189</v>
      </c>
      <c r="C204" s="94">
        <v>15234.933</v>
      </c>
      <c r="D204" s="94">
        <v>15235.35</v>
      </c>
      <c r="E204" s="94">
        <v>0.417</v>
      </c>
      <c r="F204" s="94" t="s">
        <v>30</v>
      </c>
      <c r="G204" s="94" t="s">
        <v>52</v>
      </c>
    </row>
    <row r="205" ht="15.75" customHeight="1">
      <c r="A205" s="94" t="s">
        <v>191</v>
      </c>
      <c r="B205" s="94" t="s">
        <v>189</v>
      </c>
      <c r="C205" s="94">
        <v>15236.614</v>
      </c>
      <c r="D205" s="94">
        <v>15237.561</v>
      </c>
      <c r="E205" s="94">
        <v>0.947</v>
      </c>
      <c r="F205" s="94" t="s">
        <v>30</v>
      </c>
      <c r="G205" s="94" t="s">
        <v>52</v>
      </c>
    </row>
    <row r="206" ht="15.75" customHeight="1">
      <c r="A206" s="94" t="s">
        <v>191</v>
      </c>
      <c r="B206" s="94" t="s">
        <v>189</v>
      </c>
      <c r="C206" s="94">
        <v>20168.14</v>
      </c>
      <c r="D206" s="94">
        <v>20169.709</v>
      </c>
      <c r="E206" s="94">
        <v>1.569</v>
      </c>
      <c r="F206" s="94" t="s">
        <v>30</v>
      </c>
      <c r="G206" s="94" t="s">
        <v>52</v>
      </c>
    </row>
    <row r="207" ht="15.75" customHeight="1">
      <c r="A207" s="94" t="s">
        <v>191</v>
      </c>
      <c r="B207" s="94" t="s">
        <v>189</v>
      </c>
      <c r="C207" s="94">
        <v>20170.411</v>
      </c>
      <c r="D207" s="94">
        <v>20171.936</v>
      </c>
      <c r="E207" s="94">
        <v>1.525</v>
      </c>
      <c r="F207" s="94" t="s">
        <v>30</v>
      </c>
      <c r="G207" s="94" t="s">
        <v>52</v>
      </c>
    </row>
    <row r="208" ht="15.75" customHeight="1">
      <c r="A208" s="94" t="s">
        <v>191</v>
      </c>
      <c r="B208" s="94" t="s">
        <v>189</v>
      </c>
      <c r="C208" s="94">
        <v>20182.633</v>
      </c>
      <c r="D208" s="94">
        <v>20183.932</v>
      </c>
      <c r="E208" s="94">
        <v>1.299</v>
      </c>
      <c r="F208" s="94" t="s">
        <v>30</v>
      </c>
      <c r="G208" s="94" t="s">
        <v>52</v>
      </c>
    </row>
    <row r="209" ht="15.75" customHeight="1">
      <c r="A209" s="94" t="s">
        <v>191</v>
      </c>
      <c r="B209" s="94" t="s">
        <v>189</v>
      </c>
      <c r="C209" s="94">
        <v>20194.398</v>
      </c>
      <c r="D209" s="94">
        <v>20197.038</v>
      </c>
      <c r="E209" s="94">
        <v>2.64</v>
      </c>
      <c r="F209" s="94" t="s">
        <v>16</v>
      </c>
      <c r="G209" s="94" t="s">
        <v>52</v>
      </c>
    </row>
    <row r="210" ht="15.75" customHeight="1">
      <c r="A210" s="94" t="s">
        <v>191</v>
      </c>
      <c r="B210" s="94" t="s">
        <v>189</v>
      </c>
      <c r="C210" s="94">
        <v>20209.865</v>
      </c>
      <c r="D210" s="94">
        <v>20210.907</v>
      </c>
      <c r="E210" s="94">
        <v>1.042</v>
      </c>
      <c r="F210" s="94" t="s">
        <v>16</v>
      </c>
      <c r="G210" s="94" t="s">
        <v>52</v>
      </c>
    </row>
    <row r="211" ht="15.75" customHeight="1">
      <c r="A211" s="94" t="s">
        <v>191</v>
      </c>
      <c r="B211" s="94" t="s">
        <v>189</v>
      </c>
      <c r="C211" s="94">
        <v>20216.049</v>
      </c>
      <c r="D211" s="94">
        <v>20216.283</v>
      </c>
      <c r="E211" s="94">
        <v>0.234</v>
      </c>
      <c r="F211" s="94" t="s">
        <v>30</v>
      </c>
      <c r="G211" s="94" t="s">
        <v>52</v>
      </c>
    </row>
    <row r="212" ht="15.75" customHeight="1">
      <c r="A212" s="94" t="s">
        <v>191</v>
      </c>
      <c r="B212" s="94" t="s">
        <v>189</v>
      </c>
      <c r="C212" s="94">
        <v>20880.121</v>
      </c>
      <c r="D212" s="94">
        <v>20885.013</v>
      </c>
      <c r="E212" s="94">
        <v>4.892</v>
      </c>
      <c r="F212" s="94" t="s">
        <v>16</v>
      </c>
      <c r="G212" s="94" t="s">
        <v>52</v>
      </c>
    </row>
    <row r="213" ht="15.75" customHeight="1">
      <c r="A213" s="94" t="s">
        <v>191</v>
      </c>
      <c r="B213" s="94" t="s">
        <v>189</v>
      </c>
      <c r="C213" s="94">
        <v>20886.79</v>
      </c>
      <c r="D213" s="94">
        <v>20887.719</v>
      </c>
      <c r="E213" s="94">
        <v>0.929</v>
      </c>
      <c r="F213" s="94" t="s">
        <v>16</v>
      </c>
      <c r="G213" s="94" t="s">
        <v>52</v>
      </c>
    </row>
    <row r="214" ht="15.75" customHeight="1">
      <c r="A214" s="94" t="s">
        <v>191</v>
      </c>
      <c r="B214" s="94" t="s">
        <v>189</v>
      </c>
      <c r="C214" s="94">
        <v>20888.021</v>
      </c>
      <c r="D214" s="94">
        <v>20889.413</v>
      </c>
      <c r="E214" s="94">
        <v>1.392</v>
      </c>
      <c r="F214" s="94" t="s">
        <v>16</v>
      </c>
      <c r="G214" s="94" t="s">
        <v>52</v>
      </c>
    </row>
    <row r="215" ht="15.75" customHeight="1">
      <c r="A215" s="94" t="s">
        <v>191</v>
      </c>
      <c r="B215" s="94" t="s">
        <v>189</v>
      </c>
      <c r="C215" s="94">
        <v>20889.703</v>
      </c>
      <c r="D215" s="94">
        <v>20891.737</v>
      </c>
      <c r="E215" s="94">
        <v>2.034</v>
      </c>
      <c r="F215" s="94" t="s">
        <v>16</v>
      </c>
      <c r="G215" s="94" t="s">
        <v>52</v>
      </c>
    </row>
    <row r="216" ht="15.75" customHeight="1">
      <c r="A216" s="94" t="s">
        <v>191</v>
      </c>
      <c r="B216" s="94" t="s">
        <v>189</v>
      </c>
      <c r="C216" s="94">
        <v>20892.019</v>
      </c>
      <c r="D216" s="94">
        <v>20895.126</v>
      </c>
      <c r="E216" s="94">
        <v>3.107</v>
      </c>
      <c r="F216" s="94" t="s">
        <v>16</v>
      </c>
      <c r="G216" s="94" t="s">
        <v>52</v>
      </c>
    </row>
    <row r="217" ht="15.75" customHeight="1">
      <c r="A217" s="94" t="s">
        <v>191</v>
      </c>
      <c r="B217" s="94" t="s">
        <v>189</v>
      </c>
      <c r="C217" s="94">
        <v>20895.321</v>
      </c>
      <c r="D217" s="94">
        <v>20897.971</v>
      </c>
      <c r="E217" s="94">
        <v>2.65</v>
      </c>
      <c r="F217" s="94" t="s">
        <v>16</v>
      </c>
      <c r="G217" s="94" t="s">
        <v>52</v>
      </c>
    </row>
    <row r="218" ht="15.75" customHeight="1">
      <c r="A218" s="94" t="s">
        <v>191</v>
      </c>
      <c r="B218" s="94" t="s">
        <v>189</v>
      </c>
      <c r="C218" s="94">
        <v>20898.354</v>
      </c>
      <c r="D218" s="94">
        <v>20901.407</v>
      </c>
      <c r="E218" s="94">
        <v>3.053</v>
      </c>
      <c r="F218" s="94" t="s">
        <v>30</v>
      </c>
      <c r="G218" s="94" t="s">
        <v>52</v>
      </c>
    </row>
    <row r="219" ht="15.75" customHeight="1">
      <c r="A219" s="94" t="s">
        <v>191</v>
      </c>
      <c r="B219" s="94" t="s">
        <v>189</v>
      </c>
      <c r="C219" s="94">
        <v>20901.756</v>
      </c>
      <c r="D219" s="94">
        <v>20903.298</v>
      </c>
      <c r="E219" s="94">
        <v>1.542</v>
      </c>
      <c r="F219" s="94" t="s">
        <v>30</v>
      </c>
      <c r="G219" s="94" t="s">
        <v>52</v>
      </c>
    </row>
    <row r="220" ht="15.75" customHeight="1">
      <c r="A220" s="94" t="s">
        <v>191</v>
      </c>
      <c r="B220" s="94" t="s">
        <v>189</v>
      </c>
      <c r="C220" s="94">
        <v>20903.57</v>
      </c>
      <c r="D220" s="94">
        <v>20905.278</v>
      </c>
      <c r="E220" s="94">
        <v>1.708</v>
      </c>
      <c r="F220" s="94" t="s">
        <v>30</v>
      </c>
      <c r="G220" s="94" t="s">
        <v>52</v>
      </c>
    </row>
    <row r="221" ht="15.75" customHeight="1">
      <c r="A221" s="94" t="s">
        <v>191</v>
      </c>
      <c r="B221" s="94" t="s">
        <v>189</v>
      </c>
      <c r="C221" s="94">
        <v>20905.431</v>
      </c>
      <c r="D221" s="94">
        <v>20907.327</v>
      </c>
      <c r="E221" s="94">
        <v>1.896</v>
      </c>
      <c r="F221" s="94" t="s">
        <v>16</v>
      </c>
      <c r="G221" s="94" t="s">
        <v>52</v>
      </c>
    </row>
    <row r="222" ht="15.75" customHeight="1">
      <c r="A222" s="94" t="s">
        <v>191</v>
      </c>
      <c r="B222" s="94" t="s">
        <v>189</v>
      </c>
      <c r="C222" s="94">
        <v>20908.033</v>
      </c>
      <c r="D222" s="94">
        <v>20912.0</v>
      </c>
      <c r="E222" s="94">
        <v>3.967</v>
      </c>
      <c r="F222" s="94" t="s">
        <v>16</v>
      </c>
      <c r="G222" s="94" t="s">
        <v>52</v>
      </c>
    </row>
    <row r="223" ht="15.75" customHeight="1">
      <c r="A223" s="94" t="s">
        <v>191</v>
      </c>
      <c r="B223" s="94" t="s">
        <v>189</v>
      </c>
      <c r="C223" s="94">
        <v>20912.481</v>
      </c>
      <c r="D223" s="94">
        <v>20915.271</v>
      </c>
      <c r="E223" s="94">
        <v>2.79</v>
      </c>
      <c r="F223" s="94" t="s">
        <v>16</v>
      </c>
      <c r="G223" s="94" t="s">
        <v>52</v>
      </c>
    </row>
    <row r="224" ht="15.75" customHeight="1">
      <c r="A224" s="94" t="s">
        <v>191</v>
      </c>
      <c r="B224" s="94" t="s">
        <v>189</v>
      </c>
      <c r="C224" s="94">
        <v>20915.752</v>
      </c>
      <c r="D224" s="94">
        <v>20917.267</v>
      </c>
      <c r="E224" s="94">
        <v>1.515</v>
      </c>
      <c r="F224" s="94" t="s">
        <v>16</v>
      </c>
      <c r="G224" s="94" t="s">
        <v>52</v>
      </c>
    </row>
    <row r="225" ht="15.75" customHeight="1">
      <c r="A225" s="94" t="s">
        <v>191</v>
      </c>
      <c r="B225" s="94" t="s">
        <v>189</v>
      </c>
      <c r="C225" s="94">
        <v>20917.499</v>
      </c>
      <c r="D225" s="94">
        <v>20918.379</v>
      </c>
      <c r="E225" s="94">
        <v>0.88</v>
      </c>
      <c r="F225" s="94" t="s">
        <v>16</v>
      </c>
      <c r="G225" s="94" t="s">
        <v>52</v>
      </c>
    </row>
    <row r="226" ht="15.75" customHeight="1">
      <c r="A226" s="94" t="s">
        <v>191</v>
      </c>
      <c r="B226" s="94" t="s">
        <v>189</v>
      </c>
      <c r="C226" s="94">
        <v>20920.506</v>
      </c>
      <c r="D226" s="94">
        <v>20921.614</v>
      </c>
      <c r="E226" s="94">
        <v>1.108</v>
      </c>
      <c r="F226" s="94" t="s">
        <v>30</v>
      </c>
      <c r="G226" s="94" t="s">
        <v>52</v>
      </c>
    </row>
    <row r="227" ht="15.75" customHeight="1">
      <c r="A227" s="94" t="s">
        <v>191</v>
      </c>
      <c r="B227" s="94" t="s">
        <v>189</v>
      </c>
      <c r="C227" s="94">
        <v>20922.137</v>
      </c>
      <c r="D227" s="94">
        <v>20923.127</v>
      </c>
      <c r="E227" s="94">
        <v>0.99</v>
      </c>
      <c r="F227" s="94" t="s">
        <v>30</v>
      </c>
      <c r="G227" s="94" t="s">
        <v>52</v>
      </c>
    </row>
    <row r="228" ht="15.75" customHeight="1">
      <c r="A228" s="94" t="s">
        <v>191</v>
      </c>
      <c r="B228" s="94" t="s">
        <v>189</v>
      </c>
      <c r="C228" s="94">
        <v>20923.795</v>
      </c>
      <c r="D228" s="94">
        <v>20924.44</v>
      </c>
      <c r="E228" s="94">
        <v>0.645</v>
      </c>
      <c r="F228" s="94" t="s">
        <v>30</v>
      </c>
      <c r="G228" s="94" t="s">
        <v>52</v>
      </c>
    </row>
    <row r="229" ht="15.75" customHeight="1">
      <c r="A229" s="94" t="s">
        <v>191</v>
      </c>
      <c r="B229" s="94" t="s">
        <v>189</v>
      </c>
      <c r="C229" s="94">
        <v>20928.267</v>
      </c>
      <c r="D229" s="94">
        <v>20929.131</v>
      </c>
      <c r="E229" s="94">
        <v>0.864</v>
      </c>
      <c r="F229" s="94" t="s">
        <v>30</v>
      </c>
      <c r="G229" s="94" t="s">
        <v>52</v>
      </c>
    </row>
    <row r="230" ht="15.75" customHeight="1">
      <c r="A230" s="94" t="s">
        <v>191</v>
      </c>
      <c r="B230" s="94" t="s">
        <v>189</v>
      </c>
      <c r="C230" s="94">
        <v>20929.707</v>
      </c>
      <c r="D230" s="94">
        <v>20931.617</v>
      </c>
      <c r="E230" s="94">
        <v>1.91</v>
      </c>
      <c r="F230" s="94" t="s">
        <v>30</v>
      </c>
      <c r="G230" s="94" t="s">
        <v>52</v>
      </c>
    </row>
    <row r="231" ht="15.75" customHeight="1">
      <c r="A231" s="94" t="s">
        <v>191</v>
      </c>
      <c r="B231" s="94" t="s">
        <v>189</v>
      </c>
      <c r="C231" s="94">
        <v>28599.534</v>
      </c>
      <c r="D231" s="94">
        <v>28600.883</v>
      </c>
      <c r="E231" s="94">
        <v>1.349</v>
      </c>
      <c r="F231" s="94" t="s">
        <v>16</v>
      </c>
      <c r="G231" s="94" t="s">
        <v>52</v>
      </c>
    </row>
    <row r="232" ht="15.75" customHeight="1">
      <c r="A232" s="94" t="s">
        <v>191</v>
      </c>
      <c r="B232" s="94" t="s">
        <v>189</v>
      </c>
      <c r="C232" s="94">
        <v>28601.598</v>
      </c>
      <c r="D232" s="94">
        <v>28603.41</v>
      </c>
      <c r="E232" s="94">
        <v>1.812</v>
      </c>
      <c r="F232" s="94" t="s">
        <v>16</v>
      </c>
      <c r="G232" s="94" t="s">
        <v>52</v>
      </c>
    </row>
    <row r="233" ht="15.75" customHeight="1">
      <c r="A233" s="94" t="s">
        <v>191</v>
      </c>
      <c r="B233" s="94" t="s">
        <v>189</v>
      </c>
      <c r="C233" s="94">
        <v>28603.757</v>
      </c>
      <c r="D233" s="94">
        <v>28605.691</v>
      </c>
      <c r="E233" s="94">
        <v>1.934</v>
      </c>
      <c r="F233" s="94" t="s">
        <v>16</v>
      </c>
      <c r="G233" s="94" t="s">
        <v>52</v>
      </c>
    </row>
    <row r="234" ht="15.75" customHeight="1">
      <c r="A234" s="94" t="s">
        <v>191</v>
      </c>
      <c r="B234" s="94" t="s">
        <v>189</v>
      </c>
      <c r="C234" s="94">
        <v>28606.066</v>
      </c>
      <c r="D234" s="94">
        <v>28607.227</v>
      </c>
      <c r="E234" s="94">
        <v>1.161</v>
      </c>
      <c r="F234" s="94" t="s">
        <v>16</v>
      </c>
      <c r="G234" s="94" t="s">
        <v>52</v>
      </c>
    </row>
    <row r="235" ht="15.75" customHeight="1">
      <c r="A235" s="94" t="s">
        <v>191</v>
      </c>
      <c r="B235" s="94" t="s">
        <v>189</v>
      </c>
      <c r="C235" s="94">
        <v>29402.478</v>
      </c>
      <c r="D235" s="94">
        <v>29403.27</v>
      </c>
      <c r="E235" s="94">
        <v>0.792</v>
      </c>
      <c r="F235" s="94" t="s">
        <v>259</v>
      </c>
      <c r="G235" s="94" t="s">
        <v>52</v>
      </c>
    </row>
    <row r="236" ht="15.75" customHeight="1">
      <c r="A236" s="94" t="s">
        <v>191</v>
      </c>
      <c r="B236" s="94" t="s">
        <v>189</v>
      </c>
      <c r="C236" s="94">
        <v>29403.983</v>
      </c>
      <c r="D236" s="94">
        <v>29406.851</v>
      </c>
      <c r="E236" s="94">
        <v>2.868</v>
      </c>
      <c r="F236" s="94" t="s">
        <v>259</v>
      </c>
      <c r="G236" s="94" t="s">
        <v>52</v>
      </c>
    </row>
    <row r="237" ht="15.75" customHeight="1">
      <c r="A237" s="94" t="s">
        <v>191</v>
      </c>
      <c r="B237" s="94" t="s">
        <v>189</v>
      </c>
      <c r="C237" s="94">
        <v>29411.139</v>
      </c>
      <c r="D237" s="94">
        <v>29411.96</v>
      </c>
      <c r="E237" s="94">
        <v>0.821</v>
      </c>
      <c r="F237" s="94" t="s">
        <v>259</v>
      </c>
      <c r="G237" s="94" t="s">
        <v>52</v>
      </c>
    </row>
    <row r="238" ht="15.75" customHeight="1">
      <c r="A238" s="94" t="s">
        <v>191</v>
      </c>
      <c r="B238" s="94" t="s">
        <v>189</v>
      </c>
      <c r="C238" s="94">
        <v>29412.693</v>
      </c>
      <c r="D238" s="94">
        <v>29414.58</v>
      </c>
      <c r="E238" s="94">
        <v>1.887</v>
      </c>
      <c r="F238" s="94" t="s">
        <v>30</v>
      </c>
      <c r="G238" s="94" t="s">
        <v>52</v>
      </c>
    </row>
    <row r="239" ht="15.75" customHeight="1">
      <c r="A239" s="94" t="s">
        <v>191</v>
      </c>
      <c r="B239" s="94" t="s">
        <v>189</v>
      </c>
      <c r="C239" s="94">
        <v>29415.292</v>
      </c>
      <c r="D239" s="94">
        <v>29417.15</v>
      </c>
      <c r="E239" s="94">
        <v>1.858</v>
      </c>
      <c r="F239" s="94" t="s">
        <v>16</v>
      </c>
      <c r="G239" s="94" t="s">
        <v>52</v>
      </c>
    </row>
    <row r="240" ht="15.75" customHeight="1">
      <c r="A240" s="94" t="s">
        <v>191</v>
      </c>
      <c r="B240" s="94" t="s">
        <v>189</v>
      </c>
      <c r="C240" s="94">
        <v>29418.391</v>
      </c>
      <c r="D240" s="94">
        <v>29419.791</v>
      </c>
      <c r="E240" s="94">
        <v>1.4</v>
      </c>
      <c r="F240" s="94" t="s">
        <v>16</v>
      </c>
      <c r="G240" s="94" t="s">
        <v>52</v>
      </c>
    </row>
    <row r="241" ht="15.75" customHeight="1">
      <c r="A241" s="94" t="s">
        <v>191</v>
      </c>
      <c r="B241" s="94" t="s">
        <v>189</v>
      </c>
      <c r="C241" s="94">
        <v>29420.832</v>
      </c>
      <c r="D241" s="94">
        <v>29421.955</v>
      </c>
      <c r="E241" s="94">
        <v>1.123</v>
      </c>
      <c r="F241" s="94" t="s">
        <v>259</v>
      </c>
      <c r="G241" s="94" t="s">
        <v>52</v>
      </c>
    </row>
    <row r="242" ht="15.75" customHeight="1">
      <c r="A242" s="94" t="s">
        <v>191</v>
      </c>
      <c r="B242" s="94" t="s">
        <v>189</v>
      </c>
      <c r="C242" s="94">
        <v>29437.24</v>
      </c>
      <c r="D242" s="94">
        <v>29437.885</v>
      </c>
      <c r="E242" s="94">
        <v>0.645</v>
      </c>
      <c r="F242" s="94" t="s">
        <v>30</v>
      </c>
      <c r="G242" s="94" t="s">
        <v>52</v>
      </c>
    </row>
    <row r="243" ht="15.75" customHeight="1">
      <c r="A243" s="94" t="s">
        <v>191</v>
      </c>
      <c r="B243" s="94" t="s">
        <v>189</v>
      </c>
      <c r="C243" s="94">
        <v>29438.093</v>
      </c>
      <c r="D243" s="94">
        <v>29438.796</v>
      </c>
      <c r="E243" s="94">
        <v>0.703</v>
      </c>
      <c r="F243" s="94" t="s">
        <v>260</v>
      </c>
      <c r="G243" s="94" t="s">
        <v>52</v>
      </c>
    </row>
    <row r="244" ht="15.75" customHeight="1">
      <c r="A244" s="94" t="s">
        <v>191</v>
      </c>
      <c r="B244" s="94" t="s">
        <v>189</v>
      </c>
      <c r="C244" s="94">
        <v>29440.511</v>
      </c>
      <c r="D244" s="94">
        <v>29441.09</v>
      </c>
      <c r="E244" s="94">
        <v>0.579</v>
      </c>
      <c r="F244" s="94" t="s">
        <v>30</v>
      </c>
      <c r="G244" s="94" t="s">
        <v>52</v>
      </c>
    </row>
    <row r="245" ht="15.75" customHeight="1">
      <c r="A245" s="94" t="s">
        <v>191</v>
      </c>
      <c r="B245" s="94" t="s">
        <v>189</v>
      </c>
      <c r="C245" s="94">
        <v>29441.789</v>
      </c>
      <c r="D245" s="94">
        <v>29442.517</v>
      </c>
      <c r="E245" s="94">
        <v>0.728</v>
      </c>
      <c r="F245" s="94" t="s">
        <v>30</v>
      </c>
      <c r="G245" s="94" t="s">
        <v>52</v>
      </c>
    </row>
    <row r="246" ht="15.75" customHeight="1">
      <c r="A246" s="94" t="s">
        <v>191</v>
      </c>
      <c r="B246" s="94" t="s">
        <v>189</v>
      </c>
      <c r="C246" s="94">
        <v>29443.089</v>
      </c>
      <c r="D246" s="94">
        <v>29443.815</v>
      </c>
      <c r="E246" s="94">
        <v>0.726</v>
      </c>
      <c r="F246" s="94" t="s">
        <v>30</v>
      </c>
      <c r="G246" s="94" t="s">
        <v>52</v>
      </c>
    </row>
    <row r="247" ht="15.75" customHeight="1">
      <c r="A247" s="94" t="s">
        <v>191</v>
      </c>
      <c r="B247" s="94" t="s">
        <v>189</v>
      </c>
      <c r="C247" s="94">
        <v>34737.651</v>
      </c>
      <c r="D247" s="94">
        <v>34737.991</v>
      </c>
      <c r="E247" s="94">
        <v>0.34</v>
      </c>
      <c r="F247" s="94" t="s">
        <v>30</v>
      </c>
      <c r="G247" s="94" t="s">
        <v>52</v>
      </c>
    </row>
    <row r="248" ht="15.75" hidden="1" customHeight="1">
      <c r="A248" s="94" t="s">
        <v>261</v>
      </c>
      <c r="B248" s="94"/>
      <c r="C248" s="94">
        <v>3797.982</v>
      </c>
      <c r="D248" s="94">
        <v>3799.922</v>
      </c>
      <c r="E248" s="94">
        <v>1.94</v>
      </c>
      <c r="F248" s="94" t="s">
        <v>262</v>
      </c>
      <c r="G248" s="94" t="s">
        <v>52</v>
      </c>
    </row>
    <row r="249" ht="15.75" hidden="1" customHeight="1">
      <c r="A249" s="94" t="s">
        <v>263</v>
      </c>
      <c r="B249" s="94"/>
      <c r="C249" s="94">
        <v>3780.0</v>
      </c>
      <c r="D249" s="94">
        <v>3840.0</v>
      </c>
      <c r="E249" s="94">
        <v>60.0</v>
      </c>
      <c r="F249" s="94" t="s">
        <v>264</v>
      </c>
      <c r="G249" s="94" t="s">
        <v>52</v>
      </c>
    </row>
    <row r="250" ht="15.75" hidden="1" customHeight="1">
      <c r="A250" s="94" t="s">
        <v>263</v>
      </c>
      <c r="B250" s="94"/>
      <c r="C250" s="94">
        <v>4260.0</v>
      </c>
      <c r="D250" s="94">
        <v>4320.0</v>
      </c>
      <c r="E250" s="94">
        <v>60.0</v>
      </c>
      <c r="F250" s="94" t="s">
        <v>265</v>
      </c>
      <c r="G250" s="94" t="s">
        <v>52</v>
      </c>
    </row>
    <row r="251" ht="15.75" hidden="1" customHeight="1">
      <c r="A251" s="94" t="s">
        <v>263</v>
      </c>
      <c r="B251" s="94"/>
      <c r="C251" s="94">
        <v>6900.0</v>
      </c>
      <c r="D251" s="94">
        <v>6960.0</v>
      </c>
      <c r="E251" s="94">
        <v>60.0</v>
      </c>
      <c r="F251" s="94" t="s">
        <v>266</v>
      </c>
      <c r="G251" s="94" t="s">
        <v>52</v>
      </c>
    </row>
    <row r="252" ht="15.75" hidden="1" customHeight="1">
      <c r="A252" s="94" t="s">
        <v>263</v>
      </c>
      <c r="B252" s="94"/>
      <c r="C252" s="94">
        <v>10620.0</v>
      </c>
      <c r="D252" s="94">
        <v>10680.0</v>
      </c>
      <c r="E252" s="94">
        <v>60.0</v>
      </c>
      <c r="F252" s="94" t="s">
        <v>267</v>
      </c>
      <c r="G252" s="94" t="s">
        <v>52</v>
      </c>
    </row>
    <row r="253" ht="15.75" hidden="1" customHeight="1">
      <c r="A253" s="94" t="s">
        <v>263</v>
      </c>
      <c r="B253" s="94"/>
      <c r="C253" s="94">
        <v>15180.0</v>
      </c>
      <c r="D253" s="94">
        <v>15240.0</v>
      </c>
      <c r="E253" s="94">
        <v>60.0</v>
      </c>
      <c r="F253" s="94" t="s">
        <v>268</v>
      </c>
      <c r="G253" s="94" t="s">
        <v>52</v>
      </c>
    </row>
    <row r="254" ht="15.75" hidden="1" customHeight="1">
      <c r="A254" s="94" t="s">
        <v>263</v>
      </c>
      <c r="B254" s="94"/>
      <c r="C254" s="94">
        <v>20160.0</v>
      </c>
      <c r="D254" s="94">
        <v>20220.0</v>
      </c>
      <c r="E254" s="94">
        <v>60.0</v>
      </c>
      <c r="F254" s="94" t="s">
        <v>269</v>
      </c>
      <c r="G254" s="94" t="s">
        <v>52</v>
      </c>
    </row>
    <row r="255" ht="15.75" hidden="1" customHeight="1">
      <c r="A255" s="94" t="s">
        <v>263</v>
      </c>
      <c r="B255" s="94"/>
      <c r="C255" s="94">
        <v>20880.0</v>
      </c>
      <c r="D255" s="94">
        <v>20940.0</v>
      </c>
      <c r="E255" s="94">
        <v>60.0</v>
      </c>
      <c r="F255" s="94" t="s">
        <v>270</v>
      </c>
      <c r="G255" s="94" t="s">
        <v>52</v>
      </c>
    </row>
    <row r="256" ht="15.75" hidden="1" customHeight="1">
      <c r="A256" s="94" t="s">
        <v>263</v>
      </c>
      <c r="B256" s="94"/>
      <c r="C256" s="94">
        <v>28560.0</v>
      </c>
      <c r="D256" s="94">
        <v>28620.0</v>
      </c>
      <c r="E256" s="94">
        <v>60.0</v>
      </c>
      <c r="F256" s="94" t="s">
        <v>271</v>
      </c>
      <c r="G256" s="94" t="s">
        <v>52</v>
      </c>
    </row>
    <row r="257" ht="15.75" hidden="1" customHeight="1">
      <c r="A257" s="94" t="s">
        <v>263</v>
      </c>
      <c r="B257" s="94"/>
      <c r="C257" s="94">
        <v>29400.0</v>
      </c>
      <c r="D257" s="94">
        <v>29460.0</v>
      </c>
      <c r="E257" s="94">
        <v>60.0</v>
      </c>
      <c r="F257" s="94" t="s">
        <v>272</v>
      </c>
      <c r="G257" s="94" t="s">
        <v>52</v>
      </c>
    </row>
    <row r="258" ht="15.75" hidden="1" customHeight="1">
      <c r="A258" s="94" t="s">
        <v>263</v>
      </c>
      <c r="B258" s="94"/>
      <c r="C258" s="94">
        <v>34680.0</v>
      </c>
      <c r="D258" s="94">
        <v>34740.0</v>
      </c>
      <c r="E258" s="94">
        <v>60.0</v>
      </c>
      <c r="F258" s="94" t="s">
        <v>273</v>
      </c>
      <c r="G258" s="94" t="s">
        <v>52</v>
      </c>
    </row>
    <row r="259" ht="15.75" hidden="1" customHeight="1">
      <c r="A259" s="94" t="s">
        <v>274</v>
      </c>
      <c r="B259" s="94" t="s">
        <v>189</v>
      </c>
      <c r="C259" s="94">
        <v>3831.61</v>
      </c>
      <c r="D259" s="94">
        <v>3833.359</v>
      </c>
      <c r="E259" s="94">
        <v>1.749</v>
      </c>
      <c r="F259" s="94">
        <v>0.0</v>
      </c>
      <c r="G259" s="94" t="s">
        <v>52</v>
      </c>
    </row>
    <row r="260" ht="15.75" hidden="1" customHeight="1">
      <c r="A260" s="94" t="s">
        <v>274</v>
      </c>
      <c r="B260" s="94" t="s">
        <v>189</v>
      </c>
      <c r="C260" s="94">
        <v>3833.698</v>
      </c>
      <c r="D260" s="94">
        <v>3835.473</v>
      </c>
      <c r="E260" s="94">
        <v>1.775</v>
      </c>
      <c r="F260" s="94">
        <v>0.0</v>
      </c>
      <c r="G260" s="94" t="s">
        <v>52</v>
      </c>
    </row>
    <row r="261" ht="15.75" hidden="1" customHeight="1">
      <c r="A261" s="94" t="s">
        <v>274</v>
      </c>
      <c r="B261" s="94" t="s">
        <v>189</v>
      </c>
      <c r="C261" s="94">
        <v>4263.721</v>
      </c>
      <c r="D261" s="94">
        <v>4265.707</v>
      </c>
      <c r="E261" s="94">
        <v>1.986</v>
      </c>
      <c r="F261" s="94">
        <v>0.0</v>
      </c>
      <c r="G261" s="94" t="s">
        <v>52</v>
      </c>
    </row>
    <row r="262" ht="15.75" hidden="1" customHeight="1">
      <c r="A262" s="94" t="s">
        <v>274</v>
      </c>
      <c r="B262" s="94" t="s">
        <v>189</v>
      </c>
      <c r="C262" s="94">
        <v>29402.478</v>
      </c>
      <c r="D262" s="94">
        <v>29403.27</v>
      </c>
      <c r="E262" s="94">
        <v>0.792</v>
      </c>
      <c r="F262" s="94">
        <v>0.0</v>
      </c>
      <c r="G262" s="94" t="s">
        <v>52</v>
      </c>
    </row>
    <row r="263" ht="15.75" hidden="1" customHeight="1">
      <c r="A263" s="94" t="s">
        <v>274</v>
      </c>
      <c r="B263" s="94" t="s">
        <v>189</v>
      </c>
      <c r="C263" s="94">
        <v>29403.983</v>
      </c>
      <c r="D263" s="94">
        <v>29406.851</v>
      </c>
      <c r="E263" s="94">
        <v>2.868</v>
      </c>
      <c r="F263" s="94">
        <v>0.0</v>
      </c>
      <c r="G263" s="94" t="s">
        <v>52</v>
      </c>
    </row>
    <row r="264" ht="15.75" hidden="1" customHeight="1">
      <c r="A264" s="94" t="s">
        <v>274</v>
      </c>
      <c r="B264" s="94" t="s">
        <v>189</v>
      </c>
      <c r="C264" s="94">
        <v>29411.139</v>
      </c>
      <c r="D264" s="94">
        <v>29411.96</v>
      </c>
      <c r="E264" s="94">
        <v>0.821</v>
      </c>
      <c r="F264" s="94">
        <v>0.0</v>
      </c>
      <c r="G264" s="94" t="s">
        <v>52</v>
      </c>
    </row>
    <row r="265" ht="15.75" hidden="1" customHeight="1">
      <c r="A265" s="94" t="s">
        <v>274</v>
      </c>
      <c r="B265" s="94" t="s">
        <v>189</v>
      </c>
      <c r="C265" s="94">
        <v>29420.832</v>
      </c>
      <c r="D265" s="94">
        <v>29421.955</v>
      </c>
      <c r="E265" s="94">
        <v>1.123</v>
      </c>
      <c r="F265" s="94">
        <v>0.0</v>
      </c>
      <c r="G265" s="94" t="s">
        <v>52</v>
      </c>
    </row>
    <row r="266" ht="15.75" customHeight="1">
      <c r="A266" s="94" t="s">
        <v>194</v>
      </c>
      <c r="B266" s="94" t="s">
        <v>200</v>
      </c>
      <c r="C266" s="94">
        <v>3790.191</v>
      </c>
      <c r="D266" s="94">
        <v>3790.823</v>
      </c>
      <c r="E266" s="94">
        <v>0.632</v>
      </c>
      <c r="F266" s="94" t="s">
        <v>30</v>
      </c>
      <c r="G266" s="94" t="s">
        <v>52</v>
      </c>
    </row>
    <row r="267" ht="15.75" customHeight="1">
      <c r="A267" s="94" t="s">
        <v>194</v>
      </c>
      <c r="B267" s="94" t="s">
        <v>200</v>
      </c>
      <c r="C267" s="94">
        <v>3795.738</v>
      </c>
      <c r="D267" s="94">
        <v>3796.287</v>
      </c>
      <c r="E267" s="94">
        <v>0.549</v>
      </c>
      <c r="F267" s="94" t="s">
        <v>259</v>
      </c>
      <c r="G267" s="94" t="s">
        <v>52</v>
      </c>
    </row>
    <row r="268" ht="15.75" customHeight="1">
      <c r="A268" s="94" t="s">
        <v>194</v>
      </c>
      <c r="B268" s="94" t="s">
        <v>200</v>
      </c>
      <c r="C268" s="94">
        <v>3806.303</v>
      </c>
      <c r="D268" s="94">
        <v>3807.322</v>
      </c>
      <c r="E268" s="94">
        <v>1.019</v>
      </c>
      <c r="F268" s="94" t="s">
        <v>259</v>
      </c>
      <c r="G268" s="94" t="s">
        <v>52</v>
      </c>
    </row>
    <row r="269" ht="15.75" customHeight="1">
      <c r="A269" s="94" t="s">
        <v>194</v>
      </c>
      <c r="B269" s="94" t="s">
        <v>200</v>
      </c>
      <c r="C269" s="94">
        <v>4283.28</v>
      </c>
      <c r="D269" s="94">
        <v>4283.844</v>
      </c>
      <c r="E269" s="94">
        <v>0.564</v>
      </c>
      <c r="F269" s="94" t="s">
        <v>259</v>
      </c>
      <c r="G269" s="94" t="s">
        <v>52</v>
      </c>
    </row>
    <row r="270" ht="15.75" customHeight="1">
      <c r="A270" s="94" t="s">
        <v>194</v>
      </c>
      <c r="B270" s="94" t="s">
        <v>200</v>
      </c>
      <c r="C270" s="94">
        <v>4284.145</v>
      </c>
      <c r="D270" s="94">
        <v>4284.948</v>
      </c>
      <c r="E270" s="94">
        <v>0.803</v>
      </c>
      <c r="F270" s="94" t="s">
        <v>259</v>
      </c>
      <c r="G270" s="94" t="s">
        <v>52</v>
      </c>
    </row>
    <row r="271" ht="15.75" customHeight="1">
      <c r="A271" s="94" t="s">
        <v>194</v>
      </c>
      <c r="B271" s="94" t="s">
        <v>200</v>
      </c>
      <c r="C271" s="94">
        <v>10624.761</v>
      </c>
      <c r="D271" s="94">
        <v>10625.846</v>
      </c>
      <c r="E271" s="94">
        <v>1.085</v>
      </c>
      <c r="F271" s="94" t="s">
        <v>259</v>
      </c>
      <c r="G271" s="94" t="s">
        <v>52</v>
      </c>
    </row>
    <row r="272" ht="15.75" customHeight="1">
      <c r="A272" s="94" t="s">
        <v>194</v>
      </c>
      <c r="B272" s="94" t="s">
        <v>200</v>
      </c>
      <c r="C272" s="94">
        <v>10631.569</v>
      </c>
      <c r="D272" s="94">
        <v>10634.619</v>
      </c>
      <c r="E272" s="94">
        <v>3.05</v>
      </c>
      <c r="F272" s="94" t="s">
        <v>259</v>
      </c>
      <c r="G272" s="94" t="s">
        <v>52</v>
      </c>
    </row>
    <row r="273" ht="15.75" customHeight="1">
      <c r="A273" s="94" t="s">
        <v>194</v>
      </c>
      <c r="B273" s="94" t="s">
        <v>200</v>
      </c>
      <c r="C273" s="94">
        <v>10637.472</v>
      </c>
      <c r="D273" s="94">
        <v>10637.781</v>
      </c>
      <c r="E273" s="94">
        <v>0.309</v>
      </c>
      <c r="F273" s="94" t="s">
        <v>30</v>
      </c>
      <c r="G273" s="94" t="s">
        <v>52</v>
      </c>
    </row>
    <row r="274" ht="15.75" customHeight="1">
      <c r="A274" s="94" t="s">
        <v>194</v>
      </c>
      <c r="B274" s="94" t="s">
        <v>200</v>
      </c>
      <c r="C274" s="94">
        <v>10658.92</v>
      </c>
      <c r="D274" s="94">
        <v>10660.351</v>
      </c>
      <c r="E274" s="94">
        <v>1.431</v>
      </c>
      <c r="F274" s="94" t="s">
        <v>259</v>
      </c>
      <c r="G274" s="94" t="s">
        <v>52</v>
      </c>
    </row>
    <row r="275" ht="15.75" customHeight="1">
      <c r="A275" s="94" t="s">
        <v>194</v>
      </c>
      <c r="B275" s="94" t="s">
        <v>200</v>
      </c>
      <c r="C275" s="94">
        <v>10664.963</v>
      </c>
      <c r="D275" s="94">
        <v>10665.548</v>
      </c>
      <c r="E275" s="94">
        <v>0.585</v>
      </c>
      <c r="F275" s="94" t="s">
        <v>259</v>
      </c>
      <c r="G275" s="94" t="s">
        <v>52</v>
      </c>
    </row>
    <row r="276" ht="15.75" customHeight="1">
      <c r="A276" s="94" t="s">
        <v>194</v>
      </c>
      <c r="B276" s="94" t="s">
        <v>200</v>
      </c>
      <c r="C276" s="94">
        <v>10665.994</v>
      </c>
      <c r="D276" s="94">
        <v>10666.88</v>
      </c>
      <c r="E276" s="94">
        <v>0.886</v>
      </c>
      <c r="F276" s="94" t="s">
        <v>259</v>
      </c>
      <c r="G276" s="94" t="s">
        <v>52</v>
      </c>
    </row>
    <row r="277" ht="15.75" customHeight="1">
      <c r="A277" s="94" t="s">
        <v>194</v>
      </c>
      <c r="B277" s="94" t="s">
        <v>200</v>
      </c>
      <c r="C277" s="94">
        <v>10667.266</v>
      </c>
      <c r="D277" s="94">
        <v>10668.343</v>
      </c>
      <c r="E277" s="94">
        <v>1.077</v>
      </c>
      <c r="F277" s="94" t="s">
        <v>259</v>
      </c>
      <c r="G277" s="94" t="s">
        <v>52</v>
      </c>
    </row>
    <row r="278" ht="15.75" customHeight="1">
      <c r="A278" s="94" t="s">
        <v>194</v>
      </c>
      <c r="B278" s="94" t="s">
        <v>200</v>
      </c>
      <c r="C278" s="94">
        <v>10670.439</v>
      </c>
      <c r="D278" s="94">
        <v>10671.247</v>
      </c>
      <c r="E278" s="94">
        <v>0.808</v>
      </c>
      <c r="F278" s="94" t="s">
        <v>259</v>
      </c>
      <c r="G278" s="94" t="s">
        <v>52</v>
      </c>
    </row>
    <row r="279" ht="15.75" customHeight="1">
      <c r="A279" s="94" t="s">
        <v>194</v>
      </c>
      <c r="B279" s="94" t="s">
        <v>200</v>
      </c>
      <c r="C279" s="94">
        <v>10672.236</v>
      </c>
      <c r="D279" s="94">
        <v>10672.845</v>
      </c>
      <c r="E279" s="94">
        <v>0.609</v>
      </c>
      <c r="F279" s="94" t="s">
        <v>259</v>
      </c>
      <c r="G279" s="94" t="s">
        <v>52</v>
      </c>
    </row>
    <row r="280" ht="15.75" customHeight="1">
      <c r="A280" s="94" t="s">
        <v>194</v>
      </c>
      <c r="B280" s="94" t="s">
        <v>200</v>
      </c>
      <c r="C280" s="94">
        <v>10673.273</v>
      </c>
      <c r="D280" s="94">
        <v>10673.951</v>
      </c>
      <c r="E280" s="94">
        <v>0.678</v>
      </c>
      <c r="F280" s="94" t="s">
        <v>259</v>
      </c>
      <c r="G280" s="94" t="s">
        <v>52</v>
      </c>
    </row>
    <row r="281" ht="15.75" customHeight="1">
      <c r="A281" s="94" t="s">
        <v>194</v>
      </c>
      <c r="B281" s="94" t="s">
        <v>200</v>
      </c>
      <c r="C281" s="94">
        <v>10675.588</v>
      </c>
      <c r="D281" s="94">
        <v>10677.16</v>
      </c>
      <c r="E281" s="94">
        <v>1.572</v>
      </c>
      <c r="F281" s="94" t="s">
        <v>259</v>
      </c>
      <c r="G281" s="94" t="s">
        <v>52</v>
      </c>
    </row>
    <row r="282" ht="15.75" customHeight="1">
      <c r="A282" s="94" t="s">
        <v>194</v>
      </c>
      <c r="B282" s="94" t="s">
        <v>200</v>
      </c>
      <c r="C282" s="94">
        <v>10677.707</v>
      </c>
      <c r="D282" s="94">
        <v>10678.578</v>
      </c>
      <c r="E282" s="94">
        <v>0.871</v>
      </c>
      <c r="F282" s="94" t="s">
        <v>259</v>
      </c>
      <c r="G282" s="94" t="s">
        <v>52</v>
      </c>
    </row>
    <row r="283" ht="15.75" customHeight="1">
      <c r="A283" s="94" t="s">
        <v>194</v>
      </c>
      <c r="B283" s="94" t="s">
        <v>200</v>
      </c>
      <c r="C283" s="94">
        <v>15184.422</v>
      </c>
      <c r="D283" s="94">
        <v>15184.977</v>
      </c>
      <c r="E283" s="94">
        <v>0.555</v>
      </c>
      <c r="F283" s="94" t="s">
        <v>259</v>
      </c>
      <c r="G283" s="94" t="s">
        <v>52</v>
      </c>
    </row>
    <row r="284" ht="15.75" customHeight="1">
      <c r="A284" s="94" t="s">
        <v>194</v>
      </c>
      <c r="B284" s="94" t="s">
        <v>200</v>
      </c>
      <c r="C284" s="94">
        <v>15188.295</v>
      </c>
      <c r="D284" s="94">
        <v>15190.039</v>
      </c>
      <c r="E284" s="94">
        <v>1.744</v>
      </c>
      <c r="F284" s="94" t="s">
        <v>259</v>
      </c>
      <c r="G284" s="94" t="s">
        <v>52</v>
      </c>
    </row>
    <row r="285" ht="15.75" customHeight="1">
      <c r="A285" s="94" t="s">
        <v>194</v>
      </c>
      <c r="B285" s="94" t="s">
        <v>200</v>
      </c>
      <c r="C285" s="94">
        <v>15191.465</v>
      </c>
      <c r="D285" s="94">
        <v>15192.652</v>
      </c>
      <c r="E285" s="94">
        <v>1.187</v>
      </c>
      <c r="F285" s="94" t="s">
        <v>259</v>
      </c>
      <c r="G285" s="94" t="s">
        <v>52</v>
      </c>
    </row>
    <row r="286" ht="15.75" customHeight="1">
      <c r="A286" s="94" t="s">
        <v>194</v>
      </c>
      <c r="B286" s="94" t="s">
        <v>200</v>
      </c>
      <c r="C286" s="94">
        <v>15193.163</v>
      </c>
      <c r="D286" s="94">
        <v>15194.59</v>
      </c>
      <c r="E286" s="94">
        <v>1.427</v>
      </c>
      <c r="F286" s="94" t="s">
        <v>259</v>
      </c>
      <c r="G286" s="94" t="s">
        <v>52</v>
      </c>
    </row>
    <row r="287" ht="15.75" customHeight="1">
      <c r="A287" s="94" t="s">
        <v>194</v>
      </c>
      <c r="B287" s="94" t="s">
        <v>200</v>
      </c>
      <c r="C287" s="94">
        <v>15195.391</v>
      </c>
      <c r="D287" s="94">
        <v>15196.98</v>
      </c>
      <c r="E287" s="94">
        <v>1.589</v>
      </c>
      <c r="F287" s="94" t="s">
        <v>259</v>
      </c>
      <c r="G287" s="94" t="s">
        <v>52</v>
      </c>
    </row>
    <row r="288" ht="15.75" customHeight="1">
      <c r="A288" s="94" t="s">
        <v>194</v>
      </c>
      <c r="B288" s="94" t="s">
        <v>200</v>
      </c>
      <c r="C288" s="94">
        <v>15197.311</v>
      </c>
      <c r="D288" s="94">
        <v>15198.76</v>
      </c>
      <c r="E288" s="94">
        <v>1.449</v>
      </c>
      <c r="F288" s="94" t="s">
        <v>259</v>
      </c>
      <c r="G288" s="94" t="s">
        <v>52</v>
      </c>
    </row>
    <row r="289" ht="15.75" customHeight="1">
      <c r="A289" s="94" t="s">
        <v>194</v>
      </c>
      <c r="B289" s="94" t="s">
        <v>200</v>
      </c>
      <c r="C289" s="94">
        <v>15201.045</v>
      </c>
      <c r="D289" s="94">
        <v>15202.046</v>
      </c>
      <c r="E289" s="94">
        <v>1.001</v>
      </c>
      <c r="F289" s="94" t="s">
        <v>259</v>
      </c>
      <c r="G289" s="94" t="s">
        <v>52</v>
      </c>
    </row>
    <row r="290" ht="15.75" customHeight="1">
      <c r="A290" s="94" t="s">
        <v>194</v>
      </c>
      <c r="B290" s="94" t="s">
        <v>200</v>
      </c>
      <c r="C290" s="94">
        <v>15235.374</v>
      </c>
      <c r="D290" s="94">
        <v>15236.843</v>
      </c>
      <c r="E290" s="94">
        <v>1.469</v>
      </c>
      <c r="F290" s="94" t="s">
        <v>259</v>
      </c>
      <c r="G290" s="94" t="s">
        <v>52</v>
      </c>
    </row>
    <row r="291" ht="15.75" customHeight="1">
      <c r="A291" s="94" t="s">
        <v>194</v>
      </c>
      <c r="B291" s="94" t="s">
        <v>200</v>
      </c>
      <c r="C291" s="94">
        <v>20190.9</v>
      </c>
      <c r="D291" s="94">
        <v>20191.272</v>
      </c>
      <c r="E291" s="94">
        <v>0.372</v>
      </c>
      <c r="F291" s="94" t="s">
        <v>259</v>
      </c>
      <c r="G291" s="94" t="s">
        <v>52</v>
      </c>
    </row>
    <row r="292" ht="15.75" customHeight="1">
      <c r="A292" s="94" t="s">
        <v>194</v>
      </c>
      <c r="B292" s="94" t="s">
        <v>200</v>
      </c>
      <c r="C292" s="94">
        <v>20191.834</v>
      </c>
      <c r="D292" s="94">
        <v>20192.109</v>
      </c>
      <c r="E292" s="94">
        <v>0.275</v>
      </c>
      <c r="F292" s="94" t="s">
        <v>257</v>
      </c>
      <c r="G292" s="94" t="s">
        <v>52</v>
      </c>
    </row>
    <row r="293" ht="15.75" customHeight="1">
      <c r="A293" s="94" t="s">
        <v>194</v>
      </c>
      <c r="B293" s="94" t="s">
        <v>200</v>
      </c>
      <c r="C293" s="94">
        <v>20192.718</v>
      </c>
      <c r="D293" s="94">
        <v>20193.783</v>
      </c>
      <c r="E293" s="94">
        <v>1.065</v>
      </c>
      <c r="F293" s="94" t="s">
        <v>259</v>
      </c>
      <c r="G293" s="94" t="s">
        <v>52</v>
      </c>
    </row>
    <row r="294" ht="15.75" customHeight="1">
      <c r="A294" s="94" t="s">
        <v>194</v>
      </c>
      <c r="B294" s="94" t="s">
        <v>200</v>
      </c>
      <c r="C294" s="94">
        <v>20199.376</v>
      </c>
      <c r="D294" s="94">
        <v>20199.84</v>
      </c>
      <c r="E294" s="94">
        <v>0.464</v>
      </c>
      <c r="F294" s="94" t="s">
        <v>259</v>
      </c>
      <c r="G294" s="94" t="s">
        <v>52</v>
      </c>
    </row>
    <row r="295" ht="15.75" customHeight="1">
      <c r="A295" s="94" t="s">
        <v>194</v>
      </c>
      <c r="B295" s="94" t="s">
        <v>200</v>
      </c>
      <c r="C295" s="94">
        <v>20200.47</v>
      </c>
      <c r="D295" s="94">
        <v>20201.248</v>
      </c>
      <c r="E295" s="94">
        <v>0.778</v>
      </c>
      <c r="F295" s="94" t="s">
        <v>259</v>
      </c>
      <c r="G295" s="94" t="s">
        <v>52</v>
      </c>
    </row>
    <row r="296" ht="15.75" customHeight="1">
      <c r="A296" s="94" t="s">
        <v>194</v>
      </c>
      <c r="B296" s="94" t="s">
        <v>200</v>
      </c>
      <c r="C296" s="94">
        <v>20202.294</v>
      </c>
      <c r="D296" s="94">
        <v>20202.741</v>
      </c>
      <c r="E296" s="94">
        <v>0.447</v>
      </c>
      <c r="F296" s="94" t="s">
        <v>259</v>
      </c>
      <c r="G296" s="94" t="s">
        <v>52</v>
      </c>
    </row>
    <row r="297" ht="15.75" customHeight="1">
      <c r="A297" s="94" t="s">
        <v>194</v>
      </c>
      <c r="B297" s="94" t="s">
        <v>200</v>
      </c>
      <c r="C297" s="94">
        <v>20204.392</v>
      </c>
      <c r="D297" s="94">
        <v>20207.027</v>
      </c>
      <c r="E297" s="94">
        <v>2.635</v>
      </c>
      <c r="F297" s="94" t="s">
        <v>259</v>
      </c>
      <c r="G297" s="94" t="s">
        <v>52</v>
      </c>
    </row>
    <row r="298" ht="15.75" customHeight="1">
      <c r="A298" s="94" t="s">
        <v>194</v>
      </c>
      <c r="B298" s="94" t="s">
        <v>200</v>
      </c>
      <c r="C298" s="94">
        <v>20208.533</v>
      </c>
      <c r="D298" s="94">
        <v>20209.63</v>
      </c>
      <c r="E298" s="94">
        <v>1.097</v>
      </c>
      <c r="F298" s="94" t="s">
        <v>259</v>
      </c>
      <c r="G298" s="94" t="s">
        <v>52</v>
      </c>
    </row>
    <row r="299" ht="15.75" customHeight="1">
      <c r="A299" s="94" t="s">
        <v>194</v>
      </c>
      <c r="B299" s="94" t="s">
        <v>200</v>
      </c>
      <c r="C299" s="94">
        <v>20210.287</v>
      </c>
      <c r="D299" s="94">
        <v>20211.153</v>
      </c>
      <c r="E299" s="94">
        <v>0.866</v>
      </c>
      <c r="F299" s="94" t="s">
        <v>259</v>
      </c>
      <c r="G299" s="94" t="s">
        <v>52</v>
      </c>
    </row>
    <row r="300" ht="15.75" customHeight="1">
      <c r="A300" s="94" t="s">
        <v>194</v>
      </c>
      <c r="B300" s="94" t="s">
        <v>200</v>
      </c>
      <c r="C300" s="94">
        <v>20212.72</v>
      </c>
      <c r="D300" s="94">
        <v>20213.008</v>
      </c>
      <c r="E300" s="94">
        <v>0.288</v>
      </c>
      <c r="F300" s="94" t="s">
        <v>259</v>
      </c>
      <c r="G300" s="94" t="s">
        <v>52</v>
      </c>
    </row>
    <row r="301" ht="15.75" customHeight="1">
      <c r="A301" s="94" t="s">
        <v>194</v>
      </c>
      <c r="B301" s="94" t="s">
        <v>200</v>
      </c>
      <c r="C301" s="94">
        <v>20219.156</v>
      </c>
      <c r="D301" s="94">
        <v>20219.7</v>
      </c>
      <c r="E301" s="94">
        <v>0.544</v>
      </c>
      <c r="F301" s="94" t="s">
        <v>259</v>
      </c>
      <c r="G301" s="94" t="s">
        <v>52</v>
      </c>
    </row>
    <row r="302" ht="15.75" customHeight="1">
      <c r="A302" s="94" t="s">
        <v>194</v>
      </c>
      <c r="B302" s="94" t="s">
        <v>200</v>
      </c>
      <c r="C302" s="94">
        <v>20886.761</v>
      </c>
      <c r="D302" s="94">
        <v>20888.326</v>
      </c>
      <c r="E302" s="94">
        <v>1.565</v>
      </c>
      <c r="F302" s="94" t="s">
        <v>259</v>
      </c>
      <c r="G302" s="94" t="s">
        <v>52</v>
      </c>
    </row>
    <row r="303" ht="15.75" customHeight="1">
      <c r="A303" s="94" t="s">
        <v>194</v>
      </c>
      <c r="B303" s="94" t="s">
        <v>200</v>
      </c>
      <c r="C303" s="94">
        <v>20889.153</v>
      </c>
      <c r="D303" s="94">
        <v>20889.53</v>
      </c>
      <c r="E303" s="94">
        <v>0.377</v>
      </c>
      <c r="F303" s="94" t="s">
        <v>259</v>
      </c>
      <c r="G303" s="94" t="s">
        <v>52</v>
      </c>
    </row>
    <row r="304" ht="15.75" customHeight="1">
      <c r="A304" s="94" t="s">
        <v>194</v>
      </c>
      <c r="B304" s="94" t="s">
        <v>200</v>
      </c>
      <c r="C304" s="94">
        <v>20908.399</v>
      </c>
      <c r="D304" s="94">
        <v>20909.214</v>
      </c>
      <c r="E304" s="94">
        <v>0.815</v>
      </c>
      <c r="F304" s="94" t="s">
        <v>259</v>
      </c>
      <c r="G304" s="94" t="s">
        <v>52</v>
      </c>
    </row>
    <row r="305" ht="15.75" customHeight="1">
      <c r="A305" s="94" t="s">
        <v>194</v>
      </c>
      <c r="B305" s="94" t="s">
        <v>200</v>
      </c>
      <c r="C305" s="94">
        <v>20909.537</v>
      </c>
      <c r="D305" s="94">
        <v>20910.232</v>
      </c>
      <c r="E305" s="94">
        <v>0.695</v>
      </c>
      <c r="F305" s="94" t="s">
        <v>257</v>
      </c>
      <c r="G305" s="94" t="s">
        <v>52</v>
      </c>
    </row>
    <row r="306" ht="15.75" customHeight="1">
      <c r="A306" s="94" t="s">
        <v>194</v>
      </c>
      <c r="B306" s="94" t="s">
        <v>200</v>
      </c>
      <c r="C306" s="94">
        <v>20915.71</v>
      </c>
      <c r="D306" s="94">
        <v>20916.642</v>
      </c>
      <c r="E306" s="94">
        <v>0.932</v>
      </c>
      <c r="F306" s="94" t="s">
        <v>259</v>
      </c>
      <c r="G306" s="94" t="s">
        <v>52</v>
      </c>
    </row>
    <row r="307" ht="15.75" customHeight="1">
      <c r="A307" s="94" t="s">
        <v>194</v>
      </c>
      <c r="B307" s="94" t="s">
        <v>200</v>
      </c>
      <c r="C307" s="94">
        <v>20917.531</v>
      </c>
      <c r="D307" s="94">
        <v>20918.107</v>
      </c>
      <c r="E307" s="94">
        <v>0.576</v>
      </c>
      <c r="F307" s="94" t="s">
        <v>259</v>
      </c>
      <c r="G307" s="94" t="s">
        <v>52</v>
      </c>
    </row>
    <row r="308" ht="15.75" customHeight="1">
      <c r="A308" s="94" t="s">
        <v>194</v>
      </c>
      <c r="B308" s="94" t="s">
        <v>200</v>
      </c>
      <c r="C308" s="94">
        <v>20921.362</v>
      </c>
      <c r="D308" s="94">
        <v>20922.222</v>
      </c>
      <c r="E308" s="94">
        <v>0.86</v>
      </c>
      <c r="F308" s="94" t="s">
        <v>259</v>
      </c>
      <c r="G308" s="94" t="s">
        <v>52</v>
      </c>
    </row>
    <row r="309" ht="15.75" customHeight="1">
      <c r="A309" s="94" t="s">
        <v>194</v>
      </c>
      <c r="B309" s="94" t="s">
        <v>200</v>
      </c>
      <c r="C309" s="94">
        <v>20924.445</v>
      </c>
      <c r="D309" s="94">
        <v>20925.578</v>
      </c>
      <c r="E309" s="94">
        <v>1.133</v>
      </c>
      <c r="F309" s="94" t="s">
        <v>259</v>
      </c>
      <c r="G309" s="94" t="s">
        <v>52</v>
      </c>
    </row>
    <row r="310" ht="15.75" customHeight="1">
      <c r="A310" s="94" t="s">
        <v>194</v>
      </c>
      <c r="B310" s="94" t="s">
        <v>200</v>
      </c>
      <c r="C310" s="94">
        <v>20925.91</v>
      </c>
      <c r="D310" s="94">
        <v>20927.199</v>
      </c>
      <c r="E310" s="94">
        <v>1.289</v>
      </c>
      <c r="F310" s="94" t="s">
        <v>259</v>
      </c>
      <c r="G310" s="94" t="s">
        <v>52</v>
      </c>
    </row>
    <row r="311" ht="15.75" customHeight="1">
      <c r="A311" s="94" t="s">
        <v>194</v>
      </c>
      <c r="B311" s="94" t="s">
        <v>200</v>
      </c>
      <c r="C311" s="94">
        <v>29444.43</v>
      </c>
      <c r="D311" s="94">
        <v>29446.493</v>
      </c>
      <c r="E311" s="94">
        <v>2.063</v>
      </c>
      <c r="F311" s="94" t="s">
        <v>259</v>
      </c>
      <c r="G311" s="94" t="s">
        <v>52</v>
      </c>
    </row>
    <row r="312" ht="15.75" customHeight="1">
      <c r="A312" s="94" t="s">
        <v>194</v>
      </c>
      <c r="B312" s="94" t="s">
        <v>200</v>
      </c>
      <c r="C312" s="94">
        <v>29451.004</v>
      </c>
      <c r="D312" s="94">
        <v>29451.203</v>
      </c>
      <c r="E312" s="94">
        <v>0.199</v>
      </c>
      <c r="F312" s="94" t="s">
        <v>259</v>
      </c>
      <c r="G312" s="94" t="s">
        <v>52</v>
      </c>
    </row>
    <row r="313" ht="15.75" customHeight="1">
      <c r="A313" s="94" t="s">
        <v>194</v>
      </c>
      <c r="B313" s="94" t="s">
        <v>200</v>
      </c>
      <c r="C313" s="94">
        <v>29451.558</v>
      </c>
      <c r="D313" s="94">
        <v>29451.83</v>
      </c>
      <c r="E313" s="94">
        <v>0.272</v>
      </c>
      <c r="F313" s="94" t="s">
        <v>259</v>
      </c>
      <c r="G313" s="94" t="s">
        <v>52</v>
      </c>
    </row>
    <row r="314" ht="15.75" customHeight="1">
      <c r="A314" s="94" t="s">
        <v>194</v>
      </c>
      <c r="B314" s="94" t="s">
        <v>200</v>
      </c>
      <c r="C314" s="94">
        <v>29459.153</v>
      </c>
      <c r="D314" s="94">
        <v>29459.354</v>
      </c>
      <c r="E314" s="94">
        <v>0.201</v>
      </c>
      <c r="F314" s="94" t="s">
        <v>259</v>
      </c>
      <c r="G314" s="94" t="s">
        <v>52</v>
      </c>
    </row>
    <row r="315" ht="15.75" customHeight="1">
      <c r="A315" s="94" t="s">
        <v>198</v>
      </c>
      <c r="B315" s="94" t="s">
        <v>198</v>
      </c>
      <c r="C315" s="94">
        <v>3790.372</v>
      </c>
      <c r="D315" s="94">
        <v>3790.834</v>
      </c>
      <c r="E315" s="94">
        <v>0.462</v>
      </c>
      <c r="F315" s="94" t="s">
        <v>275</v>
      </c>
      <c r="G315" s="94" t="s">
        <v>52</v>
      </c>
    </row>
    <row r="316" ht="15.75" customHeight="1">
      <c r="A316" s="94" t="s">
        <v>198</v>
      </c>
      <c r="B316" s="94" t="s">
        <v>198</v>
      </c>
      <c r="C316" s="94">
        <v>3796.252</v>
      </c>
      <c r="D316" s="94">
        <v>3797.211</v>
      </c>
      <c r="E316" s="94">
        <v>0.959</v>
      </c>
      <c r="F316" s="94" t="s">
        <v>276</v>
      </c>
      <c r="G316" s="94" t="s">
        <v>52</v>
      </c>
    </row>
    <row r="317" ht="15.75" customHeight="1">
      <c r="A317" s="94" t="s">
        <v>198</v>
      </c>
      <c r="B317" s="94" t="s">
        <v>198</v>
      </c>
      <c r="C317" s="94">
        <v>3797.982</v>
      </c>
      <c r="D317" s="94">
        <v>3799.922</v>
      </c>
      <c r="E317" s="94">
        <v>1.94</v>
      </c>
      <c r="F317" s="94" t="s">
        <v>277</v>
      </c>
      <c r="G317" s="94" t="s">
        <v>52</v>
      </c>
    </row>
    <row r="318" ht="15.75" customHeight="1">
      <c r="A318" s="94" t="s">
        <v>198</v>
      </c>
      <c r="B318" s="94" t="s">
        <v>198</v>
      </c>
      <c r="C318" s="94">
        <v>3800.664</v>
      </c>
      <c r="D318" s="94">
        <v>3801.372</v>
      </c>
      <c r="E318" s="94">
        <v>0.708</v>
      </c>
      <c r="F318" s="94" t="s">
        <v>278</v>
      </c>
      <c r="G318" s="94" t="s">
        <v>52</v>
      </c>
    </row>
    <row r="319" ht="15.75" customHeight="1">
      <c r="A319" s="94" t="s">
        <v>198</v>
      </c>
      <c r="B319" s="94" t="s">
        <v>198</v>
      </c>
      <c r="C319" s="94">
        <v>3801.962</v>
      </c>
      <c r="D319" s="94">
        <v>3803.679</v>
      </c>
      <c r="E319" s="94">
        <v>1.717</v>
      </c>
      <c r="F319" s="94" t="s">
        <v>279</v>
      </c>
      <c r="G319" s="94" t="s">
        <v>52</v>
      </c>
    </row>
    <row r="320" ht="15.75" customHeight="1">
      <c r="A320" s="94" t="s">
        <v>198</v>
      </c>
      <c r="B320" s="94" t="s">
        <v>198</v>
      </c>
      <c r="C320" s="94">
        <v>3808.204</v>
      </c>
      <c r="D320" s="94">
        <v>3809.293</v>
      </c>
      <c r="E320" s="94">
        <v>1.089</v>
      </c>
      <c r="F320" s="94" t="s">
        <v>280</v>
      </c>
      <c r="G320" s="94" t="s">
        <v>52</v>
      </c>
    </row>
    <row r="321" ht="15.75" customHeight="1">
      <c r="A321" s="94" t="s">
        <v>198</v>
      </c>
      <c r="B321" s="94" t="s">
        <v>198</v>
      </c>
      <c r="C321" s="94">
        <v>3809.542</v>
      </c>
      <c r="D321" s="94">
        <v>3810.394</v>
      </c>
      <c r="E321" s="94">
        <v>0.852</v>
      </c>
      <c r="F321" s="94" t="s">
        <v>281</v>
      </c>
      <c r="G321" s="94" t="s">
        <v>52</v>
      </c>
    </row>
    <row r="322" ht="15.75" customHeight="1">
      <c r="A322" s="94" t="s">
        <v>198</v>
      </c>
      <c r="B322" s="94" t="s">
        <v>198</v>
      </c>
      <c r="C322" s="94">
        <v>3812.625</v>
      </c>
      <c r="D322" s="94">
        <v>3813.091</v>
      </c>
      <c r="E322" s="94">
        <v>0.466</v>
      </c>
      <c r="F322" s="94" t="s">
        <v>282</v>
      </c>
      <c r="G322" s="94" t="s">
        <v>52</v>
      </c>
    </row>
    <row r="323" ht="15.75" customHeight="1">
      <c r="A323" s="94" t="s">
        <v>198</v>
      </c>
      <c r="B323" s="94" t="s">
        <v>198</v>
      </c>
      <c r="C323" s="94">
        <v>3817.214</v>
      </c>
      <c r="D323" s="94">
        <v>3819.311</v>
      </c>
      <c r="E323" s="94">
        <v>2.097</v>
      </c>
      <c r="F323" s="94" t="s">
        <v>283</v>
      </c>
      <c r="G323" s="94" t="s">
        <v>52</v>
      </c>
    </row>
    <row r="324" ht="15.75" customHeight="1">
      <c r="A324" s="94" t="s">
        <v>198</v>
      </c>
      <c r="B324" s="94" t="s">
        <v>198</v>
      </c>
      <c r="C324" s="94">
        <v>3820.647</v>
      </c>
      <c r="D324" s="94">
        <v>3821.138</v>
      </c>
      <c r="E324" s="94">
        <v>0.491</v>
      </c>
      <c r="F324" s="94" t="s">
        <v>284</v>
      </c>
      <c r="G324" s="94" t="s">
        <v>52</v>
      </c>
    </row>
    <row r="325" ht="15.75" customHeight="1">
      <c r="A325" s="94" t="s">
        <v>198</v>
      </c>
      <c r="B325" s="94" t="s">
        <v>198</v>
      </c>
      <c r="C325" s="94">
        <v>3823.169</v>
      </c>
      <c r="D325" s="94">
        <v>3824.466</v>
      </c>
      <c r="E325" s="94">
        <v>1.297</v>
      </c>
      <c r="F325" s="94" t="s">
        <v>285</v>
      </c>
      <c r="G325" s="94" t="s">
        <v>52</v>
      </c>
    </row>
    <row r="326" ht="15.75" customHeight="1">
      <c r="A326" s="94" t="s">
        <v>198</v>
      </c>
      <c r="B326" s="94" t="s">
        <v>198</v>
      </c>
      <c r="C326" s="94">
        <v>3827.88</v>
      </c>
      <c r="D326" s="94">
        <v>3828.55</v>
      </c>
      <c r="E326" s="94">
        <v>0.67</v>
      </c>
      <c r="F326" s="94" t="s">
        <v>286</v>
      </c>
      <c r="G326" s="94" t="s">
        <v>52</v>
      </c>
    </row>
    <row r="327" ht="15.75" customHeight="1">
      <c r="A327" s="94" t="s">
        <v>198</v>
      </c>
      <c r="B327" s="94" t="s">
        <v>198</v>
      </c>
      <c r="C327" s="94">
        <v>3829.42</v>
      </c>
      <c r="D327" s="94">
        <v>3829.74</v>
      </c>
      <c r="E327" s="94">
        <v>0.32</v>
      </c>
      <c r="F327" s="94" t="s">
        <v>287</v>
      </c>
      <c r="G327" s="94" t="s">
        <v>52</v>
      </c>
    </row>
    <row r="328" ht="15.75" customHeight="1">
      <c r="A328" s="94" t="s">
        <v>198</v>
      </c>
      <c r="B328" s="94" t="s">
        <v>198</v>
      </c>
      <c r="C328" s="94">
        <v>4281.902</v>
      </c>
      <c r="D328" s="94">
        <v>4282.902</v>
      </c>
      <c r="E328" s="94">
        <v>1.0</v>
      </c>
      <c r="F328" s="94" t="s">
        <v>288</v>
      </c>
      <c r="G328" s="94" t="s">
        <v>52</v>
      </c>
    </row>
    <row r="329" ht="15.75" customHeight="1">
      <c r="A329" s="94" t="s">
        <v>198</v>
      </c>
      <c r="B329" s="94" t="s">
        <v>198</v>
      </c>
      <c r="C329" s="94">
        <v>4293.95</v>
      </c>
      <c r="D329" s="94">
        <v>4294.47</v>
      </c>
      <c r="E329" s="94">
        <v>0.52</v>
      </c>
      <c r="F329" s="94" t="s">
        <v>289</v>
      </c>
      <c r="G329" s="94" t="s">
        <v>52</v>
      </c>
    </row>
    <row r="330" ht="15.75" customHeight="1">
      <c r="A330" s="94" t="s">
        <v>198</v>
      </c>
      <c r="B330" s="94" t="s">
        <v>198</v>
      </c>
      <c r="C330" s="94">
        <v>10621.913</v>
      </c>
      <c r="D330" s="94">
        <v>10622.825</v>
      </c>
      <c r="E330" s="94">
        <v>0.912</v>
      </c>
      <c r="F330" s="94" t="s">
        <v>288</v>
      </c>
      <c r="G330" s="94" t="s">
        <v>52</v>
      </c>
    </row>
    <row r="331" ht="15.75" customHeight="1">
      <c r="A331" s="94" t="s">
        <v>198</v>
      </c>
      <c r="B331" s="94" t="s">
        <v>198</v>
      </c>
      <c r="C331" s="94">
        <v>10623.309</v>
      </c>
      <c r="D331" s="94">
        <v>10623.824</v>
      </c>
      <c r="E331" s="94">
        <v>0.515</v>
      </c>
      <c r="F331" s="94" t="s">
        <v>290</v>
      </c>
      <c r="G331" s="94" t="s">
        <v>52</v>
      </c>
    </row>
    <row r="332" ht="15.75" customHeight="1">
      <c r="A332" s="94" t="s">
        <v>198</v>
      </c>
      <c r="B332" s="94" t="s">
        <v>198</v>
      </c>
      <c r="C332" s="94">
        <v>10627.614</v>
      </c>
      <c r="D332" s="94">
        <v>10629.009</v>
      </c>
      <c r="E332" s="94">
        <v>1.395</v>
      </c>
      <c r="F332" s="94" t="s">
        <v>291</v>
      </c>
      <c r="G332" s="94" t="s">
        <v>52</v>
      </c>
    </row>
    <row r="333" ht="15.75" customHeight="1">
      <c r="A333" s="94" t="s">
        <v>198</v>
      </c>
      <c r="B333" s="94" t="s">
        <v>198</v>
      </c>
      <c r="C333" s="94">
        <v>10629.952</v>
      </c>
      <c r="D333" s="94">
        <v>10630.589</v>
      </c>
      <c r="E333" s="94">
        <v>0.637</v>
      </c>
      <c r="F333" s="94" t="s">
        <v>292</v>
      </c>
      <c r="G333" s="94" t="s">
        <v>52</v>
      </c>
    </row>
    <row r="334" ht="15.75" customHeight="1">
      <c r="A334" s="94" t="s">
        <v>198</v>
      </c>
      <c r="B334" s="94" t="s">
        <v>198</v>
      </c>
      <c r="C334" s="94">
        <v>10657.318</v>
      </c>
      <c r="D334" s="94">
        <v>10659.007</v>
      </c>
      <c r="E334" s="94">
        <v>1.689</v>
      </c>
      <c r="F334" s="94" t="s">
        <v>293</v>
      </c>
      <c r="G334" s="94" t="s">
        <v>52</v>
      </c>
    </row>
    <row r="335" ht="15.75" customHeight="1">
      <c r="A335" s="94" t="s">
        <v>198</v>
      </c>
      <c r="B335" s="94" t="s">
        <v>198</v>
      </c>
      <c r="C335" s="94">
        <v>10661.058</v>
      </c>
      <c r="D335" s="94">
        <v>10661.79</v>
      </c>
      <c r="E335" s="94">
        <v>0.732</v>
      </c>
      <c r="F335" s="94" t="s">
        <v>294</v>
      </c>
      <c r="G335" s="94" t="s">
        <v>52</v>
      </c>
    </row>
    <row r="336" ht="15.75" customHeight="1">
      <c r="A336" s="94" t="s">
        <v>198</v>
      </c>
      <c r="B336" s="94" t="s">
        <v>198</v>
      </c>
      <c r="C336" s="94">
        <v>10662.651</v>
      </c>
      <c r="D336" s="94">
        <v>10663.61</v>
      </c>
      <c r="E336" s="94">
        <v>0.959</v>
      </c>
      <c r="F336" s="94" t="s">
        <v>294</v>
      </c>
      <c r="G336" s="94" t="s">
        <v>52</v>
      </c>
    </row>
    <row r="337" ht="15.75" customHeight="1">
      <c r="A337" s="94" t="s">
        <v>198</v>
      </c>
      <c r="B337" s="94" t="s">
        <v>198</v>
      </c>
      <c r="C337" s="94">
        <v>10668.689</v>
      </c>
      <c r="D337" s="94">
        <v>10669.231</v>
      </c>
      <c r="E337" s="94">
        <v>0.542</v>
      </c>
      <c r="F337" s="94" t="s">
        <v>294</v>
      </c>
      <c r="G337" s="94" t="s">
        <v>52</v>
      </c>
    </row>
    <row r="338" ht="15.75" customHeight="1">
      <c r="A338" s="94" t="s">
        <v>198</v>
      </c>
      <c r="B338" s="94" t="s">
        <v>198</v>
      </c>
      <c r="C338" s="94">
        <v>10669.751</v>
      </c>
      <c r="D338" s="94">
        <v>10670.059</v>
      </c>
      <c r="E338" s="94">
        <v>0.308</v>
      </c>
      <c r="F338" s="94" t="s">
        <v>294</v>
      </c>
      <c r="G338" s="94" t="s">
        <v>52</v>
      </c>
    </row>
    <row r="339" ht="15.75" customHeight="1">
      <c r="A339" s="94" t="s">
        <v>198</v>
      </c>
      <c r="B339" s="94" t="s">
        <v>198</v>
      </c>
      <c r="C339" s="94">
        <v>10679.431</v>
      </c>
      <c r="D339" s="94">
        <v>10680.016</v>
      </c>
      <c r="E339" s="94">
        <v>0.585</v>
      </c>
      <c r="F339" s="94" t="s">
        <v>293</v>
      </c>
      <c r="G339" s="94" t="s">
        <v>52</v>
      </c>
    </row>
    <row r="340" ht="15.75" customHeight="1">
      <c r="A340" s="94" t="s">
        <v>198</v>
      </c>
      <c r="B340" s="94" t="s">
        <v>198</v>
      </c>
      <c r="C340" s="94">
        <v>15210.729</v>
      </c>
      <c r="D340" s="94">
        <v>15212.342</v>
      </c>
      <c r="E340" s="94">
        <v>1.613</v>
      </c>
      <c r="F340" s="94" t="s">
        <v>295</v>
      </c>
      <c r="G340" s="94" t="s">
        <v>52</v>
      </c>
    </row>
    <row r="341" ht="15.75" customHeight="1">
      <c r="A341" s="94" t="s">
        <v>198</v>
      </c>
      <c r="B341" s="94" t="s">
        <v>198</v>
      </c>
      <c r="C341" s="94">
        <v>15216.53</v>
      </c>
      <c r="D341" s="94">
        <v>15217.77</v>
      </c>
      <c r="E341" s="94">
        <v>1.24</v>
      </c>
      <c r="F341" s="94" t="s">
        <v>296</v>
      </c>
      <c r="G341" s="94" t="s">
        <v>52</v>
      </c>
    </row>
    <row r="342" ht="15.75" customHeight="1">
      <c r="A342" s="94" t="s">
        <v>198</v>
      </c>
      <c r="B342" s="94" t="s">
        <v>198</v>
      </c>
      <c r="C342" s="94">
        <v>15219.003</v>
      </c>
      <c r="D342" s="94">
        <v>15220.55</v>
      </c>
      <c r="E342" s="94">
        <v>1.547</v>
      </c>
      <c r="F342" s="94" t="s">
        <v>288</v>
      </c>
      <c r="G342" s="94" t="s">
        <v>52</v>
      </c>
    </row>
    <row r="343" ht="15.75" customHeight="1">
      <c r="A343" s="94" t="s">
        <v>198</v>
      </c>
      <c r="B343" s="94" t="s">
        <v>198</v>
      </c>
      <c r="C343" s="94">
        <v>15222.937</v>
      </c>
      <c r="D343" s="94">
        <v>15224.89</v>
      </c>
      <c r="E343" s="94">
        <v>1.953</v>
      </c>
      <c r="F343" s="94" t="s">
        <v>288</v>
      </c>
      <c r="G343" s="94" t="s">
        <v>52</v>
      </c>
    </row>
    <row r="344" ht="15.75" customHeight="1">
      <c r="A344" s="94" t="s">
        <v>198</v>
      </c>
      <c r="B344" s="94" t="s">
        <v>198</v>
      </c>
      <c r="C344" s="94">
        <v>15226.876</v>
      </c>
      <c r="D344" s="94">
        <v>15227.637</v>
      </c>
      <c r="E344" s="94">
        <v>0.761</v>
      </c>
      <c r="F344" s="94" t="s">
        <v>297</v>
      </c>
      <c r="G344" s="94" t="s">
        <v>52</v>
      </c>
    </row>
    <row r="345" ht="15.75" customHeight="1">
      <c r="A345" s="94" t="s">
        <v>198</v>
      </c>
      <c r="B345" s="94" t="s">
        <v>198</v>
      </c>
      <c r="C345" s="94">
        <v>15229.93</v>
      </c>
      <c r="D345" s="94">
        <v>15232.229</v>
      </c>
      <c r="E345" s="94">
        <v>2.299</v>
      </c>
      <c r="F345" s="94" t="s">
        <v>298</v>
      </c>
      <c r="G345" s="94" t="s">
        <v>52</v>
      </c>
    </row>
    <row r="346" ht="15.75" customHeight="1">
      <c r="A346" s="94" t="s">
        <v>198</v>
      </c>
      <c r="B346" s="94" t="s">
        <v>198</v>
      </c>
      <c r="C346" s="94">
        <v>15237.838</v>
      </c>
      <c r="D346" s="94">
        <v>15239.7</v>
      </c>
      <c r="E346" s="94">
        <v>1.862</v>
      </c>
      <c r="F346" s="94" t="s">
        <v>299</v>
      </c>
      <c r="G346" s="94" t="s">
        <v>52</v>
      </c>
    </row>
    <row r="347" ht="15.75" customHeight="1">
      <c r="A347" s="94" t="s">
        <v>198</v>
      </c>
      <c r="B347" s="94" t="s">
        <v>198</v>
      </c>
      <c r="C347" s="94">
        <v>20176.283</v>
      </c>
      <c r="D347" s="94">
        <v>20177.178</v>
      </c>
      <c r="E347" s="94">
        <v>0.895</v>
      </c>
      <c r="F347" s="94" t="s">
        <v>300</v>
      </c>
      <c r="G347" s="94" t="s">
        <v>52</v>
      </c>
    </row>
    <row r="348" ht="15.75" customHeight="1">
      <c r="A348" s="94" t="s">
        <v>198</v>
      </c>
      <c r="B348" s="94" t="s">
        <v>198</v>
      </c>
      <c r="C348" s="94">
        <v>20212.051</v>
      </c>
      <c r="D348" s="94">
        <v>20212.996</v>
      </c>
      <c r="E348" s="94">
        <v>0.945</v>
      </c>
      <c r="F348" s="94" t="s">
        <v>301</v>
      </c>
      <c r="G348" s="94" t="s">
        <v>52</v>
      </c>
    </row>
    <row r="349" ht="15.75" customHeight="1">
      <c r="A349" s="94" t="s">
        <v>198</v>
      </c>
      <c r="B349" s="94" t="s">
        <v>198</v>
      </c>
      <c r="C349" s="94">
        <v>20217.064</v>
      </c>
      <c r="D349" s="94">
        <v>20218.826</v>
      </c>
      <c r="E349" s="94">
        <v>1.762</v>
      </c>
      <c r="F349" s="94" t="s">
        <v>302</v>
      </c>
      <c r="G349" s="94" t="s">
        <v>52</v>
      </c>
    </row>
    <row r="350" ht="15.75" customHeight="1">
      <c r="A350" s="94" t="s">
        <v>198</v>
      </c>
      <c r="B350" s="94" t="s">
        <v>198</v>
      </c>
      <c r="C350" s="94">
        <v>28563.381</v>
      </c>
      <c r="D350" s="94">
        <v>28563.558</v>
      </c>
      <c r="E350" s="94">
        <v>0.177</v>
      </c>
      <c r="F350" s="94" t="s">
        <v>303</v>
      </c>
      <c r="G350" s="94" t="s">
        <v>52</v>
      </c>
    </row>
    <row r="351" ht="15.75" customHeight="1">
      <c r="A351" s="94" t="s">
        <v>198</v>
      </c>
      <c r="B351" s="94" t="s">
        <v>198</v>
      </c>
      <c r="C351" s="94">
        <v>28570.325</v>
      </c>
      <c r="D351" s="94">
        <v>28571.569</v>
      </c>
      <c r="E351" s="94">
        <v>1.244</v>
      </c>
      <c r="F351" s="94" t="s">
        <v>304</v>
      </c>
      <c r="G351" s="94" t="s">
        <v>52</v>
      </c>
    </row>
    <row r="352" ht="15.75" customHeight="1">
      <c r="A352" s="94" t="s">
        <v>198</v>
      </c>
      <c r="B352" s="94" t="s">
        <v>198</v>
      </c>
      <c r="C352" s="94">
        <v>28572.73</v>
      </c>
      <c r="D352" s="94">
        <v>28573.547</v>
      </c>
      <c r="E352" s="94">
        <v>0.817</v>
      </c>
      <c r="F352" s="94" t="s">
        <v>305</v>
      </c>
      <c r="G352" s="94" t="s">
        <v>52</v>
      </c>
    </row>
    <row r="353" ht="15.75" customHeight="1">
      <c r="A353" s="94" t="s">
        <v>198</v>
      </c>
      <c r="B353" s="94" t="s">
        <v>198</v>
      </c>
      <c r="C353" s="94">
        <v>28574.295</v>
      </c>
      <c r="D353" s="94">
        <v>28575.274</v>
      </c>
      <c r="E353" s="94">
        <v>0.979</v>
      </c>
      <c r="F353" s="94" t="s">
        <v>306</v>
      </c>
      <c r="G353" s="94" t="s">
        <v>52</v>
      </c>
    </row>
    <row r="354" ht="15.75" customHeight="1">
      <c r="A354" s="94" t="s">
        <v>198</v>
      </c>
      <c r="B354" s="94" t="s">
        <v>198</v>
      </c>
      <c r="C354" s="94">
        <v>28577.488</v>
      </c>
      <c r="D354" s="94">
        <v>28578.185</v>
      </c>
      <c r="E354" s="94">
        <v>0.697</v>
      </c>
      <c r="F354" s="94" t="s">
        <v>307</v>
      </c>
      <c r="G354" s="94" t="s">
        <v>52</v>
      </c>
    </row>
    <row r="355" ht="15.75" customHeight="1">
      <c r="A355" s="94" t="s">
        <v>198</v>
      </c>
      <c r="B355" s="94" t="s">
        <v>198</v>
      </c>
      <c r="C355" s="94">
        <v>28590.433</v>
      </c>
      <c r="D355" s="94">
        <v>28591.358</v>
      </c>
      <c r="E355" s="94">
        <v>0.925</v>
      </c>
      <c r="F355" s="94" t="s">
        <v>308</v>
      </c>
      <c r="G355" s="94" t="s">
        <v>52</v>
      </c>
    </row>
    <row r="356" ht="15.75" customHeight="1">
      <c r="A356" s="94" t="s">
        <v>198</v>
      </c>
      <c r="B356" s="94" t="s">
        <v>198</v>
      </c>
      <c r="C356" s="94">
        <v>28594.758</v>
      </c>
      <c r="D356" s="94">
        <v>28595.351</v>
      </c>
      <c r="E356" s="94">
        <v>0.593</v>
      </c>
      <c r="F356" s="94" t="s">
        <v>309</v>
      </c>
      <c r="G356" s="94" t="s">
        <v>52</v>
      </c>
    </row>
    <row r="357" ht="15.75" customHeight="1">
      <c r="A357" s="94" t="s">
        <v>198</v>
      </c>
      <c r="B357" s="94" t="s">
        <v>198</v>
      </c>
      <c r="C357" s="94">
        <v>28595.582</v>
      </c>
      <c r="D357" s="94">
        <v>28596.85</v>
      </c>
      <c r="E357" s="94">
        <v>1.268</v>
      </c>
      <c r="F357" s="94" t="s">
        <v>310</v>
      </c>
      <c r="G357" s="94" t="s">
        <v>52</v>
      </c>
    </row>
    <row r="358" ht="15.75" customHeight="1">
      <c r="A358" s="94" t="s">
        <v>198</v>
      </c>
      <c r="B358" s="94" t="s">
        <v>198</v>
      </c>
      <c r="C358" s="94">
        <v>28598.276</v>
      </c>
      <c r="D358" s="94">
        <v>28598.685</v>
      </c>
      <c r="E358" s="94">
        <v>0.409</v>
      </c>
      <c r="F358" s="94" t="s">
        <v>311</v>
      </c>
      <c r="G358" s="94" t="s">
        <v>52</v>
      </c>
    </row>
    <row r="359" ht="15.75" customHeight="1">
      <c r="A359" s="94" t="s">
        <v>198</v>
      </c>
      <c r="B359" s="94" t="s">
        <v>198</v>
      </c>
      <c r="C359" s="94">
        <v>28603.62</v>
      </c>
      <c r="D359" s="94">
        <v>28604.128</v>
      </c>
      <c r="E359" s="94">
        <v>0.508</v>
      </c>
      <c r="F359" s="94" t="s">
        <v>312</v>
      </c>
      <c r="G359" s="94" t="s">
        <v>52</v>
      </c>
    </row>
    <row r="360" ht="15.75" customHeight="1">
      <c r="A360" s="94" t="s">
        <v>198</v>
      </c>
      <c r="B360" s="94" t="s">
        <v>198</v>
      </c>
      <c r="C360" s="94">
        <v>28604.769</v>
      </c>
      <c r="D360" s="94">
        <v>28606.124</v>
      </c>
      <c r="E360" s="94">
        <v>1.355</v>
      </c>
      <c r="F360" s="94" t="s">
        <v>313</v>
      </c>
      <c r="G360" s="94" t="s">
        <v>52</v>
      </c>
    </row>
    <row r="361" ht="15.75" customHeight="1">
      <c r="A361" s="94" t="s">
        <v>198</v>
      </c>
      <c r="B361" s="94" t="s">
        <v>198</v>
      </c>
      <c r="C361" s="94">
        <v>28606.868</v>
      </c>
      <c r="D361" s="94">
        <v>28608.534</v>
      </c>
      <c r="E361" s="94">
        <v>1.666</v>
      </c>
      <c r="F361" s="94" t="s">
        <v>314</v>
      </c>
      <c r="G361" s="94" t="s">
        <v>52</v>
      </c>
    </row>
    <row r="362" ht="15.75" customHeight="1">
      <c r="A362" s="94" t="s">
        <v>198</v>
      </c>
      <c r="B362" s="94" t="s">
        <v>198</v>
      </c>
      <c r="C362" s="94">
        <v>28610.775</v>
      </c>
      <c r="D362" s="94">
        <v>28611.914</v>
      </c>
      <c r="E362" s="94">
        <v>1.139</v>
      </c>
      <c r="F362" s="94" t="s">
        <v>315</v>
      </c>
      <c r="G362" s="94" t="s">
        <v>52</v>
      </c>
    </row>
    <row r="363" ht="15.75" customHeight="1">
      <c r="A363" s="94" t="s">
        <v>198</v>
      </c>
      <c r="B363" s="94" t="s">
        <v>198</v>
      </c>
      <c r="C363" s="94">
        <v>28614.088</v>
      </c>
      <c r="D363" s="94">
        <v>28614.384</v>
      </c>
      <c r="E363" s="94">
        <v>0.296</v>
      </c>
      <c r="F363" s="94" t="s">
        <v>287</v>
      </c>
      <c r="G363" s="94" t="s">
        <v>52</v>
      </c>
    </row>
    <row r="364" ht="15.75" customHeight="1">
      <c r="A364" s="94" t="s">
        <v>198</v>
      </c>
      <c r="B364" s="94" t="s">
        <v>198</v>
      </c>
      <c r="C364" s="94">
        <v>28614.733</v>
      </c>
      <c r="D364" s="94">
        <v>28615.449</v>
      </c>
      <c r="E364" s="94">
        <v>0.716</v>
      </c>
      <c r="F364" s="94" t="s">
        <v>316</v>
      </c>
      <c r="G364" s="94" t="s">
        <v>52</v>
      </c>
    </row>
    <row r="365" ht="15.75" customHeight="1">
      <c r="A365" s="94" t="s">
        <v>198</v>
      </c>
      <c r="B365" s="94" t="s">
        <v>198</v>
      </c>
      <c r="C365" s="94">
        <v>28617.624</v>
      </c>
      <c r="D365" s="94">
        <v>28618.133</v>
      </c>
      <c r="E365" s="94">
        <v>0.509</v>
      </c>
      <c r="F365" s="94" t="s">
        <v>317</v>
      </c>
      <c r="G365" s="94" t="s">
        <v>52</v>
      </c>
    </row>
    <row r="366" ht="15.75" customHeight="1">
      <c r="A366" s="94" t="s">
        <v>198</v>
      </c>
      <c r="B366" s="94" t="s">
        <v>198</v>
      </c>
      <c r="C366" s="94">
        <v>28618.596</v>
      </c>
      <c r="D366" s="94">
        <v>28619.194</v>
      </c>
      <c r="E366" s="94">
        <v>0.598</v>
      </c>
      <c r="F366" s="94" t="s">
        <v>318</v>
      </c>
      <c r="G366" s="94" t="s">
        <v>52</v>
      </c>
    </row>
    <row r="367" ht="15.75" customHeight="1">
      <c r="A367" s="94" t="s">
        <v>198</v>
      </c>
      <c r="B367" s="94" t="s">
        <v>198</v>
      </c>
      <c r="C367" s="94">
        <v>29409.218</v>
      </c>
      <c r="D367" s="94">
        <v>29410.081</v>
      </c>
      <c r="E367" s="94">
        <v>0.863</v>
      </c>
      <c r="F367" s="94" t="s">
        <v>319</v>
      </c>
      <c r="G367" s="94" t="s">
        <v>52</v>
      </c>
    </row>
    <row r="368" ht="15.75" customHeight="1">
      <c r="A368" s="94" t="s">
        <v>198</v>
      </c>
      <c r="B368" s="94" t="s">
        <v>198</v>
      </c>
      <c r="C368" s="94">
        <v>29423.36</v>
      </c>
      <c r="D368" s="94">
        <v>29424.355</v>
      </c>
      <c r="E368" s="94">
        <v>0.995</v>
      </c>
      <c r="F368" s="94" t="s">
        <v>320</v>
      </c>
      <c r="G368" s="94" t="s">
        <v>52</v>
      </c>
    </row>
    <row r="369" ht="15.75" customHeight="1">
      <c r="A369" s="94" t="s">
        <v>198</v>
      </c>
      <c r="B369" s="94" t="s">
        <v>198</v>
      </c>
      <c r="C369" s="94">
        <v>29425.34</v>
      </c>
      <c r="D369" s="94">
        <v>29425.744</v>
      </c>
      <c r="E369" s="94">
        <v>0.404</v>
      </c>
      <c r="F369" s="94" t="s">
        <v>321</v>
      </c>
      <c r="G369" s="94" t="s">
        <v>52</v>
      </c>
    </row>
    <row r="370" ht="15.75" customHeight="1">
      <c r="A370" s="94" t="s">
        <v>198</v>
      </c>
      <c r="B370" s="94" t="s">
        <v>198</v>
      </c>
      <c r="C370" s="94">
        <v>29430.712</v>
      </c>
      <c r="D370" s="94">
        <v>29432.063</v>
      </c>
      <c r="E370" s="94">
        <v>1.351</v>
      </c>
      <c r="F370" s="94" t="s">
        <v>322</v>
      </c>
      <c r="G370" s="94" t="s">
        <v>52</v>
      </c>
    </row>
    <row r="371" ht="15.75" customHeight="1">
      <c r="A371" s="94" t="s">
        <v>198</v>
      </c>
      <c r="B371" s="94" t="s">
        <v>198</v>
      </c>
      <c r="C371" s="94">
        <v>29448.882</v>
      </c>
      <c r="D371" s="94">
        <v>29449.166</v>
      </c>
      <c r="E371" s="94">
        <v>0.284</v>
      </c>
      <c r="F371" s="94">
        <v>0.0</v>
      </c>
      <c r="G371" s="94" t="s">
        <v>52</v>
      </c>
    </row>
    <row r="372" ht="15.75" customHeight="1">
      <c r="A372" s="94" t="s">
        <v>198</v>
      </c>
      <c r="B372" s="94" t="s">
        <v>198</v>
      </c>
      <c r="C372" s="94">
        <v>29452.915</v>
      </c>
      <c r="D372" s="94">
        <v>29453.836</v>
      </c>
      <c r="E372" s="94">
        <v>0.921</v>
      </c>
      <c r="F372" s="94" t="s">
        <v>323</v>
      </c>
      <c r="G372" s="94" t="s">
        <v>52</v>
      </c>
    </row>
    <row r="373" ht="15.75" customHeight="1">
      <c r="A373" s="94" t="s">
        <v>198</v>
      </c>
      <c r="B373" s="94" t="s">
        <v>198</v>
      </c>
      <c r="C373" s="94">
        <v>29456.652</v>
      </c>
      <c r="D373" s="94">
        <v>29457.677</v>
      </c>
      <c r="E373" s="94">
        <v>1.025</v>
      </c>
      <c r="F373" s="94" t="s">
        <v>288</v>
      </c>
      <c r="G373" s="94" t="s">
        <v>52</v>
      </c>
    </row>
    <row r="374" ht="15.75" customHeight="1">
      <c r="A374" s="94" t="s">
        <v>198</v>
      </c>
      <c r="B374" s="94" t="s">
        <v>198</v>
      </c>
      <c r="C374" s="94">
        <v>34680.67</v>
      </c>
      <c r="D374" s="94">
        <v>34682.258</v>
      </c>
      <c r="E374" s="94">
        <v>1.588</v>
      </c>
      <c r="F374" s="94" t="s">
        <v>324</v>
      </c>
      <c r="G374" s="94" t="s">
        <v>52</v>
      </c>
    </row>
    <row r="375" ht="15.75" customHeight="1">
      <c r="A375" s="94" t="s">
        <v>198</v>
      </c>
      <c r="B375" s="94" t="s">
        <v>198</v>
      </c>
      <c r="C375" s="94">
        <v>34683.705</v>
      </c>
      <c r="D375" s="94">
        <v>34684.873</v>
      </c>
      <c r="E375" s="94">
        <v>1.168</v>
      </c>
      <c r="F375" s="94" t="s">
        <v>325</v>
      </c>
      <c r="G375" s="94" t="s">
        <v>52</v>
      </c>
    </row>
    <row r="376" ht="15.75" customHeight="1">
      <c r="A376" s="94" t="s">
        <v>198</v>
      </c>
      <c r="B376" s="94" t="s">
        <v>198</v>
      </c>
      <c r="C376" s="94">
        <v>34685.471</v>
      </c>
      <c r="D376" s="94">
        <v>34686.337</v>
      </c>
      <c r="E376" s="94">
        <v>0.866</v>
      </c>
      <c r="F376" s="94" t="s">
        <v>326</v>
      </c>
      <c r="G376" s="94" t="s">
        <v>52</v>
      </c>
    </row>
    <row r="377" ht="15.75" customHeight="1">
      <c r="A377" s="94" t="s">
        <v>198</v>
      </c>
      <c r="B377" s="94" t="s">
        <v>198</v>
      </c>
      <c r="C377" s="94">
        <v>34686.663</v>
      </c>
      <c r="D377" s="94">
        <v>34687.956</v>
      </c>
      <c r="E377" s="94">
        <v>1.293</v>
      </c>
      <c r="F377" s="94" t="s">
        <v>327</v>
      </c>
      <c r="G377" s="94" t="s">
        <v>52</v>
      </c>
    </row>
    <row r="378" ht="15.75" customHeight="1">
      <c r="A378" s="94" t="s">
        <v>198</v>
      </c>
      <c r="B378" s="94" t="s">
        <v>198</v>
      </c>
      <c r="C378" s="94">
        <v>34689.592</v>
      </c>
      <c r="D378" s="94">
        <v>34690.688</v>
      </c>
      <c r="E378" s="94">
        <v>1.096</v>
      </c>
      <c r="F378" s="94" t="s">
        <v>328</v>
      </c>
      <c r="G378" s="94" t="s">
        <v>52</v>
      </c>
    </row>
    <row r="379" ht="15.75" customHeight="1">
      <c r="A379" s="94" t="s">
        <v>198</v>
      </c>
      <c r="B379" s="94" t="s">
        <v>198</v>
      </c>
      <c r="C379" s="94">
        <v>34691.582</v>
      </c>
      <c r="D379" s="94">
        <v>34692.455</v>
      </c>
      <c r="E379" s="94">
        <v>0.873</v>
      </c>
      <c r="F379" s="94" t="s">
        <v>329</v>
      </c>
      <c r="G379" s="94" t="s">
        <v>52</v>
      </c>
    </row>
    <row r="380" ht="15.75" customHeight="1">
      <c r="A380" s="94" t="s">
        <v>198</v>
      </c>
      <c r="B380" s="94" t="s">
        <v>198</v>
      </c>
      <c r="C380" s="94">
        <v>34693.377</v>
      </c>
      <c r="D380" s="94">
        <v>34694.15</v>
      </c>
      <c r="E380" s="94">
        <v>0.773</v>
      </c>
      <c r="F380" s="94" t="s">
        <v>325</v>
      </c>
      <c r="G380" s="94" t="s">
        <v>52</v>
      </c>
    </row>
    <row r="381" ht="15.75" customHeight="1">
      <c r="A381" s="94" t="s">
        <v>198</v>
      </c>
      <c r="B381" s="94" t="s">
        <v>198</v>
      </c>
      <c r="C381" s="94">
        <v>34694.649</v>
      </c>
      <c r="D381" s="94">
        <v>34695.421</v>
      </c>
      <c r="E381" s="94">
        <v>0.772</v>
      </c>
      <c r="F381" s="94" t="s">
        <v>326</v>
      </c>
      <c r="G381" s="94" t="s">
        <v>52</v>
      </c>
    </row>
    <row r="382" ht="15.75" customHeight="1">
      <c r="A382" s="94" t="s">
        <v>198</v>
      </c>
      <c r="B382" s="94" t="s">
        <v>198</v>
      </c>
      <c r="C382" s="94">
        <v>34695.771</v>
      </c>
      <c r="D382" s="94">
        <v>34697.461</v>
      </c>
      <c r="E382" s="94">
        <v>1.69</v>
      </c>
      <c r="F382" s="94" t="s">
        <v>330</v>
      </c>
      <c r="G382" s="94" t="s">
        <v>52</v>
      </c>
    </row>
    <row r="383" ht="15.75" customHeight="1">
      <c r="A383" s="94" t="s">
        <v>198</v>
      </c>
      <c r="B383" s="94" t="s">
        <v>198</v>
      </c>
      <c r="C383" s="94">
        <v>34699.15</v>
      </c>
      <c r="D383" s="94">
        <v>34699.959</v>
      </c>
      <c r="E383" s="94">
        <v>0.809</v>
      </c>
      <c r="F383" s="94" t="s">
        <v>331</v>
      </c>
      <c r="G383" s="94" t="s">
        <v>52</v>
      </c>
    </row>
    <row r="384" ht="15.75" customHeight="1">
      <c r="A384" s="94" t="s">
        <v>198</v>
      </c>
      <c r="B384" s="94" t="s">
        <v>198</v>
      </c>
      <c r="C384" s="94">
        <v>34700.777</v>
      </c>
      <c r="D384" s="94">
        <v>34701.862</v>
      </c>
      <c r="E384" s="94">
        <v>1.085</v>
      </c>
      <c r="F384" s="94" t="s">
        <v>332</v>
      </c>
      <c r="G384" s="94" t="s">
        <v>52</v>
      </c>
    </row>
    <row r="385" ht="15.75" customHeight="1">
      <c r="A385" s="94" t="s">
        <v>198</v>
      </c>
      <c r="B385" s="94" t="s">
        <v>198</v>
      </c>
      <c r="C385" s="94">
        <v>34706.642</v>
      </c>
      <c r="D385" s="94">
        <v>34707.583</v>
      </c>
      <c r="E385" s="94">
        <v>0.941</v>
      </c>
      <c r="F385" s="94" t="s">
        <v>333</v>
      </c>
      <c r="G385" s="94" t="s">
        <v>52</v>
      </c>
    </row>
    <row r="386" ht="15.75" customHeight="1">
      <c r="A386" s="94" t="s">
        <v>198</v>
      </c>
      <c r="B386" s="94" t="s">
        <v>198</v>
      </c>
      <c r="C386" s="94">
        <v>34709.633</v>
      </c>
      <c r="D386" s="94">
        <v>34710.835</v>
      </c>
      <c r="E386" s="94">
        <v>1.202</v>
      </c>
      <c r="F386" s="94" t="s">
        <v>334</v>
      </c>
      <c r="G386" s="94" t="s">
        <v>52</v>
      </c>
    </row>
    <row r="387" ht="15.75" customHeight="1">
      <c r="A387" s="94" t="s">
        <v>198</v>
      </c>
      <c r="B387" s="94" t="s">
        <v>198</v>
      </c>
      <c r="C387" s="94">
        <v>34715.914</v>
      </c>
      <c r="D387" s="94">
        <v>34716.794</v>
      </c>
      <c r="E387" s="94">
        <v>0.88</v>
      </c>
      <c r="F387" s="94" t="s">
        <v>335</v>
      </c>
      <c r="G387" s="94" t="s">
        <v>52</v>
      </c>
    </row>
    <row r="388" ht="15.75" customHeight="1">
      <c r="A388" s="94" t="s">
        <v>198</v>
      </c>
      <c r="B388" s="94" t="s">
        <v>198</v>
      </c>
      <c r="C388" s="94">
        <v>34719.3</v>
      </c>
      <c r="D388" s="94">
        <v>34721.888</v>
      </c>
      <c r="E388" s="94">
        <v>2.588</v>
      </c>
      <c r="F388" s="94" t="s">
        <v>336</v>
      </c>
      <c r="G388" s="94" t="s">
        <v>52</v>
      </c>
    </row>
    <row r="389" ht="15.75" customHeight="1">
      <c r="A389" s="94" t="s">
        <v>198</v>
      </c>
      <c r="B389" s="94" t="s">
        <v>198</v>
      </c>
      <c r="C389" s="94">
        <v>34723.392</v>
      </c>
      <c r="D389" s="94">
        <v>34725.2</v>
      </c>
      <c r="E389" s="94">
        <v>1.808</v>
      </c>
      <c r="F389" s="94" t="s">
        <v>337</v>
      </c>
      <c r="G389" s="94" t="s">
        <v>52</v>
      </c>
    </row>
    <row r="390" ht="15.75" customHeight="1">
      <c r="A390" s="94" t="s">
        <v>198</v>
      </c>
      <c r="B390" s="94" t="s">
        <v>198</v>
      </c>
      <c r="C390" s="94">
        <v>34725.372</v>
      </c>
      <c r="D390" s="94">
        <v>34728.123</v>
      </c>
      <c r="E390" s="94">
        <v>2.751</v>
      </c>
      <c r="F390" s="94" t="s">
        <v>338</v>
      </c>
      <c r="G390" s="94" t="s">
        <v>52</v>
      </c>
    </row>
    <row r="391" ht="15.75" customHeight="1">
      <c r="A391" s="94" t="s">
        <v>198</v>
      </c>
      <c r="B391" s="94" t="s">
        <v>198</v>
      </c>
      <c r="C391" s="94">
        <v>34730.186</v>
      </c>
      <c r="D391" s="94">
        <v>34731.928</v>
      </c>
      <c r="E391" s="94">
        <v>1.742</v>
      </c>
      <c r="F391" s="94" t="s">
        <v>339</v>
      </c>
      <c r="G391" s="94" t="s">
        <v>52</v>
      </c>
    </row>
    <row r="392" ht="15.75" customHeight="1">
      <c r="A392" s="94" t="s">
        <v>198</v>
      </c>
      <c r="B392" s="94" t="s">
        <v>198</v>
      </c>
      <c r="C392" s="94">
        <v>34735.362</v>
      </c>
      <c r="D392" s="94">
        <v>34737.76</v>
      </c>
      <c r="E392" s="94">
        <v>2.398</v>
      </c>
      <c r="F392" s="94" t="s">
        <v>340</v>
      </c>
      <c r="G392" s="94" t="s">
        <v>52</v>
      </c>
    </row>
    <row r="393" ht="15.75" hidden="1" customHeight="1">
      <c r="A393" s="94" t="s">
        <v>341</v>
      </c>
      <c r="B393" s="94"/>
      <c r="C393" s="94">
        <v>3720.0</v>
      </c>
      <c r="D393" s="94">
        <v>3900.0</v>
      </c>
      <c r="E393" s="94">
        <v>180.0</v>
      </c>
      <c r="F393" s="94"/>
      <c r="G393" s="94" t="s">
        <v>52</v>
      </c>
    </row>
    <row r="394" ht="15.75" hidden="1" customHeight="1">
      <c r="A394" s="94" t="s">
        <v>341</v>
      </c>
      <c r="B394" s="94"/>
      <c r="C394" s="94">
        <v>4200.0</v>
      </c>
      <c r="D394" s="94">
        <v>4380.0</v>
      </c>
      <c r="E394" s="94">
        <v>180.0</v>
      </c>
      <c r="F394" s="94"/>
      <c r="G394" s="94" t="s">
        <v>52</v>
      </c>
    </row>
    <row r="395" ht="15.75" hidden="1" customHeight="1">
      <c r="A395" s="94" t="s">
        <v>341</v>
      </c>
      <c r="B395" s="94"/>
      <c r="C395" s="94">
        <v>6840.0</v>
      </c>
      <c r="D395" s="94">
        <v>7020.0</v>
      </c>
      <c r="E395" s="94">
        <v>180.0</v>
      </c>
      <c r="F395" s="94"/>
      <c r="G395" s="94" t="s">
        <v>52</v>
      </c>
    </row>
    <row r="396" ht="15.75" hidden="1" customHeight="1">
      <c r="A396" s="94" t="s">
        <v>341</v>
      </c>
      <c r="B396" s="94"/>
      <c r="C396" s="94">
        <v>10560.0</v>
      </c>
      <c r="D396" s="94">
        <v>10740.0</v>
      </c>
      <c r="E396" s="94">
        <v>180.0</v>
      </c>
      <c r="F396" s="94"/>
      <c r="G396" s="94" t="s">
        <v>52</v>
      </c>
    </row>
    <row r="397" ht="15.75" hidden="1" customHeight="1">
      <c r="A397" s="94" t="s">
        <v>341</v>
      </c>
      <c r="B397" s="94"/>
      <c r="C397" s="94">
        <v>15120.0</v>
      </c>
      <c r="D397" s="94">
        <v>15300.0</v>
      </c>
      <c r="E397" s="94">
        <v>180.0</v>
      </c>
      <c r="F397" s="94"/>
      <c r="G397" s="94" t="s">
        <v>52</v>
      </c>
    </row>
    <row r="398" ht="15.75" hidden="1" customHeight="1">
      <c r="A398" s="94" t="s">
        <v>341</v>
      </c>
      <c r="B398" s="94"/>
      <c r="C398" s="94">
        <v>20100.0</v>
      </c>
      <c r="D398" s="94">
        <v>20280.0</v>
      </c>
      <c r="E398" s="94">
        <v>180.0</v>
      </c>
      <c r="F398" s="94"/>
      <c r="G398" s="94" t="s">
        <v>52</v>
      </c>
    </row>
    <row r="399" ht="15.75" hidden="1" customHeight="1">
      <c r="A399" s="94" t="s">
        <v>341</v>
      </c>
      <c r="B399" s="94"/>
      <c r="C399" s="94">
        <v>20820.0</v>
      </c>
      <c r="D399" s="94">
        <v>21000.0</v>
      </c>
      <c r="E399" s="94">
        <v>180.0</v>
      </c>
      <c r="F399" s="94"/>
      <c r="G399" s="94" t="s">
        <v>52</v>
      </c>
    </row>
    <row r="400" ht="15.75" hidden="1" customHeight="1">
      <c r="A400" s="94" t="s">
        <v>341</v>
      </c>
      <c r="B400" s="94"/>
      <c r="C400" s="94">
        <v>28500.0</v>
      </c>
      <c r="D400" s="94">
        <v>28680.0</v>
      </c>
      <c r="E400" s="94">
        <v>180.0</v>
      </c>
      <c r="F400" s="94"/>
      <c r="G400" s="94" t="s">
        <v>52</v>
      </c>
    </row>
    <row r="401" ht="15.75" hidden="1" customHeight="1">
      <c r="A401" s="94" t="s">
        <v>341</v>
      </c>
      <c r="B401" s="94"/>
      <c r="C401" s="94">
        <v>29340.0</v>
      </c>
      <c r="D401" s="94">
        <v>29520.0</v>
      </c>
      <c r="E401" s="94">
        <v>180.0</v>
      </c>
      <c r="F401" s="94"/>
      <c r="G401" s="94" t="s">
        <v>52</v>
      </c>
    </row>
    <row r="402" ht="15.75" hidden="1" customHeight="1">
      <c r="A402" s="94" t="s">
        <v>341</v>
      </c>
      <c r="B402" s="94"/>
      <c r="C402" s="94">
        <v>34620.0</v>
      </c>
      <c r="D402" s="94">
        <v>34800.0</v>
      </c>
      <c r="E402" s="94">
        <v>180.0</v>
      </c>
      <c r="F402" s="94"/>
      <c r="G402" s="94" t="s">
        <v>52</v>
      </c>
    </row>
    <row r="403" ht="15.75" customHeight="1">
      <c r="A403" s="94" t="s">
        <v>192</v>
      </c>
      <c r="B403" s="94" t="s">
        <v>198</v>
      </c>
      <c r="C403" s="94">
        <v>3790.372</v>
      </c>
      <c r="D403" s="94">
        <v>3790.834</v>
      </c>
      <c r="E403" s="94">
        <v>0.462</v>
      </c>
      <c r="F403" s="94" t="s">
        <v>259</v>
      </c>
      <c r="G403" s="94" t="s">
        <v>52</v>
      </c>
    </row>
    <row r="404" ht="15.75" customHeight="1">
      <c r="A404" s="94" t="s">
        <v>192</v>
      </c>
      <c r="B404" s="94" t="s">
        <v>198</v>
      </c>
      <c r="C404" s="94">
        <v>3796.252</v>
      </c>
      <c r="D404" s="94">
        <v>3797.211</v>
      </c>
      <c r="E404" s="94">
        <v>0.959</v>
      </c>
      <c r="F404" s="94" t="s">
        <v>259</v>
      </c>
      <c r="G404" s="94" t="s">
        <v>52</v>
      </c>
    </row>
    <row r="405" ht="15.75" customHeight="1">
      <c r="A405" s="94" t="s">
        <v>192</v>
      </c>
      <c r="B405" s="94" t="s">
        <v>198</v>
      </c>
      <c r="C405" s="94">
        <v>3797.982</v>
      </c>
      <c r="D405" s="94">
        <v>3799.922</v>
      </c>
      <c r="E405" s="94">
        <v>1.94</v>
      </c>
      <c r="F405" s="94" t="s">
        <v>259</v>
      </c>
      <c r="G405" s="94" t="s">
        <v>52</v>
      </c>
    </row>
    <row r="406" ht="15.75" customHeight="1">
      <c r="A406" s="94" t="s">
        <v>192</v>
      </c>
      <c r="B406" s="94" t="s">
        <v>198</v>
      </c>
      <c r="C406" s="94">
        <v>3800.664</v>
      </c>
      <c r="D406" s="94">
        <v>3801.372</v>
      </c>
      <c r="E406" s="94">
        <v>0.708</v>
      </c>
      <c r="F406" s="94" t="s">
        <v>259</v>
      </c>
      <c r="G406" s="94" t="s">
        <v>52</v>
      </c>
    </row>
    <row r="407" ht="15.75" customHeight="1">
      <c r="A407" s="94" t="s">
        <v>192</v>
      </c>
      <c r="B407" s="94" t="s">
        <v>198</v>
      </c>
      <c r="C407" s="94">
        <v>3801.962</v>
      </c>
      <c r="D407" s="94">
        <v>3803.679</v>
      </c>
      <c r="E407" s="94">
        <v>1.717</v>
      </c>
      <c r="F407" s="94" t="s">
        <v>259</v>
      </c>
      <c r="G407" s="94" t="s">
        <v>52</v>
      </c>
    </row>
    <row r="408" ht="15.75" customHeight="1">
      <c r="A408" s="94" t="s">
        <v>192</v>
      </c>
      <c r="B408" s="94" t="s">
        <v>198</v>
      </c>
      <c r="C408" s="94">
        <v>3808.204</v>
      </c>
      <c r="D408" s="94">
        <v>3809.293</v>
      </c>
      <c r="E408" s="94">
        <v>1.089</v>
      </c>
      <c r="F408" s="94" t="s">
        <v>259</v>
      </c>
      <c r="G408" s="94" t="s">
        <v>52</v>
      </c>
    </row>
    <row r="409" ht="15.75" customHeight="1">
      <c r="A409" s="94" t="s">
        <v>192</v>
      </c>
      <c r="B409" s="94" t="s">
        <v>198</v>
      </c>
      <c r="C409" s="94">
        <v>3809.542</v>
      </c>
      <c r="D409" s="94">
        <v>3810.394</v>
      </c>
      <c r="E409" s="94">
        <v>0.852</v>
      </c>
      <c r="F409" s="94" t="s">
        <v>259</v>
      </c>
      <c r="G409" s="94" t="s">
        <v>52</v>
      </c>
    </row>
    <row r="410" ht="15.75" customHeight="1">
      <c r="A410" s="94" t="s">
        <v>192</v>
      </c>
      <c r="B410" s="94" t="s">
        <v>198</v>
      </c>
      <c r="C410" s="94">
        <v>3812.625</v>
      </c>
      <c r="D410" s="94">
        <v>3813.091</v>
      </c>
      <c r="E410" s="94">
        <v>0.466</v>
      </c>
      <c r="F410" s="94" t="s">
        <v>30</v>
      </c>
      <c r="G410" s="94" t="s">
        <v>52</v>
      </c>
    </row>
    <row r="411" ht="15.75" customHeight="1">
      <c r="A411" s="94" t="s">
        <v>192</v>
      </c>
      <c r="B411" s="94" t="s">
        <v>198</v>
      </c>
      <c r="C411" s="94">
        <v>3817.214</v>
      </c>
      <c r="D411" s="94">
        <v>3819.311</v>
      </c>
      <c r="E411" s="94">
        <v>2.097</v>
      </c>
      <c r="F411" s="94" t="s">
        <v>259</v>
      </c>
      <c r="G411" s="94" t="s">
        <v>52</v>
      </c>
    </row>
    <row r="412" ht="15.75" customHeight="1">
      <c r="A412" s="94" t="s">
        <v>192</v>
      </c>
      <c r="B412" s="94" t="s">
        <v>198</v>
      </c>
      <c r="C412" s="94">
        <v>3820.647</v>
      </c>
      <c r="D412" s="94">
        <v>3821.138</v>
      </c>
      <c r="E412" s="94">
        <v>0.491</v>
      </c>
      <c r="F412" s="94" t="s">
        <v>259</v>
      </c>
      <c r="G412" s="94" t="s">
        <v>52</v>
      </c>
    </row>
    <row r="413" ht="15.75" customHeight="1">
      <c r="A413" s="94" t="s">
        <v>192</v>
      </c>
      <c r="B413" s="94" t="s">
        <v>198</v>
      </c>
      <c r="C413" s="94">
        <v>3823.169</v>
      </c>
      <c r="D413" s="94">
        <v>3824.466</v>
      </c>
      <c r="E413" s="94">
        <v>1.297</v>
      </c>
      <c r="F413" s="94" t="s">
        <v>259</v>
      </c>
      <c r="G413" s="94" t="s">
        <v>52</v>
      </c>
    </row>
    <row r="414" ht="15.75" customHeight="1">
      <c r="A414" s="94" t="s">
        <v>192</v>
      </c>
      <c r="B414" s="94" t="s">
        <v>198</v>
      </c>
      <c r="C414" s="94">
        <v>3827.88</v>
      </c>
      <c r="D414" s="94">
        <v>3828.55</v>
      </c>
      <c r="E414" s="94">
        <v>0.67</v>
      </c>
      <c r="F414" s="94" t="s">
        <v>259</v>
      </c>
      <c r="G414" s="94" t="s">
        <v>52</v>
      </c>
    </row>
    <row r="415" ht="15.75" customHeight="1">
      <c r="A415" s="94" t="s">
        <v>192</v>
      </c>
      <c r="B415" s="94" t="s">
        <v>198</v>
      </c>
      <c r="C415" s="94">
        <v>3829.42</v>
      </c>
      <c r="D415" s="94">
        <v>3829.74</v>
      </c>
      <c r="E415" s="94">
        <v>0.32</v>
      </c>
      <c r="F415" s="94" t="s">
        <v>259</v>
      </c>
      <c r="G415" s="94" t="s">
        <v>52</v>
      </c>
    </row>
    <row r="416" ht="15.75" customHeight="1">
      <c r="A416" s="94" t="s">
        <v>192</v>
      </c>
      <c r="B416" s="94" t="s">
        <v>198</v>
      </c>
      <c r="C416" s="94">
        <v>4281.902</v>
      </c>
      <c r="D416" s="94">
        <v>4282.902</v>
      </c>
      <c r="E416" s="94">
        <v>1.0</v>
      </c>
      <c r="F416" s="94" t="s">
        <v>259</v>
      </c>
      <c r="G416" s="94" t="s">
        <v>52</v>
      </c>
    </row>
    <row r="417" ht="15.75" customHeight="1">
      <c r="A417" s="94" t="s">
        <v>192</v>
      </c>
      <c r="B417" s="94" t="s">
        <v>198</v>
      </c>
      <c r="C417" s="94">
        <v>4293.95</v>
      </c>
      <c r="D417" s="94">
        <v>4294.47</v>
      </c>
      <c r="E417" s="94">
        <v>0.52</v>
      </c>
      <c r="F417" s="94" t="s">
        <v>259</v>
      </c>
      <c r="G417" s="94" t="s">
        <v>52</v>
      </c>
    </row>
    <row r="418" ht="15.75" customHeight="1">
      <c r="A418" s="94" t="s">
        <v>192</v>
      </c>
      <c r="B418" s="94" t="s">
        <v>198</v>
      </c>
      <c r="C418" s="94">
        <v>10621.913</v>
      </c>
      <c r="D418" s="94">
        <v>10622.825</v>
      </c>
      <c r="E418" s="94">
        <v>0.912</v>
      </c>
      <c r="F418" s="94" t="s">
        <v>259</v>
      </c>
      <c r="G418" s="94" t="s">
        <v>52</v>
      </c>
    </row>
    <row r="419" ht="15.75" customHeight="1">
      <c r="A419" s="94" t="s">
        <v>192</v>
      </c>
      <c r="B419" s="94" t="s">
        <v>198</v>
      </c>
      <c r="C419" s="94">
        <v>10623.309</v>
      </c>
      <c r="D419" s="94">
        <v>10623.824</v>
      </c>
      <c r="E419" s="94">
        <v>0.515</v>
      </c>
      <c r="F419" s="94" t="s">
        <v>259</v>
      </c>
      <c r="G419" s="94" t="s">
        <v>52</v>
      </c>
    </row>
    <row r="420" ht="15.75" customHeight="1">
      <c r="A420" s="94" t="s">
        <v>192</v>
      </c>
      <c r="B420" s="94" t="s">
        <v>198</v>
      </c>
      <c r="C420" s="94">
        <v>10627.614</v>
      </c>
      <c r="D420" s="94">
        <v>10629.009</v>
      </c>
      <c r="E420" s="94">
        <v>1.395</v>
      </c>
      <c r="F420" s="94" t="s">
        <v>259</v>
      </c>
      <c r="G420" s="94" t="s">
        <v>52</v>
      </c>
    </row>
    <row r="421" ht="15.75" customHeight="1">
      <c r="A421" s="94" t="s">
        <v>192</v>
      </c>
      <c r="B421" s="94" t="s">
        <v>198</v>
      </c>
      <c r="C421" s="94">
        <v>10629.952</v>
      </c>
      <c r="D421" s="94">
        <v>10630.589</v>
      </c>
      <c r="E421" s="94">
        <v>0.637</v>
      </c>
      <c r="F421" s="94" t="s">
        <v>259</v>
      </c>
      <c r="G421" s="94" t="s">
        <v>52</v>
      </c>
    </row>
    <row r="422" ht="15.75" customHeight="1">
      <c r="A422" s="94" t="s">
        <v>192</v>
      </c>
      <c r="B422" s="94" t="s">
        <v>198</v>
      </c>
      <c r="C422" s="94">
        <v>10657.318</v>
      </c>
      <c r="D422" s="94">
        <v>10659.007</v>
      </c>
      <c r="E422" s="94">
        <v>1.689</v>
      </c>
      <c r="F422" s="94" t="s">
        <v>259</v>
      </c>
      <c r="G422" s="94" t="s">
        <v>52</v>
      </c>
    </row>
    <row r="423" ht="15.75" customHeight="1">
      <c r="A423" s="94" t="s">
        <v>192</v>
      </c>
      <c r="B423" s="94" t="s">
        <v>198</v>
      </c>
      <c r="C423" s="94">
        <v>10661.058</v>
      </c>
      <c r="D423" s="94">
        <v>10661.79</v>
      </c>
      <c r="E423" s="94">
        <v>0.732</v>
      </c>
      <c r="F423" s="94" t="s">
        <v>259</v>
      </c>
      <c r="G423" s="94" t="s">
        <v>52</v>
      </c>
    </row>
    <row r="424" ht="15.75" customHeight="1">
      <c r="A424" s="94" t="s">
        <v>192</v>
      </c>
      <c r="B424" s="94" t="s">
        <v>198</v>
      </c>
      <c r="C424" s="94">
        <v>10662.651</v>
      </c>
      <c r="D424" s="94">
        <v>10663.61</v>
      </c>
      <c r="E424" s="94">
        <v>0.959</v>
      </c>
      <c r="F424" s="94" t="s">
        <v>259</v>
      </c>
      <c r="G424" s="94" t="s">
        <v>52</v>
      </c>
    </row>
    <row r="425" ht="15.75" customHeight="1">
      <c r="A425" s="94" t="s">
        <v>192</v>
      </c>
      <c r="B425" s="94" t="s">
        <v>198</v>
      </c>
      <c r="C425" s="94">
        <v>10668.689</v>
      </c>
      <c r="D425" s="94">
        <v>10669.231</v>
      </c>
      <c r="E425" s="94">
        <v>0.542</v>
      </c>
      <c r="F425" s="94" t="s">
        <v>259</v>
      </c>
      <c r="G425" s="94" t="s">
        <v>52</v>
      </c>
    </row>
    <row r="426" ht="15.75" customHeight="1">
      <c r="A426" s="94" t="s">
        <v>192</v>
      </c>
      <c r="B426" s="94" t="s">
        <v>198</v>
      </c>
      <c r="C426" s="94">
        <v>10669.751</v>
      </c>
      <c r="D426" s="94">
        <v>10670.059</v>
      </c>
      <c r="E426" s="94">
        <v>0.308</v>
      </c>
      <c r="F426" s="94" t="s">
        <v>259</v>
      </c>
      <c r="G426" s="94" t="s">
        <v>52</v>
      </c>
    </row>
    <row r="427" ht="15.75" customHeight="1">
      <c r="A427" s="94" t="s">
        <v>192</v>
      </c>
      <c r="B427" s="94" t="s">
        <v>198</v>
      </c>
      <c r="C427" s="94">
        <v>10679.431</v>
      </c>
      <c r="D427" s="94">
        <v>10680.016</v>
      </c>
      <c r="E427" s="94">
        <v>0.585</v>
      </c>
      <c r="F427" s="94" t="s">
        <v>259</v>
      </c>
      <c r="G427" s="94" t="s">
        <v>52</v>
      </c>
    </row>
    <row r="428" ht="15.75" customHeight="1">
      <c r="A428" s="94" t="s">
        <v>192</v>
      </c>
      <c r="B428" s="94" t="s">
        <v>198</v>
      </c>
      <c r="C428" s="94">
        <v>15210.729</v>
      </c>
      <c r="D428" s="94">
        <v>15212.342</v>
      </c>
      <c r="E428" s="94">
        <v>1.613</v>
      </c>
      <c r="F428" s="94" t="s">
        <v>259</v>
      </c>
      <c r="G428" s="94" t="s">
        <v>52</v>
      </c>
    </row>
    <row r="429" ht="15.75" customHeight="1">
      <c r="A429" s="94" t="s">
        <v>192</v>
      </c>
      <c r="B429" s="94" t="s">
        <v>198</v>
      </c>
      <c r="C429" s="94">
        <v>15216.53</v>
      </c>
      <c r="D429" s="94">
        <v>15217.77</v>
      </c>
      <c r="E429" s="94">
        <v>1.24</v>
      </c>
      <c r="F429" s="94" t="s">
        <v>259</v>
      </c>
      <c r="G429" s="94" t="s">
        <v>52</v>
      </c>
    </row>
    <row r="430" ht="15.75" customHeight="1">
      <c r="A430" s="94" t="s">
        <v>192</v>
      </c>
      <c r="B430" s="94" t="s">
        <v>198</v>
      </c>
      <c r="C430" s="94">
        <v>15219.003</v>
      </c>
      <c r="D430" s="94">
        <v>15220.55</v>
      </c>
      <c r="E430" s="94">
        <v>1.547</v>
      </c>
      <c r="F430" s="94" t="s">
        <v>259</v>
      </c>
      <c r="G430" s="94" t="s">
        <v>52</v>
      </c>
    </row>
    <row r="431" ht="15.75" customHeight="1">
      <c r="A431" s="94" t="s">
        <v>192</v>
      </c>
      <c r="B431" s="94" t="s">
        <v>198</v>
      </c>
      <c r="C431" s="94">
        <v>15222.937</v>
      </c>
      <c r="D431" s="94">
        <v>15224.89</v>
      </c>
      <c r="E431" s="94">
        <v>1.953</v>
      </c>
      <c r="F431" s="94" t="s">
        <v>259</v>
      </c>
      <c r="G431" s="94" t="s">
        <v>52</v>
      </c>
    </row>
    <row r="432" ht="15.75" customHeight="1">
      <c r="A432" s="94" t="s">
        <v>192</v>
      </c>
      <c r="B432" s="94" t="s">
        <v>198</v>
      </c>
      <c r="C432" s="94">
        <v>15226.876</v>
      </c>
      <c r="D432" s="94">
        <v>15227.637</v>
      </c>
      <c r="E432" s="94">
        <v>0.761</v>
      </c>
      <c r="F432" s="94" t="s">
        <v>259</v>
      </c>
      <c r="G432" s="94" t="s">
        <v>52</v>
      </c>
    </row>
    <row r="433" ht="15.75" customHeight="1">
      <c r="A433" s="94" t="s">
        <v>192</v>
      </c>
      <c r="B433" s="94" t="s">
        <v>198</v>
      </c>
      <c r="C433" s="94">
        <v>15229.93</v>
      </c>
      <c r="D433" s="94">
        <v>15232.229</v>
      </c>
      <c r="E433" s="94">
        <v>2.299</v>
      </c>
      <c r="F433" s="94" t="s">
        <v>259</v>
      </c>
      <c r="G433" s="94" t="s">
        <v>52</v>
      </c>
    </row>
    <row r="434" ht="15.75" customHeight="1">
      <c r="A434" s="94" t="s">
        <v>192</v>
      </c>
      <c r="B434" s="94" t="s">
        <v>198</v>
      </c>
      <c r="C434" s="94">
        <v>15237.838</v>
      </c>
      <c r="D434" s="94">
        <v>15239.7</v>
      </c>
      <c r="E434" s="94">
        <v>1.862</v>
      </c>
      <c r="F434" s="94" t="s">
        <v>259</v>
      </c>
      <c r="G434" s="94" t="s">
        <v>52</v>
      </c>
    </row>
    <row r="435" ht="15.75" customHeight="1">
      <c r="A435" s="94" t="s">
        <v>192</v>
      </c>
      <c r="B435" s="94" t="s">
        <v>198</v>
      </c>
      <c r="C435" s="94">
        <v>20176.283</v>
      </c>
      <c r="D435" s="94">
        <v>20177.178</v>
      </c>
      <c r="E435" s="94">
        <v>0.895</v>
      </c>
      <c r="F435" s="94" t="s">
        <v>259</v>
      </c>
      <c r="G435" s="94" t="s">
        <v>52</v>
      </c>
    </row>
    <row r="436" ht="15.75" customHeight="1">
      <c r="A436" s="94" t="s">
        <v>192</v>
      </c>
      <c r="B436" s="94" t="s">
        <v>198</v>
      </c>
      <c r="C436" s="94">
        <v>20212.051</v>
      </c>
      <c r="D436" s="94">
        <v>20212.996</v>
      </c>
      <c r="E436" s="94">
        <v>0.945</v>
      </c>
      <c r="F436" s="94" t="s">
        <v>259</v>
      </c>
      <c r="G436" s="94" t="s">
        <v>52</v>
      </c>
    </row>
    <row r="437" ht="15.75" customHeight="1">
      <c r="A437" s="94" t="s">
        <v>192</v>
      </c>
      <c r="B437" s="94" t="s">
        <v>198</v>
      </c>
      <c r="C437" s="94">
        <v>20217.064</v>
      </c>
      <c r="D437" s="94">
        <v>20218.826</v>
      </c>
      <c r="E437" s="94">
        <v>1.762</v>
      </c>
      <c r="F437" s="94" t="s">
        <v>259</v>
      </c>
      <c r="G437" s="94" t="s">
        <v>52</v>
      </c>
    </row>
    <row r="438" ht="15.75" customHeight="1">
      <c r="A438" s="94" t="s">
        <v>192</v>
      </c>
      <c r="B438" s="94" t="s">
        <v>198</v>
      </c>
      <c r="C438" s="94">
        <v>28563.381</v>
      </c>
      <c r="D438" s="94">
        <v>28563.558</v>
      </c>
      <c r="E438" s="94">
        <v>0.177</v>
      </c>
      <c r="F438" s="94" t="s">
        <v>259</v>
      </c>
      <c r="G438" s="94" t="s">
        <v>52</v>
      </c>
    </row>
    <row r="439" ht="15.75" customHeight="1">
      <c r="A439" s="94" t="s">
        <v>192</v>
      </c>
      <c r="B439" s="94" t="s">
        <v>198</v>
      </c>
      <c r="C439" s="94">
        <v>28570.325</v>
      </c>
      <c r="D439" s="94">
        <v>28571.569</v>
      </c>
      <c r="E439" s="94">
        <v>1.244</v>
      </c>
      <c r="F439" s="94" t="s">
        <v>259</v>
      </c>
      <c r="G439" s="94" t="s">
        <v>52</v>
      </c>
    </row>
    <row r="440" ht="15.75" customHeight="1">
      <c r="A440" s="94" t="s">
        <v>192</v>
      </c>
      <c r="B440" s="94" t="s">
        <v>198</v>
      </c>
      <c r="C440" s="94">
        <v>28572.73</v>
      </c>
      <c r="D440" s="94">
        <v>28573.547</v>
      </c>
      <c r="E440" s="94">
        <v>0.817</v>
      </c>
      <c r="F440" s="94" t="s">
        <v>259</v>
      </c>
      <c r="G440" s="94" t="s">
        <v>52</v>
      </c>
    </row>
    <row r="441" ht="15.75" customHeight="1">
      <c r="A441" s="94" t="s">
        <v>192</v>
      </c>
      <c r="B441" s="94" t="s">
        <v>198</v>
      </c>
      <c r="C441" s="94">
        <v>28574.295</v>
      </c>
      <c r="D441" s="94">
        <v>28575.274</v>
      </c>
      <c r="E441" s="94">
        <v>0.979</v>
      </c>
      <c r="F441" s="94" t="s">
        <v>259</v>
      </c>
      <c r="G441" s="94" t="s">
        <v>52</v>
      </c>
    </row>
    <row r="442" ht="15.75" customHeight="1">
      <c r="A442" s="94" t="s">
        <v>192</v>
      </c>
      <c r="B442" s="94" t="s">
        <v>198</v>
      </c>
      <c r="C442" s="94">
        <v>28577.488</v>
      </c>
      <c r="D442" s="94">
        <v>28578.185</v>
      </c>
      <c r="E442" s="94">
        <v>0.697</v>
      </c>
      <c r="F442" s="94" t="s">
        <v>259</v>
      </c>
      <c r="G442" s="94" t="s">
        <v>52</v>
      </c>
    </row>
    <row r="443" ht="15.75" customHeight="1">
      <c r="A443" s="94" t="s">
        <v>192</v>
      </c>
      <c r="B443" s="94" t="s">
        <v>198</v>
      </c>
      <c r="C443" s="94">
        <v>28590.433</v>
      </c>
      <c r="D443" s="94">
        <v>28591.358</v>
      </c>
      <c r="E443" s="94">
        <v>0.925</v>
      </c>
      <c r="F443" s="94" t="s">
        <v>259</v>
      </c>
      <c r="G443" s="94" t="s">
        <v>52</v>
      </c>
    </row>
    <row r="444" ht="15.75" customHeight="1">
      <c r="A444" s="94" t="s">
        <v>192</v>
      </c>
      <c r="B444" s="94" t="s">
        <v>198</v>
      </c>
      <c r="C444" s="94">
        <v>28594.758</v>
      </c>
      <c r="D444" s="94">
        <v>28595.351</v>
      </c>
      <c r="E444" s="94">
        <v>0.593</v>
      </c>
      <c r="F444" s="94" t="s">
        <v>259</v>
      </c>
      <c r="G444" s="94" t="s">
        <v>52</v>
      </c>
    </row>
    <row r="445" ht="15.75" customHeight="1">
      <c r="A445" s="94" t="s">
        <v>192</v>
      </c>
      <c r="B445" s="94" t="s">
        <v>198</v>
      </c>
      <c r="C445" s="94">
        <v>28595.582</v>
      </c>
      <c r="D445" s="94">
        <v>28596.85</v>
      </c>
      <c r="E445" s="94">
        <v>1.268</v>
      </c>
      <c r="F445" s="94" t="s">
        <v>259</v>
      </c>
      <c r="G445" s="94" t="s">
        <v>52</v>
      </c>
    </row>
    <row r="446" ht="15.75" customHeight="1">
      <c r="A446" s="94" t="s">
        <v>192</v>
      </c>
      <c r="B446" s="94" t="s">
        <v>198</v>
      </c>
      <c r="C446" s="94">
        <v>28598.276</v>
      </c>
      <c r="D446" s="94">
        <v>28598.685</v>
      </c>
      <c r="E446" s="94">
        <v>0.409</v>
      </c>
      <c r="F446" s="94" t="s">
        <v>259</v>
      </c>
      <c r="G446" s="94" t="s">
        <v>52</v>
      </c>
    </row>
    <row r="447" ht="15.75" customHeight="1">
      <c r="A447" s="94" t="s">
        <v>192</v>
      </c>
      <c r="B447" s="94" t="s">
        <v>198</v>
      </c>
      <c r="C447" s="94">
        <v>28603.62</v>
      </c>
      <c r="D447" s="94">
        <v>28604.128</v>
      </c>
      <c r="E447" s="94">
        <v>0.508</v>
      </c>
      <c r="F447" s="94" t="s">
        <v>259</v>
      </c>
      <c r="G447" s="94" t="s">
        <v>52</v>
      </c>
    </row>
    <row r="448" ht="15.75" customHeight="1">
      <c r="A448" s="94" t="s">
        <v>192</v>
      </c>
      <c r="B448" s="94" t="s">
        <v>198</v>
      </c>
      <c r="C448" s="94">
        <v>28604.769</v>
      </c>
      <c r="D448" s="94">
        <v>28606.124</v>
      </c>
      <c r="E448" s="94">
        <v>1.355</v>
      </c>
      <c r="F448" s="94" t="s">
        <v>259</v>
      </c>
      <c r="G448" s="94" t="s">
        <v>52</v>
      </c>
    </row>
    <row r="449" ht="15.75" customHeight="1">
      <c r="A449" s="94" t="s">
        <v>192</v>
      </c>
      <c r="B449" s="94" t="s">
        <v>198</v>
      </c>
      <c r="C449" s="94">
        <v>28606.868</v>
      </c>
      <c r="D449" s="94">
        <v>28608.534</v>
      </c>
      <c r="E449" s="94">
        <v>1.666</v>
      </c>
      <c r="F449" s="94" t="s">
        <v>259</v>
      </c>
      <c r="G449" s="94" t="s">
        <v>52</v>
      </c>
    </row>
    <row r="450" ht="15.75" customHeight="1">
      <c r="A450" s="94" t="s">
        <v>192</v>
      </c>
      <c r="B450" s="94" t="s">
        <v>198</v>
      </c>
      <c r="C450" s="94">
        <v>28610.775</v>
      </c>
      <c r="D450" s="94">
        <v>28611.914</v>
      </c>
      <c r="E450" s="94">
        <v>1.139</v>
      </c>
      <c r="F450" s="94" t="s">
        <v>259</v>
      </c>
      <c r="G450" s="94" t="s">
        <v>52</v>
      </c>
    </row>
    <row r="451" ht="15.75" customHeight="1">
      <c r="A451" s="94" t="s">
        <v>192</v>
      </c>
      <c r="B451" s="94" t="s">
        <v>198</v>
      </c>
      <c r="C451" s="94">
        <v>28614.088</v>
      </c>
      <c r="D451" s="94">
        <v>28614.384</v>
      </c>
      <c r="E451" s="94">
        <v>0.296</v>
      </c>
      <c r="F451" s="94" t="s">
        <v>259</v>
      </c>
      <c r="G451" s="94" t="s">
        <v>52</v>
      </c>
    </row>
    <row r="452" ht="15.75" customHeight="1">
      <c r="A452" s="94" t="s">
        <v>192</v>
      </c>
      <c r="B452" s="94" t="s">
        <v>198</v>
      </c>
      <c r="C452" s="94">
        <v>28614.733</v>
      </c>
      <c r="D452" s="94">
        <v>28615.449</v>
      </c>
      <c r="E452" s="94">
        <v>0.716</v>
      </c>
      <c r="F452" s="94" t="s">
        <v>259</v>
      </c>
      <c r="G452" s="94" t="s">
        <v>52</v>
      </c>
    </row>
    <row r="453" ht="15.75" customHeight="1">
      <c r="A453" s="94" t="s">
        <v>192</v>
      </c>
      <c r="B453" s="94" t="s">
        <v>198</v>
      </c>
      <c r="C453" s="94">
        <v>28617.624</v>
      </c>
      <c r="D453" s="94">
        <v>28618.133</v>
      </c>
      <c r="E453" s="94">
        <v>0.509</v>
      </c>
      <c r="F453" s="94" t="s">
        <v>259</v>
      </c>
      <c r="G453" s="94" t="s">
        <v>52</v>
      </c>
    </row>
    <row r="454" ht="15.75" customHeight="1">
      <c r="A454" s="94" t="s">
        <v>192</v>
      </c>
      <c r="B454" s="94" t="s">
        <v>198</v>
      </c>
      <c r="C454" s="94">
        <v>28618.596</v>
      </c>
      <c r="D454" s="94">
        <v>28619.194</v>
      </c>
      <c r="E454" s="94">
        <v>0.598</v>
      </c>
      <c r="F454" s="94" t="s">
        <v>259</v>
      </c>
      <c r="G454" s="94" t="s">
        <v>52</v>
      </c>
    </row>
    <row r="455" ht="15.75" customHeight="1">
      <c r="A455" s="94" t="s">
        <v>192</v>
      </c>
      <c r="B455" s="94" t="s">
        <v>198</v>
      </c>
      <c r="C455" s="94">
        <v>29409.218</v>
      </c>
      <c r="D455" s="94">
        <v>29410.081</v>
      </c>
      <c r="E455" s="94">
        <v>0.863</v>
      </c>
      <c r="F455" s="94" t="s">
        <v>259</v>
      </c>
      <c r="G455" s="94" t="s">
        <v>52</v>
      </c>
    </row>
    <row r="456" ht="15.75" customHeight="1">
      <c r="A456" s="94" t="s">
        <v>192</v>
      </c>
      <c r="B456" s="94" t="s">
        <v>198</v>
      </c>
      <c r="C456" s="94">
        <v>29423.36</v>
      </c>
      <c r="D456" s="94">
        <v>29424.355</v>
      </c>
      <c r="E456" s="94">
        <v>0.995</v>
      </c>
      <c r="F456" s="94" t="s">
        <v>259</v>
      </c>
      <c r="G456" s="94" t="s">
        <v>52</v>
      </c>
    </row>
    <row r="457" ht="15.75" customHeight="1">
      <c r="A457" s="94" t="s">
        <v>192</v>
      </c>
      <c r="B457" s="94" t="s">
        <v>198</v>
      </c>
      <c r="C457" s="94">
        <v>29425.34</v>
      </c>
      <c r="D457" s="94">
        <v>29425.744</v>
      </c>
      <c r="E457" s="94">
        <v>0.404</v>
      </c>
      <c r="F457" s="94" t="s">
        <v>259</v>
      </c>
      <c r="G457" s="94" t="s">
        <v>52</v>
      </c>
    </row>
    <row r="458" ht="15.75" customHeight="1">
      <c r="A458" s="94" t="s">
        <v>192</v>
      </c>
      <c r="B458" s="94" t="s">
        <v>198</v>
      </c>
      <c r="C458" s="94">
        <v>29430.712</v>
      </c>
      <c r="D458" s="94">
        <v>29432.063</v>
      </c>
      <c r="E458" s="94">
        <v>1.351</v>
      </c>
      <c r="F458" s="94" t="s">
        <v>259</v>
      </c>
      <c r="G458" s="94" t="s">
        <v>52</v>
      </c>
    </row>
    <row r="459" ht="15.75" customHeight="1">
      <c r="A459" s="94" t="s">
        <v>192</v>
      </c>
      <c r="B459" s="94" t="s">
        <v>198</v>
      </c>
      <c r="C459" s="94">
        <v>29448.882</v>
      </c>
      <c r="D459" s="94">
        <v>29449.166</v>
      </c>
      <c r="E459" s="94">
        <v>0.284</v>
      </c>
      <c r="F459" s="94" t="s">
        <v>30</v>
      </c>
      <c r="G459" s="94" t="s">
        <v>52</v>
      </c>
    </row>
    <row r="460" ht="15.75" customHeight="1">
      <c r="A460" s="94" t="s">
        <v>192</v>
      </c>
      <c r="B460" s="94" t="s">
        <v>198</v>
      </c>
      <c r="C460" s="94">
        <v>29452.915</v>
      </c>
      <c r="D460" s="94">
        <v>29453.836</v>
      </c>
      <c r="E460" s="94">
        <v>0.921</v>
      </c>
      <c r="F460" s="94" t="s">
        <v>259</v>
      </c>
      <c r="G460" s="94" t="s">
        <v>52</v>
      </c>
    </row>
    <row r="461" ht="15.75" customHeight="1">
      <c r="A461" s="94" t="s">
        <v>192</v>
      </c>
      <c r="B461" s="94" t="s">
        <v>198</v>
      </c>
      <c r="C461" s="94">
        <v>29456.652</v>
      </c>
      <c r="D461" s="94">
        <v>29457.677</v>
      </c>
      <c r="E461" s="94">
        <v>1.025</v>
      </c>
      <c r="F461" s="94" t="s">
        <v>259</v>
      </c>
      <c r="G461" s="94" t="s">
        <v>52</v>
      </c>
    </row>
    <row r="462" ht="15.75" customHeight="1">
      <c r="A462" s="94" t="s">
        <v>192</v>
      </c>
      <c r="B462" s="94" t="s">
        <v>198</v>
      </c>
      <c r="C462" s="94">
        <v>34680.67</v>
      </c>
      <c r="D462" s="94">
        <v>34682.258</v>
      </c>
      <c r="E462" s="94">
        <v>1.588</v>
      </c>
      <c r="F462" s="94" t="s">
        <v>259</v>
      </c>
      <c r="G462" s="94" t="s">
        <v>52</v>
      </c>
    </row>
    <row r="463" ht="15.75" customHeight="1">
      <c r="A463" s="94" t="s">
        <v>192</v>
      </c>
      <c r="B463" s="94" t="s">
        <v>198</v>
      </c>
      <c r="C463" s="94">
        <v>34683.705</v>
      </c>
      <c r="D463" s="94">
        <v>34684.873</v>
      </c>
      <c r="E463" s="94">
        <v>1.168</v>
      </c>
      <c r="F463" s="94" t="s">
        <v>259</v>
      </c>
      <c r="G463" s="94" t="s">
        <v>52</v>
      </c>
    </row>
    <row r="464" ht="15.75" customHeight="1">
      <c r="A464" s="94" t="s">
        <v>192</v>
      </c>
      <c r="B464" s="94" t="s">
        <v>198</v>
      </c>
      <c r="C464" s="94">
        <v>34685.471</v>
      </c>
      <c r="D464" s="94">
        <v>34686.337</v>
      </c>
      <c r="E464" s="94">
        <v>0.866</v>
      </c>
      <c r="F464" s="94" t="s">
        <v>259</v>
      </c>
      <c r="G464" s="94" t="s">
        <v>52</v>
      </c>
    </row>
    <row r="465" ht="15.75" customHeight="1">
      <c r="A465" s="94" t="s">
        <v>192</v>
      </c>
      <c r="B465" s="94" t="s">
        <v>198</v>
      </c>
      <c r="C465" s="94">
        <v>34686.663</v>
      </c>
      <c r="D465" s="94">
        <v>34687.956</v>
      </c>
      <c r="E465" s="94">
        <v>1.293</v>
      </c>
      <c r="F465" s="94" t="s">
        <v>259</v>
      </c>
      <c r="G465" s="94" t="s">
        <v>52</v>
      </c>
    </row>
    <row r="466" ht="15.75" customHeight="1">
      <c r="A466" s="94" t="s">
        <v>192</v>
      </c>
      <c r="B466" s="94" t="s">
        <v>198</v>
      </c>
      <c r="C466" s="94">
        <v>34689.592</v>
      </c>
      <c r="D466" s="94">
        <v>34690.688</v>
      </c>
      <c r="E466" s="94">
        <v>1.096</v>
      </c>
      <c r="F466" s="94" t="s">
        <v>259</v>
      </c>
      <c r="G466" s="94" t="s">
        <v>52</v>
      </c>
    </row>
    <row r="467" ht="15.75" customHeight="1">
      <c r="A467" s="94" t="s">
        <v>192</v>
      </c>
      <c r="B467" s="94" t="s">
        <v>198</v>
      </c>
      <c r="C467" s="94">
        <v>34691.582</v>
      </c>
      <c r="D467" s="94">
        <v>34692.455</v>
      </c>
      <c r="E467" s="94">
        <v>0.873</v>
      </c>
      <c r="F467" s="94" t="s">
        <v>259</v>
      </c>
      <c r="G467" s="94" t="s">
        <v>52</v>
      </c>
    </row>
    <row r="468" ht="15.75" customHeight="1">
      <c r="A468" s="94" t="s">
        <v>192</v>
      </c>
      <c r="B468" s="94" t="s">
        <v>198</v>
      </c>
      <c r="C468" s="94">
        <v>34693.377</v>
      </c>
      <c r="D468" s="94">
        <v>34694.15</v>
      </c>
      <c r="E468" s="94">
        <v>0.773</v>
      </c>
      <c r="F468" s="94" t="s">
        <v>259</v>
      </c>
      <c r="G468" s="94" t="s">
        <v>52</v>
      </c>
    </row>
    <row r="469" ht="15.75" customHeight="1">
      <c r="A469" s="94" t="s">
        <v>192</v>
      </c>
      <c r="B469" s="94" t="s">
        <v>198</v>
      </c>
      <c r="C469" s="94">
        <v>34694.649</v>
      </c>
      <c r="D469" s="94">
        <v>34695.421</v>
      </c>
      <c r="E469" s="94">
        <v>0.772</v>
      </c>
      <c r="F469" s="94" t="s">
        <v>259</v>
      </c>
      <c r="G469" s="94" t="s">
        <v>52</v>
      </c>
    </row>
    <row r="470" ht="15.75" customHeight="1">
      <c r="A470" s="94" t="s">
        <v>192</v>
      </c>
      <c r="B470" s="94" t="s">
        <v>198</v>
      </c>
      <c r="C470" s="94">
        <v>34695.771</v>
      </c>
      <c r="D470" s="94">
        <v>34697.461</v>
      </c>
      <c r="E470" s="94">
        <v>1.69</v>
      </c>
      <c r="F470" s="94" t="s">
        <v>259</v>
      </c>
      <c r="G470" s="94" t="s">
        <v>52</v>
      </c>
    </row>
    <row r="471" ht="15.75" customHeight="1">
      <c r="A471" s="94" t="s">
        <v>192</v>
      </c>
      <c r="B471" s="94" t="s">
        <v>198</v>
      </c>
      <c r="C471" s="94">
        <v>34699.15</v>
      </c>
      <c r="D471" s="94">
        <v>34699.959</v>
      </c>
      <c r="E471" s="94">
        <v>0.809</v>
      </c>
      <c r="F471" s="94" t="s">
        <v>259</v>
      </c>
      <c r="G471" s="94" t="s">
        <v>52</v>
      </c>
    </row>
    <row r="472" ht="15.75" customHeight="1">
      <c r="A472" s="94" t="s">
        <v>192</v>
      </c>
      <c r="B472" s="94" t="s">
        <v>198</v>
      </c>
      <c r="C472" s="94">
        <v>34700.777</v>
      </c>
      <c r="D472" s="94">
        <v>34701.862</v>
      </c>
      <c r="E472" s="94">
        <v>1.085</v>
      </c>
      <c r="F472" s="94" t="s">
        <v>259</v>
      </c>
      <c r="G472" s="94" t="s">
        <v>52</v>
      </c>
    </row>
    <row r="473" ht="15.75" customHeight="1">
      <c r="A473" s="94" t="s">
        <v>192</v>
      </c>
      <c r="B473" s="94" t="s">
        <v>198</v>
      </c>
      <c r="C473" s="94">
        <v>34706.642</v>
      </c>
      <c r="D473" s="94">
        <v>34707.583</v>
      </c>
      <c r="E473" s="94">
        <v>0.941</v>
      </c>
      <c r="F473" s="94" t="s">
        <v>259</v>
      </c>
      <c r="G473" s="94" t="s">
        <v>52</v>
      </c>
    </row>
    <row r="474" ht="15.75" customHeight="1">
      <c r="A474" s="94" t="s">
        <v>192</v>
      </c>
      <c r="B474" s="94" t="s">
        <v>198</v>
      </c>
      <c r="C474" s="94">
        <v>34709.633</v>
      </c>
      <c r="D474" s="94">
        <v>34710.835</v>
      </c>
      <c r="E474" s="94">
        <v>1.202</v>
      </c>
      <c r="F474" s="94" t="s">
        <v>259</v>
      </c>
      <c r="G474" s="94" t="s">
        <v>52</v>
      </c>
    </row>
    <row r="475" ht="15.75" customHeight="1">
      <c r="A475" s="94" t="s">
        <v>192</v>
      </c>
      <c r="B475" s="94" t="s">
        <v>198</v>
      </c>
      <c r="C475" s="94">
        <v>34715.914</v>
      </c>
      <c r="D475" s="94">
        <v>34716.794</v>
      </c>
      <c r="E475" s="94">
        <v>0.88</v>
      </c>
      <c r="F475" s="94" t="s">
        <v>259</v>
      </c>
      <c r="G475" s="94" t="s">
        <v>52</v>
      </c>
    </row>
    <row r="476" ht="15.75" customHeight="1">
      <c r="A476" s="94" t="s">
        <v>192</v>
      </c>
      <c r="B476" s="94" t="s">
        <v>198</v>
      </c>
      <c r="C476" s="94">
        <v>34719.3</v>
      </c>
      <c r="D476" s="94">
        <v>34721.888</v>
      </c>
      <c r="E476" s="94">
        <v>2.588</v>
      </c>
      <c r="F476" s="94" t="s">
        <v>259</v>
      </c>
      <c r="G476" s="94" t="s">
        <v>52</v>
      </c>
    </row>
    <row r="477" ht="15.75" customHeight="1">
      <c r="A477" s="94" t="s">
        <v>192</v>
      </c>
      <c r="B477" s="94" t="s">
        <v>198</v>
      </c>
      <c r="C477" s="94">
        <v>34723.392</v>
      </c>
      <c r="D477" s="94">
        <v>34725.2</v>
      </c>
      <c r="E477" s="94">
        <v>1.808</v>
      </c>
      <c r="F477" s="94" t="s">
        <v>259</v>
      </c>
      <c r="G477" s="94" t="s">
        <v>52</v>
      </c>
    </row>
    <row r="478" ht="15.75" customHeight="1">
      <c r="A478" s="94" t="s">
        <v>192</v>
      </c>
      <c r="B478" s="94" t="s">
        <v>198</v>
      </c>
      <c r="C478" s="94">
        <v>34725.372</v>
      </c>
      <c r="D478" s="94">
        <v>34728.123</v>
      </c>
      <c r="E478" s="94">
        <v>2.751</v>
      </c>
      <c r="F478" s="94" t="s">
        <v>259</v>
      </c>
      <c r="G478" s="94" t="s">
        <v>52</v>
      </c>
    </row>
    <row r="479" ht="15.75" customHeight="1">
      <c r="A479" s="94" t="s">
        <v>192</v>
      </c>
      <c r="B479" s="94" t="s">
        <v>198</v>
      </c>
      <c r="C479" s="94">
        <v>34730.186</v>
      </c>
      <c r="D479" s="94">
        <v>34731.928</v>
      </c>
      <c r="E479" s="94">
        <v>1.742</v>
      </c>
      <c r="F479" s="94" t="s">
        <v>259</v>
      </c>
      <c r="G479" s="94" t="s">
        <v>52</v>
      </c>
    </row>
    <row r="480" ht="15.75" customHeight="1">
      <c r="A480" s="94" t="s">
        <v>192</v>
      </c>
      <c r="B480" s="94" t="s">
        <v>198</v>
      </c>
      <c r="C480" s="94">
        <v>34735.362</v>
      </c>
      <c r="D480" s="94">
        <v>34737.76</v>
      </c>
      <c r="E480" s="94">
        <v>2.398</v>
      </c>
      <c r="F480" s="94" t="s">
        <v>259</v>
      </c>
      <c r="G480" s="94" t="s">
        <v>52</v>
      </c>
    </row>
    <row r="481" ht="15.75" hidden="1" customHeight="1">
      <c r="A481" s="94" t="s">
        <v>342</v>
      </c>
      <c r="B481" s="94"/>
      <c r="C481" s="94">
        <v>3780.0</v>
      </c>
      <c r="D481" s="94">
        <v>3840.0</v>
      </c>
      <c r="E481" s="94">
        <v>60.0</v>
      </c>
      <c r="F481" s="94" t="s">
        <v>343</v>
      </c>
      <c r="G481" s="94" t="s">
        <v>52</v>
      </c>
    </row>
    <row r="482" ht="15.75" hidden="1" customHeight="1">
      <c r="A482" s="94" t="s">
        <v>342</v>
      </c>
      <c r="B482" s="94"/>
      <c r="C482" s="94">
        <v>4260.0</v>
      </c>
      <c r="D482" s="94">
        <v>4320.0</v>
      </c>
      <c r="E482" s="94">
        <v>60.0</v>
      </c>
      <c r="F482" s="94" t="s">
        <v>344</v>
      </c>
      <c r="G482" s="94" t="s">
        <v>52</v>
      </c>
    </row>
    <row r="483" ht="15.75" hidden="1" customHeight="1">
      <c r="A483" s="94" t="s">
        <v>342</v>
      </c>
      <c r="B483" s="94"/>
      <c r="C483" s="94">
        <v>6900.0</v>
      </c>
      <c r="D483" s="94">
        <v>6960.0</v>
      </c>
      <c r="E483" s="94">
        <v>60.0</v>
      </c>
      <c r="F483" s="94" t="s">
        <v>345</v>
      </c>
      <c r="G483" s="94" t="s">
        <v>52</v>
      </c>
    </row>
    <row r="484" ht="15.75" hidden="1" customHeight="1">
      <c r="A484" s="94" t="s">
        <v>342</v>
      </c>
      <c r="B484" s="94"/>
      <c r="C484" s="94">
        <v>10620.0</v>
      </c>
      <c r="D484" s="94">
        <v>10680.0</v>
      </c>
      <c r="E484" s="94">
        <v>60.0</v>
      </c>
      <c r="F484" s="94" t="s">
        <v>346</v>
      </c>
      <c r="G484" s="94" t="s">
        <v>52</v>
      </c>
    </row>
    <row r="485" ht="15.75" hidden="1" customHeight="1">
      <c r="A485" s="94" t="s">
        <v>342</v>
      </c>
      <c r="B485" s="94"/>
      <c r="C485" s="94">
        <v>15180.0</v>
      </c>
      <c r="D485" s="94">
        <v>15240.0</v>
      </c>
      <c r="E485" s="94">
        <v>60.0</v>
      </c>
      <c r="F485" s="94" t="s">
        <v>347</v>
      </c>
      <c r="G485" s="94" t="s">
        <v>52</v>
      </c>
    </row>
    <row r="486" ht="15.75" hidden="1" customHeight="1">
      <c r="A486" s="94" t="s">
        <v>342</v>
      </c>
      <c r="B486" s="94"/>
      <c r="C486" s="94">
        <v>20160.0</v>
      </c>
      <c r="D486" s="94">
        <v>20220.0</v>
      </c>
      <c r="E486" s="94">
        <v>60.0</v>
      </c>
      <c r="F486" s="94" t="s">
        <v>348</v>
      </c>
      <c r="G486" s="94" t="s">
        <v>52</v>
      </c>
    </row>
    <row r="487" ht="15.75" hidden="1" customHeight="1">
      <c r="A487" s="94" t="s">
        <v>342</v>
      </c>
      <c r="B487" s="94"/>
      <c r="C487" s="94">
        <v>20880.0</v>
      </c>
      <c r="D487" s="94">
        <v>20940.0</v>
      </c>
      <c r="E487" s="94">
        <v>60.0</v>
      </c>
      <c r="F487" s="94" t="s">
        <v>349</v>
      </c>
      <c r="G487" s="94" t="s">
        <v>52</v>
      </c>
    </row>
    <row r="488" ht="15.75" hidden="1" customHeight="1">
      <c r="A488" s="94" t="s">
        <v>342</v>
      </c>
      <c r="B488" s="94"/>
      <c r="C488" s="94">
        <v>28560.0</v>
      </c>
      <c r="D488" s="94">
        <v>28620.0</v>
      </c>
      <c r="E488" s="94">
        <v>60.0</v>
      </c>
      <c r="F488" s="94" t="s">
        <v>350</v>
      </c>
      <c r="G488" s="94" t="s">
        <v>52</v>
      </c>
    </row>
    <row r="489" ht="15.75" hidden="1" customHeight="1">
      <c r="A489" s="94" t="s">
        <v>342</v>
      </c>
      <c r="B489" s="94"/>
      <c r="C489" s="94">
        <v>29400.0</v>
      </c>
      <c r="D489" s="94">
        <v>29460.0</v>
      </c>
      <c r="E489" s="94">
        <v>60.0</v>
      </c>
      <c r="F489" s="94" t="s">
        <v>351</v>
      </c>
      <c r="G489" s="94" t="s">
        <v>52</v>
      </c>
    </row>
    <row r="490" ht="15.75" hidden="1" customHeight="1">
      <c r="A490" s="94" t="s">
        <v>342</v>
      </c>
      <c r="B490" s="94"/>
      <c r="C490" s="94">
        <v>34680.0</v>
      </c>
      <c r="D490" s="94">
        <v>34740.0</v>
      </c>
      <c r="E490" s="94">
        <v>60.0</v>
      </c>
      <c r="F490" s="94" t="s">
        <v>352</v>
      </c>
      <c r="G490" s="94" t="s">
        <v>52</v>
      </c>
    </row>
    <row r="491" ht="15.75" customHeight="1">
      <c r="A491" s="94" t="s">
        <v>200</v>
      </c>
      <c r="B491" s="94" t="s">
        <v>200</v>
      </c>
      <c r="C491" s="94">
        <v>3790.191</v>
      </c>
      <c r="D491" s="94">
        <v>3790.823</v>
      </c>
      <c r="E491" s="94">
        <v>0.632</v>
      </c>
      <c r="F491" s="94" t="s">
        <v>353</v>
      </c>
      <c r="G491" s="94" t="s">
        <v>52</v>
      </c>
    </row>
    <row r="492" ht="15.75" customHeight="1">
      <c r="A492" s="94" t="s">
        <v>200</v>
      </c>
      <c r="B492" s="94" t="s">
        <v>200</v>
      </c>
      <c r="C492" s="94">
        <v>3795.738</v>
      </c>
      <c r="D492" s="94">
        <v>3796.287</v>
      </c>
      <c r="E492" s="94">
        <v>0.549</v>
      </c>
      <c r="F492" s="94" t="s">
        <v>275</v>
      </c>
      <c r="G492" s="94" t="s">
        <v>52</v>
      </c>
    </row>
    <row r="493" ht="15.75" customHeight="1">
      <c r="A493" s="94" t="s">
        <v>200</v>
      </c>
      <c r="B493" s="94" t="s">
        <v>200</v>
      </c>
      <c r="C493" s="94">
        <v>3806.303</v>
      </c>
      <c r="D493" s="94">
        <v>3807.322</v>
      </c>
      <c r="E493" s="94">
        <v>1.019</v>
      </c>
      <c r="F493" s="94" t="s">
        <v>297</v>
      </c>
      <c r="G493" s="94" t="s">
        <v>52</v>
      </c>
    </row>
    <row r="494" ht="15.75" customHeight="1">
      <c r="A494" s="94" t="s">
        <v>200</v>
      </c>
      <c r="B494" s="94" t="s">
        <v>200</v>
      </c>
      <c r="C494" s="94">
        <v>4283.28</v>
      </c>
      <c r="D494" s="94">
        <v>4283.844</v>
      </c>
      <c r="E494" s="94">
        <v>0.564</v>
      </c>
      <c r="F494" s="94" t="s">
        <v>354</v>
      </c>
      <c r="G494" s="94" t="s">
        <v>52</v>
      </c>
    </row>
    <row r="495" ht="15.75" customHeight="1">
      <c r="A495" s="94" t="s">
        <v>200</v>
      </c>
      <c r="B495" s="94" t="s">
        <v>200</v>
      </c>
      <c r="C495" s="94">
        <v>4284.145</v>
      </c>
      <c r="D495" s="94">
        <v>4284.948</v>
      </c>
      <c r="E495" s="94">
        <v>0.803</v>
      </c>
      <c r="F495" s="94" t="s">
        <v>288</v>
      </c>
      <c r="G495" s="94" t="s">
        <v>52</v>
      </c>
    </row>
    <row r="496" ht="15.75" customHeight="1">
      <c r="A496" s="94" t="s">
        <v>200</v>
      </c>
      <c r="B496" s="94" t="s">
        <v>200</v>
      </c>
      <c r="C496" s="94">
        <v>10624.761</v>
      </c>
      <c r="D496" s="94">
        <v>10625.846</v>
      </c>
      <c r="E496" s="94">
        <v>1.085</v>
      </c>
      <c r="F496" s="94" t="s">
        <v>288</v>
      </c>
      <c r="G496" s="94" t="s">
        <v>52</v>
      </c>
    </row>
    <row r="497" ht="15.75" customHeight="1">
      <c r="A497" s="94" t="s">
        <v>200</v>
      </c>
      <c r="B497" s="94" t="s">
        <v>200</v>
      </c>
      <c r="C497" s="94">
        <v>10631.569</v>
      </c>
      <c r="D497" s="94">
        <v>10634.619</v>
      </c>
      <c r="E497" s="94">
        <v>3.05</v>
      </c>
      <c r="F497" s="94" t="s">
        <v>288</v>
      </c>
      <c r="G497" s="94" t="s">
        <v>52</v>
      </c>
    </row>
    <row r="498" ht="15.75" customHeight="1">
      <c r="A498" s="94" t="s">
        <v>200</v>
      </c>
      <c r="B498" s="94" t="s">
        <v>200</v>
      </c>
      <c r="C498" s="94">
        <v>10637.472</v>
      </c>
      <c r="D498" s="94">
        <v>10637.781</v>
      </c>
      <c r="E498" s="94">
        <v>0.309</v>
      </c>
      <c r="F498" s="94" t="s">
        <v>288</v>
      </c>
      <c r="G498" s="94" t="s">
        <v>52</v>
      </c>
    </row>
    <row r="499" ht="15.75" customHeight="1">
      <c r="A499" s="94" t="s">
        <v>200</v>
      </c>
      <c r="B499" s="94" t="s">
        <v>200</v>
      </c>
      <c r="C499" s="94">
        <v>10658.92</v>
      </c>
      <c r="D499" s="94">
        <v>10660.351</v>
      </c>
      <c r="E499" s="94">
        <v>1.431</v>
      </c>
      <c r="F499" s="94" t="s">
        <v>355</v>
      </c>
      <c r="G499" s="94" t="s">
        <v>52</v>
      </c>
    </row>
    <row r="500" ht="15.75" customHeight="1">
      <c r="A500" s="94" t="s">
        <v>200</v>
      </c>
      <c r="B500" s="94" t="s">
        <v>200</v>
      </c>
      <c r="C500" s="94">
        <v>10664.963</v>
      </c>
      <c r="D500" s="94">
        <v>10665.548</v>
      </c>
      <c r="E500" s="94">
        <v>0.585</v>
      </c>
      <c r="F500" s="94" t="s">
        <v>356</v>
      </c>
      <c r="G500" s="94" t="s">
        <v>52</v>
      </c>
    </row>
    <row r="501" ht="15.75" customHeight="1">
      <c r="A501" s="94" t="s">
        <v>200</v>
      </c>
      <c r="B501" s="94" t="s">
        <v>200</v>
      </c>
      <c r="C501" s="94">
        <v>10665.994</v>
      </c>
      <c r="D501" s="94">
        <v>10666.88</v>
      </c>
      <c r="E501" s="94">
        <v>0.886</v>
      </c>
      <c r="F501" s="94" t="s">
        <v>357</v>
      </c>
      <c r="G501" s="94" t="s">
        <v>52</v>
      </c>
    </row>
    <row r="502" ht="15.75" customHeight="1">
      <c r="A502" s="94" t="s">
        <v>200</v>
      </c>
      <c r="B502" s="94" t="s">
        <v>200</v>
      </c>
      <c r="C502" s="94">
        <v>10667.266</v>
      </c>
      <c r="D502" s="94">
        <v>10668.343</v>
      </c>
      <c r="E502" s="94">
        <v>1.077</v>
      </c>
      <c r="F502" s="94" t="s">
        <v>358</v>
      </c>
      <c r="G502" s="94" t="s">
        <v>52</v>
      </c>
    </row>
    <row r="503" ht="15.75" customHeight="1">
      <c r="A503" s="94" t="s">
        <v>200</v>
      </c>
      <c r="B503" s="94" t="s">
        <v>200</v>
      </c>
      <c r="C503" s="94">
        <v>10670.439</v>
      </c>
      <c r="D503" s="94">
        <v>10671.247</v>
      </c>
      <c r="E503" s="94">
        <v>0.808</v>
      </c>
      <c r="F503" s="94" t="s">
        <v>359</v>
      </c>
      <c r="G503" s="94" t="s">
        <v>52</v>
      </c>
    </row>
    <row r="504" ht="15.75" customHeight="1">
      <c r="A504" s="94" t="s">
        <v>200</v>
      </c>
      <c r="B504" s="94" t="s">
        <v>200</v>
      </c>
      <c r="C504" s="94">
        <v>10672.236</v>
      </c>
      <c r="D504" s="94">
        <v>10672.845</v>
      </c>
      <c r="E504" s="94">
        <v>0.609</v>
      </c>
      <c r="F504" s="94" t="s">
        <v>360</v>
      </c>
      <c r="G504" s="94" t="s">
        <v>52</v>
      </c>
    </row>
    <row r="505" ht="15.75" customHeight="1">
      <c r="A505" s="94" t="s">
        <v>200</v>
      </c>
      <c r="B505" s="94" t="s">
        <v>200</v>
      </c>
      <c r="C505" s="94">
        <v>10673.273</v>
      </c>
      <c r="D505" s="94">
        <v>10673.951</v>
      </c>
      <c r="E505" s="94">
        <v>0.678</v>
      </c>
      <c r="F505" s="94" t="s">
        <v>361</v>
      </c>
      <c r="G505" s="94" t="s">
        <v>52</v>
      </c>
    </row>
    <row r="506" ht="15.75" customHeight="1">
      <c r="A506" s="94" t="s">
        <v>200</v>
      </c>
      <c r="B506" s="94" t="s">
        <v>200</v>
      </c>
      <c r="C506" s="94">
        <v>10675.588</v>
      </c>
      <c r="D506" s="94">
        <v>10677.16</v>
      </c>
      <c r="E506" s="94">
        <v>1.572</v>
      </c>
      <c r="F506" s="94" t="s">
        <v>362</v>
      </c>
      <c r="G506" s="94" t="s">
        <v>52</v>
      </c>
    </row>
    <row r="507" ht="15.75" customHeight="1">
      <c r="A507" s="94" t="s">
        <v>200</v>
      </c>
      <c r="B507" s="94" t="s">
        <v>200</v>
      </c>
      <c r="C507" s="94">
        <v>10677.707</v>
      </c>
      <c r="D507" s="94">
        <v>10678.578</v>
      </c>
      <c r="E507" s="94">
        <v>0.871</v>
      </c>
      <c r="F507" s="94" t="s">
        <v>363</v>
      </c>
      <c r="G507" s="94" t="s">
        <v>52</v>
      </c>
    </row>
    <row r="508" ht="15.75" customHeight="1">
      <c r="A508" s="94" t="s">
        <v>200</v>
      </c>
      <c r="B508" s="94" t="s">
        <v>200</v>
      </c>
      <c r="C508" s="94">
        <v>15184.422</v>
      </c>
      <c r="D508" s="94">
        <v>15184.977</v>
      </c>
      <c r="E508" s="94">
        <v>0.555</v>
      </c>
      <c r="F508" s="94" t="s">
        <v>364</v>
      </c>
      <c r="G508" s="94" t="s">
        <v>52</v>
      </c>
    </row>
    <row r="509" ht="15.75" customHeight="1">
      <c r="A509" s="94" t="s">
        <v>200</v>
      </c>
      <c r="B509" s="94" t="s">
        <v>200</v>
      </c>
      <c r="C509" s="94">
        <v>15188.295</v>
      </c>
      <c r="D509" s="94">
        <v>15190.039</v>
      </c>
      <c r="E509" s="94">
        <v>1.744</v>
      </c>
      <c r="F509" s="94" t="s">
        <v>288</v>
      </c>
      <c r="G509" s="94" t="s">
        <v>52</v>
      </c>
    </row>
    <row r="510" ht="15.75" customHeight="1">
      <c r="A510" s="94" t="s">
        <v>200</v>
      </c>
      <c r="B510" s="94" t="s">
        <v>200</v>
      </c>
      <c r="C510" s="94">
        <v>15191.465</v>
      </c>
      <c r="D510" s="94">
        <v>15192.652</v>
      </c>
      <c r="E510" s="94">
        <v>1.187</v>
      </c>
      <c r="F510" s="94" t="s">
        <v>365</v>
      </c>
      <c r="G510" s="94" t="s">
        <v>52</v>
      </c>
    </row>
    <row r="511" ht="15.75" customHeight="1">
      <c r="A511" s="94" t="s">
        <v>200</v>
      </c>
      <c r="B511" s="94" t="s">
        <v>200</v>
      </c>
      <c r="C511" s="94">
        <v>15193.163</v>
      </c>
      <c r="D511" s="94">
        <v>15194.59</v>
      </c>
      <c r="E511" s="94">
        <v>1.427</v>
      </c>
      <c r="F511" s="94" t="s">
        <v>366</v>
      </c>
      <c r="G511" s="94" t="s">
        <v>52</v>
      </c>
    </row>
    <row r="512" ht="15.75" customHeight="1">
      <c r="A512" s="94" t="s">
        <v>200</v>
      </c>
      <c r="B512" s="94" t="s">
        <v>200</v>
      </c>
      <c r="C512" s="94">
        <v>15195.391</v>
      </c>
      <c r="D512" s="94">
        <v>15196.98</v>
      </c>
      <c r="E512" s="94">
        <v>1.589</v>
      </c>
      <c r="F512" s="94" t="s">
        <v>288</v>
      </c>
      <c r="G512" s="94" t="s">
        <v>52</v>
      </c>
    </row>
    <row r="513" ht="15.75" customHeight="1">
      <c r="A513" s="94" t="s">
        <v>200</v>
      </c>
      <c r="B513" s="94" t="s">
        <v>200</v>
      </c>
      <c r="C513" s="94">
        <v>15197.311</v>
      </c>
      <c r="D513" s="94">
        <v>15198.76</v>
      </c>
      <c r="E513" s="94">
        <v>1.449</v>
      </c>
      <c r="F513" s="94" t="s">
        <v>367</v>
      </c>
      <c r="G513" s="94" t="s">
        <v>52</v>
      </c>
    </row>
    <row r="514" ht="15.75" customHeight="1">
      <c r="A514" s="94" t="s">
        <v>200</v>
      </c>
      <c r="B514" s="94" t="s">
        <v>200</v>
      </c>
      <c r="C514" s="94">
        <v>15201.045</v>
      </c>
      <c r="D514" s="94">
        <v>15202.046</v>
      </c>
      <c r="E514" s="94">
        <v>1.001</v>
      </c>
      <c r="F514" s="94" t="s">
        <v>368</v>
      </c>
      <c r="G514" s="94" t="s">
        <v>52</v>
      </c>
    </row>
    <row r="515" ht="15.75" customHeight="1">
      <c r="A515" s="94" t="s">
        <v>200</v>
      </c>
      <c r="B515" s="94" t="s">
        <v>200</v>
      </c>
      <c r="C515" s="94">
        <v>15235.374</v>
      </c>
      <c r="D515" s="94">
        <v>15236.843</v>
      </c>
      <c r="E515" s="94">
        <v>1.469</v>
      </c>
      <c r="F515" s="94" t="s">
        <v>288</v>
      </c>
      <c r="G515" s="94" t="s">
        <v>52</v>
      </c>
    </row>
    <row r="516" ht="15.75" customHeight="1">
      <c r="A516" s="94" t="s">
        <v>200</v>
      </c>
      <c r="B516" s="94" t="s">
        <v>200</v>
      </c>
      <c r="C516" s="94">
        <v>20190.9</v>
      </c>
      <c r="D516" s="94">
        <v>20191.272</v>
      </c>
      <c r="E516" s="94">
        <v>0.372</v>
      </c>
      <c r="F516" s="94" t="s">
        <v>369</v>
      </c>
      <c r="G516" s="94" t="s">
        <v>52</v>
      </c>
    </row>
    <row r="517" ht="15.75" customHeight="1">
      <c r="A517" s="94" t="s">
        <v>200</v>
      </c>
      <c r="B517" s="94" t="s">
        <v>200</v>
      </c>
      <c r="C517" s="94">
        <v>20191.834</v>
      </c>
      <c r="D517" s="94">
        <v>20192.109</v>
      </c>
      <c r="E517" s="94">
        <v>0.275</v>
      </c>
      <c r="F517" s="94" t="s">
        <v>370</v>
      </c>
      <c r="G517" s="94" t="s">
        <v>52</v>
      </c>
    </row>
    <row r="518" ht="15.75" customHeight="1">
      <c r="A518" s="94" t="s">
        <v>200</v>
      </c>
      <c r="B518" s="94" t="s">
        <v>200</v>
      </c>
      <c r="C518" s="94">
        <v>20192.718</v>
      </c>
      <c r="D518" s="94">
        <v>20193.783</v>
      </c>
      <c r="E518" s="94">
        <v>1.065</v>
      </c>
      <c r="F518" s="94" t="s">
        <v>371</v>
      </c>
      <c r="G518" s="94" t="s">
        <v>52</v>
      </c>
    </row>
    <row r="519" ht="15.75" customHeight="1">
      <c r="A519" s="94" t="s">
        <v>200</v>
      </c>
      <c r="B519" s="94" t="s">
        <v>200</v>
      </c>
      <c r="C519" s="94">
        <v>20199.376</v>
      </c>
      <c r="D519" s="94">
        <v>20199.84</v>
      </c>
      <c r="E519" s="94">
        <v>0.464</v>
      </c>
      <c r="F519" s="94" t="s">
        <v>372</v>
      </c>
      <c r="G519" s="94" t="s">
        <v>52</v>
      </c>
    </row>
    <row r="520" ht="15.75" customHeight="1">
      <c r="A520" s="94" t="s">
        <v>200</v>
      </c>
      <c r="B520" s="94" t="s">
        <v>200</v>
      </c>
      <c r="C520" s="94">
        <v>20200.47</v>
      </c>
      <c r="D520" s="94">
        <v>20201.248</v>
      </c>
      <c r="E520" s="94">
        <v>0.778</v>
      </c>
      <c r="F520" s="94" t="s">
        <v>373</v>
      </c>
      <c r="G520" s="94" t="s">
        <v>52</v>
      </c>
    </row>
    <row r="521" ht="15.75" customHeight="1">
      <c r="A521" s="94" t="s">
        <v>200</v>
      </c>
      <c r="B521" s="94" t="s">
        <v>200</v>
      </c>
      <c r="C521" s="94">
        <v>20202.294</v>
      </c>
      <c r="D521" s="94">
        <v>20202.741</v>
      </c>
      <c r="E521" s="94">
        <v>0.447</v>
      </c>
      <c r="F521" s="94" t="s">
        <v>374</v>
      </c>
      <c r="G521" s="94" t="s">
        <v>52</v>
      </c>
    </row>
    <row r="522" ht="15.75" customHeight="1">
      <c r="A522" s="94" t="s">
        <v>200</v>
      </c>
      <c r="B522" s="94" t="s">
        <v>200</v>
      </c>
      <c r="C522" s="94">
        <v>20204.392</v>
      </c>
      <c r="D522" s="94">
        <v>20207.027</v>
      </c>
      <c r="E522" s="94">
        <v>2.635</v>
      </c>
      <c r="F522" s="94" t="s">
        <v>375</v>
      </c>
      <c r="G522" s="94" t="s">
        <v>52</v>
      </c>
    </row>
    <row r="523" ht="15.75" customHeight="1">
      <c r="A523" s="94" t="s">
        <v>200</v>
      </c>
      <c r="B523" s="94" t="s">
        <v>200</v>
      </c>
      <c r="C523" s="94">
        <v>20208.533</v>
      </c>
      <c r="D523" s="94">
        <v>20209.63</v>
      </c>
      <c r="E523" s="94">
        <v>1.097</v>
      </c>
      <c r="F523" s="94" t="s">
        <v>376</v>
      </c>
      <c r="G523" s="94" t="s">
        <v>52</v>
      </c>
    </row>
    <row r="524" ht="15.75" customHeight="1">
      <c r="A524" s="94" t="s">
        <v>200</v>
      </c>
      <c r="B524" s="94" t="s">
        <v>200</v>
      </c>
      <c r="C524" s="94">
        <v>20210.287</v>
      </c>
      <c r="D524" s="94">
        <v>20211.153</v>
      </c>
      <c r="E524" s="94">
        <v>0.866</v>
      </c>
      <c r="F524" s="94" t="s">
        <v>288</v>
      </c>
      <c r="G524" s="94" t="s">
        <v>52</v>
      </c>
    </row>
    <row r="525" ht="15.75" customHeight="1">
      <c r="A525" s="94" t="s">
        <v>200</v>
      </c>
      <c r="B525" s="94" t="s">
        <v>200</v>
      </c>
      <c r="C525" s="94">
        <v>20212.72</v>
      </c>
      <c r="D525" s="94">
        <v>20213.008</v>
      </c>
      <c r="E525" s="94">
        <v>0.288</v>
      </c>
      <c r="F525" s="94" t="s">
        <v>377</v>
      </c>
      <c r="G525" s="94" t="s">
        <v>52</v>
      </c>
    </row>
    <row r="526" ht="15.75" customHeight="1">
      <c r="A526" s="94" t="s">
        <v>200</v>
      </c>
      <c r="B526" s="94" t="s">
        <v>200</v>
      </c>
      <c r="C526" s="94">
        <v>20219.156</v>
      </c>
      <c r="D526" s="94">
        <v>20219.7</v>
      </c>
      <c r="E526" s="94">
        <v>0.544</v>
      </c>
      <c r="F526" s="94" t="s">
        <v>378</v>
      </c>
      <c r="G526" s="94" t="s">
        <v>52</v>
      </c>
    </row>
    <row r="527" ht="15.75" customHeight="1">
      <c r="A527" s="94" t="s">
        <v>200</v>
      </c>
      <c r="B527" s="94" t="s">
        <v>200</v>
      </c>
      <c r="C527" s="94">
        <v>20886.761</v>
      </c>
      <c r="D527" s="94">
        <v>20888.326</v>
      </c>
      <c r="E527" s="94">
        <v>1.565</v>
      </c>
      <c r="F527" s="94" t="s">
        <v>379</v>
      </c>
      <c r="G527" s="94" t="s">
        <v>52</v>
      </c>
    </row>
    <row r="528" ht="15.75" customHeight="1">
      <c r="A528" s="94" t="s">
        <v>200</v>
      </c>
      <c r="B528" s="94" t="s">
        <v>200</v>
      </c>
      <c r="C528" s="94">
        <v>20889.153</v>
      </c>
      <c r="D528" s="94">
        <v>20889.53</v>
      </c>
      <c r="E528" s="94">
        <v>0.377</v>
      </c>
      <c r="F528" s="94" t="s">
        <v>288</v>
      </c>
      <c r="G528" s="94" t="s">
        <v>52</v>
      </c>
    </row>
    <row r="529" ht="15.75" customHeight="1">
      <c r="A529" s="94" t="s">
        <v>200</v>
      </c>
      <c r="B529" s="94" t="s">
        <v>200</v>
      </c>
      <c r="C529" s="94">
        <v>20908.399</v>
      </c>
      <c r="D529" s="94">
        <v>20909.214</v>
      </c>
      <c r="E529" s="94">
        <v>0.815</v>
      </c>
      <c r="F529" s="94" t="s">
        <v>288</v>
      </c>
      <c r="G529" s="94" t="s">
        <v>52</v>
      </c>
    </row>
    <row r="530" ht="15.75" customHeight="1">
      <c r="A530" s="94" t="s">
        <v>200</v>
      </c>
      <c r="B530" s="94" t="s">
        <v>200</v>
      </c>
      <c r="C530" s="94">
        <v>20909.537</v>
      </c>
      <c r="D530" s="94">
        <v>20910.232</v>
      </c>
      <c r="E530" s="94">
        <v>0.695</v>
      </c>
      <c r="F530" s="94">
        <v>0.0</v>
      </c>
      <c r="G530" s="94" t="s">
        <v>52</v>
      </c>
    </row>
    <row r="531" ht="15.75" customHeight="1">
      <c r="A531" s="94" t="s">
        <v>200</v>
      </c>
      <c r="B531" s="94" t="s">
        <v>200</v>
      </c>
      <c r="C531" s="94">
        <v>20915.71</v>
      </c>
      <c r="D531" s="94">
        <v>20916.642</v>
      </c>
      <c r="E531" s="94">
        <v>0.932</v>
      </c>
      <c r="F531" s="94" t="s">
        <v>380</v>
      </c>
      <c r="G531" s="94" t="s">
        <v>52</v>
      </c>
    </row>
    <row r="532" ht="15.75" customHeight="1">
      <c r="A532" s="94" t="s">
        <v>200</v>
      </c>
      <c r="B532" s="94" t="s">
        <v>200</v>
      </c>
      <c r="C532" s="94">
        <v>20917.531</v>
      </c>
      <c r="D532" s="94">
        <v>20918.107</v>
      </c>
      <c r="E532" s="94">
        <v>0.576</v>
      </c>
      <c r="F532" s="94" t="s">
        <v>381</v>
      </c>
      <c r="G532" s="94" t="s">
        <v>52</v>
      </c>
    </row>
    <row r="533" ht="15.75" customHeight="1">
      <c r="A533" s="94" t="s">
        <v>200</v>
      </c>
      <c r="B533" s="94" t="s">
        <v>200</v>
      </c>
      <c r="C533" s="94">
        <v>20921.362</v>
      </c>
      <c r="D533" s="94">
        <v>20922.222</v>
      </c>
      <c r="E533" s="94">
        <v>0.86</v>
      </c>
      <c r="F533" s="94" t="s">
        <v>382</v>
      </c>
      <c r="G533" s="94" t="s">
        <v>52</v>
      </c>
    </row>
    <row r="534" ht="15.75" customHeight="1">
      <c r="A534" s="94" t="s">
        <v>200</v>
      </c>
      <c r="B534" s="94" t="s">
        <v>200</v>
      </c>
      <c r="C534" s="94">
        <v>20924.445</v>
      </c>
      <c r="D534" s="94">
        <v>20925.578</v>
      </c>
      <c r="E534" s="94">
        <v>1.133</v>
      </c>
      <c r="F534" s="94" t="s">
        <v>383</v>
      </c>
      <c r="G534" s="94" t="s">
        <v>52</v>
      </c>
    </row>
    <row r="535" ht="15.75" customHeight="1">
      <c r="A535" s="94" t="s">
        <v>200</v>
      </c>
      <c r="B535" s="94" t="s">
        <v>200</v>
      </c>
      <c r="C535" s="94">
        <v>20925.91</v>
      </c>
      <c r="D535" s="94">
        <v>20927.199</v>
      </c>
      <c r="E535" s="94">
        <v>1.289</v>
      </c>
      <c r="F535" s="94" t="s">
        <v>384</v>
      </c>
      <c r="G535" s="94" t="s">
        <v>52</v>
      </c>
    </row>
    <row r="536" ht="15.75" customHeight="1">
      <c r="A536" s="94" t="s">
        <v>200</v>
      </c>
      <c r="B536" s="94" t="s">
        <v>200</v>
      </c>
      <c r="C536" s="94">
        <v>29444.43</v>
      </c>
      <c r="D536" s="94">
        <v>29446.493</v>
      </c>
      <c r="E536" s="94">
        <v>2.063</v>
      </c>
      <c r="F536" s="94" t="s">
        <v>385</v>
      </c>
      <c r="G536" s="94" t="s">
        <v>52</v>
      </c>
    </row>
    <row r="537" ht="15.75" customHeight="1">
      <c r="A537" s="94" t="s">
        <v>200</v>
      </c>
      <c r="B537" s="94" t="s">
        <v>200</v>
      </c>
      <c r="C537" s="94">
        <v>29451.004</v>
      </c>
      <c r="D537" s="94">
        <v>29451.203</v>
      </c>
      <c r="E537" s="94">
        <v>0.199</v>
      </c>
      <c r="F537" s="94" t="s">
        <v>386</v>
      </c>
      <c r="G537" s="94" t="s">
        <v>52</v>
      </c>
    </row>
    <row r="538" ht="15.75" customHeight="1">
      <c r="A538" s="94" t="s">
        <v>200</v>
      </c>
      <c r="B538" s="94" t="s">
        <v>200</v>
      </c>
      <c r="C538" s="94">
        <v>29451.558</v>
      </c>
      <c r="D538" s="94">
        <v>29451.83</v>
      </c>
      <c r="E538" s="94">
        <v>0.272</v>
      </c>
      <c r="F538" s="94" t="s">
        <v>387</v>
      </c>
      <c r="G538" s="94" t="s">
        <v>52</v>
      </c>
    </row>
    <row r="539" ht="15.75" customHeight="1">
      <c r="A539" s="94" t="s">
        <v>200</v>
      </c>
      <c r="B539" s="94" t="s">
        <v>200</v>
      </c>
      <c r="C539" s="94">
        <v>29459.153</v>
      </c>
      <c r="D539" s="94">
        <v>29459.354</v>
      </c>
      <c r="E539" s="94">
        <v>0.201</v>
      </c>
      <c r="F539" s="94" t="s">
        <v>386</v>
      </c>
      <c r="G539" s="94" t="s">
        <v>52</v>
      </c>
    </row>
    <row r="540" ht="15.75" hidden="1" customHeight="1">
      <c r="A540" s="94" t="s">
        <v>388</v>
      </c>
      <c r="B540" s="94" t="s">
        <v>198</v>
      </c>
      <c r="C540" s="94">
        <v>3790.372</v>
      </c>
      <c r="D540" s="94">
        <v>3790.834</v>
      </c>
      <c r="E540" s="94">
        <v>0.462</v>
      </c>
      <c r="F540" s="94" t="s">
        <v>257</v>
      </c>
      <c r="G540" s="94" t="s">
        <v>52</v>
      </c>
    </row>
    <row r="541" ht="15.75" hidden="1" customHeight="1">
      <c r="A541" s="94" t="s">
        <v>388</v>
      </c>
      <c r="B541" s="94" t="s">
        <v>198</v>
      </c>
      <c r="C541" s="94">
        <v>3796.252</v>
      </c>
      <c r="D541" s="94">
        <v>3797.211</v>
      </c>
      <c r="E541" s="94">
        <v>0.959</v>
      </c>
      <c r="F541" s="94" t="s">
        <v>256</v>
      </c>
      <c r="G541" s="94" t="s">
        <v>52</v>
      </c>
    </row>
    <row r="542" ht="15.75" hidden="1" customHeight="1">
      <c r="A542" s="94" t="s">
        <v>388</v>
      </c>
      <c r="B542" s="94" t="s">
        <v>198</v>
      </c>
      <c r="C542" s="94">
        <v>3797.982</v>
      </c>
      <c r="D542" s="94">
        <v>3799.922</v>
      </c>
      <c r="E542" s="94">
        <v>1.94</v>
      </c>
      <c r="F542" s="94" t="s">
        <v>259</v>
      </c>
      <c r="G542" s="94" t="s">
        <v>52</v>
      </c>
    </row>
    <row r="543" ht="15.75" hidden="1" customHeight="1">
      <c r="A543" s="94" t="s">
        <v>388</v>
      </c>
      <c r="B543" s="94" t="s">
        <v>198</v>
      </c>
      <c r="C543" s="94">
        <v>3800.664</v>
      </c>
      <c r="D543" s="94">
        <v>3801.372</v>
      </c>
      <c r="E543" s="94">
        <v>0.708</v>
      </c>
      <c r="F543" s="94" t="s">
        <v>259</v>
      </c>
      <c r="G543" s="94" t="s">
        <v>52</v>
      </c>
    </row>
    <row r="544" ht="15.75" hidden="1" customHeight="1">
      <c r="A544" s="94" t="s">
        <v>388</v>
      </c>
      <c r="B544" s="94" t="s">
        <v>198</v>
      </c>
      <c r="C544" s="94">
        <v>3801.962</v>
      </c>
      <c r="D544" s="94">
        <v>3803.679</v>
      </c>
      <c r="E544" s="94">
        <v>1.717</v>
      </c>
      <c r="F544" s="94" t="s">
        <v>259</v>
      </c>
      <c r="G544" s="94" t="s">
        <v>52</v>
      </c>
    </row>
    <row r="545" ht="15.75" hidden="1" customHeight="1">
      <c r="A545" s="94" t="s">
        <v>388</v>
      </c>
      <c r="B545" s="94" t="s">
        <v>198</v>
      </c>
      <c r="C545" s="94">
        <v>3808.204</v>
      </c>
      <c r="D545" s="94">
        <v>3809.293</v>
      </c>
      <c r="E545" s="94">
        <v>1.089</v>
      </c>
      <c r="F545" s="94" t="s">
        <v>259</v>
      </c>
      <c r="G545" s="94" t="s">
        <v>52</v>
      </c>
    </row>
    <row r="546" ht="15.75" hidden="1" customHeight="1">
      <c r="A546" s="94" t="s">
        <v>388</v>
      </c>
      <c r="B546" s="94" t="s">
        <v>198</v>
      </c>
      <c r="C546" s="94">
        <v>3809.542</v>
      </c>
      <c r="D546" s="94">
        <v>3810.394</v>
      </c>
      <c r="E546" s="94">
        <v>0.852</v>
      </c>
      <c r="F546" s="94" t="s">
        <v>259</v>
      </c>
      <c r="G546" s="94" t="s">
        <v>52</v>
      </c>
    </row>
    <row r="547" ht="15.75" hidden="1" customHeight="1">
      <c r="A547" s="94" t="s">
        <v>388</v>
      </c>
      <c r="B547" s="94" t="s">
        <v>198</v>
      </c>
      <c r="C547" s="94">
        <v>3812.625</v>
      </c>
      <c r="D547" s="94">
        <v>3813.091</v>
      </c>
      <c r="E547" s="94">
        <v>0.466</v>
      </c>
      <c r="F547" s="94" t="s">
        <v>259</v>
      </c>
      <c r="G547" s="94" t="s">
        <v>52</v>
      </c>
    </row>
    <row r="548" ht="15.75" hidden="1" customHeight="1">
      <c r="A548" s="94" t="s">
        <v>388</v>
      </c>
      <c r="B548" s="94" t="s">
        <v>198</v>
      </c>
      <c r="C548" s="94">
        <v>3817.214</v>
      </c>
      <c r="D548" s="94">
        <v>3819.311</v>
      </c>
      <c r="E548" s="94">
        <v>2.097</v>
      </c>
      <c r="F548" s="94" t="s">
        <v>259</v>
      </c>
      <c r="G548" s="94" t="s">
        <v>52</v>
      </c>
    </row>
    <row r="549" ht="15.75" hidden="1" customHeight="1">
      <c r="A549" s="94" t="s">
        <v>388</v>
      </c>
      <c r="B549" s="94" t="s">
        <v>198</v>
      </c>
      <c r="C549" s="94">
        <v>3820.647</v>
      </c>
      <c r="D549" s="94">
        <v>3821.138</v>
      </c>
      <c r="E549" s="94">
        <v>0.491</v>
      </c>
      <c r="F549" s="94" t="s">
        <v>259</v>
      </c>
      <c r="G549" s="94" t="s">
        <v>52</v>
      </c>
    </row>
    <row r="550" ht="15.75" hidden="1" customHeight="1">
      <c r="A550" s="94" t="s">
        <v>388</v>
      </c>
      <c r="B550" s="94" t="s">
        <v>198</v>
      </c>
      <c r="C550" s="94">
        <v>3823.169</v>
      </c>
      <c r="D550" s="94">
        <v>3824.466</v>
      </c>
      <c r="E550" s="94">
        <v>1.297</v>
      </c>
      <c r="F550" s="94" t="s">
        <v>259</v>
      </c>
      <c r="G550" s="94" t="s">
        <v>52</v>
      </c>
    </row>
    <row r="551" ht="15.75" hidden="1" customHeight="1">
      <c r="A551" s="94" t="s">
        <v>388</v>
      </c>
      <c r="B551" s="94" t="s">
        <v>198</v>
      </c>
      <c r="C551" s="94">
        <v>3827.88</v>
      </c>
      <c r="D551" s="94">
        <v>3828.55</v>
      </c>
      <c r="E551" s="94">
        <v>0.67</v>
      </c>
      <c r="F551" s="94" t="s">
        <v>259</v>
      </c>
      <c r="G551" s="94" t="s">
        <v>52</v>
      </c>
    </row>
    <row r="552" ht="15.75" hidden="1" customHeight="1">
      <c r="A552" s="94" t="s">
        <v>388</v>
      </c>
      <c r="B552" s="94" t="s">
        <v>198</v>
      </c>
      <c r="C552" s="94">
        <v>3829.42</v>
      </c>
      <c r="D552" s="94">
        <v>3829.74</v>
      </c>
      <c r="E552" s="94">
        <v>0.32</v>
      </c>
      <c r="F552" s="94" t="s">
        <v>259</v>
      </c>
      <c r="G552" s="94" t="s">
        <v>52</v>
      </c>
    </row>
    <row r="553" ht="15.75" hidden="1" customHeight="1">
      <c r="A553" s="94" t="s">
        <v>388</v>
      </c>
      <c r="B553" s="94" t="s">
        <v>198</v>
      </c>
      <c r="C553" s="94">
        <v>4281.902</v>
      </c>
      <c r="D553" s="94">
        <v>4282.902</v>
      </c>
      <c r="E553" s="94">
        <v>1.0</v>
      </c>
      <c r="F553" s="94" t="s">
        <v>256</v>
      </c>
      <c r="G553" s="94" t="s">
        <v>52</v>
      </c>
    </row>
    <row r="554" ht="15.75" hidden="1" customHeight="1">
      <c r="A554" s="94" t="s">
        <v>388</v>
      </c>
      <c r="B554" s="94" t="s">
        <v>198</v>
      </c>
      <c r="C554" s="94">
        <v>4293.95</v>
      </c>
      <c r="D554" s="94">
        <v>4294.47</v>
      </c>
      <c r="E554" s="94">
        <v>0.52</v>
      </c>
      <c r="F554" s="94" t="s">
        <v>256</v>
      </c>
      <c r="G554" s="94" t="s">
        <v>52</v>
      </c>
    </row>
    <row r="555" ht="15.75" hidden="1" customHeight="1">
      <c r="A555" s="94" t="s">
        <v>388</v>
      </c>
      <c r="B555" s="94" t="s">
        <v>198</v>
      </c>
      <c r="C555" s="94">
        <v>10621.913</v>
      </c>
      <c r="D555" s="94">
        <v>10622.825</v>
      </c>
      <c r="E555" s="94">
        <v>0.912</v>
      </c>
      <c r="F555" s="94" t="s">
        <v>256</v>
      </c>
      <c r="G555" s="94" t="s">
        <v>52</v>
      </c>
    </row>
    <row r="556" ht="15.75" hidden="1" customHeight="1">
      <c r="A556" s="94" t="s">
        <v>388</v>
      </c>
      <c r="B556" s="94" t="s">
        <v>198</v>
      </c>
      <c r="C556" s="94">
        <v>10623.309</v>
      </c>
      <c r="D556" s="94">
        <v>10623.824</v>
      </c>
      <c r="E556" s="94">
        <v>0.515</v>
      </c>
      <c r="F556" s="94" t="s">
        <v>256</v>
      </c>
      <c r="G556" s="94" t="s">
        <v>52</v>
      </c>
    </row>
    <row r="557" ht="15.75" hidden="1" customHeight="1">
      <c r="A557" s="94" t="s">
        <v>388</v>
      </c>
      <c r="B557" s="94" t="s">
        <v>198</v>
      </c>
      <c r="C557" s="94">
        <v>10627.614</v>
      </c>
      <c r="D557" s="94">
        <v>10629.009</v>
      </c>
      <c r="E557" s="94">
        <v>1.395</v>
      </c>
      <c r="F557" s="94" t="s">
        <v>256</v>
      </c>
      <c r="G557" s="94" t="s">
        <v>52</v>
      </c>
    </row>
    <row r="558" ht="15.75" hidden="1" customHeight="1">
      <c r="A558" s="94" t="s">
        <v>388</v>
      </c>
      <c r="B558" s="94" t="s">
        <v>198</v>
      </c>
      <c r="C558" s="94">
        <v>10629.952</v>
      </c>
      <c r="D558" s="94">
        <v>10630.589</v>
      </c>
      <c r="E558" s="94">
        <v>0.637</v>
      </c>
      <c r="F558" s="94" t="s">
        <v>256</v>
      </c>
      <c r="G558" s="94" t="s">
        <v>52</v>
      </c>
    </row>
    <row r="559" ht="15.75" hidden="1" customHeight="1">
      <c r="A559" s="94" t="s">
        <v>388</v>
      </c>
      <c r="B559" s="94" t="s">
        <v>198</v>
      </c>
      <c r="C559" s="94">
        <v>10657.318</v>
      </c>
      <c r="D559" s="94">
        <v>10659.007</v>
      </c>
      <c r="E559" s="94">
        <v>1.689</v>
      </c>
      <c r="F559" s="94" t="s">
        <v>259</v>
      </c>
      <c r="G559" s="94" t="s">
        <v>52</v>
      </c>
    </row>
    <row r="560" ht="15.75" hidden="1" customHeight="1">
      <c r="A560" s="94" t="s">
        <v>388</v>
      </c>
      <c r="B560" s="94" t="s">
        <v>198</v>
      </c>
      <c r="C560" s="94">
        <v>10661.058</v>
      </c>
      <c r="D560" s="94">
        <v>10661.79</v>
      </c>
      <c r="E560" s="94">
        <v>0.732</v>
      </c>
      <c r="F560" s="94" t="s">
        <v>259</v>
      </c>
      <c r="G560" s="94" t="s">
        <v>52</v>
      </c>
    </row>
    <row r="561" ht="15.75" hidden="1" customHeight="1">
      <c r="A561" s="94" t="s">
        <v>388</v>
      </c>
      <c r="B561" s="94" t="s">
        <v>198</v>
      </c>
      <c r="C561" s="94">
        <v>10662.651</v>
      </c>
      <c r="D561" s="94">
        <v>10663.61</v>
      </c>
      <c r="E561" s="94">
        <v>0.959</v>
      </c>
      <c r="F561" s="94" t="s">
        <v>259</v>
      </c>
      <c r="G561" s="94" t="s">
        <v>52</v>
      </c>
    </row>
    <row r="562" ht="15.75" hidden="1" customHeight="1">
      <c r="A562" s="94" t="s">
        <v>388</v>
      </c>
      <c r="B562" s="94" t="s">
        <v>198</v>
      </c>
      <c r="C562" s="94">
        <v>10668.689</v>
      </c>
      <c r="D562" s="94">
        <v>10669.231</v>
      </c>
      <c r="E562" s="94">
        <v>0.542</v>
      </c>
      <c r="F562" s="94" t="s">
        <v>259</v>
      </c>
      <c r="G562" s="94" t="s">
        <v>52</v>
      </c>
    </row>
    <row r="563" ht="15.75" hidden="1" customHeight="1">
      <c r="A563" s="94" t="s">
        <v>388</v>
      </c>
      <c r="B563" s="94" t="s">
        <v>198</v>
      </c>
      <c r="C563" s="94">
        <v>10669.751</v>
      </c>
      <c r="D563" s="94">
        <v>10670.059</v>
      </c>
      <c r="E563" s="94">
        <v>0.308</v>
      </c>
      <c r="F563" s="94" t="s">
        <v>259</v>
      </c>
      <c r="G563" s="94" t="s">
        <v>52</v>
      </c>
    </row>
    <row r="564" ht="15.75" hidden="1" customHeight="1">
      <c r="A564" s="94" t="s">
        <v>388</v>
      </c>
      <c r="B564" s="94" t="s">
        <v>198</v>
      </c>
      <c r="C564" s="94">
        <v>10679.431</v>
      </c>
      <c r="D564" s="94">
        <v>10680.016</v>
      </c>
      <c r="E564" s="94">
        <v>0.585</v>
      </c>
      <c r="F564" s="94" t="s">
        <v>259</v>
      </c>
      <c r="G564" s="94" t="s">
        <v>52</v>
      </c>
    </row>
    <row r="565" ht="15.75" hidden="1" customHeight="1">
      <c r="A565" s="94" t="s">
        <v>388</v>
      </c>
      <c r="B565" s="94" t="s">
        <v>198</v>
      </c>
      <c r="C565" s="94">
        <v>15210.729</v>
      </c>
      <c r="D565" s="94">
        <v>15212.342</v>
      </c>
      <c r="E565" s="94">
        <v>1.613</v>
      </c>
      <c r="F565" s="94" t="s">
        <v>256</v>
      </c>
      <c r="G565" s="94" t="s">
        <v>52</v>
      </c>
    </row>
    <row r="566" ht="15.75" hidden="1" customHeight="1">
      <c r="A566" s="94" t="s">
        <v>388</v>
      </c>
      <c r="B566" s="94" t="s">
        <v>198</v>
      </c>
      <c r="C566" s="94">
        <v>15216.53</v>
      </c>
      <c r="D566" s="94">
        <v>15217.77</v>
      </c>
      <c r="E566" s="94">
        <v>1.24</v>
      </c>
      <c r="F566" s="94" t="s">
        <v>256</v>
      </c>
      <c r="G566" s="94" t="s">
        <v>52</v>
      </c>
    </row>
    <row r="567" ht="15.75" hidden="1" customHeight="1">
      <c r="A567" s="94" t="s">
        <v>388</v>
      </c>
      <c r="B567" s="94" t="s">
        <v>198</v>
      </c>
      <c r="C567" s="94">
        <v>15219.003</v>
      </c>
      <c r="D567" s="94">
        <v>15220.55</v>
      </c>
      <c r="E567" s="94">
        <v>1.547</v>
      </c>
      <c r="F567" s="94" t="s">
        <v>256</v>
      </c>
      <c r="G567" s="94" t="s">
        <v>52</v>
      </c>
    </row>
    <row r="568" ht="15.75" hidden="1" customHeight="1">
      <c r="A568" s="94" t="s">
        <v>388</v>
      </c>
      <c r="B568" s="94" t="s">
        <v>198</v>
      </c>
      <c r="C568" s="94">
        <v>15222.937</v>
      </c>
      <c r="D568" s="94">
        <v>15224.89</v>
      </c>
      <c r="E568" s="94">
        <v>1.953</v>
      </c>
      <c r="F568" s="94" t="s">
        <v>256</v>
      </c>
      <c r="G568" s="94" t="s">
        <v>52</v>
      </c>
    </row>
    <row r="569" ht="15.75" hidden="1" customHeight="1">
      <c r="A569" s="94" t="s">
        <v>388</v>
      </c>
      <c r="B569" s="94" t="s">
        <v>198</v>
      </c>
      <c r="C569" s="94">
        <v>15226.876</v>
      </c>
      <c r="D569" s="94">
        <v>15227.637</v>
      </c>
      <c r="E569" s="94">
        <v>0.761</v>
      </c>
      <c r="F569" s="94" t="s">
        <v>257</v>
      </c>
      <c r="G569" s="94" t="s">
        <v>52</v>
      </c>
    </row>
    <row r="570" ht="15.75" hidden="1" customHeight="1">
      <c r="A570" s="94" t="s">
        <v>388</v>
      </c>
      <c r="B570" s="94" t="s">
        <v>198</v>
      </c>
      <c r="C570" s="94">
        <v>15229.93</v>
      </c>
      <c r="D570" s="94">
        <v>15232.229</v>
      </c>
      <c r="E570" s="94">
        <v>2.299</v>
      </c>
      <c r="F570" s="94" t="s">
        <v>256</v>
      </c>
      <c r="G570" s="94" t="s">
        <v>52</v>
      </c>
    </row>
    <row r="571" ht="15.75" hidden="1" customHeight="1">
      <c r="A571" s="94" t="s">
        <v>388</v>
      </c>
      <c r="B571" s="94" t="s">
        <v>198</v>
      </c>
      <c r="C571" s="94">
        <v>15237.838</v>
      </c>
      <c r="D571" s="94">
        <v>15239.7</v>
      </c>
      <c r="E571" s="94">
        <v>1.862</v>
      </c>
      <c r="F571" s="94" t="s">
        <v>256</v>
      </c>
      <c r="G571" s="94" t="s">
        <v>52</v>
      </c>
    </row>
    <row r="572" ht="15.75" hidden="1" customHeight="1">
      <c r="A572" s="94" t="s">
        <v>388</v>
      </c>
      <c r="B572" s="94" t="s">
        <v>198</v>
      </c>
      <c r="C572" s="94">
        <v>20176.283</v>
      </c>
      <c r="D572" s="94">
        <v>20177.178</v>
      </c>
      <c r="E572" s="94">
        <v>0.895</v>
      </c>
      <c r="F572" s="94" t="s">
        <v>256</v>
      </c>
      <c r="G572" s="94" t="s">
        <v>52</v>
      </c>
    </row>
    <row r="573" ht="15.75" hidden="1" customHeight="1">
      <c r="A573" s="94" t="s">
        <v>388</v>
      </c>
      <c r="B573" s="94" t="s">
        <v>198</v>
      </c>
      <c r="C573" s="94">
        <v>20212.051</v>
      </c>
      <c r="D573" s="94">
        <v>20212.996</v>
      </c>
      <c r="E573" s="94">
        <v>0.945</v>
      </c>
      <c r="F573" s="94" t="s">
        <v>256</v>
      </c>
      <c r="G573" s="94" t="s">
        <v>52</v>
      </c>
    </row>
    <row r="574" ht="15.75" hidden="1" customHeight="1">
      <c r="A574" s="94" t="s">
        <v>388</v>
      </c>
      <c r="B574" s="94" t="s">
        <v>198</v>
      </c>
      <c r="C574" s="94">
        <v>20217.064</v>
      </c>
      <c r="D574" s="94">
        <v>20218.826</v>
      </c>
      <c r="E574" s="94">
        <v>1.762</v>
      </c>
      <c r="F574" s="94" t="s">
        <v>256</v>
      </c>
      <c r="G574" s="94" t="s">
        <v>52</v>
      </c>
    </row>
    <row r="575" ht="15.75" hidden="1" customHeight="1">
      <c r="A575" s="94" t="s">
        <v>388</v>
      </c>
      <c r="B575" s="94" t="s">
        <v>198</v>
      </c>
      <c r="C575" s="94">
        <v>28563.381</v>
      </c>
      <c r="D575" s="94">
        <v>28563.558</v>
      </c>
      <c r="E575" s="94">
        <v>0.177</v>
      </c>
      <c r="F575" s="94" t="s">
        <v>259</v>
      </c>
      <c r="G575" s="94" t="s">
        <v>52</v>
      </c>
    </row>
    <row r="576" ht="15.75" hidden="1" customHeight="1">
      <c r="A576" s="94" t="s">
        <v>388</v>
      </c>
      <c r="B576" s="94" t="s">
        <v>198</v>
      </c>
      <c r="C576" s="94">
        <v>28570.325</v>
      </c>
      <c r="D576" s="94">
        <v>28571.569</v>
      </c>
      <c r="E576" s="94">
        <v>1.244</v>
      </c>
      <c r="F576" s="94" t="s">
        <v>259</v>
      </c>
      <c r="G576" s="94" t="s">
        <v>52</v>
      </c>
    </row>
    <row r="577" ht="15.75" hidden="1" customHeight="1">
      <c r="A577" s="94" t="s">
        <v>388</v>
      </c>
      <c r="B577" s="94" t="s">
        <v>198</v>
      </c>
      <c r="C577" s="94">
        <v>28572.73</v>
      </c>
      <c r="D577" s="94">
        <v>28573.547</v>
      </c>
      <c r="E577" s="94">
        <v>0.817</v>
      </c>
      <c r="F577" s="94" t="s">
        <v>259</v>
      </c>
      <c r="G577" s="94" t="s">
        <v>52</v>
      </c>
    </row>
    <row r="578" ht="15.75" hidden="1" customHeight="1">
      <c r="A578" s="94" t="s">
        <v>388</v>
      </c>
      <c r="B578" s="94" t="s">
        <v>198</v>
      </c>
      <c r="C578" s="94">
        <v>28574.295</v>
      </c>
      <c r="D578" s="94">
        <v>28575.274</v>
      </c>
      <c r="E578" s="94">
        <v>0.979</v>
      </c>
      <c r="F578" s="94" t="s">
        <v>259</v>
      </c>
      <c r="G578" s="94" t="s">
        <v>52</v>
      </c>
    </row>
    <row r="579" ht="15.75" hidden="1" customHeight="1">
      <c r="A579" s="94" t="s">
        <v>388</v>
      </c>
      <c r="B579" s="94" t="s">
        <v>198</v>
      </c>
      <c r="C579" s="94">
        <v>28577.488</v>
      </c>
      <c r="D579" s="94">
        <v>28578.185</v>
      </c>
      <c r="E579" s="94">
        <v>0.697</v>
      </c>
      <c r="F579" s="94" t="s">
        <v>259</v>
      </c>
      <c r="G579" s="94" t="s">
        <v>52</v>
      </c>
    </row>
    <row r="580" ht="15.75" hidden="1" customHeight="1">
      <c r="A580" s="94" t="s">
        <v>388</v>
      </c>
      <c r="B580" s="94" t="s">
        <v>198</v>
      </c>
      <c r="C580" s="94">
        <v>28590.433</v>
      </c>
      <c r="D580" s="94">
        <v>28591.358</v>
      </c>
      <c r="E580" s="94">
        <v>0.925</v>
      </c>
      <c r="F580" s="94" t="s">
        <v>259</v>
      </c>
      <c r="G580" s="94" t="s">
        <v>52</v>
      </c>
    </row>
    <row r="581" ht="15.75" hidden="1" customHeight="1">
      <c r="A581" s="94" t="s">
        <v>388</v>
      </c>
      <c r="B581" s="94" t="s">
        <v>198</v>
      </c>
      <c r="C581" s="94">
        <v>28594.758</v>
      </c>
      <c r="D581" s="94">
        <v>28595.351</v>
      </c>
      <c r="E581" s="94">
        <v>0.593</v>
      </c>
      <c r="F581" s="94" t="s">
        <v>259</v>
      </c>
      <c r="G581" s="94" t="s">
        <v>52</v>
      </c>
    </row>
    <row r="582" ht="15.75" hidden="1" customHeight="1">
      <c r="A582" s="94" t="s">
        <v>388</v>
      </c>
      <c r="B582" s="94" t="s">
        <v>198</v>
      </c>
      <c r="C582" s="94">
        <v>28595.582</v>
      </c>
      <c r="D582" s="94">
        <v>28596.85</v>
      </c>
      <c r="E582" s="94">
        <v>1.268</v>
      </c>
      <c r="F582" s="94" t="s">
        <v>259</v>
      </c>
      <c r="G582" s="94" t="s">
        <v>52</v>
      </c>
    </row>
    <row r="583" ht="15.75" hidden="1" customHeight="1">
      <c r="A583" s="94" t="s">
        <v>388</v>
      </c>
      <c r="B583" s="94" t="s">
        <v>198</v>
      </c>
      <c r="C583" s="94">
        <v>28598.276</v>
      </c>
      <c r="D583" s="94">
        <v>28598.685</v>
      </c>
      <c r="E583" s="94">
        <v>0.409</v>
      </c>
      <c r="F583" s="94" t="s">
        <v>259</v>
      </c>
      <c r="G583" s="94" t="s">
        <v>52</v>
      </c>
    </row>
    <row r="584" ht="15.75" hidden="1" customHeight="1">
      <c r="A584" s="94" t="s">
        <v>388</v>
      </c>
      <c r="B584" s="94" t="s">
        <v>198</v>
      </c>
      <c r="C584" s="94">
        <v>28603.62</v>
      </c>
      <c r="D584" s="94">
        <v>28604.128</v>
      </c>
      <c r="E584" s="94">
        <v>0.508</v>
      </c>
      <c r="F584" s="94" t="s">
        <v>259</v>
      </c>
      <c r="G584" s="94" t="s">
        <v>52</v>
      </c>
    </row>
    <row r="585" ht="15.75" hidden="1" customHeight="1">
      <c r="A585" s="94" t="s">
        <v>388</v>
      </c>
      <c r="B585" s="94" t="s">
        <v>198</v>
      </c>
      <c r="C585" s="94">
        <v>28604.769</v>
      </c>
      <c r="D585" s="94">
        <v>28606.124</v>
      </c>
      <c r="E585" s="94">
        <v>1.355</v>
      </c>
      <c r="F585" s="94" t="s">
        <v>259</v>
      </c>
      <c r="G585" s="94" t="s">
        <v>52</v>
      </c>
    </row>
    <row r="586" ht="15.75" hidden="1" customHeight="1">
      <c r="A586" s="94" t="s">
        <v>388</v>
      </c>
      <c r="B586" s="94" t="s">
        <v>198</v>
      </c>
      <c r="C586" s="94">
        <v>28606.868</v>
      </c>
      <c r="D586" s="94">
        <v>28608.534</v>
      </c>
      <c r="E586" s="94">
        <v>1.666</v>
      </c>
      <c r="F586" s="94" t="s">
        <v>259</v>
      </c>
      <c r="G586" s="94" t="s">
        <v>52</v>
      </c>
    </row>
    <row r="587" ht="15.75" hidden="1" customHeight="1">
      <c r="A587" s="94" t="s">
        <v>388</v>
      </c>
      <c r="B587" s="94" t="s">
        <v>198</v>
      </c>
      <c r="C587" s="94">
        <v>28610.775</v>
      </c>
      <c r="D587" s="94">
        <v>28611.914</v>
      </c>
      <c r="E587" s="94">
        <v>1.139</v>
      </c>
      <c r="F587" s="94" t="s">
        <v>259</v>
      </c>
      <c r="G587" s="94" t="s">
        <v>52</v>
      </c>
    </row>
    <row r="588" ht="15.75" hidden="1" customHeight="1">
      <c r="A588" s="94" t="s">
        <v>388</v>
      </c>
      <c r="B588" s="94" t="s">
        <v>198</v>
      </c>
      <c r="C588" s="94">
        <v>28614.088</v>
      </c>
      <c r="D588" s="94">
        <v>28614.384</v>
      </c>
      <c r="E588" s="94">
        <v>0.296</v>
      </c>
      <c r="F588" s="94" t="s">
        <v>259</v>
      </c>
      <c r="G588" s="94" t="s">
        <v>52</v>
      </c>
    </row>
    <row r="589" ht="15.75" hidden="1" customHeight="1">
      <c r="A589" s="94" t="s">
        <v>388</v>
      </c>
      <c r="B589" s="94" t="s">
        <v>198</v>
      </c>
      <c r="C589" s="94">
        <v>28614.733</v>
      </c>
      <c r="D589" s="94">
        <v>28615.449</v>
      </c>
      <c r="E589" s="94">
        <v>0.716</v>
      </c>
      <c r="F589" s="94" t="s">
        <v>259</v>
      </c>
      <c r="G589" s="94" t="s">
        <v>52</v>
      </c>
    </row>
    <row r="590" ht="15.75" hidden="1" customHeight="1">
      <c r="A590" s="94" t="s">
        <v>388</v>
      </c>
      <c r="B590" s="94" t="s">
        <v>198</v>
      </c>
      <c r="C590" s="94">
        <v>28617.624</v>
      </c>
      <c r="D590" s="94">
        <v>28618.133</v>
      </c>
      <c r="E590" s="94">
        <v>0.509</v>
      </c>
      <c r="F590" s="94" t="s">
        <v>259</v>
      </c>
      <c r="G590" s="94" t="s">
        <v>52</v>
      </c>
    </row>
    <row r="591" ht="15.75" hidden="1" customHeight="1">
      <c r="A591" s="94" t="s">
        <v>388</v>
      </c>
      <c r="B591" s="94" t="s">
        <v>198</v>
      </c>
      <c r="C591" s="94">
        <v>28618.596</v>
      </c>
      <c r="D591" s="94">
        <v>28619.194</v>
      </c>
      <c r="E591" s="94">
        <v>0.598</v>
      </c>
      <c r="F591" s="94" t="s">
        <v>259</v>
      </c>
      <c r="G591" s="94" t="s">
        <v>52</v>
      </c>
    </row>
    <row r="592" ht="15.75" hidden="1" customHeight="1">
      <c r="A592" s="94" t="s">
        <v>388</v>
      </c>
      <c r="B592" s="94" t="s">
        <v>198</v>
      </c>
      <c r="C592" s="94">
        <v>29409.218</v>
      </c>
      <c r="D592" s="94">
        <v>29410.081</v>
      </c>
      <c r="E592" s="94">
        <v>0.863</v>
      </c>
      <c r="F592" s="94" t="s">
        <v>259</v>
      </c>
      <c r="G592" s="94" t="s">
        <v>52</v>
      </c>
    </row>
    <row r="593" ht="15.75" hidden="1" customHeight="1">
      <c r="A593" s="94" t="s">
        <v>388</v>
      </c>
      <c r="B593" s="94" t="s">
        <v>198</v>
      </c>
      <c r="C593" s="94">
        <v>29423.36</v>
      </c>
      <c r="D593" s="94">
        <v>29424.355</v>
      </c>
      <c r="E593" s="94">
        <v>0.995</v>
      </c>
      <c r="F593" s="94" t="s">
        <v>259</v>
      </c>
      <c r="G593" s="94" t="s">
        <v>52</v>
      </c>
    </row>
    <row r="594" ht="15.75" hidden="1" customHeight="1">
      <c r="A594" s="94" t="s">
        <v>388</v>
      </c>
      <c r="B594" s="94" t="s">
        <v>198</v>
      </c>
      <c r="C594" s="94">
        <v>29425.34</v>
      </c>
      <c r="D594" s="94">
        <v>29425.744</v>
      </c>
      <c r="E594" s="94">
        <v>0.404</v>
      </c>
      <c r="F594" s="94" t="s">
        <v>259</v>
      </c>
      <c r="G594" s="94" t="s">
        <v>52</v>
      </c>
    </row>
    <row r="595" ht="15.75" hidden="1" customHeight="1">
      <c r="A595" s="94" t="s">
        <v>388</v>
      </c>
      <c r="B595" s="94" t="s">
        <v>198</v>
      </c>
      <c r="C595" s="94">
        <v>29430.712</v>
      </c>
      <c r="D595" s="94">
        <v>29432.063</v>
      </c>
      <c r="E595" s="94">
        <v>1.351</v>
      </c>
      <c r="F595" s="94" t="s">
        <v>259</v>
      </c>
      <c r="G595" s="94" t="s">
        <v>52</v>
      </c>
    </row>
    <row r="596" ht="15.75" hidden="1" customHeight="1">
      <c r="A596" s="94" t="s">
        <v>388</v>
      </c>
      <c r="B596" s="94" t="s">
        <v>198</v>
      </c>
      <c r="C596" s="94">
        <v>29448.882</v>
      </c>
      <c r="D596" s="94">
        <v>29449.166</v>
      </c>
      <c r="E596" s="94">
        <v>0.284</v>
      </c>
      <c r="F596" s="94" t="s">
        <v>257</v>
      </c>
      <c r="G596" s="94" t="s">
        <v>52</v>
      </c>
    </row>
    <row r="597" ht="15.75" hidden="1" customHeight="1">
      <c r="A597" s="94" t="s">
        <v>388</v>
      </c>
      <c r="B597" s="94" t="s">
        <v>198</v>
      </c>
      <c r="C597" s="94">
        <v>29452.915</v>
      </c>
      <c r="D597" s="94">
        <v>29453.836</v>
      </c>
      <c r="E597" s="94">
        <v>0.921</v>
      </c>
      <c r="F597" s="94" t="s">
        <v>256</v>
      </c>
      <c r="G597" s="94" t="s">
        <v>52</v>
      </c>
    </row>
    <row r="598" ht="15.75" hidden="1" customHeight="1">
      <c r="A598" s="94" t="s">
        <v>388</v>
      </c>
      <c r="B598" s="94" t="s">
        <v>198</v>
      </c>
      <c r="C598" s="94">
        <v>29456.652</v>
      </c>
      <c r="D598" s="94">
        <v>29457.677</v>
      </c>
      <c r="E598" s="94">
        <v>1.025</v>
      </c>
      <c r="F598" s="94" t="s">
        <v>256</v>
      </c>
      <c r="G598" s="94" t="s">
        <v>52</v>
      </c>
    </row>
    <row r="599" ht="15.75" hidden="1" customHeight="1">
      <c r="A599" s="94" t="s">
        <v>388</v>
      </c>
      <c r="B599" s="94" t="s">
        <v>198</v>
      </c>
      <c r="C599" s="94">
        <v>34680.67</v>
      </c>
      <c r="D599" s="94">
        <v>34682.258</v>
      </c>
      <c r="E599" s="94">
        <v>1.588</v>
      </c>
      <c r="F599" s="94" t="s">
        <v>259</v>
      </c>
      <c r="G599" s="94" t="s">
        <v>52</v>
      </c>
    </row>
    <row r="600" ht="15.75" hidden="1" customHeight="1">
      <c r="A600" s="94" t="s">
        <v>388</v>
      </c>
      <c r="B600" s="94" t="s">
        <v>198</v>
      </c>
      <c r="C600" s="94">
        <v>34683.705</v>
      </c>
      <c r="D600" s="94">
        <v>34684.873</v>
      </c>
      <c r="E600" s="94">
        <v>1.168</v>
      </c>
      <c r="F600" s="94" t="s">
        <v>259</v>
      </c>
      <c r="G600" s="94" t="s">
        <v>52</v>
      </c>
    </row>
    <row r="601" ht="15.75" hidden="1" customHeight="1">
      <c r="A601" s="94" t="s">
        <v>388</v>
      </c>
      <c r="B601" s="94" t="s">
        <v>198</v>
      </c>
      <c r="C601" s="94">
        <v>34685.471</v>
      </c>
      <c r="D601" s="94">
        <v>34686.337</v>
      </c>
      <c r="E601" s="94">
        <v>0.866</v>
      </c>
      <c r="F601" s="94" t="s">
        <v>259</v>
      </c>
      <c r="G601" s="94" t="s">
        <v>52</v>
      </c>
    </row>
    <row r="602" ht="15.75" hidden="1" customHeight="1">
      <c r="A602" s="94" t="s">
        <v>388</v>
      </c>
      <c r="B602" s="94" t="s">
        <v>198</v>
      </c>
      <c r="C602" s="94">
        <v>34686.663</v>
      </c>
      <c r="D602" s="94">
        <v>34687.956</v>
      </c>
      <c r="E602" s="94">
        <v>1.293</v>
      </c>
      <c r="F602" s="94" t="s">
        <v>259</v>
      </c>
      <c r="G602" s="94" t="s">
        <v>52</v>
      </c>
    </row>
    <row r="603" ht="15.75" hidden="1" customHeight="1">
      <c r="A603" s="94" t="s">
        <v>388</v>
      </c>
      <c r="B603" s="94" t="s">
        <v>198</v>
      </c>
      <c r="C603" s="94">
        <v>34689.592</v>
      </c>
      <c r="D603" s="94">
        <v>34690.688</v>
      </c>
      <c r="E603" s="94">
        <v>1.096</v>
      </c>
      <c r="F603" s="94" t="s">
        <v>259</v>
      </c>
      <c r="G603" s="94" t="s">
        <v>52</v>
      </c>
    </row>
    <row r="604" ht="15.75" hidden="1" customHeight="1">
      <c r="A604" s="94" t="s">
        <v>388</v>
      </c>
      <c r="B604" s="94" t="s">
        <v>198</v>
      </c>
      <c r="C604" s="94">
        <v>34691.582</v>
      </c>
      <c r="D604" s="94">
        <v>34692.455</v>
      </c>
      <c r="E604" s="94">
        <v>0.873</v>
      </c>
      <c r="F604" s="94" t="s">
        <v>259</v>
      </c>
      <c r="G604" s="94" t="s">
        <v>52</v>
      </c>
    </row>
    <row r="605" ht="15.75" hidden="1" customHeight="1">
      <c r="A605" s="94" t="s">
        <v>388</v>
      </c>
      <c r="B605" s="94" t="s">
        <v>198</v>
      </c>
      <c r="C605" s="94">
        <v>34693.377</v>
      </c>
      <c r="D605" s="94">
        <v>34694.15</v>
      </c>
      <c r="E605" s="94">
        <v>0.773</v>
      </c>
      <c r="F605" s="94" t="s">
        <v>259</v>
      </c>
      <c r="G605" s="94" t="s">
        <v>52</v>
      </c>
    </row>
    <row r="606" ht="15.75" hidden="1" customHeight="1">
      <c r="A606" s="94" t="s">
        <v>388</v>
      </c>
      <c r="B606" s="94" t="s">
        <v>198</v>
      </c>
      <c r="C606" s="94">
        <v>34694.649</v>
      </c>
      <c r="D606" s="94">
        <v>34695.421</v>
      </c>
      <c r="E606" s="94">
        <v>0.772</v>
      </c>
      <c r="F606" s="94" t="s">
        <v>259</v>
      </c>
      <c r="G606" s="94" t="s">
        <v>52</v>
      </c>
    </row>
    <row r="607" ht="15.75" hidden="1" customHeight="1">
      <c r="A607" s="94" t="s">
        <v>388</v>
      </c>
      <c r="B607" s="94" t="s">
        <v>198</v>
      </c>
      <c r="C607" s="94">
        <v>34695.771</v>
      </c>
      <c r="D607" s="94">
        <v>34697.461</v>
      </c>
      <c r="E607" s="94">
        <v>1.69</v>
      </c>
      <c r="F607" s="94" t="s">
        <v>259</v>
      </c>
      <c r="G607" s="94" t="s">
        <v>52</v>
      </c>
    </row>
    <row r="608" ht="15.75" hidden="1" customHeight="1">
      <c r="A608" s="94" t="s">
        <v>388</v>
      </c>
      <c r="B608" s="94" t="s">
        <v>198</v>
      </c>
      <c r="C608" s="94">
        <v>34699.15</v>
      </c>
      <c r="D608" s="94">
        <v>34699.959</v>
      </c>
      <c r="E608" s="94">
        <v>0.809</v>
      </c>
      <c r="F608" s="94" t="s">
        <v>259</v>
      </c>
      <c r="G608" s="94" t="s">
        <v>52</v>
      </c>
    </row>
    <row r="609" ht="15.75" hidden="1" customHeight="1">
      <c r="A609" s="94" t="s">
        <v>388</v>
      </c>
      <c r="B609" s="94" t="s">
        <v>198</v>
      </c>
      <c r="C609" s="94">
        <v>34700.777</v>
      </c>
      <c r="D609" s="94">
        <v>34701.862</v>
      </c>
      <c r="E609" s="94">
        <v>1.085</v>
      </c>
      <c r="F609" s="94" t="s">
        <v>259</v>
      </c>
      <c r="G609" s="94" t="s">
        <v>52</v>
      </c>
    </row>
    <row r="610" ht="15.75" hidden="1" customHeight="1">
      <c r="A610" s="94" t="s">
        <v>388</v>
      </c>
      <c r="B610" s="94" t="s">
        <v>198</v>
      </c>
      <c r="C610" s="94">
        <v>34706.642</v>
      </c>
      <c r="D610" s="94">
        <v>34707.583</v>
      </c>
      <c r="E610" s="94">
        <v>0.941</v>
      </c>
      <c r="F610" s="94" t="s">
        <v>259</v>
      </c>
      <c r="G610" s="94" t="s">
        <v>52</v>
      </c>
    </row>
    <row r="611" ht="15.75" hidden="1" customHeight="1">
      <c r="A611" s="94" t="s">
        <v>388</v>
      </c>
      <c r="B611" s="94" t="s">
        <v>198</v>
      </c>
      <c r="C611" s="94">
        <v>34709.633</v>
      </c>
      <c r="D611" s="94">
        <v>34710.835</v>
      </c>
      <c r="E611" s="94">
        <v>1.202</v>
      </c>
      <c r="F611" s="94" t="s">
        <v>259</v>
      </c>
      <c r="G611" s="94" t="s">
        <v>52</v>
      </c>
    </row>
    <row r="612" ht="15.75" hidden="1" customHeight="1">
      <c r="A612" s="94" t="s">
        <v>388</v>
      </c>
      <c r="B612" s="94" t="s">
        <v>198</v>
      </c>
      <c r="C612" s="94">
        <v>34715.914</v>
      </c>
      <c r="D612" s="94">
        <v>34716.794</v>
      </c>
      <c r="E612" s="94">
        <v>0.88</v>
      </c>
      <c r="F612" s="94" t="s">
        <v>259</v>
      </c>
      <c r="G612" s="94" t="s">
        <v>52</v>
      </c>
    </row>
    <row r="613" ht="15.75" hidden="1" customHeight="1">
      <c r="A613" s="94" t="s">
        <v>388</v>
      </c>
      <c r="B613" s="94" t="s">
        <v>198</v>
      </c>
      <c r="C613" s="94">
        <v>34719.3</v>
      </c>
      <c r="D613" s="94">
        <v>34721.888</v>
      </c>
      <c r="E613" s="94">
        <v>2.588</v>
      </c>
      <c r="F613" s="94" t="s">
        <v>259</v>
      </c>
      <c r="G613" s="94" t="s">
        <v>52</v>
      </c>
    </row>
    <row r="614" ht="15.75" hidden="1" customHeight="1">
      <c r="A614" s="94" t="s">
        <v>388</v>
      </c>
      <c r="B614" s="94" t="s">
        <v>198</v>
      </c>
      <c r="C614" s="94">
        <v>34723.392</v>
      </c>
      <c r="D614" s="94">
        <v>34725.2</v>
      </c>
      <c r="E614" s="94">
        <v>1.808</v>
      </c>
      <c r="F614" s="94" t="s">
        <v>259</v>
      </c>
      <c r="G614" s="94" t="s">
        <v>52</v>
      </c>
    </row>
    <row r="615" ht="15.75" hidden="1" customHeight="1">
      <c r="A615" s="94" t="s">
        <v>388</v>
      </c>
      <c r="B615" s="94" t="s">
        <v>198</v>
      </c>
      <c r="C615" s="94">
        <v>34725.372</v>
      </c>
      <c r="D615" s="94">
        <v>34728.123</v>
      </c>
      <c r="E615" s="94">
        <v>2.751</v>
      </c>
      <c r="F615" s="94" t="s">
        <v>259</v>
      </c>
      <c r="G615" s="94" t="s">
        <v>52</v>
      </c>
    </row>
    <row r="616" ht="15.75" hidden="1" customHeight="1">
      <c r="A616" s="94" t="s">
        <v>388</v>
      </c>
      <c r="B616" s="94" t="s">
        <v>198</v>
      </c>
      <c r="C616" s="94">
        <v>34730.186</v>
      </c>
      <c r="D616" s="94">
        <v>34731.928</v>
      </c>
      <c r="E616" s="94">
        <v>1.742</v>
      </c>
      <c r="F616" s="94" t="s">
        <v>259</v>
      </c>
      <c r="G616" s="94" t="s">
        <v>52</v>
      </c>
    </row>
    <row r="617" ht="15.75" hidden="1" customHeight="1">
      <c r="A617" s="94" t="s">
        <v>388</v>
      </c>
      <c r="B617" s="94" t="s">
        <v>198</v>
      </c>
      <c r="C617" s="94">
        <v>34735.362</v>
      </c>
      <c r="D617" s="94">
        <v>34737.76</v>
      </c>
      <c r="E617" s="94">
        <v>2.398</v>
      </c>
      <c r="F617" s="94" t="s">
        <v>259</v>
      </c>
      <c r="G617" s="94" t="s">
        <v>52</v>
      </c>
    </row>
    <row r="618" ht="15.75" hidden="1" customHeight="1">
      <c r="A618" s="94" t="s">
        <v>184</v>
      </c>
      <c r="B618" s="94"/>
      <c r="C618" s="94">
        <v>2460.0</v>
      </c>
      <c r="D618" s="94">
        <v>2520.0</v>
      </c>
      <c r="E618" s="94">
        <v>60.0</v>
      </c>
      <c r="F618" s="94"/>
      <c r="G618" s="94" t="s">
        <v>49</v>
      </c>
    </row>
    <row r="619" ht="15.75" hidden="1" customHeight="1">
      <c r="A619" s="94" t="s">
        <v>184</v>
      </c>
      <c r="B619" s="94"/>
      <c r="C619" s="94">
        <v>2700.0</v>
      </c>
      <c r="D619" s="94">
        <v>2760.0</v>
      </c>
      <c r="E619" s="94">
        <v>60.0</v>
      </c>
      <c r="F619" s="94"/>
      <c r="G619" s="94" t="s">
        <v>49</v>
      </c>
    </row>
    <row r="620" ht="15.75" hidden="1" customHeight="1">
      <c r="A620" s="94" t="s">
        <v>184</v>
      </c>
      <c r="B620" s="94"/>
      <c r="C620" s="94">
        <v>11520.0</v>
      </c>
      <c r="D620" s="94">
        <v>11580.0</v>
      </c>
      <c r="E620" s="94">
        <v>60.0</v>
      </c>
      <c r="F620" s="94"/>
      <c r="G620" s="94" t="s">
        <v>49</v>
      </c>
    </row>
    <row r="621" ht="15.75" hidden="1" customHeight="1">
      <c r="A621" s="94" t="s">
        <v>184</v>
      </c>
      <c r="B621" s="94"/>
      <c r="C621" s="94">
        <v>12240.0</v>
      </c>
      <c r="D621" s="94">
        <v>12300.0</v>
      </c>
      <c r="E621" s="94">
        <v>60.0</v>
      </c>
      <c r="F621" s="94"/>
      <c r="G621" s="94" t="s">
        <v>49</v>
      </c>
    </row>
    <row r="622" ht="15.75" hidden="1" customHeight="1">
      <c r="A622" s="94" t="s">
        <v>184</v>
      </c>
      <c r="B622" s="94"/>
      <c r="C622" s="94">
        <v>13800.0</v>
      </c>
      <c r="D622" s="94">
        <v>13860.0</v>
      </c>
      <c r="E622" s="94">
        <v>60.0</v>
      </c>
      <c r="F622" s="94"/>
      <c r="G622" s="94" t="s">
        <v>49</v>
      </c>
    </row>
    <row r="623" ht="15.75" hidden="1" customHeight="1">
      <c r="A623" s="94" t="s">
        <v>184</v>
      </c>
      <c r="B623" s="94"/>
      <c r="C623" s="94">
        <v>15000.0</v>
      </c>
      <c r="D623" s="94">
        <v>15060.0</v>
      </c>
      <c r="E623" s="94">
        <v>60.0</v>
      </c>
      <c r="F623" s="94"/>
      <c r="G623" s="94" t="s">
        <v>49</v>
      </c>
    </row>
    <row r="624" ht="15.75" hidden="1" customHeight="1">
      <c r="A624" s="94" t="s">
        <v>184</v>
      </c>
      <c r="B624" s="94"/>
      <c r="C624" s="94">
        <v>23640.0</v>
      </c>
      <c r="D624" s="94">
        <v>23700.0</v>
      </c>
      <c r="E624" s="94">
        <v>60.0</v>
      </c>
      <c r="F624" s="94"/>
      <c r="G624" s="94" t="s">
        <v>49</v>
      </c>
    </row>
    <row r="625" ht="15.75" hidden="1" customHeight="1">
      <c r="A625" s="94" t="s">
        <v>184</v>
      </c>
      <c r="B625" s="94"/>
      <c r="C625" s="94">
        <v>24000.0</v>
      </c>
      <c r="D625" s="94">
        <v>24060.0</v>
      </c>
      <c r="E625" s="94">
        <v>60.0</v>
      </c>
      <c r="F625" s="94"/>
      <c r="G625" s="94" t="s">
        <v>49</v>
      </c>
    </row>
    <row r="626" ht="15.75" hidden="1" customHeight="1">
      <c r="A626" s="94" t="s">
        <v>184</v>
      </c>
      <c r="B626" s="94"/>
      <c r="C626" s="94">
        <v>25200.0</v>
      </c>
      <c r="D626" s="94">
        <v>25260.0</v>
      </c>
      <c r="E626" s="94">
        <v>60.0</v>
      </c>
      <c r="F626" s="94"/>
      <c r="G626" s="94" t="s">
        <v>49</v>
      </c>
    </row>
    <row r="627" ht="15.75" hidden="1" customHeight="1">
      <c r="A627" s="94" t="s">
        <v>184</v>
      </c>
      <c r="B627" s="94"/>
      <c r="C627" s="94">
        <v>28260.0</v>
      </c>
      <c r="D627" s="94">
        <v>28320.0</v>
      </c>
      <c r="E627" s="94">
        <v>60.0</v>
      </c>
      <c r="F627" s="94"/>
      <c r="G627" s="94" t="s">
        <v>49</v>
      </c>
    </row>
    <row r="628" ht="15.75" hidden="1" customHeight="1">
      <c r="A628" s="94" t="s">
        <v>187</v>
      </c>
      <c r="B628" s="94"/>
      <c r="C628" s="94">
        <v>2454.488</v>
      </c>
      <c r="D628" s="94">
        <v>2457.638</v>
      </c>
      <c r="E628" s="94">
        <v>3.15</v>
      </c>
      <c r="F628" s="94" t="s">
        <v>389</v>
      </c>
      <c r="G628" s="94" t="s">
        <v>49</v>
      </c>
    </row>
    <row r="629" ht="15.75" hidden="1" customHeight="1">
      <c r="A629" s="94" t="s">
        <v>187</v>
      </c>
      <c r="B629" s="94"/>
      <c r="C629" s="94">
        <v>2705.581</v>
      </c>
      <c r="D629" s="94">
        <v>2706.397</v>
      </c>
      <c r="E629" s="94">
        <v>0.816</v>
      </c>
      <c r="F629" s="94" t="s">
        <v>390</v>
      </c>
      <c r="G629" s="94" t="s">
        <v>49</v>
      </c>
    </row>
    <row r="630" ht="15.75" hidden="1" customHeight="1">
      <c r="A630" s="94" t="s">
        <v>187</v>
      </c>
      <c r="B630" s="94"/>
      <c r="C630" s="94">
        <v>12240.0</v>
      </c>
      <c r="D630" s="94">
        <v>12300.0</v>
      </c>
      <c r="E630" s="94">
        <v>60.0</v>
      </c>
      <c r="F630" s="94" t="s">
        <v>391</v>
      </c>
      <c r="G630" s="94" t="s">
        <v>49</v>
      </c>
    </row>
    <row r="631" ht="15.75" hidden="1" customHeight="1">
      <c r="A631" s="94" t="s">
        <v>187</v>
      </c>
      <c r="B631" s="94"/>
      <c r="C631" s="94">
        <v>24000.0</v>
      </c>
      <c r="D631" s="94">
        <v>24060.0</v>
      </c>
      <c r="E631" s="94">
        <v>60.0</v>
      </c>
      <c r="F631" s="94" t="s">
        <v>392</v>
      </c>
      <c r="G631" s="94" t="s">
        <v>49</v>
      </c>
    </row>
    <row r="632" ht="15.75" customHeight="1">
      <c r="A632" s="94" t="s">
        <v>189</v>
      </c>
      <c r="B632" s="94" t="s">
        <v>189</v>
      </c>
      <c r="C632" s="94">
        <v>2470.968</v>
      </c>
      <c r="D632" s="94">
        <v>2471.56</v>
      </c>
      <c r="E632" s="94">
        <v>0.592</v>
      </c>
      <c r="F632" s="94">
        <v>0.0</v>
      </c>
      <c r="G632" s="94" t="s">
        <v>49</v>
      </c>
    </row>
    <row r="633" ht="15.75" customHeight="1">
      <c r="A633" s="94" t="s">
        <v>189</v>
      </c>
      <c r="B633" s="94" t="s">
        <v>189</v>
      </c>
      <c r="C633" s="94">
        <v>2487.98</v>
      </c>
      <c r="D633" s="94">
        <v>2489.611</v>
      </c>
      <c r="E633" s="94">
        <v>1.631</v>
      </c>
      <c r="F633" s="94">
        <v>0.0</v>
      </c>
      <c r="G633" s="94" t="s">
        <v>49</v>
      </c>
    </row>
    <row r="634" ht="15.75" customHeight="1">
      <c r="A634" s="94" t="s">
        <v>189</v>
      </c>
      <c r="B634" s="94" t="s">
        <v>189</v>
      </c>
      <c r="C634" s="94">
        <v>2490.85</v>
      </c>
      <c r="D634" s="94">
        <v>2491.66</v>
      </c>
      <c r="E634" s="94">
        <v>0.81</v>
      </c>
      <c r="F634" s="94" t="s">
        <v>393</v>
      </c>
      <c r="G634" s="94" t="s">
        <v>49</v>
      </c>
    </row>
    <row r="635" ht="15.75" customHeight="1">
      <c r="A635" s="94" t="s">
        <v>189</v>
      </c>
      <c r="B635" s="94" t="s">
        <v>189</v>
      </c>
      <c r="C635" s="94">
        <v>2496.305</v>
      </c>
      <c r="D635" s="94">
        <v>2497.313</v>
      </c>
      <c r="E635" s="94">
        <v>1.008</v>
      </c>
      <c r="F635" s="94" t="s">
        <v>394</v>
      </c>
      <c r="G635" s="94" t="s">
        <v>49</v>
      </c>
    </row>
    <row r="636" ht="15.75" customHeight="1">
      <c r="A636" s="94" t="s">
        <v>189</v>
      </c>
      <c r="B636" s="94" t="s">
        <v>189</v>
      </c>
      <c r="C636" s="94">
        <v>2497.946</v>
      </c>
      <c r="D636" s="94">
        <v>2499.049</v>
      </c>
      <c r="E636" s="94">
        <v>1.103</v>
      </c>
      <c r="F636" s="94">
        <v>0.0</v>
      </c>
      <c r="G636" s="94" t="s">
        <v>49</v>
      </c>
    </row>
    <row r="637" ht="15.75" customHeight="1">
      <c r="A637" s="94" t="s">
        <v>189</v>
      </c>
      <c r="B637" s="94" t="s">
        <v>189</v>
      </c>
      <c r="C637" s="94">
        <v>2499.717</v>
      </c>
      <c r="D637" s="94">
        <v>2500.456</v>
      </c>
      <c r="E637" s="94">
        <v>0.739</v>
      </c>
      <c r="F637" s="94" t="s">
        <v>395</v>
      </c>
      <c r="G637" s="94" t="s">
        <v>49</v>
      </c>
    </row>
    <row r="638" ht="15.75" customHeight="1">
      <c r="A638" s="94" t="s">
        <v>189</v>
      </c>
      <c r="B638" s="94" t="s">
        <v>189</v>
      </c>
      <c r="C638" s="94">
        <v>2501.297</v>
      </c>
      <c r="D638" s="94">
        <v>2501.988</v>
      </c>
      <c r="E638" s="94">
        <v>0.691</v>
      </c>
      <c r="F638" s="94">
        <v>0.0</v>
      </c>
      <c r="G638" s="94" t="s">
        <v>49</v>
      </c>
    </row>
    <row r="639" ht="15.75" customHeight="1">
      <c r="A639" s="94" t="s">
        <v>189</v>
      </c>
      <c r="B639" s="94" t="s">
        <v>189</v>
      </c>
      <c r="C639" s="94">
        <v>2516.682</v>
      </c>
      <c r="D639" s="94">
        <v>2517.174</v>
      </c>
      <c r="E639" s="94">
        <v>0.492</v>
      </c>
      <c r="F639" s="94">
        <v>0.0</v>
      </c>
      <c r="G639" s="94" t="s">
        <v>49</v>
      </c>
    </row>
    <row r="640" ht="15.75" customHeight="1">
      <c r="A640" s="94" t="s">
        <v>189</v>
      </c>
      <c r="B640" s="94" t="s">
        <v>189</v>
      </c>
      <c r="C640" s="94">
        <v>2518.206</v>
      </c>
      <c r="D640" s="94">
        <v>2519.013</v>
      </c>
      <c r="E640" s="94">
        <v>0.807</v>
      </c>
      <c r="F640" s="94">
        <v>0.0</v>
      </c>
      <c r="G640" s="94" t="s">
        <v>49</v>
      </c>
    </row>
    <row r="641" ht="15.75" customHeight="1">
      <c r="A641" s="94" t="s">
        <v>189</v>
      </c>
      <c r="B641" s="94" t="s">
        <v>189</v>
      </c>
      <c r="C641" s="94">
        <v>2702.96</v>
      </c>
      <c r="D641" s="94">
        <v>2703.21</v>
      </c>
      <c r="E641" s="94">
        <v>0.25</v>
      </c>
      <c r="F641" s="94">
        <v>0.0</v>
      </c>
      <c r="G641" s="94" t="s">
        <v>49</v>
      </c>
    </row>
    <row r="642" ht="15.75" customHeight="1">
      <c r="A642" s="94" t="s">
        <v>189</v>
      </c>
      <c r="B642" s="94" t="s">
        <v>189</v>
      </c>
      <c r="C642" s="94">
        <v>2713.095</v>
      </c>
      <c r="D642" s="94">
        <v>2714.503</v>
      </c>
      <c r="E642" s="94">
        <v>1.408</v>
      </c>
      <c r="F642" s="94">
        <v>0.0</v>
      </c>
      <c r="G642" s="94" t="s">
        <v>49</v>
      </c>
    </row>
    <row r="643" ht="15.75" customHeight="1">
      <c r="A643" s="94" t="s">
        <v>189</v>
      </c>
      <c r="B643" s="94" t="s">
        <v>189</v>
      </c>
      <c r="C643" s="94">
        <v>2719.797</v>
      </c>
      <c r="D643" s="94">
        <v>2720.032</v>
      </c>
      <c r="E643" s="94">
        <v>0.235</v>
      </c>
      <c r="F643" s="94">
        <v>0.0</v>
      </c>
      <c r="G643" s="94" t="s">
        <v>49</v>
      </c>
    </row>
    <row r="644" ht="15.75" customHeight="1">
      <c r="A644" s="94" t="s">
        <v>189</v>
      </c>
      <c r="B644" s="94" t="s">
        <v>189</v>
      </c>
      <c r="C644" s="94">
        <v>2721.509</v>
      </c>
      <c r="D644" s="94">
        <v>2721.971</v>
      </c>
      <c r="E644" s="94">
        <v>0.462</v>
      </c>
      <c r="F644" s="94">
        <v>0.0</v>
      </c>
      <c r="G644" s="94" t="s">
        <v>49</v>
      </c>
    </row>
    <row r="645" ht="15.75" customHeight="1">
      <c r="A645" s="94" t="s">
        <v>189</v>
      </c>
      <c r="B645" s="94" t="s">
        <v>189</v>
      </c>
      <c r="C645" s="94">
        <v>2722.984</v>
      </c>
      <c r="D645" s="94">
        <v>2723.38</v>
      </c>
      <c r="E645" s="94">
        <v>0.396</v>
      </c>
      <c r="F645" s="94">
        <v>0.0</v>
      </c>
      <c r="G645" s="94" t="s">
        <v>49</v>
      </c>
    </row>
    <row r="646" ht="15.75" customHeight="1">
      <c r="A646" s="94" t="s">
        <v>189</v>
      </c>
      <c r="B646" s="94" t="s">
        <v>189</v>
      </c>
      <c r="C646" s="94">
        <v>2724.161</v>
      </c>
      <c r="D646" s="94">
        <v>2725.105</v>
      </c>
      <c r="E646" s="94">
        <v>0.944</v>
      </c>
      <c r="F646" s="94" t="s">
        <v>396</v>
      </c>
      <c r="G646" s="94" t="s">
        <v>49</v>
      </c>
    </row>
    <row r="647" ht="15.75" customHeight="1">
      <c r="A647" s="94" t="s">
        <v>189</v>
      </c>
      <c r="B647" s="94" t="s">
        <v>189</v>
      </c>
      <c r="C647" s="94">
        <v>2727.088</v>
      </c>
      <c r="D647" s="94">
        <v>2727.441</v>
      </c>
      <c r="E647" s="94">
        <v>0.353</v>
      </c>
      <c r="F647" s="94">
        <v>0.0</v>
      </c>
      <c r="G647" s="94" t="s">
        <v>49</v>
      </c>
    </row>
    <row r="648" ht="15.75" customHeight="1">
      <c r="A648" s="94" t="s">
        <v>189</v>
      </c>
      <c r="B648" s="94" t="s">
        <v>189</v>
      </c>
      <c r="C648" s="94">
        <v>2728.171</v>
      </c>
      <c r="D648" s="94">
        <v>2728.685</v>
      </c>
      <c r="E648" s="94">
        <v>0.514</v>
      </c>
      <c r="F648" s="94">
        <v>0.0</v>
      </c>
      <c r="G648" s="94" t="s">
        <v>49</v>
      </c>
    </row>
    <row r="649" ht="15.75" customHeight="1">
      <c r="A649" s="94" t="s">
        <v>189</v>
      </c>
      <c r="B649" s="94" t="s">
        <v>189</v>
      </c>
      <c r="C649" s="94">
        <v>2729.636</v>
      </c>
      <c r="D649" s="94">
        <v>2730.293</v>
      </c>
      <c r="E649" s="94">
        <v>0.657</v>
      </c>
      <c r="F649" s="94">
        <v>0.0</v>
      </c>
      <c r="G649" s="94" t="s">
        <v>49</v>
      </c>
    </row>
    <row r="650" ht="15.75" customHeight="1">
      <c r="A650" s="94" t="s">
        <v>189</v>
      </c>
      <c r="B650" s="94" t="s">
        <v>189</v>
      </c>
      <c r="C650" s="94">
        <v>2731.939</v>
      </c>
      <c r="D650" s="94">
        <v>2732.491</v>
      </c>
      <c r="E650" s="94">
        <v>0.552</v>
      </c>
      <c r="F650" s="94">
        <v>0.0</v>
      </c>
      <c r="G650" s="94" t="s">
        <v>49</v>
      </c>
    </row>
    <row r="651" ht="15.75" customHeight="1">
      <c r="A651" s="94" t="s">
        <v>189</v>
      </c>
      <c r="B651" s="94" t="s">
        <v>189</v>
      </c>
      <c r="C651" s="94">
        <v>2734.75</v>
      </c>
      <c r="D651" s="94">
        <v>2735.472</v>
      </c>
      <c r="E651" s="94">
        <v>0.722</v>
      </c>
      <c r="F651" s="94">
        <v>0.0</v>
      </c>
      <c r="G651" s="94" t="s">
        <v>49</v>
      </c>
    </row>
    <row r="652" ht="15.75" customHeight="1">
      <c r="A652" s="94" t="s">
        <v>189</v>
      </c>
      <c r="B652" s="94" t="s">
        <v>189</v>
      </c>
      <c r="C652" s="94">
        <v>2736.682</v>
      </c>
      <c r="D652" s="94">
        <v>2737.091</v>
      </c>
      <c r="E652" s="94">
        <v>0.409</v>
      </c>
      <c r="F652" s="94">
        <v>0.0</v>
      </c>
      <c r="G652" s="94" t="s">
        <v>49</v>
      </c>
    </row>
    <row r="653" ht="15.75" customHeight="1">
      <c r="A653" s="94" t="s">
        <v>189</v>
      </c>
      <c r="B653" s="94" t="s">
        <v>189</v>
      </c>
      <c r="C653" s="94">
        <v>2737.895</v>
      </c>
      <c r="D653" s="94">
        <v>2738.427</v>
      </c>
      <c r="E653" s="94">
        <v>0.532</v>
      </c>
      <c r="F653" s="94">
        <v>0.0</v>
      </c>
      <c r="G653" s="94" t="s">
        <v>49</v>
      </c>
    </row>
    <row r="654" ht="15.75" customHeight="1">
      <c r="A654" s="94" t="s">
        <v>189</v>
      </c>
      <c r="B654" s="94" t="s">
        <v>189</v>
      </c>
      <c r="C654" s="94">
        <v>2739.524</v>
      </c>
      <c r="D654" s="94">
        <v>2740.159</v>
      </c>
      <c r="E654" s="94">
        <v>0.635</v>
      </c>
      <c r="F654" s="94">
        <v>0.0</v>
      </c>
      <c r="G654" s="94" t="s">
        <v>49</v>
      </c>
    </row>
    <row r="655" ht="15.75" customHeight="1">
      <c r="A655" s="94" t="s">
        <v>189</v>
      </c>
      <c r="B655" s="94" t="s">
        <v>189</v>
      </c>
      <c r="C655" s="94">
        <v>2741.197</v>
      </c>
      <c r="D655" s="94">
        <v>2741.701</v>
      </c>
      <c r="E655" s="94">
        <v>0.504</v>
      </c>
      <c r="F655" s="94">
        <v>0.0</v>
      </c>
      <c r="G655" s="94" t="s">
        <v>49</v>
      </c>
    </row>
    <row r="656" ht="15.75" customHeight="1">
      <c r="A656" s="94" t="s">
        <v>189</v>
      </c>
      <c r="B656" s="94" t="s">
        <v>189</v>
      </c>
      <c r="C656" s="94">
        <v>2745.68</v>
      </c>
      <c r="D656" s="94">
        <v>2746.099</v>
      </c>
      <c r="E656" s="94">
        <v>0.419</v>
      </c>
      <c r="F656" s="94">
        <v>0.0</v>
      </c>
      <c r="G656" s="94" t="s">
        <v>49</v>
      </c>
    </row>
    <row r="657" ht="15.75" customHeight="1">
      <c r="A657" s="94" t="s">
        <v>189</v>
      </c>
      <c r="B657" s="94" t="s">
        <v>189</v>
      </c>
      <c r="C657" s="94">
        <v>2749.369</v>
      </c>
      <c r="D657" s="94">
        <v>2749.793</v>
      </c>
      <c r="E657" s="94">
        <v>0.424</v>
      </c>
      <c r="F657" s="94">
        <v>0.0</v>
      </c>
      <c r="G657" s="94" t="s">
        <v>49</v>
      </c>
    </row>
    <row r="658" ht="15.75" customHeight="1">
      <c r="A658" s="94" t="s">
        <v>189</v>
      </c>
      <c r="B658" s="94" t="s">
        <v>189</v>
      </c>
      <c r="C658" s="94">
        <v>2751.438</v>
      </c>
      <c r="D658" s="94">
        <v>2751.81</v>
      </c>
      <c r="E658" s="94">
        <v>0.372</v>
      </c>
      <c r="F658" s="94">
        <v>0.0</v>
      </c>
      <c r="G658" s="94" t="s">
        <v>49</v>
      </c>
    </row>
    <row r="659" ht="15.75" customHeight="1">
      <c r="A659" s="94" t="s">
        <v>189</v>
      </c>
      <c r="B659" s="94" t="s">
        <v>189</v>
      </c>
      <c r="C659" s="94">
        <v>2755.478</v>
      </c>
      <c r="D659" s="94">
        <v>2756.34</v>
      </c>
      <c r="E659" s="94">
        <v>0.862</v>
      </c>
      <c r="F659" s="94">
        <v>0.0</v>
      </c>
      <c r="G659" s="94" t="s">
        <v>49</v>
      </c>
    </row>
    <row r="660" ht="15.75" customHeight="1">
      <c r="A660" s="94" t="s">
        <v>189</v>
      </c>
      <c r="B660" s="94" t="s">
        <v>189</v>
      </c>
      <c r="C660" s="94">
        <v>2757.487</v>
      </c>
      <c r="D660" s="94">
        <v>2758.022</v>
      </c>
      <c r="E660" s="94">
        <v>0.535</v>
      </c>
      <c r="F660" s="94">
        <v>0.0</v>
      </c>
      <c r="G660" s="94" t="s">
        <v>49</v>
      </c>
    </row>
    <row r="661" ht="15.75" customHeight="1">
      <c r="A661" s="94" t="s">
        <v>189</v>
      </c>
      <c r="B661" s="94" t="s">
        <v>189</v>
      </c>
      <c r="C661" s="94">
        <v>2759.28</v>
      </c>
      <c r="D661" s="94">
        <v>2759.6</v>
      </c>
      <c r="E661" s="94">
        <v>0.32</v>
      </c>
      <c r="F661" s="94">
        <v>0.0</v>
      </c>
      <c r="G661" s="94" t="s">
        <v>49</v>
      </c>
    </row>
    <row r="662" ht="15.75" customHeight="1">
      <c r="A662" s="94" t="s">
        <v>189</v>
      </c>
      <c r="B662" s="94" t="s">
        <v>189</v>
      </c>
      <c r="C662" s="94">
        <v>11525.68</v>
      </c>
      <c r="D662" s="94">
        <v>11526.265</v>
      </c>
      <c r="E662" s="94">
        <v>0.585</v>
      </c>
      <c r="F662" s="94">
        <v>0.0</v>
      </c>
      <c r="G662" s="94" t="s">
        <v>49</v>
      </c>
    </row>
    <row r="663" ht="15.75" customHeight="1">
      <c r="A663" s="94" t="s">
        <v>189</v>
      </c>
      <c r="B663" s="94" t="s">
        <v>189</v>
      </c>
      <c r="C663" s="94">
        <v>11526.971</v>
      </c>
      <c r="D663" s="94">
        <v>11527.653</v>
      </c>
      <c r="E663" s="94">
        <v>0.682</v>
      </c>
      <c r="F663" s="94">
        <v>0.0</v>
      </c>
      <c r="G663" s="94" t="s">
        <v>49</v>
      </c>
    </row>
    <row r="664" ht="15.75" customHeight="1">
      <c r="A664" s="94" t="s">
        <v>189</v>
      </c>
      <c r="B664" s="94" t="s">
        <v>189</v>
      </c>
      <c r="C664" s="94">
        <v>11544.941</v>
      </c>
      <c r="D664" s="94">
        <v>11545.376</v>
      </c>
      <c r="E664" s="94">
        <v>0.435</v>
      </c>
      <c r="F664" s="94">
        <v>0.0</v>
      </c>
      <c r="G664" s="94" t="s">
        <v>49</v>
      </c>
    </row>
    <row r="665" ht="15.75" customHeight="1">
      <c r="A665" s="94" t="s">
        <v>189</v>
      </c>
      <c r="B665" s="94" t="s">
        <v>189</v>
      </c>
      <c r="C665" s="94">
        <v>11547.271</v>
      </c>
      <c r="D665" s="94">
        <v>11547.748</v>
      </c>
      <c r="E665" s="94">
        <v>0.477</v>
      </c>
      <c r="F665" s="94">
        <v>0.0</v>
      </c>
      <c r="G665" s="94" t="s">
        <v>49</v>
      </c>
    </row>
    <row r="666" ht="15.75" customHeight="1">
      <c r="A666" s="94" t="s">
        <v>189</v>
      </c>
      <c r="B666" s="94" t="s">
        <v>189</v>
      </c>
      <c r="C666" s="94">
        <v>11550.543</v>
      </c>
      <c r="D666" s="94">
        <v>11551.083</v>
      </c>
      <c r="E666" s="94">
        <v>0.54</v>
      </c>
      <c r="F666" s="94">
        <v>0.0</v>
      </c>
      <c r="G666" s="94" t="s">
        <v>49</v>
      </c>
    </row>
    <row r="667" ht="15.75" customHeight="1">
      <c r="A667" s="94" t="s">
        <v>189</v>
      </c>
      <c r="B667" s="94" t="s">
        <v>189</v>
      </c>
      <c r="C667" s="94">
        <v>11568.065</v>
      </c>
      <c r="D667" s="94">
        <v>11568.865</v>
      </c>
      <c r="E667" s="94">
        <v>0.8</v>
      </c>
      <c r="F667" s="94">
        <v>0.0</v>
      </c>
      <c r="G667" s="94" t="s">
        <v>49</v>
      </c>
    </row>
    <row r="668" ht="15.75" customHeight="1">
      <c r="A668" s="94" t="s">
        <v>189</v>
      </c>
      <c r="B668" s="94" t="s">
        <v>189</v>
      </c>
      <c r="C668" s="94">
        <v>12246.085</v>
      </c>
      <c r="D668" s="94">
        <v>12247.529</v>
      </c>
      <c r="E668" s="94">
        <v>1.444</v>
      </c>
      <c r="F668" s="94">
        <v>0.0</v>
      </c>
      <c r="G668" s="94" t="s">
        <v>49</v>
      </c>
    </row>
    <row r="669" ht="15.75" customHeight="1">
      <c r="A669" s="94" t="s">
        <v>189</v>
      </c>
      <c r="B669" s="94" t="s">
        <v>189</v>
      </c>
      <c r="C669" s="94">
        <v>12247.937</v>
      </c>
      <c r="D669" s="94">
        <v>12249.497</v>
      </c>
      <c r="E669" s="94">
        <v>1.56</v>
      </c>
      <c r="F669" s="94">
        <v>0.0</v>
      </c>
      <c r="G669" s="94" t="s">
        <v>49</v>
      </c>
    </row>
    <row r="670" ht="15.75" customHeight="1">
      <c r="A670" s="94" t="s">
        <v>189</v>
      </c>
      <c r="B670" s="94" t="s">
        <v>189</v>
      </c>
      <c r="C670" s="94">
        <v>12251.303</v>
      </c>
      <c r="D670" s="94">
        <v>12251.794</v>
      </c>
      <c r="E670" s="94">
        <v>0.491</v>
      </c>
      <c r="F670" s="94">
        <v>0.0</v>
      </c>
      <c r="G670" s="94" t="s">
        <v>49</v>
      </c>
    </row>
    <row r="671" ht="15.75" customHeight="1">
      <c r="A671" s="94" t="s">
        <v>189</v>
      </c>
      <c r="B671" s="94" t="s">
        <v>189</v>
      </c>
      <c r="C671" s="94">
        <v>12258.085</v>
      </c>
      <c r="D671" s="94">
        <v>12258.91</v>
      </c>
      <c r="E671" s="94">
        <v>0.825</v>
      </c>
      <c r="F671" s="94">
        <v>0.0</v>
      </c>
      <c r="G671" s="94" t="s">
        <v>49</v>
      </c>
    </row>
    <row r="672" ht="15.75" customHeight="1">
      <c r="A672" s="94" t="s">
        <v>189</v>
      </c>
      <c r="B672" s="94" t="s">
        <v>189</v>
      </c>
      <c r="C672" s="94">
        <v>12259.377</v>
      </c>
      <c r="D672" s="94">
        <v>12259.712</v>
      </c>
      <c r="E672" s="94">
        <v>0.335</v>
      </c>
      <c r="F672" s="94">
        <v>0.0</v>
      </c>
      <c r="G672" s="94" t="s">
        <v>49</v>
      </c>
    </row>
    <row r="673" ht="15.75" customHeight="1">
      <c r="A673" s="94" t="s">
        <v>189</v>
      </c>
      <c r="B673" s="94" t="s">
        <v>189</v>
      </c>
      <c r="C673" s="94">
        <v>12260.168</v>
      </c>
      <c r="D673" s="94">
        <v>12261.4</v>
      </c>
      <c r="E673" s="94">
        <v>1.232</v>
      </c>
      <c r="F673" s="94">
        <v>0.0</v>
      </c>
      <c r="G673" s="94" t="s">
        <v>49</v>
      </c>
    </row>
    <row r="674" ht="15.75" customHeight="1">
      <c r="A674" s="94" t="s">
        <v>189</v>
      </c>
      <c r="B674" s="94" t="s">
        <v>189</v>
      </c>
      <c r="C674" s="94">
        <v>13819.858</v>
      </c>
      <c r="D674" s="94">
        <v>13820.298</v>
      </c>
      <c r="E674" s="94">
        <v>0.44</v>
      </c>
      <c r="F674" s="94">
        <v>0.0</v>
      </c>
      <c r="G674" s="94" t="s">
        <v>49</v>
      </c>
    </row>
    <row r="675" ht="15.75" customHeight="1">
      <c r="A675" s="94" t="s">
        <v>189</v>
      </c>
      <c r="B675" s="94" t="s">
        <v>189</v>
      </c>
      <c r="C675" s="94">
        <v>15009.139</v>
      </c>
      <c r="D675" s="94">
        <v>15009.328</v>
      </c>
      <c r="E675" s="94">
        <v>0.189</v>
      </c>
      <c r="F675" s="94">
        <v>0.0</v>
      </c>
      <c r="G675" s="94" t="s">
        <v>49</v>
      </c>
    </row>
    <row r="676" ht="15.75" customHeight="1">
      <c r="A676" s="94" t="s">
        <v>189</v>
      </c>
      <c r="B676" s="94" t="s">
        <v>189</v>
      </c>
      <c r="C676" s="94">
        <v>15031.164</v>
      </c>
      <c r="D676" s="94">
        <v>15031.698</v>
      </c>
      <c r="E676" s="94">
        <v>0.534</v>
      </c>
      <c r="F676" s="94">
        <v>0.0</v>
      </c>
      <c r="G676" s="94" t="s">
        <v>49</v>
      </c>
    </row>
    <row r="677" ht="15.75" customHeight="1">
      <c r="A677" s="94" t="s">
        <v>189</v>
      </c>
      <c r="B677" s="94" t="s">
        <v>189</v>
      </c>
      <c r="C677" s="94">
        <v>15035.1</v>
      </c>
      <c r="D677" s="94">
        <v>15035.59</v>
      </c>
      <c r="E677" s="94">
        <v>0.49</v>
      </c>
      <c r="F677" s="94">
        <v>0.0</v>
      </c>
      <c r="G677" s="94" t="s">
        <v>49</v>
      </c>
    </row>
    <row r="678" ht="15.75" customHeight="1">
      <c r="A678" s="94" t="s">
        <v>189</v>
      </c>
      <c r="B678" s="94" t="s">
        <v>189</v>
      </c>
      <c r="C678" s="94">
        <v>15044.4</v>
      </c>
      <c r="D678" s="94">
        <v>15044.731</v>
      </c>
      <c r="E678" s="94">
        <v>0.331</v>
      </c>
      <c r="F678" s="94">
        <v>0.0</v>
      </c>
      <c r="G678" s="94" t="s">
        <v>49</v>
      </c>
    </row>
    <row r="679" ht="15.75" customHeight="1">
      <c r="A679" s="94" t="s">
        <v>189</v>
      </c>
      <c r="B679" s="94" t="s">
        <v>189</v>
      </c>
      <c r="C679" s="94">
        <v>15046.687</v>
      </c>
      <c r="D679" s="94">
        <v>15046.972</v>
      </c>
      <c r="E679" s="94">
        <v>0.285</v>
      </c>
      <c r="F679" s="94">
        <v>0.0</v>
      </c>
      <c r="G679" s="94" t="s">
        <v>49</v>
      </c>
    </row>
    <row r="680" ht="15.75" customHeight="1">
      <c r="A680" s="94" t="s">
        <v>189</v>
      </c>
      <c r="B680" s="94" t="s">
        <v>189</v>
      </c>
      <c r="C680" s="94">
        <v>23669.422</v>
      </c>
      <c r="D680" s="94">
        <v>23670.309</v>
      </c>
      <c r="E680" s="94">
        <v>0.887</v>
      </c>
      <c r="F680" s="94" t="s">
        <v>397</v>
      </c>
      <c r="G680" s="94" t="s">
        <v>49</v>
      </c>
    </row>
    <row r="681" ht="15.75" customHeight="1">
      <c r="A681" s="94" t="s">
        <v>189</v>
      </c>
      <c r="B681" s="94" t="s">
        <v>189</v>
      </c>
      <c r="C681" s="94">
        <v>23683.401</v>
      </c>
      <c r="D681" s="94">
        <v>23686.723</v>
      </c>
      <c r="E681" s="94">
        <v>3.322</v>
      </c>
      <c r="F681" s="94">
        <v>0.0</v>
      </c>
      <c r="G681" s="94" t="s">
        <v>49</v>
      </c>
    </row>
    <row r="682" ht="15.75" customHeight="1">
      <c r="A682" s="94" t="s">
        <v>189</v>
      </c>
      <c r="B682" s="94" t="s">
        <v>189</v>
      </c>
      <c r="C682" s="94">
        <v>23687.053</v>
      </c>
      <c r="D682" s="94">
        <v>23688.796</v>
      </c>
      <c r="E682" s="94">
        <v>1.743</v>
      </c>
      <c r="F682" s="94">
        <v>0.0</v>
      </c>
      <c r="G682" s="94" t="s">
        <v>49</v>
      </c>
    </row>
    <row r="683" ht="15.75" customHeight="1">
      <c r="A683" s="94" t="s">
        <v>189</v>
      </c>
      <c r="B683" s="94" t="s">
        <v>189</v>
      </c>
      <c r="C683" s="94">
        <v>23690.288</v>
      </c>
      <c r="D683" s="94">
        <v>23691.72</v>
      </c>
      <c r="E683" s="94">
        <v>1.432</v>
      </c>
      <c r="F683" s="94">
        <v>0.0</v>
      </c>
      <c r="G683" s="94" t="s">
        <v>49</v>
      </c>
    </row>
    <row r="684" ht="15.75" hidden="1" customHeight="1">
      <c r="A684" s="94" t="s">
        <v>255</v>
      </c>
      <c r="B684" s="94" t="s">
        <v>200</v>
      </c>
      <c r="C684" s="94">
        <v>2464.552</v>
      </c>
      <c r="D684" s="94">
        <v>2464.966</v>
      </c>
      <c r="E684" s="94">
        <v>0.414</v>
      </c>
      <c r="F684" s="94" t="s">
        <v>259</v>
      </c>
      <c r="G684" s="94" t="s">
        <v>49</v>
      </c>
    </row>
    <row r="685" ht="15.75" hidden="1" customHeight="1">
      <c r="A685" s="94" t="s">
        <v>255</v>
      </c>
      <c r="B685" s="94" t="s">
        <v>200</v>
      </c>
      <c r="C685" s="94">
        <v>2475.53</v>
      </c>
      <c r="D685" s="94">
        <v>2476.022</v>
      </c>
      <c r="E685" s="94">
        <v>0.492</v>
      </c>
      <c r="F685" s="94" t="s">
        <v>259</v>
      </c>
      <c r="G685" s="94" t="s">
        <v>49</v>
      </c>
    </row>
    <row r="686" ht="15.75" hidden="1" customHeight="1">
      <c r="A686" s="94" t="s">
        <v>255</v>
      </c>
      <c r="B686" s="94" t="s">
        <v>200</v>
      </c>
      <c r="C686" s="94">
        <v>2490.814</v>
      </c>
      <c r="D686" s="94">
        <v>2491.598</v>
      </c>
      <c r="E686" s="94">
        <v>0.784</v>
      </c>
      <c r="F686" s="94" t="s">
        <v>259</v>
      </c>
      <c r="G686" s="94" t="s">
        <v>49</v>
      </c>
    </row>
    <row r="687" ht="15.75" hidden="1" customHeight="1">
      <c r="A687" s="94" t="s">
        <v>255</v>
      </c>
      <c r="B687" s="94" t="s">
        <v>200</v>
      </c>
      <c r="C687" s="94">
        <v>2700.985</v>
      </c>
      <c r="D687" s="94">
        <v>2701.993</v>
      </c>
      <c r="E687" s="94">
        <v>1.008</v>
      </c>
      <c r="F687" s="94" t="s">
        <v>256</v>
      </c>
      <c r="G687" s="94" t="s">
        <v>49</v>
      </c>
    </row>
    <row r="688" ht="15.75" hidden="1" customHeight="1">
      <c r="A688" s="94" t="s">
        <v>255</v>
      </c>
      <c r="B688" s="94" t="s">
        <v>200</v>
      </c>
      <c r="C688" s="94">
        <v>2715.289</v>
      </c>
      <c r="D688" s="94">
        <v>2716.649</v>
      </c>
      <c r="E688" s="94">
        <v>1.36</v>
      </c>
      <c r="F688" s="94" t="s">
        <v>256</v>
      </c>
      <c r="G688" s="94" t="s">
        <v>49</v>
      </c>
    </row>
    <row r="689" ht="15.75" hidden="1" customHeight="1">
      <c r="A689" s="94" t="s">
        <v>255</v>
      </c>
      <c r="B689" s="94" t="s">
        <v>200</v>
      </c>
      <c r="C689" s="94">
        <v>2717.46</v>
      </c>
      <c r="D689" s="94">
        <v>2719.112</v>
      </c>
      <c r="E689" s="94">
        <v>1.652</v>
      </c>
      <c r="F689" s="94" t="s">
        <v>259</v>
      </c>
      <c r="G689" s="94" t="s">
        <v>49</v>
      </c>
    </row>
    <row r="690" ht="15.75" hidden="1" customHeight="1">
      <c r="A690" s="94" t="s">
        <v>255</v>
      </c>
      <c r="B690" s="94" t="s">
        <v>200</v>
      </c>
      <c r="C690" s="94">
        <v>2720.572</v>
      </c>
      <c r="D690" s="94">
        <v>2720.767</v>
      </c>
      <c r="E690" s="94">
        <v>0.195</v>
      </c>
      <c r="F690" s="94" t="s">
        <v>259</v>
      </c>
      <c r="G690" s="94" t="s">
        <v>49</v>
      </c>
    </row>
    <row r="691" ht="15.75" hidden="1" customHeight="1">
      <c r="A691" s="94" t="s">
        <v>255</v>
      </c>
      <c r="B691" s="94" t="s">
        <v>200</v>
      </c>
      <c r="C691" s="94">
        <v>2722.06</v>
      </c>
      <c r="D691" s="94">
        <v>2722.605</v>
      </c>
      <c r="E691" s="94">
        <v>0.545</v>
      </c>
      <c r="F691" s="94" t="s">
        <v>259</v>
      </c>
      <c r="G691" s="94" t="s">
        <v>49</v>
      </c>
    </row>
    <row r="692" ht="15.75" hidden="1" customHeight="1">
      <c r="A692" s="94" t="s">
        <v>255</v>
      </c>
      <c r="B692" s="94" t="s">
        <v>200</v>
      </c>
      <c r="C692" s="94">
        <v>2723.455</v>
      </c>
      <c r="D692" s="94">
        <v>2723.977</v>
      </c>
      <c r="E692" s="94">
        <v>0.522</v>
      </c>
      <c r="F692" s="94" t="s">
        <v>259</v>
      </c>
      <c r="G692" s="94" t="s">
        <v>49</v>
      </c>
    </row>
    <row r="693" ht="15.75" hidden="1" customHeight="1">
      <c r="A693" s="94" t="s">
        <v>255</v>
      </c>
      <c r="B693" s="94" t="s">
        <v>200</v>
      </c>
      <c r="C693" s="94">
        <v>2725.436</v>
      </c>
      <c r="D693" s="94">
        <v>2726.136</v>
      </c>
      <c r="E693" s="94">
        <v>0.7</v>
      </c>
      <c r="F693" s="94" t="s">
        <v>259</v>
      </c>
      <c r="G693" s="94" t="s">
        <v>49</v>
      </c>
    </row>
    <row r="694" ht="15.75" hidden="1" customHeight="1">
      <c r="A694" s="94" t="s">
        <v>255</v>
      </c>
      <c r="B694" s="94" t="s">
        <v>200</v>
      </c>
      <c r="C694" s="94">
        <v>2746.416</v>
      </c>
      <c r="D694" s="94">
        <v>2747.623</v>
      </c>
      <c r="E694" s="94">
        <v>1.207</v>
      </c>
      <c r="F694" s="94" t="s">
        <v>259</v>
      </c>
      <c r="G694" s="94" t="s">
        <v>49</v>
      </c>
    </row>
    <row r="695" ht="15.75" hidden="1" customHeight="1">
      <c r="A695" s="94" t="s">
        <v>255</v>
      </c>
      <c r="B695" s="94" t="s">
        <v>200</v>
      </c>
      <c r="C695" s="94">
        <v>2748.652</v>
      </c>
      <c r="D695" s="94">
        <v>2749.497</v>
      </c>
      <c r="E695" s="94">
        <v>0.845</v>
      </c>
      <c r="F695" s="94" t="s">
        <v>259</v>
      </c>
      <c r="G695" s="94" t="s">
        <v>49</v>
      </c>
    </row>
    <row r="696" ht="15.75" hidden="1" customHeight="1">
      <c r="A696" s="94" t="s">
        <v>255</v>
      </c>
      <c r="B696" s="94" t="s">
        <v>200</v>
      </c>
      <c r="C696" s="94">
        <v>2750.793</v>
      </c>
      <c r="D696" s="94">
        <v>2751.572</v>
      </c>
      <c r="E696" s="94">
        <v>0.779</v>
      </c>
      <c r="F696" s="94" t="s">
        <v>259</v>
      </c>
      <c r="G696" s="94" t="s">
        <v>49</v>
      </c>
    </row>
    <row r="697" ht="15.75" hidden="1" customHeight="1">
      <c r="A697" s="94" t="s">
        <v>255</v>
      </c>
      <c r="B697" s="94" t="s">
        <v>200</v>
      </c>
      <c r="C697" s="94">
        <v>2752.553</v>
      </c>
      <c r="D697" s="94">
        <v>2753.799</v>
      </c>
      <c r="E697" s="94">
        <v>1.246</v>
      </c>
      <c r="F697" s="94" t="s">
        <v>256</v>
      </c>
      <c r="G697" s="94" t="s">
        <v>49</v>
      </c>
    </row>
    <row r="698" ht="15.75" hidden="1" customHeight="1">
      <c r="A698" s="94" t="s">
        <v>255</v>
      </c>
      <c r="B698" s="94" t="s">
        <v>200</v>
      </c>
      <c r="C698" s="94">
        <v>2754.771</v>
      </c>
      <c r="D698" s="94">
        <v>2755.89</v>
      </c>
      <c r="E698" s="94">
        <v>1.119</v>
      </c>
      <c r="F698" s="94" t="s">
        <v>256</v>
      </c>
      <c r="G698" s="94" t="s">
        <v>49</v>
      </c>
    </row>
    <row r="699" ht="15.75" hidden="1" customHeight="1">
      <c r="A699" s="94" t="s">
        <v>255</v>
      </c>
      <c r="B699" s="94" t="s">
        <v>200</v>
      </c>
      <c r="C699" s="94">
        <v>2757.156</v>
      </c>
      <c r="D699" s="94">
        <v>2757.789</v>
      </c>
      <c r="E699" s="94">
        <v>0.633</v>
      </c>
      <c r="F699" s="94" t="s">
        <v>259</v>
      </c>
      <c r="G699" s="94" t="s">
        <v>49</v>
      </c>
    </row>
    <row r="700" ht="15.75" hidden="1" customHeight="1">
      <c r="A700" s="94" t="s">
        <v>255</v>
      </c>
      <c r="B700" s="94" t="s">
        <v>200</v>
      </c>
      <c r="C700" s="94">
        <v>11519.965</v>
      </c>
      <c r="D700" s="94">
        <v>11521.78</v>
      </c>
      <c r="E700" s="94">
        <v>1.815</v>
      </c>
      <c r="F700" s="94" t="s">
        <v>398</v>
      </c>
      <c r="G700" s="94" t="s">
        <v>49</v>
      </c>
    </row>
    <row r="701" ht="15.75" hidden="1" customHeight="1">
      <c r="A701" s="94" t="s">
        <v>255</v>
      </c>
      <c r="B701" s="94" t="s">
        <v>200</v>
      </c>
      <c r="C701" s="94">
        <v>11523.797</v>
      </c>
      <c r="D701" s="94">
        <v>11525.994</v>
      </c>
      <c r="E701" s="94">
        <v>2.197</v>
      </c>
      <c r="F701" s="94" t="s">
        <v>398</v>
      </c>
      <c r="G701" s="94" t="s">
        <v>49</v>
      </c>
    </row>
    <row r="702" ht="15.75" hidden="1" customHeight="1">
      <c r="A702" s="94" t="s">
        <v>255</v>
      </c>
      <c r="B702" s="94" t="s">
        <v>200</v>
      </c>
      <c r="C702" s="94">
        <v>11529.262</v>
      </c>
      <c r="D702" s="94">
        <v>11529.738</v>
      </c>
      <c r="E702" s="94">
        <v>0.476</v>
      </c>
      <c r="F702" s="94" t="s">
        <v>398</v>
      </c>
      <c r="G702" s="94" t="s">
        <v>49</v>
      </c>
    </row>
    <row r="703" ht="15.75" hidden="1" customHeight="1">
      <c r="A703" s="94" t="s">
        <v>255</v>
      </c>
      <c r="B703" s="94" t="s">
        <v>200</v>
      </c>
      <c r="C703" s="94">
        <v>11530.454</v>
      </c>
      <c r="D703" s="94">
        <v>11532.957</v>
      </c>
      <c r="E703" s="94">
        <v>2.503</v>
      </c>
      <c r="F703" s="94" t="s">
        <v>398</v>
      </c>
      <c r="G703" s="94" t="s">
        <v>49</v>
      </c>
    </row>
    <row r="704" ht="15.75" hidden="1" customHeight="1">
      <c r="A704" s="94" t="s">
        <v>255</v>
      </c>
      <c r="B704" s="94" t="s">
        <v>200</v>
      </c>
      <c r="C704" s="94">
        <v>11533.421</v>
      </c>
      <c r="D704" s="94">
        <v>11534.268</v>
      </c>
      <c r="E704" s="94">
        <v>0.847</v>
      </c>
      <c r="F704" s="94" t="s">
        <v>398</v>
      </c>
      <c r="G704" s="94" t="s">
        <v>49</v>
      </c>
    </row>
    <row r="705" ht="15.75" hidden="1" customHeight="1">
      <c r="A705" s="94" t="s">
        <v>255</v>
      </c>
      <c r="B705" s="94" t="s">
        <v>200</v>
      </c>
      <c r="C705" s="94">
        <v>11537.06</v>
      </c>
      <c r="D705" s="94">
        <v>11538.421</v>
      </c>
      <c r="E705" s="94">
        <v>1.361</v>
      </c>
      <c r="F705" s="94" t="s">
        <v>398</v>
      </c>
      <c r="G705" s="94" t="s">
        <v>49</v>
      </c>
    </row>
    <row r="706" ht="15.75" hidden="1" customHeight="1">
      <c r="A706" s="94" t="s">
        <v>255</v>
      </c>
      <c r="B706" s="94" t="s">
        <v>200</v>
      </c>
      <c r="C706" s="94">
        <v>11541.17</v>
      </c>
      <c r="D706" s="94">
        <v>11542.415</v>
      </c>
      <c r="E706" s="94">
        <v>1.245</v>
      </c>
      <c r="F706" s="94" t="s">
        <v>398</v>
      </c>
      <c r="G706" s="94" t="s">
        <v>49</v>
      </c>
    </row>
    <row r="707" ht="15.75" hidden="1" customHeight="1">
      <c r="A707" s="94" t="s">
        <v>255</v>
      </c>
      <c r="B707" s="94" t="s">
        <v>200</v>
      </c>
      <c r="C707" s="94">
        <v>11544.182</v>
      </c>
      <c r="D707" s="94">
        <v>11544.99</v>
      </c>
      <c r="E707" s="94">
        <v>0.808</v>
      </c>
      <c r="F707" s="94" t="s">
        <v>398</v>
      </c>
      <c r="G707" s="94" t="s">
        <v>49</v>
      </c>
    </row>
    <row r="708" ht="15.75" hidden="1" customHeight="1">
      <c r="A708" s="94" t="s">
        <v>255</v>
      </c>
      <c r="B708" s="94" t="s">
        <v>200</v>
      </c>
      <c r="C708" s="94">
        <v>11545.378</v>
      </c>
      <c r="D708" s="94">
        <v>11546.606</v>
      </c>
      <c r="E708" s="94">
        <v>1.228</v>
      </c>
      <c r="F708" s="94" t="s">
        <v>398</v>
      </c>
      <c r="G708" s="94" t="s">
        <v>49</v>
      </c>
    </row>
    <row r="709" ht="15.75" hidden="1" customHeight="1">
      <c r="A709" s="94" t="s">
        <v>255</v>
      </c>
      <c r="B709" s="94" t="s">
        <v>200</v>
      </c>
      <c r="C709" s="94">
        <v>11547.355</v>
      </c>
      <c r="D709" s="94">
        <v>11548.203</v>
      </c>
      <c r="E709" s="94">
        <v>0.848</v>
      </c>
      <c r="F709" s="94" t="s">
        <v>398</v>
      </c>
      <c r="G709" s="94" t="s">
        <v>49</v>
      </c>
    </row>
    <row r="710" ht="15.75" hidden="1" customHeight="1">
      <c r="A710" s="94" t="s">
        <v>255</v>
      </c>
      <c r="B710" s="94" t="s">
        <v>200</v>
      </c>
      <c r="C710" s="94">
        <v>11551.504</v>
      </c>
      <c r="D710" s="94">
        <v>11552.214</v>
      </c>
      <c r="E710" s="94">
        <v>0.71</v>
      </c>
      <c r="F710" s="94" t="s">
        <v>398</v>
      </c>
      <c r="G710" s="94" t="s">
        <v>49</v>
      </c>
    </row>
    <row r="711" ht="15.75" hidden="1" customHeight="1">
      <c r="A711" s="94" t="s">
        <v>255</v>
      </c>
      <c r="B711" s="94" t="s">
        <v>200</v>
      </c>
      <c r="C711" s="94">
        <v>11552.722</v>
      </c>
      <c r="D711" s="94">
        <v>11553.16</v>
      </c>
      <c r="E711" s="94">
        <v>0.438</v>
      </c>
      <c r="F711" s="94" t="s">
        <v>398</v>
      </c>
      <c r="G711" s="94" t="s">
        <v>49</v>
      </c>
    </row>
    <row r="712" ht="15.75" hidden="1" customHeight="1">
      <c r="A712" s="94" t="s">
        <v>255</v>
      </c>
      <c r="B712" s="94" t="s">
        <v>200</v>
      </c>
      <c r="C712" s="94">
        <v>11559.935</v>
      </c>
      <c r="D712" s="94">
        <v>11561.051</v>
      </c>
      <c r="E712" s="94">
        <v>1.116</v>
      </c>
      <c r="F712" s="94" t="s">
        <v>398</v>
      </c>
      <c r="G712" s="94" t="s">
        <v>49</v>
      </c>
    </row>
    <row r="713" ht="15.75" hidden="1" customHeight="1">
      <c r="A713" s="94" t="s">
        <v>255</v>
      </c>
      <c r="B713" s="94" t="s">
        <v>200</v>
      </c>
      <c r="C713" s="94">
        <v>11570.35</v>
      </c>
      <c r="D713" s="94">
        <v>11574.332</v>
      </c>
      <c r="E713" s="94">
        <v>3.982</v>
      </c>
      <c r="F713" s="94" t="s">
        <v>257</v>
      </c>
      <c r="G713" s="94" t="s">
        <v>49</v>
      </c>
    </row>
    <row r="714" ht="15.75" hidden="1" customHeight="1">
      <c r="A714" s="94" t="s">
        <v>255</v>
      </c>
      <c r="B714" s="94" t="s">
        <v>200</v>
      </c>
      <c r="C714" s="94">
        <v>11576.361</v>
      </c>
      <c r="D714" s="94">
        <v>11577.22</v>
      </c>
      <c r="E714" s="94">
        <v>0.859</v>
      </c>
      <c r="F714" s="94" t="s">
        <v>398</v>
      </c>
      <c r="G714" s="94" t="s">
        <v>49</v>
      </c>
    </row>
    <row r="715" ht="15.75" hidden="1" customHeight="1">
      <c r="A715" s="94" t="s">
        <v>255</v>
      </c>
      <c r="B715" s="94" t="s">
        <v>200</v>
      </c>
      <c r="C715" s="94">
        <v>12240.843</v>
      </c>
      <c r="D715" s="94">
        <v>12245.155</v>
      </c>
      <c r="E715" s="94">
        <v>4.312</v>
      </c>
      <c r="F715" s="94" t="s">
        <v>398</v>
      </c>
      <c r="G715" s="94" t="s">
        <v>49</v>
      </c>
    </row>
    <row r="716" ht="15.75" hidden="1" customHeight="1">
      <c r="A716" s="94" t="s">
        <v>255</v>
      </c>
      <c r="B716" s="94" t="s">
        <v>200</v>
      </c>
      <c r="C716" s="94">
        <v>12248.964</v>
      </c>
      <c r="D716" s="94">
        <v>12250.169</v>
      </c>
      <c r="E716" s="94">
        <v>1.205</v>
      </c>
      <c r="F716" s="94" t="s">
        <v>398</v>
      </c>
      <c r="G716" s="94" t="s">
        <v>49</v>
      </c>
    </row>
    <row r="717" ht="15.75" hidden="1" customHeight="1">
      <c r="A717" s="94" t="s">
        <v>255</v>
      </c>
      <c r="B717" s="94" t="s">
        <v>200</v>
      </c>
      <c r="C717" s="94">
        <v>12254.699</v>
      </c>
      <c r="D717" s="94">
        <v>12255.642</v>
      </c>
      <c r="E717" s="94">
        <v>0.943</v>
      </c>
      <c r="F717" s="94" t="s">
        <v>398</v>
      </c>
      <c r="G717" s="94" t="s">
        <v>49</v>
      </c>
    </row>
    <row r="718" ht="15.75" hidden="1" customHeight="1">
      <c r="A718" s="94" t="s">
        <v>255</v>
      </c>
      <c r="B718" s="94" t="s">
        <v>200</v>
      </c>
      <c r="C718" s="94">
        <v>12267.557</v>
      </c>
      <c r="D718" s="94">
        <v>12269.054</v>
      </c>
      <c r="E718" s="94">
        <v>1.497</v>
      </c>
      <c r="F718" s="94" t="s">
        <v>398</v>
      </c>
      <c r="G718" s="94" t="s">
        <v>49</v>
      </c>
    </row>
    <row r="719" ht="15.75" hidden="1" customHeight="1">
      <c r="A719" s="94" t="s">
        <v>255</v>
      </c>
      <c r="B719" s="94" t="s">
        <v>200</v>
      </c>
      <c r="C719" s="94">
        <v>12274.299</v>
      </c>
      <c r="D719" s="94">
        <v>12275.572</v>
      </c>
      <c r="E719" s="94">
        <v>1.273</v>
      </c>
      <c r="F719" s="94" t="s">
        <v>398</v>
      </c>
      <c r="G719" s="94" t="s">
        <v>49</v>
      </c>
    </row>
    <row r="720" ht="15.75" hidden="1" customHeight="1">
      <c r="A720" s="94" t="s">
        <v>255</v>
      </c>
      <c r="B720" s="94" t="s">
        <v>200</v>
      </c>
      <c r="C720" s="94">
        <v>12285.739</v>
      </c>
      <c r="D720" s="94">
        <v>12293.771</v>
      </c>
      <c r="E720" s="94">
        <v>8.032</v>
      </c>
      <c r="F720" s="94" t="s">
        <v>398</v>
      </c>
      <c r="G720" s="94" t="s">
        <v>49</v>
      </c>
    </row>
    <row r="721" ht="15.75" hidden="1" customHeight="1">
      <c r="A721" s="94" t="s">
        <v>255</v>
      </c>
      <c r="B721" s="94" t="s">
        <v>200</v>
      </c>
      <c r="C721" s="94">
        <v>12294.596</v>
      </c>
      <c r="D721" s="94">
        <v>12299.68</v>
      </c>
      <c r="E721" s="94">
        <v>5.084</v>
      </c>
      <c r="F721" s="94" t="s">
        <v>398</v>
      </c>
      <c r="G721" s="94" t="s">
        <v>49</v>
      </c>
    </row>
    <row r="722" ht="15.75" hidden="1" customHeight="1">
      <c r="A722" s="94" t="s">
        <v>255</v>
      </c>
      <c r="B722" s="94" t="s">
        <v>200</v>
      </c>
      <c r="C722" s="94">
        <v>13801.631</v>
      </c>
      <c r="D722" s="94">
        <v>13802.459</v>
      </c>
      <c r="E722" s="94">
        <v>0.828</v>
      </c>
      <c r="F722" s="94" t="s">
        <v>256</v>
      </c>
      <c r="G722" s="94" t="s">
        <v>49</v>
      </c>
    </row>
    <row r="723" ht="15.75" hidden="1" customHeight="1">
      <c r="A723" s="94" t="s">
        <v>255</v>
      </c>
      <c r="B723" s="94" t="s">
        <v>200</v>
      </c>
      <c r="C723" s="94">
        <v>13820.726</v>
      </c>
      <c r="D723" s="94">
        <v>13821.396</v>
      </c>
      <c r="E723" s="94">
        <v>0.67</v>
      </c>
      <c r="F723" s="94" t="s">
        <v>257</v>
      </c>
      <c r="G723" s="94" t="s">
        <v>49</v>
      </c>
    </row>
    <row r="724" ht="15.75" hidden="1" customHeight="1">
      <c r="A724" s="94" t="s">
        <v>255</v>
      </c>
      <c r="B724" s="94" t="s">
        <v>200</v>
      </c>
      <c r="C724" s="94">
        <v>13827.719</v>
      </c>
      <c r="D724" s="94">
        <v>13829.057</v>
      </c>
      <c r="E724" s="94">
        <v>1.338</v>
      </c>
      <c r="F724" s="94" t="s">
        <v>398</v>
      </c>
      <c r="G724" s="94" t="s">
        <v>49</v>
      </c>
    </row>
    <row r="725" ht="15.75" hidden="1" customHeight="1">
      <c r="A725" s="94" t="s">
        <v>255</v>
      </c>
      <c r="B725" s="94" t="s">
        <v>200</v>
      </c>
      <c r="C725" s="94">
        <v>15028.62</v>
      </c>
      <c r="D725" s="94">
        <v>15031.547</v>
      </c>
      <c r="E725" s="94">
        <v>2.927</v>
      </c>
      <c r="F725" s="94" t="s">
        <v>259</v>
      </c>
      <c r="G725" s="94" t="s">
        <v>49</v>
      </c>
    </row>
    <row r="726" ht="15.75" hidden="1" customHeight="1">
      <c r="A726" s="94" t="s">
        <v>255</v>
      </c>
      <c r="B726" s="94" t="s">
        <v>200</v>
      </c>
      <c r="C726" s="94">
        <v>15032.254</v>
      </c>
      <c r="D726" s="94">
        <v>15034.061</v>
      </c>
      <c r="E726" s="94">
        <v>1.807</v>
      </c>
      <c r="F726" s="94" t="s">
        <v>259</v>
      </c>
      <c r="G726" s="94" t="s">
        <v>49</v>
      </c>
    </row>
    <row r="727" ht="15.75" hidden="1" customHeight="1">
      <c r="A727" s="94" t="s">
        <v>255</v>
      </c>
      <c r="B727" s="94" t="s">
        <v>200</v>
      </c>
      <c r="C727" s="94">
        <v>15037.929</v>
      </c>
      <c r="D727" s="94">
        <v>15038.397</v>
      </c>
      <c r="E727" s="94">
        <v>0.468</v>
      </c>
      <c r="F727" s="94" t="s">
        <v>256</v>
      </c>
      <c r="G727" s="94" t="s">
        <v>49</v>
      </c>
    </row>
    <row r="728" ht="15.75" hidden="1" customHeight="1">
      <c r="A728" s="94" t="s">
        <v>255</v>
      </c>
      <c r="B728" s="94" t="s">
        <v>200</v>
      </c>
      <c r="C728" s="94">
        <v>15039.769</v>
      </c>
      <c r="D728" s="94">
        <v>15040.102</v>
      </c>
      <c r="E728" s="94">
        <v>0.333</v>
      </c>
      <c r="F728" s="94" t="s">
        <v>256</v>
      </c>
      <c r="G728" s="94" t="s">
        <v>49</v>
      </c>
    </row>
    <row r="729" ht="15.75" hidden="1" customHeight="1">
      <c r="A729" s="94" t="s">
        <v>255</v>
      </c>
      <c r="B729" s="94" t="s">
        <v>200</v>
      </c>
      <c r="C729" s="94">
        <v>15041.345</v>
      </c>
      <c r="D729" s="94">
        <v>15043.371</v>
      </c>
      <c r="E729" s="94">
        <v>2.026</v>
      </c>
      <c r="F729" s="94" t="s">
        <v>259</v>
      </c>
      <c r="G729" s="94" t="s">
        <v>49</v>
      </c>
    </row>
    <row r="730" ht="15.75" hidden="1" customHeight="1">
      <c r="A730" s="94" t="s">
        <v>255</v>
      </c>
      <c r="B730" s="94" t="s">
        <v>200</v>
      </c>
      <c r="C730" s="94">
        <v>15043.553</v>
      </c>
      <c r="D730" s="94">
        <v>15044.511</v>
      </c>
      <c r="E730" s="94">
        <v>0.958</v>
      </c>
      <c r="F730" s="94" t="s">
        <v>259</v>
      </c>
      <c r="G730" s="94" t="s">
        <v>49</v>
      </c>
    </row>
    <row r="731" ht="15.75" hidden="1" customHeight="1">
      <c r="A731" s="94" t="s">
        <v>255</v>
      </c>
      <c r="B731" s="94" t="s">
        <v>200</v>
      </c>
      <c r="C731" s="94">
        <v>15045.092</v>
      </c>
      <c r="D731" s="94">
        <v>15046.774</v>
      </c>
      <c r="E731" s="94">
        <v>1.682</v>
      </c>
      <c r="F731" s="94" t="s">
        <v>259</v>
      </c>
      <c r="G731" s="94" t="s">
        <v>49</v>
      </c>
    </row>
    <row r="732" ht="15.75" hidden="1" customHeight="1">
      <c r="A732" s="94" t="s">
        <v>255</v>
      </c>
      <c r="B732" s="94" t="s">
        <v>200</v>
      </c>
      <c r="C732" s="94">
        <v>15047.084</v>
      </c>
      <c r="D732" s="94">
        <v>15050.69</v>
      </c>
      <c r="E732" s="94">
        <v>3.606</v>
      </c>
      <c r="F732" s="94" t="s">
        <v>259</v>
      </c>
      <c r="G732" s="94" t="s">
        <v>49</v>
      </c>
    </row>
    <row r="733" ht="15.75" hidden="1" customHeight="1">
      <c r="A733" s="94" t="s">
        <v>255</v>
      </c>
      <c r="B733" s="94" t="s">
        <v>200</v>
      </c>
      <c r="C733" s="94">
        <v>15050.953</v>
      </c>
      <c r="D733" s="94">
        <v>15054.112</v>
      </c>
      <c r="E733" s="94">
        <v>3.159</v>
      </c>
      <c r="F733" s="94" t="s">
        <v>259</v>
      </c>
      <c r="G733" s="94" t="s">
        <v>49</v>
      </c>
    </row>
    <row r="734" ht="15.75" hidden="1" customHeight="1">
      <c r="A734" s="94" t="s">
        <v>255</v>
      </c>
      <c r="B734" s="94" t="s">
        <v>200</v>
      </c>
      <c r="C734" s="94">
        <v>15054.913</v>
      </c>
      <c r="D734" s="94">
        <v>15056.425</v>
      </c>
      <c r="E734" s="94">
        <v>1.512</v>
      </c>
      <c r="F734" s="94" t="s">
        <v>259</v>
      </c>
      <c r="G734" s="94" t="s">
        <v>49</v>
      </c>
    </row>
    <row r="735" ht="15.75" hidden="1" customHeight="1">
      <c r="A735" s="94" t="s">
        <v>255</v>
      </c>
      <c r="B735" s="94" t="s">
        <v>200</v>
      </c>
      <c r="C735" s="94">
        <v>15056.85</v>
      </c>
      <c r="D735" s="94">
        <v>15057.693</v>
      </c>
      <c r="E735" s="94">
        <v>0.843</v>
      </c>
      <c r="F735" s="94" t="s">
        <v>259</v>
      </c>
      <c r="G735" s="94" t="s">
        <v>49</v>
      </c>
    </row>
    <row r="736" ht="15.75" hidden="1" customHeight="1">
      <c r="A736" s="94" t="s">
        <v>255</v>
      </c>
      <c r="B736" s="94" t="s">
        <v>200</v>
      </c>
      <c r="C736" s="94">
        <v>15058.133</v>
      </c>
      <c r="D736" s="94">
        <v>15059.569</v>
      </c>
      <c r="E736" s="94">
        <v>1.436</v>
      </c>
      <c r="F736" s="94" t="s">
        <v>259</v>
      </c>
      <c r="G736" s="94" t="s">
        <v>49</v>
      </c>
    </row>
    <row r="737" ht="15.75" hidden="1" customHeight="1">
      <c r="A737" s="94" t="s">
        <v>255</v>
      </c>
      <c r="B737" s="94" t="s">
        <v>200</v>
      </c>
      <c r="C737" s="94">
        <v>23640.663</v>
      </c>
      <c r="D737" s="94">
        <v>23641.167</v>
      </c>
      <c r="E737" s="94">
        <v>0.504</v>
      </c>
      <c r="F737" s="94" t="s">
        <v>259</v>
      </c>
      <c r="G737" s="94" t="s">
        <v>49</v>
      </c>
    </row>
    <row r="738" ht="15.75" hidden="1" customHeight="1">
      <c r="A738" s="94" t="s">
        <v>255</v>
      </c>
      <c r="B738" s="94" t="s">
        <v>200</v>
      </c>
      <c r="C738" s="94">
        <v>23642.194</v>
      </c>
      <c r="D738" s="94">
        <v>23642.828</v>
      </c>
      <c r="E738" s="94">
        <v>0.634</v>
      </c>
      <c r="F738" s="94" t="s">
        <v>259</v>
      </c>
      <c r="G738" s="94" t="s">
        <v>49</v>
      </c>
    </row>
    <row r="739" ht="15.75" hidden="1" customHeight="1">
      <c r="A739" s="94" t="s">
        <v>255</v>
      </c>
      <c r="B739" s="94" t="s">
        <v>200</v>
      </c>
      <c r="C739" s="94">
        <v>23666.111</v>
      </c>
      <c r="D739" s="94">
        <v>23666.471</v>
      </c>
      <c r="E739" s="94">
        <v>0.36</v>
      </c>
      <c r="F739" s="94" t="s">
        <v>259</v>
      </c>
      <c r="G739" s="94" t="s">
        <v>49</v>
      </c>
    </row>
    <row r="740" ht="15.75" hidden="1" customHeight="1">
      <c r="A740" s="94" t="s">
        <v>255</v>
      </c>
      <c r="B740" s="94" t="s">
        <v>200</v>
      </c>
      <c r="C740" s="94">
        <v>23677.077</v>
      </c>
      <c r="D740" s="94">
        <v>23677.498</v>
      </c>
      <c r="E740" s="94">
        <v>0.421</v>
      </c>
      <c r="F740" s="94" t="s">
        <v>256</v>
      </c>
      <c r="G740" s="94" t="s">
        <v>49</v>
      </c>
    </row>
    <row r="741" ht="15.75" hidden="1" customHeight="1">
      <c r="A741" s="94" t="s">
        <v>255</v>
      </c>
      <c r="B741" s="94" t="s">
        <v>200</v>
      </c>
      <c r="C741" s="94">
        <v>23688.762</v>
      </c>
      <c r="D741" s="94">
        <v>23689.038</v>
      </c>
      <c r="E741" s="94">
        <v>0.276</v>
      </c>
      <c r="F741" s="94" t="s">
        <v>257</v>
      </c>
      <c r="G741" s="94" t="s">
        <v>49</v>
      </c>
    </row>
    <row r="742" ht="15.75" customHeight="1">
      <c r="A742" s="94" t="s">
        <v>191</v>
      </c>
      <c r="B742" s="94" t="s">
        <v>189</v>
      </c>
      <c r="C742" s="94">
        <v>2470.968</v>
      </c>
      <c r="D742" s="94">
        <v>2471.56</v>
      </c>
      <c r="E742" s="94">
        <v>0.592</v>
      </c>
      <c r="F742" s="94" t="s">
        <v>30</v>
      </c>
      <c r="G742" s="94" t="s">
        <v>49</v>
      </c>
    </row>
    <row r="743" ht="15.75" customHeight="1">
      <c r="A743" s="94" t="s">
        <v>191</v>
      </c>
      <c r="B743" s="94" t="s">
        <v>189</v>
      </c>
      <c r="C743" s="94">
        <v>2487.98</v>
      </c>
      <c r="D743" s="94">
        <v>2489.611</v>
      </c>
      <c r="E743" s="94">
        <v>1.631</v>
      </c>
      <c r="F743" s="94" t="s">
        <v>30</v>
      </c>
      <c r="G743" s="94" t="s">
        <v>49</v>
      </c>
    </row>
    <row r="744" ht="15.75" customHeight="1">
      <c r="A744" s="94" t="s">
        <v>191</v>
      </c>
      <c r="B744" s="94" t="s">
        <v>189</v>
      </c>
      <c r="C744" s="94">
        <v>2490.85</v>
      </c>
      <c r="D744" s="94">
        <v>2491.66</v>
      </c>
      <c r="E744" s="94">
        <v>0.81</v>
      </c>
      <c r="F744" s="94" t="s">
        <v>259</v>
      </c>
      <c r="G744" s="94" t="s">
        <v>49</v>
      </c>
    </row>
    <row r="745" ht="15.75" customHeight="1">
      <c r="A745" s="94" t="s">
        <v>191</v>
      </c>
      <c r="B745" s="94" t="s">
        <v>189</v>
      </c>
      <c r="C745" s="94">
        <v>2496.305</v>
      </c>
      <c r="D745" s="94">
        <v>2497.313</v>
      </c>
      <c r="E745" s="94">
        <v>1.008</v>
      </c>
      <c r="F745" s="94" t="s">
        <v>259</v>
      </c>
      <c r="G745" s="94" t="s">
        <v>49</v>
      </c>
    </row>
    <row r="746" ht="15.75" customHeight="1">
      <c r="A746" s="94" t="s">
        <v>191</v>
      </c>
      <c r="B746" s="94" t="s">
        <v>189</v>
      </c>
      <c r="C746" s="94">
        <v>2497.946</v>
      </c>
      <c r="D746" s="94">
        <v>2499.049</v>
      </c>
      <c r="E746" s="94">
        <v>1.103</v>
      </c>
      <c r="F746" s="94" t="s">
        <v>259</v>
      </c>
      <c r="G746" s="94" t="s">
        <v>49</v>
      </c>
    </row>
    <row r="747" ht="15.75" customHeight="1">
      <c r="A747" s="94" t="s">
        <v>191</v>
      </c>
      <c r="B747" s="94" t="s">
        <v>189</v>
      </c>
      <c r="C747" s="94">
        <v>2499.717</v>
      </c>
      <c r="D747" s="94">
        <v>2500.456</v>
      </c>
      <c r="E747" s="94">
        <v>0.739</v>
      </c>
      <c r="F747" s="94" t="s">
        <v>259</v>
      </c>
      <c r="G747" s="94" t="s">
        <v>49</v>
      </c>
    </row>
    <row r="748" ht="15.75" customHeight="1">
      <c r="A748" s="94" t="s">
        <v>191</v>
      </c>
      <c r="B748" s="94" t="s">
        <v>189</v>
      </c>
      <c r="C748" s="94">
        <v>2501.297</v>
      </c>
      <c r="D748" s="94">
        <v>2501.988</v>
      </c>
      <c r="E748" s="94">
        <v>0.691</v>
      </c>
      <c r="F748" s="94" t="s">
        <v>30</v>
      </c>
      <c r="G748" s="94" t="s">
        <v>49</v>
      </c>
    </row>
    <row r="749" ht="15.75" customHeight="1">
      <c r="A749" s="94" t="s">
        <v>191</v>
      </c>
      <c r="B749" s="94" t="s">
        <v>189</v>
      </c>
      <c r="C749" s="94">
        <v>2516.682</v>
      </c>
      <c r="D749" s="94">
        <v>2517.174</v>
      </c>
      <c r="E749" s="94">
        <v>0.492</v>
      </c>
      <c r="F749" s="94" t="s">
        <v>30</v>
      </c>
      <c r="G749" s="94" t="s">
        <v>49</v>
      </c>
    </row>
    <row r="750" ht="15.75" customHeight="1">
      <c r="A750" s="94" t="s">
        <v>191</v>
      </c>
      <c r="B750" s="94" t="s">
        <v>189</v>
      </c>
      <c r="C750" s="94">
        <v>2518.206</v>
      </c>
      <c r="D750" s="94">
        <v>2519.013</v>
      </c>
      <c r="E750" s="94">
        <v>0.807</v>
      </c>
      <c r="F750" s="94" t="s">
        <v>30</v>
      </c>
      <c r="G750" s="94" t="s">
        <v>49</v>
      </c>
    </row>
    <row r="751" ht="15.75" customHeight="1">
      <c r="A751" s="94" t="s">
        <v>191</v>
      </c>
      <c r="B751" s="94" t="s">
        <v>189</v>
      </c>
      <c r="C751" s="94">
        <v>2702.96</v>
      </c>
      <c r="D751" s="94">
        <v>2703.21</v>
      </c>
      <c r="E751" s="94">
        <v>0.25</v>
      </c>
      <c r="F751" s="94" t="s">
        <v>259</v>
      </c>
      <c r="G751" s="94" t="s">
        <v>49</v>
      </c>
    </row>
    <row r="752" ht="15.75" customHeight="1">
      <c r="A752" s="94" t="s">
        <v>191</v>
      </c>
      <c r="B752" s="94" t="s">
        <v>189</v>
      </c>
      <c r="C752" s="94">
        <v>2713.095</v>
      </c>
      <c r="D752" s="94">
        <v>2714.503</v>
      </c>
      <c r="E752" s="94">
        <v>1.408</v>
      </c>
      <c r="F752" s="94" t="s">
        <v>30</v>
      </c>
      <c r="G752" s="94" t="s">
        <v>49</v>
      </c>
    </row>
    <row r="753" ht="15.75" customHeight="1">
      <c r="A753" s="94" t="s">
        <v>191</v>
      </c>
      <c r="B753" s="94" t="s">
        <v>189</v>
      </c>
      <c r="C753" s="94">
        <v>2719.797</v>
      </c>
      <c r="D753" s="94">
        <v>2720.032</v>
      </c>
      <c r="E753" s="94">
        <v>0.235</v>
      </c>
      <c r="F753" s="94" t="s">
        <v>259</v>
      </c>
      <c r="G753" s="94" t="s">
        <v>49</v>
      </c>
    </row>
    <row r="754" ht="15.75" customHeight="1">
      <c r="A754" s="94" t="s">
        <v>191</v>
      </c>
      <c r="B754" s="94" t="s">
        <v>189</v>
      </c>
      <c r="C754" s="94">
        <v>2721.509</v>
      </c>
      <c r="D754" s="94">
        <v>2721.971</v>
      </c>
      <c r="E754" s="94">
        <v>0.462</v>
      </c>
      <c r="F754" s="94" t="s">
        <v>259</v>
      </c>
      <c r="G754" s="94" t="s">
        <v>49</v>
      </c>
    </row>
    <row r="755" ht="15.75" customHeight="1">
      <c r="A755" s="94" t="s">
        <v>191</v>
      </c>
      <c r="B755" s="94" t="s">
        <v>189</v>
      </c>
      <c r="C755" s="94">
        <v>2722.984</v>
      </c>
      <c r="D755" s="94">
        <v>2723.38</v>
      </c>
      <c r="E755" s="94">
        <v>0.396</v>
      </c>
      <c r="F755" s="94" t="s">
        <v>259</v>
      </c>
      <c r="G755" s="94" t="s">
        <v>49</v>
      </c>
    </row>
    <row r="756" ht="15.75" customHeight="1">
      <c r="A756" s="94" t="s">
        <v>191</v>
      </c>
      <c r="B756" s="94" t="s">
        <v>189</v>
      </c>
      <c r="C756" s="94">
        <v>2724.161</v>
      </c>
      <c r="D756" s="94">
        <v>2725.105</v>
      </c>
      <c r="E756" s="94">
        <v>0.944</v>
      </c>
      <c r="F756" s="94" t="s">
        <v>259</v>
      </c>
      <c r="G756" s="94" t="s">
        <v>49</v>
      </c>
    </row>
    <row r="757" ht="15.75" customHeight="1">
      <c r="A757" s="94" t="s">
        <v>191</v>
      </c>
      <c r="B757" s="94" t="s">
        <v>189</v>
      </c>
      <c r="C757" s="94">
        <v>2727.088</v>
      </c>
      <c r="D757" s="94">
        <v>2727.441</v>
      </c>
      <c r="E757" s="94">
        <v>0.353</v>
      </c>
      <c r="F757" s="94" t="s">
        <v>30</v>
      </c>
      <c r="G757" s="94" t="s">
        <v>49</v>
      </c>
    </row>
    <row r="758" ht="15.75" customHeight="1">
      <c r="A758" s="94" t="s">
        <v>191</v>
      </c>
      <c r="B758" s="94" t="s">
        <v>189</v>
      </c>
      <c r="C758" s="94">
        <v>2728.171</v>
      </c>
      <c r="D758" s="94">
        <v>2728.685</v>
      </c>
      <c r="E758" s="94">
        <v>0.514</v>
      </c>
      <c r="F758" s="94" t="s">
        <v>259</v>
      </c>
      <c r="G758" s="94" t="s">
        <v>49</v>
      </c>
    </row>
    <row r="759" ht="15.75" customHeight="1">
      <c r="A759" s="94" t="s">
        <v>191</v>
      </c>
      <c r="B759" s="94" t="s">
        <v>189</v>
      </c>
      <c r="C759" s="94">
        <v>2729.636</v>
      </c>
      <c r="D759" s="94">
        <v>2730.293</v>
      </c>
      <c r="E759" s="94">
        <v>0.657</v>
      </c>
      <c r="F759" s="94" t="s">
        <v>259</v>
      </c>
      <c r="G759" s="94" t="s">
        <v>49</v>
      </c>
    </row>
    <row r="760" ht="15.75" customHeight="1">
      <c r="A760" s="94" t="s">
        <v>191</v>
      </c>
      <c r="B760" s="94" t="s">
        <v>189</v>
      </c>
      <c r="C760" s="94">
        <v>2731.939</v>
      </c>
      <c r="D760" s="94">
        <v>2732.491</v>
      </c>
      <c r="E760" s="94">
        <v>0.552</v>
      </c>
      <c r="F760" s="94" t="s">
        <v>259</v>
      </c>
      <c r="G760" s="94" t="s">
        <v>49</v>
      </c>
    </row>
    <row r="761" ht="15.75" customHeight="1">
      <c r="A761" s="94" t="s">
        <v>191</v>
      </c>
      <c r="B761" s="94" t="s">
        <v>189</v>
      </c>
      <c r="C761" s="94">
        <v>2734.75</v>
      </c>
      <c r="D761" s="94">
        <v>2735.472</v>
      </c>
      <c r="E761" s="94">
        <v>0.722</v>
      </c>
      <c r="F761" s="94" t="s">
        <v>30</v>
      </c>
      <c r="G761" s="94" t="s">
        <v>49</v>
      </c>
    </row>
    <row r="762" ht="15.75" customHeight="1">
      <c r="A762" s="94" t="s">
        <v>191</v>
      </c>
      <c r="B762" s="94" t="s">
        <v>189</v>
      </c>
      <c r="C762" s="94">
        <v>2736.682</v>
      </c>
      <c r="D762" s="94">
        <v>2737.091</v>
      </c>
      <c r="E762" s="94">
        <v>0.409</v>
      </c>
      <c r="F762" s="94" t="s">
        <v>259</v>
      </c>
      <c r="G762" s="94" t="s">
        <v>49</v>
      </c>
    </row>
    <row r="763" ht="15.75" customHeight="1">
      <c r="A763" s="94" t="s">
        <v>191</v>
      </c>
      <c r="B763" s="94" t="s">
        <v>189</v>
      </c>
      <c r="C763" s="94">
        <v>2737.895</v>
      </c>
      <c r="D763" s="94">
        <v>2738.427</v>
      </c>
      <c r="E763" s="94">
        <v>0.532</v>
      </c>
      <c r="F763" s="94" t="s">
        <v>259</v>
      </c>
      <c r="G763" s="94" t="s">
        <v>49</v>
      </c>
    </row>
    <row r="764" ht="15.75" customHeight="1">
      <c r="A764" s="94" t="s">
        <v>191</v>
      </c>
      <c r="B764" s="94" t="s">
        <v>189</v>
      </c>
      <c r="C764" s="94">
        <v>2739.524</v>
      </c>
      <c r="D764" s="94">
        <v>2740.159</v>
      </c>
      <c r="E764" s="94">
        <v>0.635</v>
      </c>
      <c r="F764" s="94" t="s">
        <v>259</v>
      </c>
      <c r="G764" s="94" t="s">
        <v>49</v>
      </c>
    </row>
    <row r="765" ht="15.75" customHeight="1">
      <c r="A765" s="94" t="s">
        <v>191</v>
      </c>
      <c r="B765" s="94" t="s">
        <v>189</v>
      </c>
      <c r="C765" s="94">
        <v>2741.197</v>
      </c>
      <c r="D765" s="94">
        <v>2741.701</v>
      </c>
      <c r="E765" s="94">
        <v>0.504</v>
      </c>
      <c r="F765" s="94" t="s">
        <v>30</v>
      </c>
      <c r="G765" s="94" t="s">
        <v>49</v>
      </c>
    </row>
    <row r="766" ht="15.75" customHeight="1">
      <c r="A766" s="94" t="s">
        <v>191</v>
      </c>
      <c r="B766" s="94" t="s">
        <v>189</v>
      </c>
      <c r="C766" s="94">
        <v>2745.68</v>
      </c>
      <c r="D766" s="94">
        <v>2746.099</v>
      </c>
      <c r="E766" s="94">
        <v>0.419</v>
      </c>
      <c r="F766" s="94" t="s">
        <v>30</v>
      </c>
      <c r="G766" s="94" t="s">
        <v>49</v>
      </c>
    </row>
    <row r="767" ht="15.75" customHeight="1">
      <c r="A767" s="94" t="s">
        <v>191</v>
      </c>
      <c r="B767" s="94" t="s">
        <v>189</v>
      </c>
      <c r="C767" s="94">
        <v>2749.369</v>
      </c>
      <c r="D767" s="94">
        <v>2749.793</v>
      </c>
      <c r="E767" s="94">
        <v>0.424</v>
      </c>
      <c r="F767" s="94" t="s">
        <v>30</v>
      </c>
      <c r="G767" s="94" t="s">
        <v>49</v>
      </c>
    </row>
    <row r="768" ht="15.75" customHeight="1">
      <c r="A768" s="94" t="s">
        <v>191</v>
      </c>
      <c r="B768" s="94" t="s">
        <v>189</v>
      </c>
      <c r="C768" s="94">
        <v>2751.438</v>
      </c>
      <c r="D768" s="94">
        <v>2751.81</v>
      </c>
      <c r="E768" s="94">
        <v>0.372</v>
      </c>
      <c r="F768" s="94" t="s">
        <v>30</v>
      </c>
      <c r="G768" s="94" t="s">
        <v>49</v>
      </c>
    </row>
    <row r="769" ht="15.75" customHeight="1">
      <c r="A769" s="94" t="s">
        <v>191</v>
      </c>
      <c r="B769" s="94" t="s">
        <v>189</v>
      </c>
      <c r="C769" s="94">
        <v>2755.478</v>
      </c>
      <c r="D769" s="94">
        <v>2756.34</v>
      </c>
      <c r="E769" s="94">
        <v>0.862</v>
      </c>
      <c r="F769" s="94" t="s">
        <v>259</v>
      </c>
      <c r="G769" s="94" t="s">
        <v>49</v>
      </c>
    </row>
    <row r="770" ht="15.75" customHeight="1">
      <c r="A770" s="94" t="s">
        <v>191</v>
      </c>
      <c r="B770" s="94" t="s">
        <v>189</v>
      </c>
      <c r="C770" s="94">
        <v>2757.487</v>
      </c>
      <c r="D770" s="94">
        <v>2758.022</v>
      </c>
      <c r="E770" s="94">
        <v>0.535</v>
      </c>
      <c r="F770" s="94" t="s">
        <v>30</v>
      </c>
      <c r="G770" s="94" t="s">
        <v>49</v>
      </c>
    </row>
    <row r="771" ht="15.75" customHeight="1">
      <c r="A771" s="94" t="s">
        <v>191</v>
      </c>
      <c r="B771" s="94" t="s">
        <v>189</v>
      </c>
      <c r="C771" s="94">
        <v>2759.28</v>
      </c>
      <c r="D771" s="94">
        <v>2759.6</v>
      </c>
      <c r="E771" s="94">
        <v>0.32</v>
      </c>
      <c r="F771" s="94" t="s">
        <v>30</v>
      </c>
      <c r="G771" s="94" t="s">
        <v>49</v>
      </c>
    </row>
    <row r="772" ht="15.75" customHeight="1">
      <c r="A772" s="94" t="s">
        <v>191</v>
      </c>
      <c r="B772" s="94" t="s">
        <v>189</v>
      </c>
      <c r="C772" s="94">
        <v>11525.68</v>
      </c>
      <c r="D772" s="94">
        <v>11526.265</v>
      </c>
      <c r="E772" s="94">
        <v>0.585</v>
      </c>
      <c r="F772" s="94" t="s">
        <v>16</v>
      </c>
      <c r="G772" s="94" t="s">
        <v>49</v>
      </c>
    </row>
    <row r="773" ht="15.75" customHeight="1">
      <c r="A773" s="94" t="s">
        <v>191</v>
      </c>
      <c r="B773" s="94" t="s">
        <v>189</v>
      </c>
      <c r="C773" s="94">
        <v>11526.971</v>
      </c>
      <c r="D773" s="94">
        <v>11527.653</v>
      </c>
      <c r="E773" s="94">
        <v>0.682</v>
      </c>
      <c r="F773" s="94" t="s">
        <v>16</v>
      </c>
      <c r="G773" s="94" t="s">
        <v>49</v>
      </c>
    </row>
    <row r="774" ht="15.75" customHeight="1">
      <c r="A774" s="94" t="s">
        <v>191</v>
      </c>
      <c r="B774" s="94" t="s">
        <v>189</v>
      </c>
      <c r="C774" s="94">
        <v>11544.941</v>
      </c>
      <c r="D774" s="94">
        <v>11545.376</v>
      </c>
      <c r="E774" s="94">
        <v>0.435</v>
      </c>
      <c r="F774" s="94" t="s">
        <v>30</v>
      </c>
      <c r="G774" s="94" t="s">
        <v>49</v>
      </c>
    </row>
    <row r="775" ht="15.75" customHeight="1">
      <c r="A775" s="94" t="s">
        <v>191</v>
      </c>
      <c r="B775" s="94" t="s">
        <v>189</v>
      </c>
      <c r="C775" s="94">
        <v>11547.271</v>
      </c>
      <c r="D775" s="94">
        <v>11547.748</v>
      </c>
      <c r="E775" s="94">
        <v>0.477</v>
      </c>
      <c r="F775" s="94" t="s">
        <v>30</v>
      </c>
      <c r="G775" s="94" t="s">
        <v>49</v>
      </c>
    </row>
    <row r="776" ht="15.75" customHeight="1">
      <c r="A776" s="94" t="s">
        <v>191</v>
      </c>
      <c r="B776" s="94" t="s">
        <v>189</v>
      </c>
      <c r="C776" s="94">
        <v>11550.543</v>
      </c>
      <c r="D776" s="94">
        <v>11551.083</v>
      </c>
      <c r="E776" s="94">
        <v>0.54</v>
      </c>
      <c r="F776" s="94" t="s">
        <v>30</v>
      </c>
      <c r="G776" s="94" t="s">
        <v>49</v>
      </c>
    </row>
    <row r="777" ht="15.75" customHeight="1">
      <c r="A777" s="94" t="s">
        <v>191</v>
      </c>
      <c r="B777" s="94" t="s">
        <v>189</v>
      </c>
      <c r="C777" s="94">
        <v>11568.065</v>
      </c>
      <c r="D777" s="94">
        <v>11568.865</v>
      </c>
      <c r="E777" s="94">
        <v>0.8</v>
      </c>
      <c r="F777" s="94" t="s">
        <v>30</v>
      </c>
      <c r="G777" s="94" t="s">
        <v>49</v>
      </c>
    </row>
    <row r="778" ht="15.75" customHeight="1">
      <c r="A778" s="94" t="s">
        <v>191</v>
      </c>
      <c r="B778" s="94" t="s">
        <v>189</v>
      </c>
      <c r="C778" s="94">
        <v>12246.085</v>
      </c>
      <c r="D778" s="94">
        <v>12247.529</v>
      </c>
      <c r="E778" s="94">
        <v>1.444</v>
      </c>
      <c r="F778" s="94" t="s">
        <v>30</v>
      </c>
      <c r="G778" s="94" t="s">
        <v>49</v>
      </c>
    </row>
    <row r="779" ht="15.75" customHeight="1">
      <c r="A779" s="94" t="s">
        <v>191</v>
      </c>
      <c r="B779" s="94" t="s">
        <v>189</v>
      </c>
      <c r="C779" s="94">
        <v>12247.937</v>
      </c>
      <c r="D779" s="94">
        <v>12249.497</v>
      </c>
      <c r="E779" s="94">
        <v>1.56</v>
      </c>
      <c r="F779" s="94" t="s">
        <v>30</v>
      </c>
      <c r="G779" s="94" t="s">
        <v>49</v>
      </c>
    </row>
    <row r="780" ht="15.75" customHeight="1">
      <c r="A780" s="94" t="s">
        <v>191</v>
      </c>
      <c r="B780" s="94" t="s">
        <v>189</v>
      </c>
      <c r="C780" s="94">
        <v>12251.303</v>
      </c>
      <c r="D780" s="94">
        <v>12251.794</v>
      </c>
      <c r="E780" s="94">
        <v>0.491</v>
      </c>
      <c r="F780" s="94" t="s">
        <v>30</v>
      </c>
      <c r="G780" s="94" t="s">
        <v>49</v>
      </c>
    </row>
    <row r="781" ht="15.75" customHeight="1">
      <c r="A781" s="94" t="s">
        <v>191</v>
      </c>
      <c r="B781" s="94" t="s">
        <v>189</v>
      </c>
      <c r="C781" s="94">
        <v>12258.085</v>
      </c>
      <c r="D781" s="94">
        <v>12258.91</v>
      </c>
      <c r="E781" s="94">
        <v>0.825</v>
      </c>
      <c r="F781" s="94" t="s">
        <v>30</v>
      </c>
      <c r="G781" s="94" t="s">
        <v>49</v>
      </c>
    </row>
    <row r="782" ht="15.75" customHeight="1">
      <c r="A782" s="94" t="s">
        <v>191</v>
      </c>
      <c r="B782" s="94" t="s">
        <v>189</v>
      </c>
      <c r="C782" s="94">
        <v>12259.377</v>
      </c>
      <c r="D782" s="94">
        <v>12259.712</v>
      </c>
      <c r="E782" s="94">
        <v>0.335</v>
      </c>
      <c r="F782" s="94" t="s">
        <v>30</v>
      </c>
      <c r="G782" s="94" t="s">
        <v>49</v>
      </c>
    </row>
    <row r="783" ht="15.75" customHeight="1">
      <c r="A783" s="94" t="s">
        <v>191</v>
      </c>
      <c r="B783" s="94" t="s">
        <v>189</v>
      </c>
      <c r="C783" s="94">
        <v>12260.168</v>
      </c>
      <c r="D783" s="94">
        <v>12261.4</v>
      </c>
      <c r="E783" s="94">
        <v>1.232</v>
      </c>
      <c r="F783" s="94" t="s">
        <v>259</v>
      </c>
      <c r="G783" s="94" t="s">
        <v>49</v>
      </c>
    </row>
    <row r="784" ht="15.75" customHeight="1">
      <c r="A784" s="94" t="s">
        <v>191</v>
      </c>
      <c r="B784" s="94" t="s">
        <v>189</v>
      </c>
      <c r="C784" s="94">
        <v>13819.858</v>
      </c>
      <c r="D784" s="94">
        <v>13820.298</v>
      </c>
      <c r="E784" s="94">
        <v>0.44</v>
      </c>
      <c r="F784" s="94" t="s">
        <v>30</v>
      </c>
      <c r="G784" s="94" t="s">
        <v>49</v>
      </c>
    </row>
    <row r="785" ht="15.75" customHeight="1">
      <c r="A785" s="94" t="s">
        <v>191</v>
      </c>
      <c r="B785" s="94" t="s">
        <v>189</v>
      </c>
      <c r="C785" s="94">
        <v>15009.139</v>
      </c>
      <c r="D785" s="94">
        <v>15009.328</v>
      </c>
      <c r="E785" s="94">
        <v>0.189</v>
      </c>
      <c r="F785" s="94" t="s">
        <v>30</v>
      </c>
      <c r="G785" s="94" t="s">
        <v>49</v>
      </c>
    </row>
    <row r="786" ht="15.75" customHeight="1">
      <c r="A786" s="94" t="s">
        <v>191</v>
      </c>
      <c r="B786" s="94" t="s">
        <v>189</v>
      </c>
      <c r="C786" s="94">
        <v>15031.164</v>
      </c>
      <c r="D786" s="94">
        <v>15031.698</v>
      </c>
      <c r="E786" s="94">
        <v>0.534</v>
      </c>
      <c r="F786" s="94" t="s">
        <v>30</v>
      </c>
      <c r="G786" s="94" t="s">
        <v>49</v>
      </c>
    </row>
    <row r="787" ht="15.75" customHeight="1">
      <c r="A787" s="94" t="s">
        <v>191</v>
      </c>
      <c r="B787" s="94" t="s">
        <v>189</v>
      </c>
      <c r="C787" s="94">
        <v>15035.1</v>
      </c>
      <c r="D787" s="94">
        <v>15035.59</v>
      </c>
      <c r="E787" s="94">
        <v>0.49</v>
      </c>
      <c r="F787" s="94" t="s">
        <v>30</v>
      </c>
      <c r="G787" s="94" t="s">
        <v>49</v>
      </c>
    </row>
    <row r="788" ht="15.75" customHeight="1">
      <c r="A788" s="94" t="s">
        <v>191</v>
      </c>
      <c r="B788" s="94" t="s">
        <v>189</v>
      </c>
      <c r="C788" s="94">
        <v>15044.4</v>
      </c>
      <c r="D788" s="94">
        <v>15044.731</v>
      </c>
      <c r="E788" s="94">
        <v>0.331</v>
      </c>
      <c r="F788" s="94" t="s">
        <v>30</v>
      </c>
      <c r="G788" s="94" t="s">
        <v>49</v>
      </c>
    </row>
    <row r="789" ht="15.75" customHeight="1">
      <c r="A789" s="94" t="s">
        <v>191</v>
      </c>
      <c r="B789" s="94" t="s">
        <v>189</v>
      </c>
      <c r="C789" s="94">
        <v>15046.687</v>
      </c>
      <c r="D789" s="94">
        <v>15046.972</v>
      </c>
      <c r="E789" s="94">
        <v>0.285</v>
      </c>
      <c r="F789" s="94" t="s">
        <v>30</v>
      </c>
      <c r="G789" s="94" t="s">
        <v>49</v>
      </c>
    </row>
    <row r="790" ht="15.75" customHeight="1">
      <c r="A790" s="94" t="s">
        <v>191</v>
      </c>
      <c r="B790" s="94" t="s">
        <v>189</v>
      </c>
      <c r="C790" s="94">
        <v>23669.422</v>
      </c>
      <c r="D790" s="94">
        <v>23670.309</v>
      </c>
      <c r="E790" s="94">
        <v>0.887</v>
      </c>
      <c r="F790" s="94" t="s">
        <v>259</v>
      </c>
      <c r="G790" s="94" t="s">
        <v>49</v>
      </c>
    </row>
    <row r="791" ht="15.75" customHeight="1">
      <c r="A791" s="94" t="s">
        <v>191</v>
      </c>
      <c r="B791" s="94" t="s">
        <v>189</v>
      </c>
      <c r="C791" s="94">
        <v>23683.401</v>
      </c>
      <c r="D791" s="94">
        <v>23686.723</v>
      </c>
      <c r="E791" s="94">
        <v>3.322</v>
      </c>
      <c r="F791" s="94" t="s">
        <v>16</v>
      </c>
      <c r="G791" s="94" t="s">
        <v>49</v>
      </c>
    </row>
    <row r="792" ht="15.75" customHeight="1">
      <c r="A792" s="94" t="s">
        <v>191</v>
      </c>
      <c r="B792" s="94" t="s">
        <v>189</v>
      </c>
      <c r="C792" s="94">
        <v>23687.053</v>
      </c>
      <c r="D792" s="94">
        <v>23688.796</v>
      </c>
      <c r="E792" s="94">
        <v>1.743</v>
      </c>
      <c r="F792" s="94" t="s">
        <v>16</v>
      </c>
      <c r="G792" s="94" t="s">
        <v>49</v>
      </c>
    </row>
    <row r="793" ht="15.75" customHeight="1">
      <c r="A793" s="94" t="s">
        <v>191</v>
      </c>
      <c r="B793" s="94" t="s">
        <v>189</v>
      </c>
      <c r="C793" s="94">
        <v>23690.288</v>
      </c>
      <c r="D793" s="94">
        <v>23691.72</v>
      </c>
      <c r="E793" s="94">
        <v>1.432</v>
      </c>
      <c r="F793" s="94" t="s">
        <v>16</v>
      </c>
      <c r="G793" s="94" t="s">
        <v>49</v>
      </c>
    </row>
    <row r="794" ht="15.75" hidden="1" customHeight="1">
      <c r="A794" s="94" t="s">
        <v>399</v>
      </c>
      <c r="B794" s="94" t="s">
        <v>189</v>
      </c>
      <c r="C794" s="94">
        <v>2490.85</v>
      </c>
      <c r="D794" s="94">
        <v>2491.66</v>
      </c>
      <c r="E794" s="94">
        <v>0.81</v>
      </c>
      <c r="F794" s="94">
        <v>1.0</v>
      </c>
      <c r="G794" s="94" t="s">
        <v>49</v>
      </c>
    </row>
    <row r="795" ht="15.75" hidden="1" customHeight="1">
      <c r="A795" s="94" t="s">
        <v>399</v>
      </c>
      <c r="B795" s="94" t="s">
        <v>189</v>
      </c>
      <c r="C795" s="94">
        <v>2496.305</v>
      </c>
      <c r="D795" s="94">
        <v>2497.313</v>
      </c>
      <c r="E795" s="94">
        <v>1.008</v>
      </c>
      <c r="F795" s="94">
        <v>1.0</v>
      </c>
      <c r="G795" s="94" t="s">
        <v>49</v>
      </c>
    </row>
    <row r="796" ht="15.75" hidden="1" customHeight="1">
      <c r="A796" s="94" t="s">
        <v>399</v>
      </c>
      <c r="B796" s="94" t="s">
        <v>189</v>
      </c>
      <c r="C796" s="94">
        <v>2724.161</v>
      </c>
      <c r="D796" s="94">
        <v>2725.105</v>
      </c>
      <c r="E796" s="94">
        <v>0.944</v>
      </c>
      <c r="F796" s="94">
        <v>1.0</v>
      </c>
      <c r="G796" s="94" t="s">
        <v>49</v>
      </c>
    </row>
    <row r="797" ht="15.75" hidden="1" customHeight="1">
      <c r="A797" s="94" t="s">
        <v>399</v>
      </c>
      <c r="B797" s="94" t="s">
        <v>189</v>
      </c>
      <c r="C797" s="94">
        <v>23669.422</v>
      </c>
      <c r="D797" s="94">
        <v>23670.309</v>
      </c>
      <c r="E797" s="94">
        <v>0.887</v>
      </c>
      <c r="F797" s="94">
        <v>1.0</v>
      </c>
      <c r="G797" s="94" t="s">
        <v>49</v>
      </c>
    </row>
    <row r="798" ht="15.75" hidden="1" customHeight="1">
      <c r="A798" s="94" t="s">
        <v>261</v>
      </c>
      <c r="B798" s="94"/>
      <c r="C798" s="94">
        <v>2460.106</v>
      </c>
      <c r="D798" s="94">
        <v>2463.05</v>
      </c>
      <c r="E798" s="94">
        <v>2.944</v>
      </c>
      <c r="F798" s="94" t="s">
        <v>400</v>
      </c>
      <c r="G798" s="94" t="s">
        <v>49</v>
      </c>
    </row>
    <row r="799" ht="15.75" hidden="1" customHeight="1">
      <c r="A799" s="94" t="s">
        <v>261</v>
      </c>
      <c r="B799" s="94"/>
      <c r="C799" s="94">
        <v>2705.581</v>
      </c>
      <c r="D799" s="94">
        <v>2706.397</v>
      </c>
      <c r="E799" s="94">
        <v>0.816</v>
      </c>
      <c r="F799" s="94" t="s">
        <v>262</v>
      </c>
      <c r="G799" s="94" t="s">
        <v>49</v>
      </c>
    </row>
    <row r="800" ht="15.75" hidden="1" customHeight="1">
      <c r="A800" s="94" t="s">
        <v>261</v>
      </c>
      <c r="B800" s="94"/>
      <c r="C800" s="94">
        <v>11530.476</v>
      </c>
      <c r="D800" s="94">
        <v>11532.356</v>
      </c>
      <c r="E800" s="94">
        <v>1.88</v>
      </c>
      <c r="F800" s="94" t="s">
        <v>401</v>
      </c>
      <c r="G800" s="94" t="s">
        <v>49</v>
      </c>
    </row>
    <row r="801" ht="15.75" hidden="1" customHeight="1">
      <c r="A801" s="94" t="s">
        <v>261</v>
      </c>
      <c r="B801" s="94"/>
      <c r="C801" s="94">
        <v>13853.988</v>
      </c>
      <c r="D801" s="94">
        <v>13856.023</v>
      </c>
      <c r="E801" s="94">
        <v>2.035</v>
      </c>
      <c r="F801" s="94" t="s">
        <v>262</v>
      </c>
      <c r="G801" s="94" t="s">
        <v>49</v>
      </c>
    </row>
    <row r="802" ht="15.75" hidden="1" customHeight="1">
      <c r="A802" s="94" t="s">
        <v>263</v>
      </c>
      <c r="B802" s="94"/>
      <c r="C802" s="94">
        <v>2460.0</v>
      </c>
      <c r="D802" s="94">
        <v>2520.0</v>
      </c>
      <c r="E802" s="94">
        <v>60.0</v>
      </c>
      <c r="F802" s="94" t="s">
        <v>402</v>
      </c>
      <c r="G802" s="94" t="s">
        <v>49</v>
      </c>
    </row>
    <row r="803" ht="15.75" hidden="1" customHeight="1">
      <c r="A803" s="94" t="s">
        <v>263</v>
      </c>
      <c r="B803" s="94"/>
      <c r="C803" s="94">
        <v>2700.0</v>
      </c>
      <c r="D803" s="94">
        <v>2760.0</v>
      </c>
      <c r="E803" s="94">
        <v>60.0</v>
      </c>
      <c r="F803" s="94" t="s">
        <v>403</v>
      </c>
      <c r="G803" s="94" t="s">
        <v>49</v>
      </c>
    </row>
    <row r="804" ht="15.75" hidden="1" customHeight="1">
      <c r="A804" s="94" t="s">
        <v>263</v>
      </c>
      <c r="B804" s="94"/>
      <c r="C804" s="94">
        <v>11520.0</v>
      </c>
      <c r="D804" s="94">
        <v>11580.0</v>
      </c>
      <c r="E804" s="94">
        <v>60.0</v>
      </c>
      <c r="F804" s="94" t="s">
        <v>404</v>
      </c>
      <c r="G804" s="94" t="s">
        <v>49</v>
      </c>
    </row>
    <row r="805" ht="15.75" hidden="1" customHeight="1">
      <c r="A805" s="94" t="s">
        <v>263</v>
      </c>
      <c r="B805" s="94"/>
      <c r="C805" s="94">
        <v>12240.0</v>
      </c>
      <c r="D805" s="94">
        <v>12300.0</v>
      </c>
      <c r="E805" s="94">
        <v>60.0</v>
      </c>
      <c r="F805" s="94" t="s">
        <v>405</v>
      </c>
      <c r="G805" s="94" t="s">
        <v>49</v>
      </c>
    </row>
    <row r="806" ht="15.75" hidden="1" customHeight="1">
      <c r="A806" s="94" t="s">
        <v>263</v>
      </c>
      <c r="B806" s="94"/>
      <c r="C806" s="94">
        <v>13800.0</v>
      </c>
      <c r="D806" s="94">
        <v>13860.0</v>
      </c>
      <c r="E806" s="94">
        <v>60.0</v>
      </c>
      <c r="F806" s="94" t="s">
        <v>406</v>
      </c>
      <c r="G806" s="94" t="s">
        <v>49</v>
      </c>
    </row>
    <row r="807" ht="15.75" hidden="1" customHeight="1">
      <c r="A807" s="94" t="s">
        <v>263</v>
      </c>
      <c r="B807" s="94"/>
      <c r="C807" s="94">
        <v>15000.0</v>
      </c>
      <c r="D807" s="94">
        <v>15060.0</v>
      </c>
      <c r="E807" s="94">
        <v>60.0</v>
      </c>
      <c r="F807" s="94" t="s">
        <v>407</v>
      </c>
      <c r="G807" s="94" t="s">
        <v>49</v>
      </c>
    </row>
    <row r="808" ht="15.75" hidden="1" customHeight="1">
      <c r="A808" s="94" t="s">
        <v>263</v>
      </c>
      <c r="B808" s="94"/>
      <c r="C808" s="94">
        <v>23640.0</v>
      </c>
      <c r="D808" s="94">
        <v>23700.0</v>
      </c>
      <c r="E808" s="94">
        <v>60.0</v>
      </c>
      <c r="F808" s="94" t="s">
        <v>408</v>
      </c>
      <c r="G808" s="94" t="s">
        <v>49</v>
      </c>
    </row>
    <row r="809" ht="15.75" hidden="1" customHeight="1">
      <c r="A809" s="94" t="s">
        <v>263</v>
      </c>
      <c r="B809" s="94"/>
      <c r="C809" s="94">
        <v>24000.0</v>
      </c>
      <c r="D809" s="94">
        <v>24060.0</v>
      </c>
      <c r="E809" s="94">
        <v>60.0</v>
      </c>
      <c r="F809" s="94" t="s">
        <v>409</v>
      </c>
      <c r="G809" s="94" t="s">
        <v>49</v>
      </c>
    </row>
    <row r="810" ht="15.75" hidden="1" customHeight="1">
      <c r="A810" s="94" t="s">
        <v>263</v>
      </c>
      <c r="B810" s="94"/>
      <c r="C810" s="94">
        <v>25200.0</v>
      </c>
      <c r="D810" s="94">
        <v>25260.0</v>
      </c>
      <c r="E810" s="94">
        <v>60.0</v>
      </c>
      <c r="F810" s="94" t="s">
        <v>410</v>
      </c>
      <c r="G810" s="94" t="s">
        <v>49</v>
      </c>
    </row>
    <row r="811" ht="15.75" hidden="1" customHeight="1">
      <c r="A811" s="94" t="s">
        <v>263</v>
      </c>
      <c r="B811" s="94"/>
      <c r="C811" s="94">
        <v>28260.0</v>
      </c>
      <c r="D811" s="94">
        <v>28320.0</v>
      </c>
      <c r="E811" s="94">
        <v>60.0</v>
      </c>
      <c r="F811" s="94" t="s">
        <v>411</v>
      </c>
      <c r="G811" s="94" t="s">
        <v>49</v>
      </c>
    </row>
    <row r="812" ht="15.75" hidden="1" customHeight="1">
      <c r="A812" s="94" t="s">
        <v>274</v>
      </c>
      <c r="B812" s="94" t="s">
        <v>189</v>
      </c>
      <c r="C812" s="94">
        <v>2490.85</v>
      </c>
      <c r="D812" s="94">
        <v>2491.66</v>
      </c>
      <c r="E812" s="94">
        <v>0.81</v>
      </c>
      <c r="F812" s="94" t="s">
        <v>412</v>
      </c>
      <c r="G812" s="94" t="s">
        <v>49</v>
      </c>
    </row>
    <row r="813" ht="15.75" hidden="1" customHeight="1">
      <c r="A813" s="94" t="s">
        <v>274</v>
      </c>
      <c r="B813" s="94" t="s">
        <v>189</v>
      </c>
      <c r="C813" s="94">
        <v>2496.305</v>
      </c>
      <c r="D813" s="94">
        <v>2497.313</v>
      </c>
      <c r="E813" s="94">
        <v>1.008</v>
      </c>
      <c r="F813" s="94" t="s">
        <v>412</v>
      </c>
      <c r="G813" s="94" t="s">
        <v>49</v>
      </c>
    </row>
    <row r="814" ht="15.75" hidden="1" customHeight="1">
      <c r="A814" s="94" t="s">
        <v>274</v>
      </c>
      <c r="B814" s="94" t="s">
        <v>189</v>
      </c>
      <c r="C814" s="94">
        <v>2497.946</v>
      </c>
      <c r="D814" s="94">
        <v>2499.049</v>
      </c>
      <c r="E814" s="94">
        <v>1.103</v>
      </c>
      <c r="F814" s="94">
        <v>0.0</v>
      </c>
      <c r="G814" s="94" t="s">
        <v>49</v>
      </c>
    </row>
    <row r="815" ht="15.75" hidden="1" customHeight="1">
      <c r="A815" s="94" t="s">
        <v>274</v>
      </c>
      <c r="B815" s="94" t="s">
        <v>189</v>
      </c>
      <c r="C815" s="94">
        <v>2499.717</v>
      </c>
      <c r="D815" s="94">
        <v>2500.456</v>
      </c>
      <c r="E815" s="94">
        <v>0.739</v>
      </c>
      <c r="F815" s="94">
        <v>0.0</v>
      </c>
      <c r="G815" s="94" t="s">
        <v>49</v>
      </c>
    </row>
    <row r="816" ht="15.75" hidden="1" customHeight="1">
      <c r="A816" s="94" t="s">
        <v>274</v>
      </c>
      <c r="B816" s="94" t="s">
        <v>189</v>
      </c>
      <c r="C816" s="94">
        <v>2702.96</v>
      </c>
      <c r="D816" s="94">
        <v>2703.21</v>
      </c>
      <c r="E816" s="94">
        <v>0.25</v>
      </c>
      <c r="F816" s="94">
        <v>0.0</v>
      </c>
      <c r="G816" s="94" t="s">
        <v>49</v>
      </c>
    </row>
    <row r="817" ht="15.75" hidden="1" customHeight="1">
      <c r="A817" s="94" t="s">
        <v>274</v>
      </c>
      <c r="B817" s="94" t="s">
        <v>189</v>
      </c>
      <c r="C817" s="94">
        <v>2719.797</v>
      </c>
      <c r="D817" s="94">
        <v>2720.032</v>
      </c>
      <c r="E817" s="94">
        <v>0.235</v>
      </c>
      <c r="F817" s="94">
        <v>0.0</v>
      </c>
      <c r="G817" s="94" t="s">
        <v>49</v>
      </c>
    </row>
    <row r="818" ht="15.75" hidden="1" customHeight="1">
      <c r="A818" s="94" t="s">
        <v>274</v>
      </c>
      <c r="B818" s="94" t="s">
        <v>189</v>
      </c>
      <c r="C818" s="94">
        <v>2721.509</v>
      </c>
      <c r="D818" s="94">
        <v>2721.971</v>
      </c>
      <c r="E818" s="94">
        <v>0.462</v>
      </c>
      <c r="F818" s="94">
        <v>0.0</v>
      </c>
      <c r="G818" s="94" t="s">
        <v>49</v>
      </c>
    </row>
    <row r="819" ht="15.75" hidden="1" customHeight="1">
      <c r="A819" s="94" t="s">
        <v>274</v>
      </c>
      <c r="B819" s="94" t="s">
        <v>189</v>
      </c>
      <c r="C819" s="94">
        <v>2722.984</v>
      </c>
      <c r="D819" s="94">
        <v>2723.38</v>
      </c>
      <c r="E819" s="94">
        <v>0.396</v>
      </c>
      <c r="F819" s="94">
        <v>0.0</v>
      </c>
      <c r="G819" s="94" t="s">
        <v>49</v>
      </c>
    </row>
    <row r="820" ht="15.75" hidden="1" customHeight="1">
      <c r="A820" s="94" t="s">
        <v>274</v>
      </c>
      <c r="B820" s="94" t="s">
        <v>189</v>
      </c>
      <c r="C820" s="94">
        <v>2724.161</v>
      </c>
      <c r="D820" s="94">
        <v>2725.105</v>
      </c>
      <c r="E820" s="94">
        <v>0.944</v>
      </c>
      <c r="F820" s="94" t="s">
        <v>412</v>
      </c>
      <c r="G820" s="94" t="s">
        <v>49</v>
      </c>
    </row>
    <row r="821" ht="15.75" hidden="1" customHeight="1">
      <c r="A821" s="94" t="s">
        <v>274</v>
      </c>
      <c r="B821" s="94" t="s">
        <v>189</v>
      </c>
      <c r="C821" s="94">
        <v>2728.171</v>
      </c>
      <c r="D821" s="94">
        <v>2728.685</v>
      </c>
      <c r="E821" s="94">
        <v>0.514</v>
      </c>
      <c r="F821" s="94">
        <v>0.0</v>
      </c>
      <c r="G821" s="94" t="s">
        <v>49</v>
      </c>
    </row>
    <row r="822" ht="15.75" hidden="1" customHeight="1">
      <c r="A822" s="94" t="s">
        <v>274</v>
      </c>
      <c r="B822" s="94" t="s">
        <v>189</v>
      </c>
      <c r="C822" s="94">
        <v>2729.636</v>
      </c>
      <c r="D822" s="94">
        <v>2730.293</v>
      </c>
      <c r="E822" s="94">
        <v>0.657</v>
      </c>
      <c r="F822" s="94">
        <v>0.0</v>
      </c>
      <c r="G822" s="94" t="s">
        <v>49</v>
      </c>
    </row>
    <row r="823" ht="15.75" hidden="1" customHeight="1">
      <c r="A823" s="94" t="s">
        <v>274</v>
      </c>
      <c r="B823" s="94" t="s">
        <v>189</v>
      </c>
      <c r="C823" s="94">
        <v>2731.939</v>
      </c>
      <c r="D823" s="94">
        <v>2732.491</v>
      </c>
      <c r="E823" s="94">
        <v>0.552</v>
      </c>
      <c r="F823" s="94">
        <v>0.0</v>
      </c>
      <c r="G823" s="94" t="s">
        <v>49</v>
      </c>
    </row>
    <row r="824" ht="15.75" hidden="1" customHeight="1">
      <c r="A824" s="94" t="s">
        <v>274</v>
      </c>
      <c r="B824" s="94" t="s">
        <v>189</v>
      </c>
      <c r="C824" s="94">
        <v>2736.682</v>
      </c>
      <c r="D824" s="94">
        <v>2737.091</v>
      </c>
      <c r="E824" s="94">
        <v>0.409</v>
      </c>
      <c r="F824" s="94">
        <v>0.0</v>
      </c>
      <c r="G824" s="94" t="s">
        <v>49</v>
      </c>
    </row>
    <row r="825" ht="15.75" hidden="1" customHeight="1">
      <c r="A825" s="94" t="s">
        <v>274</v>
      </c>
      <c r="B825" s="94" t="s">
        <v>189</v>
      </c>
      <c r="C825" s="94">
        <v>2737.895</v>
      </c>
      <c r="D825" s="94">
        <v>2738.427</v>
      </c>
      <c r="E825" s="94">
        <v>0.532</v>
      </c>
      <c r="F825" s="94">
        <v>0.0</v>
      </c>
      <c r="G825" s="94" t="s">
        <v>49</v>
      </c>
    </row>
    <row r="826" ht="15.75" hidden="1" customHeight="1">
      <c r="A826" s="94" t="s">
        <v>274</v>
      </c>
      <c r="B826" s="94" t="s">
        <v>189</v>
      </c>
      <c r="C826" s="94">
        <v>2739.524</v>
      </c>
      <c r="D826" s="94">
        <v>2740.159</v>
      </c>
      <c r="E826" s="94">
        <v>0.635</v>
      </c>
      <c r="F826" s="94">
        <v>0.0</v>
      </c>
      <c r="G826" s="94" t="s">
        <v>49</v>
      </c>
    </row>
    <row r="827" ht="15.75" hidden="1" customHeight="1">
      <c r="A827" s="94" t="s">
        <v>274</v>
      </c>
      <c r="B827" s="94" t="s">
        <v>189</v>
      </c>
      <c r="C827" s="94">
        <v>2755.478</v>
      </c>
      <c r="D827" s="94">
        <v>2756.34</v>
      </c>
      <c r="E827" s="94">
        <v>0.862</v>
      </c>
      <c r="F827" s="94">
        <v>0.0</v>
      </c>
      <c r="G827" s="94" t="s">
        <v>49</v>
      </c>
    </row>
    <row r="828" ht="15.75" hidden="1" customHeight="1">
      <c r="A828" s="94" t="s">
        <v>274</v>
      </c>
      <c r="B828" s="94" t="s">
        <v>189</v>
      </c>
      <c r="C828" s="94">
        <v>12260.168</v>
      </c>
      <c r="D828" s="94">
        <v>12261.4</v>
      </c>
      <c r="E828" s="94">
        <v>1.232</v>
      </c>
      <c r="F828" s="94">
        <v>0.0</v>
      </c>
      <c r="G828" s="94" t="s">
        <v>49</v>
      </c>
    </row>
    <row r="829" ht="15.75" hidden="1" customHeight="1">
      <c r="A829" s="94" t="s">
        <v>274</v>
      </c>
      <c r="B829" s="94" t="s">
        <v>189</v>
      </c>
      <c r="C829" s="94">
        <v>23669.422</v>
      </c>
      <c r="D829" s="94">
        <v>23670.309</v>
      </c>
      <c r="E829" s="94">
        <v>0.887</v>
      </c>
      <c r="F829" s="94" t="s">
        <v>412</v>
      </c>
      <c r="G829" s="94" t="s">
        <v>49</v>
      </c>
    </row>
    <row r="830" ht="15.75" customHeight="1">
      <c r="A830" s="94" t="s">
        <v>194</v>
      </c>
      <c r="B830" s="94" t="s">
        <v>200</v>
      </c>
      <c r="C830" s="94">
        <v>2464.552</v>
      </c>
      <c r="D830" s="94">
        <v>2464.966</v>
      </c>
      <c r="E830" s="94">
        <v>0.414</v>
      </c>
      <c r="F830" s="94" t="s">
        <v>259</v>
      </c>
      <c r="G830" s="94" t="s">
        <v>49</v>
      </c>
    </row>
    <row r="831" ht="15.75" customHeight="1">
      <c r="A831" s="94" t="s">
        <v>194</v>
      </c>
      <c r="B831" s="94" t="s">
        <v>200</v>
      </c>
      <c r="C831" s="94">
        <v>2475.53</v>
      </c>
      <c r="D831" s="94">
        <v>2476.022</v>
      </c>
      <c r="E831" s="94">
        <v>0.492</v>
      </c>
      <c r="F831" s="94" t="s">
        <v>259</v>
      </c>
      <c r="G831" s="94" t="s">
        <v>49</v>
      </c>
    </row>
    <row r="832" ht="15.75" customHeight="1">
      <c r="A832" s="94" t="s">
        <v>194</v>
      </c>
      <c r="B832" s="94" t="s">
        <v>200</v>
      </c>
      <c r="C832" s="94">
        <v>2490.814</v>
      </c>
      <c r="D832" s="94">
        <v>2491.598</v>
      </c>
      <c r="E832" s="94">
        <v>0.784</v>
      </c>
      <c r="F832" s="94" t="s">
        <v>259</v>
      </c>
      <c r="G832" s="94" t="s">
        <v>49</v>
      </c>
    </row>
    <row r="833" ht="15.75" customHeight="1">
      <c r="A833" s="94" t="s">
        <v>194</v>
      </c>
      <c r="B833" s="94" t="s">
        <v>200</v>
      </c>
      <c r="C833" s="94">
        <v>2700.985</v>
      </c>
      <c r="D833" s="94">
        <v>2701.993</v>
      </c>
      <c r="E833" s="94">
        <v>1.008</v>
      </c>
      <c r="F833" s="94" t="s">
        <v>259</v>
      </c>
      <c r="G833" s="94" t="s">
        <v>49</v>
      </c>
    </row>
    <row r="834" ht="15.75" customHeight="1">
      <c r="A834" s="94" t="s">
        <v>194</v>
      </c>
      <c r="B834" s="94" t="s">
        <v>200</v>
      </c>
      <c r="C834" s="94">
        <v>2715.289</v>
      </c>
      <c r="D834" s="94">
        <v>2716.649</v>
      </c>
      <c r="E834" s="94">
        <v>1.36</v>
      </c>
      <c r="F834" s="94" t="s">
        <v>259</v>
      </c>
      <c r="G834" s="94" t="s">
        <v>49</v>
      </c>
    </row>
    <row r="835" ht="15.75" customHeight="1">
      <c r="A835" s="94" t="s">
        <v>194</v>
      </c>
      <c r="B835" s="94" t="s">
        <v>200</v>
      </c>
      <c r="C835" s="94">
        <v>2717.46</v>
      </c>
      <c r="D835" s="94">
        <v>2719.112</v>
      </c>
      <c r="E835" s="94">
        <v>1.652</v>
      </c>
      <c r="F835" s="94" t="s">
        <v>259</v>
      </c>
      <c r="G835" s="94" t="s">
        <v>49</v>
      </c>
    </row>
    <row r="836" ht="15.75" customHeight="1">
      <c r="A836" s="94" t="s">
        <v>194</v>
      </c>
      <c r="B836" s="94" t="s">
        <v>200</v>
      </c>
      <c r="C836" s="94">
        <v>2720.572</v>
      </c>
      <c r="D836" s="94">
        <v>2720.767</v>
      </c>
      <c r="E836" s="94">
        <v>0.195</v>
      </c>
      <c r="F836" s="94" t="s">
        <v>259</v>
      </c>
      <c r="G836" s="94" t="s">
        <v>49</v>
      </c>
    </row>
    <row r="837" ht="15.75" customHeight="1">
      <c r="A837" s="94" t="s">
        <v>194</v>
      </c>
      <c r="B837" s="94" t="s">
        <v>200</v>
      </c>
      <c r="C837" s="94">
        <v>2722.06</v>
      </c>
      <c r="D837" s="94">
        <v>2722.605</v>
      </c>
      <c r="E837" s="94">
        <v>0.545</v>
      </c>
      <c r="F837" s="94" t="s">
        <v>259</v>
      </c>
      <c r="G837" s="94" t="s">
        <v>49</v>
      </c>
    </row>
    <row r="838" ht="15.75" customHeight="1">
      <c r="A838" s="94" t="s">
        <v>194</v>
      </c>
      <c r="B838" s="94" t="s">
        <v>200</v>
      </c>
      <c r="C838" s="94">
        <v>2723.455</v>
      </c>
      <c r="D838" s="94">
        <v>2723.977</v>
      </c>
      <c r="E838" s="94">
        <v>0.522</v>
      </c>
      <c r="F838" s="94" t="s">
        <v>259</v>
      </c>
      <c r="G838" s="94" t="s">
        <v>49</v>
      </c>
    </row>
    <row r="839" ht="15.75" customHeight="1">
      <c r="A839" s="94" t="s">
        <v>194</v>
      </c>
      <c r="B839" s="94" t="s">
        <v>200</v>
      </c>
      <c r="C839" s="94">
        <v>2725.436</v>
      </c>
      <c r="D839" s="94">
        <v>2726.136</v>
      </c>
      <c r="E839" s="94">
        <v>0.7</v>
      </c>
      <c r="F839" s="94" t="s">
        <v>259</v>
      </c>
      <c r="G839" s="94" t="s">
        <v>49</v>
      </c>
    </row>
    <row r="840" ht="15.75" customHeight="1">
      <c r="A840" s="94" t="s">
        <v>194</v>
      </c>
      <c r="B840" s="94" t="s">
        <v>200</v>
      </c>
      <c r="C840" s="94">
        <v>2746.416</v>
      </c>
      <c r="D840" s="94">
        <v>2747.623</v>
      </c>
      <c r="E840" s="94">
        <v>1.207</v>
      </c>
      <c r="F840" s="94" t="s">
        <v>259</v>
      </c>
      <c r="G840" s="94" t="s">
        <v>49</v>
      </c>
    </row>
    <row r="841" ht="15.75" customHeight="1">
      <c r="A841" s="94" t="s">
        <v>194</v>
      </c>
      <c r="B841" s="94" t="s">
        <v>200</v>
      </c>
      <c r="C841" s="94">
        <v>2748.652</v>
      </c>
      <c r="D841" s="94">
        <v>2749.497</v>
      </c>
      <c r="E841" s="94">
        <v>0.845</v>
      </c>
      <c r="F841" s="94" t="s">
        <v>259</v>
      </c>
      <c r="G841" s="94" t="s">
        <v>49</v>
      </c>
    </row>
    <row r="842" ht="15.75" customHeight="1">
      <c r="A842" s="94" t="s">
        <v>194</v>
      </c>
      <c r="B842" s="94" t="s">
        <v>200</v>
      </c>
      <c r="C842" s="94">
        <v>2750.793</v>
      </c>
      <c r="D842" s="94">
        <v>2751.572</v>
      </c>
      <c r="E842" s="94">
        <v>0.779</v>
      </c>
      <c r="F842" s="94" t="s">
        <v>259</v>
      </c>
      <c r="G842" s="94" t="s">
        <v>49</v>
      </c>
    </row>
    <row r="843" ht="15.75" customHeight="1">
      <c r="A843" s="94" t="s">
        <v>194</v>
      </c>
      <c r="B843" s="94" t="s">
        <v>200</v>
      </c>
      <c r="C843" s="94">
        <v>2752.553</v>
      </c>
      <c r="D843" s="94">
        <v>2753.799</v>
      </c>
      <c r="E843" s="94">
        <v>1.246</v>
      </c>
      <c r="F843" s="94" t="s">
        <v>259</v>
      </c>
      <c r="G843" s="94" t="s">
        <v>49</v>
      </c>
    </row>
    <row r="844" ht="15.75" customHeight="1">
      <c r="A844" s="94" t="s">
        <v>194</v>
      </c>
      <c r="B844" s="94" t="s">
        <v>200</v>
      </c>
      <c r="C844" s="94">
        <v>2754.771</v>
      </c>
      <c r="D844" s="94">
        <v>2755.89</v>
      </c>
      <c r="E844" s="94">
        <v>1.119</v>
      </c>
      <c r="F844" s="94" t="s">
        <v>259</v>
      </c>
      <c r="G844" s="94" t="s">
        <v>49</v>
      </c>
    </row>
    <row r="845" ht="15.75" customHeight="1">
      <c r="A845" s="94" t="s">
        <v>194</v>
      </c>
      <c r="B845" s="94" t="s">
        <v>200</v>
      </c>
      <c r="C845" s="94">
        <v>2757.156</v>
      </c>
      <c r="D845" s="94">
        <v>2757.789</v>
      </c>
      <c r="E845" s="94">
        <v>0.633</v>
      </c>
      <c r="F845" s="94" t="s">
        <v>259</v>
      </c>
      <c r="G845" s="94" t="s">
        <v>49</v>
      </c>
    </row>
    <row r="846" ht="15.75" customHeight="1">
      <c r="A846" s="94" t="s">
        <v>194</v>
      </c>
      <c r="B846" s="94" t="s">
        <v>200</v>
      </c>
      <c r="C846" s="94">
        <v>11519.965</v>
      </c>
      <c r="D846" s="94">
        <v>11521.78</v>
      </c>
      <c r="E846" s="94">
        <v>1.815</v>
      </c>
      <c r="F846" s="94" t="s">
        <v>259</v>
      </c>
      <c r="G846" s="94" t="s">
        <v>49</v>
      </c>
    </row>
    <row r="847" ht="15.75" customHeight="1">
      <c r="A847" s="94" t="s">
        <v>194</v>
      </c>
      <c r="B847" s="94" t="s">
        <v>200</v>
      </c>
      <c r="C847" s="94">
        <v>11523.797</v>
      </c>
      <c r="D847" s="94">
        <v>11525.994</v>
      </c>
      <c r="E847" s="94">
        <v>2.197</v>
      </c>
      <c r="F847" s="94" t="s">
        <v>259</v>
      </c>
      <c r="G847" s="94" t="s">
        <v>49</v>
      </c>
    </row>
    <row r="848" ht="15.75" customHeight="1">
      <c r="A848" s="94" t="s">
        <v>194</v>
      </c>
      <c r="B848" s="94" t="s">
        <v>200</v>
      </c>
      <c r="C848" s="94">
        <v>11529.262</v>
      </c>
      <c r="D848" s="94">
        <v>11529.738</v>
      </c>
      <c r="E848" s="94">
        <v>0.476</v>
      </c>
      <c r="F848" s="94" t="s">
        <v>259</v>
      </c>
      <c r="G848" s="94" t="s">
        <v>49</v>
      </c>
    </row>
    <row r="849" ht="15.75" customHeight="1">
      <c r="A849" s="94" t="s">
        <v>194</v>
      </c>
      <c r="B849" s="94" t="s">
        <v>200</v>
      </c>
      <c r="C849" s="94">
        <v>11530.454</v>
      </c>
      <c r="D849" s="94">
        <v>11532.957</v>
      </c>
      <c r="E849" s="94">
        <v>2.503</v>
      </c>
      <c r="F849" s="94" t="s">
        <v>259</v>
      </c>
      <c r="G849" s="94" t="s">
        <v>49</v>
      </c>
    </row>
    <row r="850" ht="15.75" customHeight="1">
      <c r="A850" s="94" t="s">
        <v>194</v>
      </c>
      <c r="B850" s="94" t="s">
        <v>200</v>
      </c>
      <c r="C850" s="94">
        <v>11533.421</v>
      </c>
      <c r="D850" s="94">
        <v>11534.268</v>
      </c>
      <c r="E850" s="94">
        <v>0.847</v>
      </c>
      <c r="F850" s="94" t="s">
        <v>259</v>
      </c>
      <c r="G850" s="94" t="s">
        <v>49</v>
      </c>
    </row>
    <row r="851" ht="15.75" customHeight="1">
      <c r="A851" s="94" t="s">
        <v>194</v>
      </c>
      <c r="B851" s="94" t="s">
        <v>200</v>
      </c>
      <c r="C851" s="94">
        <v>11537.06</v>
      </c>
      <c r="D851" s="94">
        <v>11538.421</v>
      </c>
      <c r="E851" s="94">
        <v>1.361</v>
      </c>
      <c r="F851" s="94" t="s">
        <v>259</v>
      </c>
      <c r="G851" s="94" t="s">
        <v>49</v>
      </c>
    </row>
    <row r="852" ht="15.75" customHeight="1">
      <c r="A852" s="94" t="s">
        <v>194</v>
      </c>
      <c r="B852" s="94" t="s">
        <v>200</v>
      </c>
      <c r="C852" s="94">
        <v>11541.17</v>
      </c>
      <c r="D852" s="94">
        <v>11542.415</v>
      </c>
      <c r="E852" s="94">
        <v>1.245</v>
      </c>
      <c r="F852" s="94" t="s">
        <v>259</v>
      </c>
      <c r="G852" s="94" t="s">
        <v>49</v>
      </c>
    </row>
    <row r="853" ht="15.75" customHeight="1">
      <c r="A853" s="94" t="s">
        <v>194</v>
      </c>
      <c r="B853" s="94" t="s">
        <v>200</v>
      </c>
      <c r="C853" s="94">
        <v>11544.182</v>
      </c>
      <c r="D853" s="94">
        <v>11544.99</v>
      </c>
      <c r="E853" s="94">
        <v>0.808</v>
      </c>
      <c r="F853" s="94" t="s">
        <v>259</v>
      </c>
      <c r="G853" s="94" t="s">
        <v>49</v>
      </c>
    </row>
    <row r="854" ht="15.75" customHeight="1">
      <c r="A854" s="94" t="s">
        <v>194</v>
      </c>
      <c r="B854" s="94" t="s">
        <v>200</v>
      </c>
      <c r="C854" s="94">
        <v>11545.378</v>
      </c>
      <c r="D854" s="94">
        <v>11546.606</v>
      </c>
      <c r="E854" s="94">
        <v>1.228</v>
      </c>
      <c r="F854" s="94" t="s">
        <v>259</v>
      </c>
      <c r="G854" s="94" t="s">
        <v>49</v>
      </c>
    </row>
    <row r="855" ht="15.75" customHeight="1">
      <c r="A855" s="94" t="s">
        <v>194</v>
      </c>
      <c r="B855" s="94" t="s">
        <v>200</v>
      </c>
      <c r="C855" s="94">
        <v>11547.355</v>
      </c>
      <c r="D855" s="94">
        <v>11548.203</v>
      </c>
      <c r="E855" s="94">
        <v>0.848</v>
      </c>
      <c r="F855" s="94" t="s">
        <v>259</v>
      </c>
      <c r="G855" s="94" t="s">
        <v>49</v>
      </c>
    </row>
    <row r="856" ht="15.75" customHeight="1">
      <c r="A856" s="94" t="s">
        <v>194</v>
      </c>
      <c r="B856" s="94" t="s">
        <v>200</v>
      </c>
      <c r="C856" s="94">
        <v>11551.504</v>
      </c>
      <c r="D856" s="94">
        <v>11552.214</v>
      </c>
      <c r="E856" s="94">
        <v>0.71</v>
      </c>
      <c r="F856" s="94" t="s">
        <v>259</v>
      </c>
      <c r="G856" s="94" t="s">
        <v>49</v>
      </c>
    </row>
    <row r="857" ht="15.75" customHeight="1">
      <c r="A857" s="94" t="s">
        <v>194</v>
      </c>
      <c r="B857" s="94" t="s">
        <v>200</v>
      </c>
      <c r="C857" s="94">
        <v>11552.722</v>
      </c>
      <c r="D857" s="94">
        <v>11553.16</v>
      </c>
      <c r="E857" s="94">
        <v>0.438</v>
      </c>
      <c r="F857" s="94" t="s">
        <v>259</v>
      </c>
      <c r="G857" s="94" t="s">
        <v>49</v>
      </c>
    </row>
    <row r="858" ht="15.75" customHeight="1">
      <c r="A858" s="94" t="s">
        <v>194</v>
      </c>
      <c r="B858" s="94" t="s">
        <v>200</v>
      </c>
      <c r="C858" s="94">
        <v>11559.935</v>
      </c>
      <c r="D858" s="94">
        <v>11561.051</v>
      </c>
      <c r="E858" s="94">
        <v>1.116</v>
      </c>
      <c r="F858" s="94" t="s">
        <v>259</v>
      </c>
      <c r="G858" s="94" t="s">
        <v>49</v>
      </c>
    </row>
    <row r="859" ht="15.75" customHeight="1">
      <c r="A859" s="94" t="s">
        <v>194</v>
      </c>
      <c r="B859" s="94" t="s">
        <v>200</v>
      </c>
      <c r="C859" s="94">
        <v>11570.35</v>
      </c>
      <c r="D859" s="94">
        <v>11574.332</v>
      </c>
      <c r="E859" s="94">
        <v>3.982</v>
      </c>
      <c r="F859" s="94" t="s">
        <v>30</v>
      </c>
      <c r="G859" s="94" t="s">
        <v>49</v>
      </c>
    </row>
    <row r="860" ht="15.75" customHeight="1">
      <c r="A860" s="94" t="s">
        <v>194</v>
      </c>
      <c r="B860" s="94" t="s">
        <v>200</v>
      </c>
      <c r="C860" s="94">
        <v>11576.361</v>
      </c>
      <c r="D860" s="94">
        <v>11577.22</v>
      </c>
      <c r="E860" s="94">
        <v>0.859</v>
      </c>
      <c r="F860" s="94" t="s">
        <v>259</v>
      </c>
      <c r="G860" s="94" t="s">
        <v>49</v>
      </c>
    </row>
    <row r="861" ht="15.75" customHeight="1">
      <c r="A861" s="94" t="s">
        <v>194</v>
      </c>
      <c r="B861" s="94" t="s">
        <v>200</v>
      </c>
      <c r="C861" s="94">
        <v>12240.843</v>
      </c>
      <c r="D861" s="94">
        <v>12245.155</v>
      </c>
      <c r="E861" s="94">
        <v>4.312</v>
      </c>
      <c r="F861" s="94" t="s">
        <v>259</v>
      </c>
      <c r="G861" s="94" t="s">
        <v>49</v>
      </c>
    </row>
    <row r="862" ht="15.75" customHeight="1">
      <c r="A862" s="94" t="s">
        <v>194</v>
      </c>
      <c r="B862" s="94" t="s">
        <v>200</v>
      </c>
      <c r="C862" s="94">
        <v>12248.964</v>
      </c>
      <c r="D862" s="94">
        <v>12250.169</v>
      </c>
      <c r="E862" s="94">
        <v>1.205</v>
      </c>
      <c r="F862" s="94" t="s">
        <v>259</v>
      </c>
      <c r="G862" s="94" t="s">
        <v>49</v>
      </c>
    </row>
    <row r="863" ht="15.75" customHeight="1">
      <c r="A863" s="94" t="s">
        <v>194</v>
      </c>
      <c r="B863" s="94" t="s">
        <v>200</v>
      </c>
      <c r="C863" s="94">
        <v>12254.699</v>
      </c>
      <c r="D863" s="94">
        <v>12255.642</v>
      </c>
      <c r="E863" s="94">
        <v>0.943</v>
      </c>
      <c r="F863" s="94" t="s">
        <v>259</v>
      </c>
      <c r="G863" s="94" t="s">
        <v>49</v>
      </c>
    </row>
    <row r="864" ht="15.75" customHeight="1">
      <c r="A864" s="94" t="s">
        <v>194</v>
      </c>
      <c r="B864" s="94" t="s">
        <v>200</v>
      </c>
      <c r="C864" s="94">
        <v>12267.557</v>
      </c>
      <c r="D864" s="94">
        <v>12269.054</v>
      </c>
      <c r="E864" s="94">
        <v>1.497</v>
      </c>
      <c r="F864" s="94" t="s">
        <v>259</v>
      </c>
      <c r="G864" s="94" t="s">
        <v>49</v>
      </c>
    </row>
    <row r="865" ht="15.75" customHeight="1">
      <c r="A865" s="94" t="s">
        <v>194</v>
      </c>
      <c r="B865" s="94" t="s">
        <v>200</v>
      </c>
      <c r="C865" s="94">
        <v>12274.299</v>
      </c>
      <c r="D865" s="94">
        <v>12275.572</v>
      </c>
      <c r="E865" s="94">
        <v>1.273</v>
      </c>
      <c r="F865" s="94" t="s">
        <v>259</v>
      </c>
      <c r="G865" s="94" t="s">
        <v>49</v>
      </c>
    </row>
    <row r="866" ht="15.75" customHeight="1">
      <c r="A866" s="94" t="s">
        <v>194</v>
      </c>
      <c r="B866" s="94" t="s">
        <v>200</v>
      </c>
      <c r="C866" s="94">
        <v>12285.739</v>
      </c>
      <c r="D866" s="94">
        <v>12293.771</v>
      </c>
      <c r="E866" s="94">
        <v>8.032</v>
      </c>
      <c r="F866" s="94" t="s">
        <v>259</v>
      </c>
      <c r="G866" s="94" t="s">
        <v>49</v>
      </c>
    </row>
    <row r="867" ht="15.75" customHeight="1">
      <c r="A867" s="94" t="s">
        <v>194</v>
      </c>
      <c r="B867" s="94" t="s">
        <v>200</v>
      </c>
      <c r="C867" s="94">
        <v>12294.596</v>
      </c>
      <c r="D867" s="94">
        <v>12299.68</v>
      </c>
      <c r="E867" s="94">
        <v>5.084</v>
      </c>
      <c r="F867" s="94" t="s">
        <v>259</v>
      </c>
      <c r="G867" s="94" t="s">
        <v>49</v>
      </c>
    </row>
    <row r="868" ht="15.75" customHeight="1">
      <c r="A868" s="94" t="s">
        <v>194</v>
      </c>
      <c r="B868" s="94" t="s">
        <v>200</v>
      </c>
      <c r="C868" s="94">
        <v>13801.631</v>
      </c>
      <c r="D868" s="94">
        <v>13802.459</v>
      </c>
      <c r="E868" s="94">
        <v>0.828</v>
      </c>
      <c r="F868" s="94" t="s">
        <v>259</v>
      </c>
      <c r="G868" s="94" t="s">
        <v>49</v>
      </c>
    </row>
    <row r="869" ht="15.75" customHeight="1">
      <c r="A869" s="94" t="s">
        <v>194</v>
      </c>
      <c r="B869" s="94" t="s">
        <v>200</v>
      </c>
      <c r="C869" s="94">
        <v>13820.726</v>
      </c>
      <c r="D869" s="94">
        <v>13821.396</v>
      </c>
      <c r="E869" s="94">
        <v>0.67</v>
      </c>
      <c r="F869" s="94" t="s">
        <v>30</v>
      </c>
      <c r="G869" s="94" t="s">
        <v>49</v>
      </c>
    </row>
    <row r="870" ht="15.75" customHeight="1">
      <c r="A870" s="94" t="s">
        <v>194</v>
      </c>
      <c r="B870" s="94" t="s">
        <v>200</v>
      </c>
      <c r="C870" s="94">
        <v>13827.719</v>
      </c>
      <c r="D870" s="94">
        <v>13829.057</v>
      </c>
      <c r="E870" s="94">
        <v>1.338</v>
      </c>
      <c r="F870" s="94" t="s">
        <v>259</v>
      </c>
      <c r="G870" s="94" t="s">
        <v>49</v>
      </c>
    </row>
    <row r="871" ht="15.75" customHeight="1">
      <c r="A871" s="94" t="s">
        <v>194</v>
      </c>
      <c r="B871" s="94" t="s">
        <v>200</v>
      </c>
      <c r="C871" s="94">
        <v>15028.62</v>
      </c>
      <c r="D871" s="94">
        <v>15031.547</v>
      </c>
      <c r="E871" s="94">
        <v>2.927</v>
      </c>
      <c r="F871" s="94" t="s">
        <v>259</v>
      </c>
      <c r="G871" s="94" t="s">
        <v>49</v>
      </c>
    </row>
    <row r="872" ht="15.75" customHeight="1">
      <c r="A872" s="94" t="s">
        <v>194</v>
      </c>
      <c r="B872" s="94" t="s">
        <v>200</v>
      </c>
      <c r="C872" s="94">
        <v>15032.254</v>
      </c>
      <c r="D872" s="94">
        <v>15034.061</v>
      </c>
      <c r="E872" s="94">
        <v>1.807</v>
      </c>
      <c r="F872" s="94" t="s">
        <v>30</v>
      </c>
      <c r="G872" s="94" t="s">
        <v>49</v>
      </c>
    </row>
    <row r="873" ht="15.75" customHeight="1">
      <c r="A873" s="94" t="s">
        <v>194</v>
      </c>
      <c r="B873" s="94" t="s">
        <v>200</v>
      </c>
      <c r="C873" s="94">
        <v>15037.929</v>
      </c>
      <c r="D873" s="94">
        <v>15038.397</v>
      </c>
      <c r="E873" s="94">
        <v>0.468</v>
      </c>
      <c r="F873" s="94" t="s">
        <v>259</v>
      </c>
      <c r="G873" s="94" t="s">
        <v>49</v>
      </c>
    </row>
    <row r="874" ht="15.75" customHeight="1">
      <c r="A874" s="94" t="s">
        <v>194</v>
      </c>
      <c r="B874" s="94" t="s">
        <v>200</v>
      </c>
      <c r="C874" s="94">
        <v>15039.769</v>
      </c>
      <c r="D874" s="94">
        <v>15040.102</v>
      </c>
      <c r="E874" s="94">
        <v>0.333</v>
      </c>
      <c r="F874" s="94" t="s">
        <v>259</v>
      </c>
      <c r="G874" s="94" t="s">
        <v>49</v>
      </c>
    </row>
    <row r="875" ht="15.75" customHeight="1">
      <c r="A875" s="94" t="s">
        <v>194</v>
      </c>
      <c r="B875" s="94" t="s">
        <v>200</v>
      </c>
      <c r="C875" s="94">
        <v>15041.345</v>
      </c>
      <c r="D875" s="94">
        <v>15043.371</v>
      </c>
      <c r="E875" s="94">
        <v>2.026</v>
      </c>
      <c r="F875" s="94" t="s">
        <v>259</v>
      </c>
      <c r="G875" s="94" t="s">
        <v>49</v>
      </c>
    </row>
    <row r="876" ht="15.75" customHeight="1">
      <c r="A876" s="94" t="s">
        <v>194</v>
      </c>
      <c r="B876" s="94" t="s">
        <v>200</v>
      </c>
      <c r="C876" s="94">
        <v>15043.553</v>
      </c>
      <c r="D876" s="94">
        <v>15044.511</v>
      </c>
      <c r="E876" s="94">
        <v>0.958</v>
      </c>
      <c r="F876" s="94" t="s">
        <v>259</v>
      </c>
      <c r="G876" s="94" t="s">
        <v>49</v>
      </c>
    </row>
    <row r="877" ht="15.75" customHeight="1">
      <c r="A877" s="94" t="s">
        <v>194</v>
      </c>
      <c r="B877" s="94" t="s">
        <v>200</v>
      </c>
      <c r="C877" s="94">
        <v>15045.092</v>
      </c>
      <c r="D877" s="94">
        <v>15046.774</v>
      </c>
      <c r="E877" s="94">
        <v>1.682</v>
      </c>
      <c r="F877" s="94" t="s">
        <v>259</v>
      </c>
      <c r="G877" s="94" t="s">
        <v>49</v>
      </c>
    </row>
    <row r="878" ht="15.75" customHeight="1">
      <c r="A878" s="94" t="s">
        <v>194</v>
      </c>
      <c r="B878" s="94" t="s">
        <v>200</v>
      </c>
      <c r="C878" s="94">
        <v>15047.084</v>
      </c>
      <c r="D878" s="94">
        <v>15050.69</v>
      </c>
      <c r="E878" s="94">
        <v>3.606</v>
      </c>
      <c r="F878" s="94" t="s">
        <v>30</v>
      </c>
      <c r="G878" s="94" t="s">
        <v>49</v>
      </c>
    </row>
    <row r="879" ht="15.75" customHeight="1">
      <c r="A879" s="94" t="s">
        <v>194</v>
      </c>
      <c r="B879" s="94" t="s">
        <v>200</v>
      </c>
      <c r="C879" s="94">
        <v>15050.953</v>
      </c>
      <c r="D879" s="94">
        <v>15054.112</v>
      </c>
      <c r="E879" s="94">
        <v>3.159</v>
      </c>
      <c r="F879" s="94" t="s">
        <v>30</v>
      </c>
      <c r="G879" s="94" t="s">
        <v>49</v>
      </c>
    </row>
    <row r="880" ht="15.75" customHeight="1">
      <c r="A880" s="94" t="s">
        <v>194</v>
      </c>
      <c r="B880" s="94" t="s">
        <v>200</v>
      </c>
      <c r="C880" s="94">
        <v>15054.913</v>
      </c>
      <c r="D880" s="94">
        <v>15056.425</v>
      </c>
      <c r="E880" s="94">
        <v>1.512</v>
      </c>
      <c r="F880" s="94" t="s">
        <v>30</v>
      </c>
      <c r="G880" s="94" t="s">
        <v>49</v>
      </c>
    </row>
    <row r="881" ht="15.75" customHeight="1">
      <c r="A881" s="94" t="s">
        <v>194</v>
      </c>
      <c r="B881" s="94" t="s">
        <v>200</v>
      </c>
      <c r="C881" s="94">
        <v>15056.85</v>
      </c>
      <c r="D881" s="94">
        <v>15057.693</v>
      </c>
      <c r="E881" s="94">
        <v>0.843</v>
      </c>
      <c r="F881" s="94" t="s">
        <v>30</v>
      </c>
      <c r="G881" s="94" t="s">
        <v>49</v>
      </c>
    </row>
    <row r="882" ht="15.75" customHeight="1">
      <c r="A882" s="94" t="s">
        <v>194</v>
      </c>
      <c r="B882" s="94" t="s">
        <v>200</v>
      </c>
      <c r="C882" s="94">
        <v>15058.133</v>
      </c>
      <c r="D882" s="94">
        <v>15059.569</v>
      </c>
      <c r="E882" s="94">
        <v>1.436</v>
      </c>
      <c r="F882" s="94" t="s">
        <v>259</v>
      </c>
      <c r="G882" s="94" t="s">
        <v>49</v>
      </c>
    </row>
    <row r="883" ht="15.75" customHeight="1">
      <c r="A883" s="94" t="s">
        <v>194</v>
      </c>
      <c r="B883" s="94" t="s">
        <v>200</v>
      </c>
      <c r="C883" s="94">
        <v>23640.663</v>
      </c>
      <c r="D883" s="94">
        <v>23641.167</v>
      </c>
      <c r="E883" s="94">
        <v>0.504</v>
      </c>
      <c r="F883" s="94" t="s">
        <v>259</v>
      </c>
      <c r="G883" s="94" t="s">
        <v>49</v>
      </c>
    </row>
    <row r="884" ht="15.75" customHeight="1">
      <c r="A884" s="94" t="s">
        <v>194</v>
      </c>
      <c r="B884" s="94" t="s">
        <v>200</v>
      </c>
      <c r="C884" s="94">
        <v>23642.194</v>
      </c>
      <c r="D884" s="94">
        <v>23642.828</v>
      </c>
      <c r="E884" s="94">
        <v>0.634</v>
      </c>
      <c r="F884" s="94" t="s">
        <v>259</v>
      </c>
      <c r="G884" s="94" t="s">
        <v>49</v>
      </c>
    </row>
    <row r="885" ht="15.75" customHeight="1">
      <c r="A885" s="94" t="s">
        <v>194</v>
      </c>
      <c r="B885" s="94" t="s">
        <v>200</v>
      </c>
      <c r="C885" s="94">
        <v>23666.111</v>
      </c>
      <c r="D885" s="94">
        <v>23666.471</v>
      </c>
      <c r="E885" s="94">
        <v>0.36</v>
      </c>
      <c r="F885" s="94" t="s">
        <v>259</v>
      </c>
      <c r="G885" s="94" t="s">
        <v>49</v>
      </c>
    </row>
    <row r="886" ht="15.75" customHeight="1">
      <c r="A886" s="94" t="s">
        <v>194</v>
      </c>
      <c r="B886" s="94" t="s">
        <v>200</v>
      </c>
      <c r="C886" s="94">
        <v>23677.077</v>
      </c>
      <c r="D886" s="94">
        <v>23677.498</v>
      </c>
      <c r="E886" s="94">
        <v>0.421</v>
      </c>
      <c r="F886" s="94" t="s">
        <v>259</v>
      </c>
      <c r="G886" s="94" t="s">
        <v>49</v>
      </c>
    </row>
    <row r="887" ht="15.75" customHeight="1">
      <c r="A887" s="94" t="s">
        <v>194</v>
      </c>
      <c r="B887" s="94" t="s">
        <v>200</v>
      </c>
      <c r="C887" s="94">
        <v>23688.762</v>
      </c>
      <c r="D887" s="94">
        <v>23689.038</v>
      </c>
      <c r="E887" s="94">
        <v>0.276</v>
      </c>
      <c r="F887" s="94" t="s">
        <v>259</v>
      </c>
      <c r="G887" s="94" t="s">
        <v>49</v>
      </c>
    </row>
    <row r="888" ht="15.75" customHeight="1">
      <c r="A888" s="94" t="s">
        <v>198</v>
      </c>
      <c r="B888" s="94" t="s">
        <v>198</v>
      </c>
      <c r="C888" s="94">
        <v>2460.106</v>
      </c>
      <c r="D888" s="94">
        <v>2463.05</v>
      </c>
      <c r="E888" s="94">
        <v>2.944</v>
      </c>
      <c r="F888" s="94" t="s">
        <v>413</v>
      </c>
      <c r="G888" s="94" t="s">
        <v>49</v>
      </c>
    </row>
    <row r="889" ht="15.75" customHeight="1">
      <c r="A889" s="94" t="s">
        <v>198</v>
      </c>
      <c r="B889" s="94" t="s">
        <v>198</v>
      </c>
      <c r="C889" s="94">
        <v>2466.345</v>
      </c>
      <c r="D889" s="94">
        <v>2471.282</v>
      </c>
      <c r="E889" s="94">
        <v>4.937</v>
      </c>
      <c r="F889" s="94" t="s">
        <v>394</v>
      </c>
      <c r="G889" s="94" t="s">
        <v>49</v>
      </c>
    </row>
    <row r="890" ht="15.75" customHeight="1">
      <c r="A890" s="94" t="s">
        <v>198</v>
      </c>
      <c r="B890" s="94" t="s">
        <v>198</v>
      </c>
      <c r="C890" s="94">
        <v>2472.384</v>
      </c>
      <c r="D890" s="94">
        <v>2475.543</v>
      </c>
      <c r="E890" s="94">
        <v>3.159</v>
      </c>
      <c r="F890" s="94" t="s">
        <v>394</v>
      </c>
      <c r="G890" s="94" t="s">
        <v>49</v>
      </c>
    </row>
    <row r="891" ht="15.75" customHeight="1">
      <c r="A891" s="94" t="s">
        <v>198</v>
      </c>
      <c r="B891" s="94" t="s">
        <v>198</v>
      </c>
      <c r="C891" s="94">
        <v>2475.925</v>
      </c>
      <c r="D891" s="94">
        <v>2477.9</v>
      </c>
      <c r="E891" s="94">
        <v>1.975</v>
      </c>
      <c r="F891" s="94" t="s">
        <v>394</v>
      </c>
      <c r="G891" s="94" t="s">
        <v>49</v>
      </c>
    </row>
    <row r="892" ht="15.75" customHeight="1">
      <c r="A892" s="94" t="s">
        <v>198</v>
      </c>
      <c r="B892" s="94" t="s">
        <v>198</v>
      </c>
      <c r="C892" s="94">
        <v>2479.26</v>
      </c>
      <c r="D892" s="94">
        <v>2481.508</v>
      </c>
      <c r="E892" s="94">
        <v>2.248</v>
      </c>
      <c r="F892" s="94" t="s">
        <v>394</v>
      </c>
      <c r="G892" s="94" t="s">
        <v>49</v>
      </c>
    </row>
    <row r="893" ht="15.75" customHeight="1">
      <c r="A893" s="94" t="s">
        <v>198</v>
      </c>
      <c r="B893" s="94" t="s">
        <v>198</v>
      </c>
      <c r="C893" s="94">
        <v>2483.379</v>
      </c>
      <c r="D893" s="94">
        <v>2484.298</v>
      </c>
      <c r="E893" s="94">
        <v>0.919</v>
      </c>
      <c r="F893" s="94" t="s">
        <v>394</v>
      </c>
      <c r="G893" s="94" t="s">
        <v>49</v>
      </c>
    </row>
    <row r="894" ht="15.75" customHeight="1">
      <c r="A894" s="94" t="s">
        <v>198</v>
      </c>
      <c r="B894" s="94" t="s">
        <v>198</v>
      </c>
      <c r="C894" s="94">
        <v>2490.243</v>
      </c>
      <c r="D894" s="94">
        <v>2491.597</v>
      </c>
      <c r="E894" s="94">
        <v>1.354</v>
      </c>
      <c r="F894" s="94" t="s">
        <v>394</v>
      </c>
      <c r="G894" s="94" t="s">
        <v>49</v>
      </c>
    </row>
    <row r="895" ht="15.75" customHeight="1">
      <c r="A895" s="94" t="s">
        <v>198</v>
      </c>
      <c r="B895" s="94" t="s">
        <v>198</v>
      </c>
      <c r="C895" s="94">
        <v>2493.523</v>
      </c>
      <c r="D895" s="94">
        <v>2495.12</v>
      </c>
      <c r="E895" s="94">
        <v>1.597</v>
      </c>
      <c r="F895" s="94" t="s">
        <v>394</v>
      </c>
      <c r="G895" s="94" t="s">
        <v>49</v>
      </c>
    </row>
    <row r="896" ht="15.75" customHeight="1">
      <c r="A896" s="94" t="s">
        <v>198</v>
      </c>
      <c r="B896" s="94" t="s">
        <v>198</v>
      </c>
      <c r="C896" s="94">
        <v>2496.913</v>
      </c>
      <c r="D896" s="94">
        <v>2498.526</v>
      </c>
      <c r="E896" s="94">
        <v>1.613</v>
      </c>
      <c r="F896" s="94" t="s">
        <v>414</v>
      </c>
      <c r="G896" s="94" t="s">
        <v>49</v>
      </c>
    </row>
    <row r="897" ht="15.75" customHeight="1">
      <c r="A897" s="94" t="s">
        <v>198</v>
      </c>
      <c r="B897" s="94" t="s">
        <v>198</v>
      </c>
      <c r="C897" s="94">
        <v>2499.964</v>
      </c>
      <c r="D897" s="94">
        <v>2500.655</v>
      </c>
      <c r="E897" s="94">
        <v>0.691</v>
      </c>
      <c r="F897" s="94" t="s">
        <v>415</v>
      </c>
      <c r="G897" s="94" t="s">
        <v>49</v>
      </c>
    </row>
    <row r="898" ht="15.75" customHeight="1">
      <c r="A898" s="94" t="s">
        <v>198</v>
      </c>
      <c r="B898" s="94" t="s">
        <v>198</v>
      </c>
      <c r="C898" s="94">
        <v>2503.245</v>
      </c>
      <c r="D898" s="94">
        <v>2503.841</v>
      </c>
      <c r="E898" s="94">
        <v>0.596</v>
      </c>
      <c r="F898" s="94" t="s">
        <v>416</v>
      </c>
      <c r="G898" s="94" t="s">
        <v>49</v>
      </c>
    </row>
    <row r="899" ht="15.75" customHeight="1">
      <c r="A899" s="94" t="s">
        <v>198</v>
      </c>
      <c r="B899" s="94" t="s">
        <v>198</v>
      </c>
      <c r="C899" s="94">
        <v>2506.676</v>
      </c>
      <c r="D899" s="94">
        <v>2506.963</v>
      </c>
      <c r="E899" s="94">
        <v>0.287</v>
      </c>
      <c r="F899" s="94" t="s">
        <v>417</v>
      </c>
      <c r="G899" s="94" t="s">
        <v>49</v>
      </c>
    </row>
    <row r="900" ht="15.75" customHeight="1">
      <c r="A900" s="94" t="s">
        <v>198</v>
      </c>
      <c r="B900" s="94" t="s">
        <v>198</v>
      </c>
      <c r="C900" s="94">
        <v>2507.449</v>
      </c>
      <c r="D900" s="94">
        <v>2508.798</v>
      </c>
      <c r="E900" s="94">
        <v>1.349</v>
      </c>
      <c r="F900" s="94" t="s">
        <v>418</v>
      </c>
      <c r="G900" s="94" t="s">
        <v>49</v>
      </c>
    </row>
    <row r="901" ht="15.75" customHeight="1">
      <c r="A901" s="94" t="s">
        <v>198</v>
      </c>
      <c r="B901" s="94" t="s">
        <v>198</v>
      </c>
      <c r="C901" s="94">
        <v>2509.303</v>
      </c>
      <c r="D901" s="94">
        <v>2509.634</v>
      </c>
      <c r="E901" s="94">
        <v>0.331</v>
      </c>
      <c r="F901" s="94" t="s">
        <v>419</v>
      </c>
      <c r="G901" s="94" t="s">
        <v>49</v>
      </c>
    </row>
    <row r="902" ht="15.75" customHeight="1">
      <c r="A902" s="94" t="s">
        <v>198</v>
      </c>
      <c r="B902" s="94" t="s">
        <v>198</v>
      </c>
      <c r="C902" s="94">
        <v>2514.05</v>
      </c>
      <c r="D902" s="94">
        <v>2514.552</v>
      </c>
      <c r="E902" s="94">
        <v>0.502</v>
      </c>
      <c r="F902" s="94" t="s">
        <v>420</v>
      </c>
      <c r="G902" s="94" t="s">
        <v>49</v>
      </c>
    </row>
    <row r="903" ht="15.75" customHeight="1">
      <c r="A903" s="94" t="s">
        <v>198</v>
      </c>
      <c r="B903" s="94" t="s">
        <v>198</v>
      </c>
      <c r="C903" s="94">
        <v>2517.43</v>
      </c>
      <c r="D903" s="94">
        <v>2519.205</v>
      </c>
      <c r="E903" s="94">
        <v>1.775</v>
      </c>
      <c r="F903" s="94" t="s">
        <v>421</v>
      </c>
      <c r="G903" s="94" t="s">
        <v>49</v>
      </c>
    </row>
    <row r="904" ht="15.75" customHeight="1">
      <c r="A904" s="94" t="s">
        <v>198</v>
      </c>
      <c r="B904" s="94" t="s">
        <v>198</v>
      </c>
      <c r="C904" s="94">
        <v>2519.809</v>
      </c>
      <c r="D904" s="94">
        <v>2521.149</v>
      </c>
      <c r="E904" s="94">
        <v>1.34</v>
      </c>
      <c r="F904" s="94" t="s">
        <v>422</v>
      </c>
      <c r="G904" s="94" t="s">
        <v>49</v>
      </c>
    </row>
    <row r="905" ht="15.75" customHeight="1">
      <c r="A905" s="94" t="s">
        <v>198</v>
      </c>
      <c r="B905" s="94" t="s">
        <v>198</v>
      </c>
      <c r="C905" s="94">
        <v>2702.49</v>
      </c>
      <c r="D905" s="94">
        <v>2702.932</v>
      </c>
      <c r="E905" s="94">
        <v>0.442</v>
      </c>
      <c r="F905" s="94" t="s">
        <v>423</v>
      </c>
      <c r="G905" s="94" t="s">
        <v>49</v>
      </c>
    </row>
    <row r="906" ht="15.75" customHeight="1">
      <c r="A906" s="94" t="s">
        <v>198</v>
      </c>
      <c r="B906" s="94" t="s">
        <v>198</v>
      </c>
      <c r="C906" s="94">
        <v>2703.457</v>
      </c>
      <c r="D906" s="94">
        <v>2705.14</v>
      </c>
      <c r="E906" s="94">
        <v>1.683</v>
      </c>
      <c r="F906" s="94" t="s">
        <v>424</v>
      </c>
      <c r="G906" s="94" t="s">
        <v>49</v>
      </c>
    </row>
    <row r="907" ht="15.75" customHeight="1">
      <c r="A907" s="94" t="s">
        <v>198</v>
      </c>
      <c r="B907" s="94" t="s">
        <v>198</v>
      </c>
      <c r="C907" s="94">
        <v>2705.581</v>
      </c>
      <c r="D907" s="94">
        <v>2706.397</v>
      </c>
      <c r="E907" s="94">
        <v>0.816</v>
      </c>
      <c r="F907" s="94" t="s">
        <v>425</v>
      </c>
      <c r="G907" s="94" t="s">
        <v>49</v>
      </c>
    </row>
    <row r="908" ht="15.75" customHeight="1">
      <c r="A908" s="94" t="s">
        <v>198</v>
      </c>
      <c r="B908" s="94" t="s">
        <v>198</v>
      </c>
      <c r="C908" s="94">
        <v>2706.625</v>
      </c>
      <c r="D908" s="94">
        <v>2707.246</v>
      </c>
      <c r="E908" s="94">
        <v>0.621</v>
      </c>
      <c r="F908" s="94" t="s">
        <v>386</v>
      </c>
      <c r="G908" s="94" t="s">
        <v>49</v>
      </c>
    </row>
    <row r="909" ht="15.75" customHeight="1">
      <c r="A909" s="94" t="s">
        <v>198</v>
      </c>
      <c r="B909" s="94" t="s">
        <v>198</v>
      </c>
      <c r="C909" s="94">
        <v>2707.721</v>
      </c>
      <c r="D909" s="94">
        <v>2710.244</v>
      </c>
      <c r="E909" s="94">
        <v>2.523</v>
      </c>
      <c r="F909" s="94" t="s">
        <v>426</v>
      </c>
      <c r="G909" s="94" t="s">
        <v>49</v>
      </c>
    </row>
    <row r="910" ht="15.75" customHeight="1">
      <c r="A910" s="94" t="s">
        <v>198</v>
      </c>
      <c r="B910" s="94" t="s">
        <v>198</v>
      </c>
      <c r="C910" s="94">
        <v>2710.779</v>
      </c>
      <c r="D910" s="94">
        <v>2713.076</v>
      </c>
      <c r="E910" s="94">
        <v>2.297</v>
      </c>
      <c r="F910" s="94" t="s">
        <v>427</v>
      </c>
      <c r="G910" s="94" t="s">
        <v>49</v>
      </c>
    </row>
    <row r="911" ht="15.75" customHeight="1">
      <c r="A911" s="94" t="s">
        <v>198</v>
      </c>
      <c r="B911" s="94" t="s">
        <v>198</v>
      </c>
      <c r="C911" s="94">
        <v>2716.879</v>
      </c>
      <c r="D911" s="94">
        <v>2717.407</v>
      </c>
      <c r="E911" s="94">
        <v>0.528</v>
      </c>
      <c r="F911" s="94" t="s">
        <v>428</v>
      </c>
      <c r="G911" s="94" t="s">
        <v>49</v>
      </c>
    </row>
    <row r="912" ht="15.75" customHeight="1">
      <c r="A912" s="94" t="s">
        <v>198</v>
      </c>
      <c r="B912" s="94" t="s">
        <v>198</v>
      </c>
      <c r="C912" s="94">
        <v>2719.275</v>
      </c>
      <c r="D912" s="94">
        <v>2719.972</v>
      </c>
      <c r="E912" s="94">
        <v>0.697</v>
      </c>
      <c r="F912" s="94" t="s">
        <v>288</v>
      </c>
      <c r="G912" s="94" t="s">
        <v>49</v>
      </c>
    </row>
    <row r="913" ht="15.75" customHeight="1">
      <c r="A913" s="94" t="s">
        <v>198</v>
      </c>
      <c r="B913" s="94" t="s">
        <v>198</v>
      </c>
      <c r="C913" s="94">
        <v>2725.248</v>
      </c>
      <c r="D913" s="94">
        <v>2726.327</v>
      </c>
      <c r="E913" s="94">
        <v>1.079</v>
      </c>
      <c r="F913" s="94" t="s">
        <v>429</v>
      </c>
      <c r="G913" s="94" t="s">
        <v>49</v>
      </c>
    </row>
    <row r="914" ht="15.75" customHeight="1">
      <c r="A914" s="94" t="s">
        <v>198</v>
      </c>
      <c r="B914" s="94" t="s">
        <v>198</v>
      </c>
      <c r="C914" s="94">
        <v>2730.627</v>
      </c>
      <c r="D914" s="94">
        <v>2731.125</v>
      </c>
      <c r="E914" s="94">
        <v>0.498</v>
      </c>
      <c r="F914" s="94" t="s">
        <v>430</v>
      </c>
      <c r="G914" s="94" t="s">
        <v>49</v>
      </c>
    </row>
    <row r="915" ht="15.75" customHeight="1">
      <c r="A915" s="94" t="s">
        <v>198</v>
      </c>
      <c r="B915" s="94" t="s">
        <v>198</v>
      </c>
      <c r="C915" s="94">
        <v>2731.983</v>
      </c>
      <c r="D915" s="94">
        <v>2734.22</v>
      </c>
      <c r="E915" s="94">
        <v>2.237</v>
      </c>
      <c r="F915" s="94" t="s">
        <v>431</v>
      </c>
      <c r="G915" s="94" t="s">
        <v>49</v>
      </c>
    </row>
    <row r="916" ht="15.75" customHeight="1">
      <c r="A916" s="94" t="s">
        <v>198</v>
      </c>
      <c r="B916" s="94" t="s">
        <v>198</v>
      </c>
      <c r="C916" s="94">
        <v>2737.965</v>
      </c>
      <c r="D916" s="94">
        <v>2739.171</v>
      </c>
      <c r="E916" s="94">
        <v>1.206</v>
      </c>
      <c r="F916" s="94" t="s">
        <v>432</v>
      </c>
      <c r="G916" s="94" t="s">
        <v>49</v>
      </c>
    </row>
    <row r="917" ht="15.75" customHeight="1">
      <c r="A917" s="94" t="s">
        <v>198</v>
      </c>
      <c r="B917" s="94" t="s">
        <v>198</v>
      </c>
      <c r="C917" s="94">
        <v>2746.801</v>
      </c>
      <c r="D917" s="94">
        <v>2748.65</v>
      </c>
      <c r="E917" s="94">
        <v>1.849</v>
      </c>
      <c r="F917" s="94" t="s">
        <v>433</v>
      </c>
      <c r="G917" s="94" t="s">
        <v>49</v>
      </c>
    </row>
    <row r="918" ht="15.75" customHeight="1">
      <c r="A918" s="94" t="s">
        <v>198</v>
      </c>
      <c r="B918" s="94" t="s">
        <v>198</v>
      </c>
      <c r="C918" s="94">
        <v>2749.532</v>
      </c>
      <c r="D918" s="94">
        <v>2750.882</v>
      </c>
      <c r="E918" s="94">
        <v>1.35</v>
      </c>
      <c r="F918" s="94" t="s">
        <v>434</v>
      </c>
      <c r="G918" s="94" t="s">
        <v>49</v>
      </c>
    </row>
    <row r="919" ht="15.75" customHeight="1">
      <c r="A919" s="94" t="s">
        <v>198</v>
      </c>
      <c r="B919" s="94" t="s">
        <v>198</v>
      </c>
      <c r="C919" s="94">
        <v>2751.726</v>
      </c>
      <c r="D919" s="94">
        <v>2752.785</v>
      </c>
      <c r="E919" s="94">
        <v>1.059</v>
      </c>
      <c r="F919" s="94" t="s">
        <v>288</v>
      </c>
      <c r="G919" s="94" t="s">
        <v>49</v>
      </c>
    </row>
    <row r="920" ht="15.75" customHeight="1">
      <c r="A920" s="94" t="s">
        <v>198</v>
      </c>
      <c r="B920" s="94" t="s">
        <v>198</v>
      </c>
      <c r="C920" s="94">
        <v>2753.857</v>
      </c>
      <c r="D920" s="94">
        <v>2754.818</v>
      </c>
      <c r="E920" s="94">
        <v>0.961</v>
      </c>
      <c r="F920" s="94" t="s">
        <v>435</v>
      </c>
      <c r="G920" s="94" t="s">
        <v>49</v>
      </c>
    </row>
    <row r="921" ht="15.75" customHeight="1">
      <c r="A921" s="94" t="s">
        <v>198</v>
      </c>
      <c r="B921" s="94" t="s">
        <v>198</v>
      </c>
      <c r="C921" s="94">
        <v>2758.349</v>
      </c>
      <c r="D921" s="94">
        <v>2759.684</v>
      </c>
      <c r="E921" s="94">
        <v>1.335</v>
      </c>
      <c r="F921" s="94" t="s">
        <v>436</v>
      </c>
      <c r="G921" s="94" t="s">
        <v>49</v>
      </c>
    </row>
    <row r="922" ht="15.75" customHeight="1">
      <c r="A922" s="94" t="s">
        <v>198</v>
      </c>
      <c r="B922" s="94" t="s">
        <v>198</v>
      </c>
      <c r="C922" s="94">
        <v>11527.993</v>
      </c>
      <c r="D922" s="94">
        <v>11528.61</v>
      </c>
      <c r="E922" s="94">
        <v>0.617</v>
      </c>
      <c r="F922" s="94" t="s">
        <v>437</v>
      </c>
      <c r="G922" s="94" t="s">
        <v>49</v>
      </c>
    </row>
    <row r="923" ht="15.75" customHeight="1">
      <c r="A923" s="94" t="s">
        <v>198</v>
      </c>
      <c r="B923" s="94" t="s">
        <v>198</v>
      </c>
      <c r="C923" s="94">
        <v>11529.993</v>
      </c>
      <c r="D923" s="94">
        <v>11530.715</v>
      </c>
      <c r="E923" s="94">
        <v>0.722</v>
      </c>
      <c r="F923" s="94" t="s">
        <v>438</v>
      </c>
      <c r="G923" s="94" t="s">
        <v>49</v>
      </c>
    </row>
    <row r="924" ht="15.75" customHeight="1">
      <c r="A924" s="94" t="s">
        <v>198</v>
      </c>
      <c r="B924" s="94" t="s">
        <v>198</v>
      </c>
      <c r="C924" s="94">
        <v>11532.195</v>
      </c>
      <c r="D924" s="94">
        <v>11533.326</v>
      </c>
      <c r="E924" s="94">
        <v>1.131</v>
      </c>
      <c r="F924" s="94" t="s">
        <v>439</v>
      </c>
      <c r="G924" s="94" t="s">
        <v>49</v>
      </c>
    </row>
    <row r="925" ht="15.75" customHeight="1">
      <c r="A925" s="94" t="s">
        <v>198</v>
      </c>
      <c r="B925" s="94" t="s">
        <v>198</v>
      </c>
      <c r="C925" s="94">
        <v>11543.126</v>
      </c>
      <c r="D925" s="94">
        <v>11544.035</v>
      </c>
      <c r="E925" s="94">
        <v>0.909</v>
      </c>
      <c r="F925" s="94" t="s">
        <v>440</v>
      </c>
      <c r="G925" s="94" t="s">
        <v>49</v>
      </c>
    </row>
    <row r="926" ht="15.75" customHeight="1">
      <c r="A926" s="94" t="s">
        <v>198</v>
      </c>
      <c r="B926" s="94" t="s">
        <v>198</v>
      </c>
      <c r="C926" s="94">
        <v>11548.109</v>
      </c>
      <c r="D926" s="94">
        <v>11550.137</v>
      </c>
      <c r="E926" s="94">
        <v>2.028</v>
      </c>
      <c r="F926" s="94" t="s">
        <v>441</v>
      </c>
      <c r="G926" s="94" t="s">
        <v>49</v>
      </c>
    </row>
    <row r="927" ht="15.75" customHeight="1">
      <c r="A927" s="94" t="s">
        <v>198</v>
      </c>
      <c r="B927" s="94" t="s">
        <v>198</v>
      </c>
      <c r="C927" s="94">
        <v>11553.488</v>
      </c>
      <c r="D927" s="94">
        <v>11554.585</v>
      </c>
      <c r="E927" s="94">
        <v>1.097</v>
      </c>
      <c r="F927" s="94" t="s">
        <v>442</v>
      </c>
      <c r="G927" s="94" t="s">
        <v>49</v>
      </c>
    </row>
    <row r="928" ht="15.75" customHeight="1">
      <c r="A928" s="94" t="s">
        <v>198</v>
      </c>
      <c r="B928" s="94" t="s">
        <v>198</v>
      </c>
      <c r="C928" s="94">
        <v>11555.592</v>
      </c>
      <c r="D928" s="94">
        <v>11556.816</v>
      </c>
      <c r="E928" s="94">
        <v>1.224</v>
      </c>
      <c r="F928" s="94" t="s">
        <v>443</v>
      </c>
      <c r="G928" s="94" t="s">
        <v>49</v>
      </c>
    </row>
    <row r="929" ht="15.75" customHeight="1">
      <c r="A929" s="94" t="s">
        <v>198</v>
      </c>
      <c r="B929" s="94" t="s">
        <v>198</v>
      </c>
      <c r="C929" s="94">
        <v>11557.726</v>
      </c>
      <c r="D929" s="94">
        <v>11559.423</v>
      </c>
      <c r="E929" s="94">
        <v>1.697</v>
      </c>
      <c r="F929" s="94" t="s">
        <v>444</v>
      </c>
      <c r="G929" s="94" t="s">
        <v>49</v>
      </c>
    </row>
    <row r="930" ht="15.75" customHeight="1">
      <c r="A930" s="94" t="s">
        <v>198</v>
      </c>
      <c r="B930" s="94" t="s">
        <v>198</v>
      </c>
      <c r="C930" s="94">
        <v>11560.105</v>
      </c>
      <c r="D930" s="94">
        <v>11560.518</v>
      </c>
      <c r="E930" s="94">
        <v>0.413</v>
      </c>
      <c r="F930" s="94" t="s">
        <v>374</v>
      </c>
      <c r="G930" s="94" t="s">
        <v>49</v>
      </c>
    </row>
    <row r="931" ht="15.75" customHeight="1">
      <c r="A931" s="94" t="s">
        <v>198</v>
      </c>
      <c r="B931" s="94" t="s">
        <v>198</v>
      </c>
      <c r="C931" s="94">
        <v>11561.021</v>
      </c>
      <c r="D931" s="94">
        <v>11562.387</v>
      </c>
      <c r="E931" s="94">
        <v>1.366</v>
      </c>
      <c r="F931" s="94" t="s">
        <v>445</v>
      </c>
      <c r="G931" s="94" t="s">
        <v>49</v>
      </c>
    </row>
    <row r="932" ht="15.75" customHeight="1">
      <c r="A932" s="94" t="s">
        <v>198</v>
      </c>
      <c r="B932" s="94" t="s">
        <v>198</v>
      </c>
      <c r="C932" s="94">
        <v>11563.939</v>
      </c>
      <c r="D932" s="94">
        <v>11565.906</v>
      </c>
      <c r="E932" s="94">
        <v>1.967</v>
      </c>
      <c r="F932" s="94" t="s">
        <v>446</v>
      </c>
      <c r="G932" s="94" t="s">
        <v>49</v>
      </c>
    </row>
    <row r="933" ht="15.75" customHeight="1">
      <c r="A933" s="94" t="s">
        <v>198</v>
      </c>
      <c r="B933" s="94" t="s">
        <v>198</v>
      </c>
      <c r="C933" s="94">
        <v>11569.934</v>
      </c>
      <c r="D933" s="94">
        <v>11570.576</v>
      </c>
      <c r="E933" s="94">
        <v>0.642</v>
      </c>
      <c r="F933" s="94" t="s">
        <v>447</v>
      </c>
      <c r="G933" s="94" t="s">
        <v>49</v>
      </c>
    </row>
    <row r="934" ht="15.75" customHeight="1">
      <c r="A934" s="94" t="s">
        <v>198</v>
      </c>
      <c r="B934" s="94" t="s">
        <v>198</v>
      </c>
      <c r="C934" s="94">
        <v>12252.263</v>
      </c>
      <c r="D934" s="94">
        <v>12253.601</v>
      </c>
      <c r="E934" s="94">
        <v>1.338</v>
      </c>
      <c r="F934" s="94" t="s">
        <v>448</v>
      </c>
      <c r="G934" s="94" t="s">
        <v>49</v>
      </c>
    </row>
    <row r="935" ht="15.75" customHeight="1">
      <c r="A935" s="94" t="s">
        <v>198</v>
      </c>
      <c r="B935" s="94" t="s">
        <v>198</v>
      </c>
      <c r="C935" s="94">
        <v>12262.601</v>
      </c>
      <c r="D935" s="94">
        <v>12263.201</v>
      </c>
      <c r="E935" s="94">
        <v>0.6</v>
      </c>
      <c r="F935" s="94" t="s">
        <v>449</v>
      </c>
      <c r="G935" s="94" t="s">
        <v>49</v>
      </c>
    </row>
    <row r="936" ht="15.75" customHeight="1">
      <c r="A936" s="94" t="s">
        <v>198</v>
      </c>
      <c r="B936" s="94" t="s">
        <v>198</v>
      </c>
      <c r="C936" s="94">
        <v>12264.958</v>
      </c>
      <c r="D936" s="94">
        <v>12265.571</v>
      </c>
      <c r="E936" s="94">
        <v>0.613</v>
      </c>
      <c r="F936" s="94" t="s">
        <v>450</v>
      </c>
      <c r="G936" s="94" t="s">
        <v>49</v>
      </c>
    </row>
    <row r="937" ht="15.75" customHeight="1">
      <c r="A937" s="94" t="s">
        <v>198</v>
      </c>
      <c r="B937" s="94" t="s">
        <v>198</v>
      </c>
      <c r="C937" s="94">
        <v>12266.699</v>
      </c>
      <c r="D937" s="94">
        <v>12267.245</v>
      </c>
      <c r="E937" s="94">
        <v>0.546</v>
      </c>
      <c r="F937" s="94" t="s">
        <v>450</v>
      </c>
      <c r="G937" s="94" t="s">
        <v>49</v>
      </c>
    </row>
    <row r="938" ht="15.75" customHeight="1">
      <c r="A938" s="94" t="s">
        <v>198</v>
      </c>
      <c r="B938" s="94" t="s">
        <v>198</v>
      </c>
      <c r="C938" s="94">
        <v>12268.735</v>
      </c>
      <c r="D938" s="94">
        <v>12269.282</v>
      </c>
      <c r="E938" s="94">
        <v>0.547</v>
      </c>
      <c r="F938" s="94" t="s">
        <v>450</v>
      </c>
      <c r="G938" s="94" t="s">
        <v>49</v>
      </c>
    </row>
    <row r="939" ht="15.75" customHeight="1">
      <c r="A939" s="94" t="s">
        <v>198</v>
      </c>
      <c r="B939" s="94" t="s">
        <v>198</v>
      </c>
      <c r="C939" s="94">
        <v>12269.916</v>
      </c>
      <c r="D939" s="94">
        <v>12271.132</v>
      </c>
      <c r="E939" s="94">
        <v>1.216</v>
      </c>
      <c r="F939" s="94" t="s">
        <v>423</v>
      </c>
      <c r="G939" s="94" t="s">
        <v>49</v>
      </c>
    </row>
    <row r="940" ht="15.75" customHeight="1">
      <c r="A940" s="94" t="s">
        <v>198</v>
      </c>
      <c r="B940" s="94" t="s">
        <v>198</v>
      </c>
      <c r="C940" s="94">
        <v>12272.061</v>
      </c>
      <c r="D940" s="94">
        <v>12273.203</v>
      </c>
      <c r="E940" s="94">
        <v>1.142</v>
      </c>
      <c r="F940" s="94" t="s">
        <v>451</v>
      </c>
      <c r="G940" s="94" t="s">
        <v>49</v>
      </c>
    </row>
    <row r="941" ht="15.75" customHeight="1">
      <c r="A941" s="94" t="s">
        <v>198</v>
      </c>
      <c r="B941" s="94" t="s">
        <v>198</v>
      </c>
      <c r="C941" s="94">
        <v>12275.686</v>
      </c>
      <c r="D941" s="94">
        <v>12276.251</v>
      </c>
      <c r="E941" s="94">
        <v>0.565</v>
      </c>
      <c r="F941" s="94" t="s">
        <v>452</v>
      </c>
      <c r="G941" s="94" t="s">
        <v>49</v>
      </c>
    </row>
    <row r="942" ht="15.75" customHeight="1">
      <c r="A942" s="94" t="s">
        <v>198</v>
      </c>
      <c r="B942" s="94" t="s">
        <v>198</v>
      </c>
      <c r="C942" s="94">
        <v>13808.475</v>
      </c>
      <c r="D942" s="94">
        <v>13810.739</v>
      </c>
      <c r="E942" s="94">
        <v>2.264</v>
      </c>
      <c r="F942" s="94" t="s">
        <v>453</v>
      </c>
      <c r="G942" s="94" t="s">
        <v>49</v>
      </c>
    </row>
    <row r="943" ht="15.75" customHeight="1">
      <c r="A943" s="94" t="s">
        <v>198</v>
      </c>
      <c r="B943" s="94" t="s">
        <v>198</v>
      </c>
      <c r="C943" s="94">
        <v>13813.29</v>
      </c>
      <c r="D943" s="94">
        <v>13814.08</v>
      </c>
      <c r="E943" s="94">
        <v>0.79</v>
      </c>
      <c r="F943" s="94" t="s">
        <v>454</v>
      </c>
      <c r="G943" s="94" t="s">
        <v>49</v>
      </c>
    </row>
    <row r="944" ht="15.75" customHeight="1">
      <c r="A944" s="94" t="s">
        <v>198</v>
      </c>
      <c r="B944" s="94" t="s">
        <v>198</v>
      </c>
      <c r="C944" s="94">
        <v>13815.449</v>
      </c>
      <c r="D944" s="94">
        <v>13815.935</v>
      </c>
      <c r="E944" s="94">
        <v>0.486</v>
      </c>
      <c r="F944" s="94" t="s">
        <v>455</v>
      </c>
      <c r="G944" s="94" t="s">
        <v>49</v>
      </c>
    </row>
    <row r="945" ht="15.75" customHeight="1">
      <c r="A945" s="94" t="s">
        <v>198</v>
      </c>
      <c r="B945" s="94" t="s">
        <v>198</v>
      </c>
      <c r="C945" s="94">
        <v>13817.161</v>
      </c>
      <c r="D945" s="94">
        <v>13817.781</v>
      </c>
      <c r="E945" s="94">
        <v>0.62</v>
      </c>
      <c r="F945" s="94" t="s">
        <v>456</v>
      </c>
      <c r="G945" s="94" t="s">
        <v>49</v>
      </c>
    </row>
    <row r="946" ht="15.75" customHeight="1">
      <c r="A946" s="94" t="s">
        <v>198</v>
      </c>
      <c r="B946" s="94" t="s">
        <v>198</v>
      </c>
      <c r="C946" s="94">
        <v>13820.377</v>
      </c>
      <c r="D946" s="94">
        <v>13820.916</v>
      </c>
      <c r="E946" s="94">
        <v>0.539</v>
      </c>
      <c r="F946" s="94" t="s">
        <v>457</v>
      </c>
      <c r="G946" s="94" t="s">
        <v>49</v>
      </c>
    </row>
    <row r="947" ht="15.75" customHeight="1">
      <c r="A947" s="94" t="s">
        <v>198</v>
      </c>
      <c r="B947" s="94" t="s">
        <v>198</v>
      </c>
      <c r="C947" s="94">
        <v>13826.301</v>
      </c>
      <c r="D947" s="94">
        <v>13827.06</v>
      </c>
      <c r="E947" s="94">
        <v>0.759</v>
      </c>
      <c r="F947" s="94" t="s">
        <v>458</v>
      </c>
      <c r="G947" s="94" t="s">
        <v>49</v>
      </c>
    </row>
    <row r="948" ht="15.75" customHeight="1">
      <c r="A948" s="94" t="s">
        <v>198</v>
      </c>
      <c r="B948" s="94" t="s">
        <v>198</v>
      </c>
      <c r="C948" s="94">
        <v>13829.228</v>
      </c>
      <c r="D948" s="94">
        <v>13829.976</v>
      </c>
      <c r="E948" s="94">
        <v>0.748</v>
      </c>
      <c r="F948" s="94" t="s">
        <v>459</v>
      </c>
      <c r="G948" s="94" t="s">
        <v>49</v>
      </c>
    </row>
    <row r="949" ht="15.75" customHeight="1">
      <c r="A949" s="94" t="s">
        <v>198</v>
      </c>
      <c r="B949" s="94" t="s">
        <v>198</v>
      </c>
      <c r="C949" s="94">
        <v>13830.557</v>
      </c>
      <c r="D949" s="94">
        <v>13831.3</v>
      </c>
      <c r="E949" s="94">
        <v>0.743</v>
      </c>
      <c r="F949" s="94" t="s">
        <v>460</v>
      </c>
      <c r="G949" s="94" t="s">
        <v>49</v>
      </c>
    </row>
    <row r="950" ht="15.75" customHeight="1">
      <c r="A950" s="94" t="s">
        <v>198</v>
      </c>
      <c r="B950" s="94" t="s">
        <v>198</v>
      </c>
      <c r="C950" s="94">
        <v>13831.772</v>
      </c>
      <c r="D950" s="94">
        <v>13832.63</v>
      </c>
      <c r="E950" s="94">
        <v>0.858</v>
      </c>
      <c r="F950" s="94" t="s">
        <v>461</v>
      </c>
      <c r="G950" s="94" t="s">
        <v>49</v>
      </c>
    </row>
    <row r="951" ht="15.75" customHeight="1">
      <c r="A951" s="94" t="s">
        <v>198</v>
      </c>
      <c r="B951" s="94" t="s">
        <v>198</v>
      </c>
      <c r="C951" s="94">
        <v>13833.096</v>
      </c>
      <c r="D951" s="94">
        <v>13833.65</v>
      </c>
      <c r="E951" s="94">
        <v>0.554</v>
      </c>
      <c r="F951" s="94" t="s">
        <v>462</v>
      </c>
      <c r="G951" s="94" t="s">
        <v>49</v>
      </c>
    </row>
    <row r="952" ht="15.75" customHeight="1">
      <c r="A952" s="94" t="s">
        <v>198</v>
      </c>
      <c r="B952" s="94" t="s">
        <v>198</v>
      </c>
      <c r="C952" s="94">
        <v>13836.844</v>
      </c>
      <c r="D952" s="94">
        <v>13837.379</v>
      </c>
      <c r="E952" s="94">
        <v>0.535</v>
      </c>
      <c r="F952" s="94" t="s">
        <v>463</v>
      </c>
      <c r="G952" s="94" t="s">
        <v>49</v>
      </c>
    </row>
    <row r="953" ht="15.75" customHeight="1">
      <c r="A953" s="94" t="s">
        <v>198</v>
      </c>
      <c r="B953" s="94" t="s">
        <v>198</v>
      </c>
      <c r="C953" s="94">
        <v>13837.631</v>
      </c>
      <c r="D953" s="94">
        <v>13838.674</v>
      </c>
      <c r="E953" s="94">
        <v>1.043</v>
      </c>
      <c r="F953" s="94" t="s">
        <v>464</v>
      </c>
      <c r="G953" s="94" t="s">
        <v>49</v>
      </c>
    </row>
    <row r="954" ht="15.75" customHeight="1">
      <c r="A954" s="94" t="s">
        <v>198</v>
      </c>
      <c r="B954" s="94" t="s">
        <v>198</v>
      </c>
      <c r="C954" s="94">
        <v>13839.006</v>
      </c>
      <c r="D954" s="94">
        <v>13839.477</v>
      </c>
      <c r="E954" s="94">
        <v>0.471</v>
      </c>
      <c r="F954" s="94" t="s">
        <v>465</v>
      </c>
      <c r="G954" s="94" t="s">
        <v>49</v>
      </c>
    </row>
    <row r="955" ht="15.75" customHeight="1">
      <c r="A955" s="94" t="s">
        <v>198</v>
      </c>
      <c r="B955" s="94" t="s">
        <v>198</v>
      </c>
      <c r="C955" s="94">
        <v>13840.739</v>
      </c>
      <c r="D955" s="94">
        <v>13841.419</v>
      </c>
      <c r="E955" s="94">
        <v>0.68</v>
      </c>
      <c r="F955" s="94" t="s">
        <v>465</v>
      </c>
      <c r="G955" s="94" t="s">
        <v>49</v>
      </c>
    </row>
    <row r="956" ht="15.75" customHeight="1">
      <c r="A956" s="94" t="s">
        <v>198</v>
      </c>
      <c r="B956" s="94" t="s">
        <v>198</v>
      </c>
      <c r="C956" s="94">
        <v>13842.828</v>
      </c>
      <c r="D956" s="94">
        <v>13844.095</v>
      </c>
      <c r="E956" s="94">
        <v>1.267</v>
      </c>
      <c r="F956" s="94" t="s">
        <v>466</v>
      </c>
      <c r="G956" s="94" t="s">
        <v>49</v>
      </c>
    </row>
    <row r="957" ht="15.75" customHeight="1">
      <c r="A957" s="94" t="s">
        <v>198</v>
      </c>
      <c r="B957" s="94" t="s">
        <v>198</v>
      </c>
      <c r="C957" s="94">
        <v>13845.041</v>
      </c>
      <c r="D957" s="94">
        <v>13845.493</v>
      </c>
      <c r="E957" s="94">
        <v>0.452</v>
      </c>
      <c r="F957" s="94" t="s">
        <v>467</v>
      </c>
      <c r="G957" s="94" t="s">
        <v>49</v>
      </c>
    </row>
    <row r="958" ht="15.75" customHeight="1">
      <c r="A958" s="94" t="s">
        <v>198</v>
      </c>
      <c r="B958" s="94" t="s">
        <v>198</v>
      </c>
      <c r="C958" s="94">
        <v>13845.966</v>
      </c>
      <c r="D958" s="94">
        <v>13846.798</v>
      </c>
      <c r="E958" s="94">
        <v>0.832</v>
      </c>
      <c r="F958" s="94" t="s">
        <v>288</v>
      </c>
      <c r="G958" s="94" t="s">
        <v>49</v>
      </c>
    </row>
    <row r="959" ht="15.75" customHeight="1">
      <c r="A959" s="94" t="s">
        <v>198</v>
      </c>
      <c r="B959" s="94" t="s">
        <v>198</v>
      </c>
      <c r="C959" s="94">
        <v>13847.102</v>
      </c>
      <c r="D959" s="94">
        <v>13847.532</v>
      </c>
      <c r="E959" s="94">
        <v>0.43</v>
      </c>
      <c r="F959" s="94" t="s">
        <v>468</v>
      </c>
      <c r="G959" s="94" t="s">
        <v>49</v>
      </c>
    </row>
    <row r="960" ht="15.75" customHeight="1">
      <c r="A960" s="94" t="s">
        <v>198</v>
      </c>
      <c r="B960" s="94" t="s">
        <v>198</v>
      </c>
      <c r="C960" s="94">
        <v>13848.11</v>
      </c>
      <c r="D960" s="94">
        <v>13848.837</v>
      </c>
      <c r="E960" s="94">
        <v>0.727</v>
      </c>
      <c r="F960" s="94" t="s">
        <v>469</v>
      </c>
      <c r="G960" s="94" t="s">
        <v>49</v>
      </c>
    </row>
    <row r="961" ht="15.75" customHeight="1">
      <c r="A961" s="94" t="s">
        <v>198</v>
      </c>
      <c r="B961" s="94" t="s">
        <v>198</v>
      </c>
      <c r="C961" s="94">
        <v>13849.764</v>
      </c>
      <c r="D961" s="94">
        <v>13850.763</v>
      </c>
      <c r="E961" s="94">
        <v>0.999</v>
      </c>
      <c r="F961" s="94" t="s">
        <v>470</v>
      </c>
      <c r="G961" s="94" t="s">
        <v>49</v>
      </c>
    </row>
    <row r="962" ht="15.75" customHeight="1">
      <c r="A962" s="94" t="s">
        <v>198</v>
      </c>
      <c r="B962" s="94" t="s">
        <v>198</v>
      </c>
      <c r="C962" s="94">
        <v>13851.551</v>
      </c>
      <c r="D962" s="94">
        <v>13853.447</v>
      </c>
      <c r="E962" s="94">
        <v>1.896</v>
      </c>
      <c r="F962" s="94" t="s">
        <v>471</v>
      </c>
      <c r="G962" s="94" t="s">
        <v>49</v>
      </c>
    </row>
    <row r="963" ht="15.75" customHeight="1">
      <c r="A963" s="94" t="s">
        <v>198</v>
      </c>
      <c r="B963" s="94" t="s">
        <v>198</v>
      </c>
      <c r="C963" s="94">
        <v>13853.988</v>
      </c>
      <c r="D963" s="94">
        <v>13856.023</v>
      </c>
      <c r="E963" s="94">
        <v>2.035</v>
      </c>
      <c r="F963" s="94" t="s">
        <v>472</v>
      </c>
      <c r="G963" s="94" t="s">
        <v>49</v>
      </c>
    </row>
    <row r="964" ht="15.75" customHeight="1">
      <c r="A964" s="94" t="s">
        <v>198</v>
      </c>
      <c r="B964" s="94" t="s">
        <v>198</v>
      </c>
      <c r="C964" s="94">
        <v>13857.627</v>
      </c>
      <c r="D964" s="94">
        <v>13859.09</v>
      </c>
      <c r="E964" s="94">
        <v>1.463</v>
      </c>
      <c r="F964" s="94" t="s">
        <v>473</v>
      </c>
      <c r="G964" s="94" t="s">
        <v>49</v>
      </c>
    </row>
    <row r="965" ht="15.75" customHeight="1">
      <c r="A965" s="94" t="s">
        <v>198</v>
      </c>
      <c r="B965" s="94" t="s">
        <v>198</v>
      </c>
      <c r="C965" s="94">
        <v>15007.61</v>
      </c>
      <c r="D965" s="94">
        <v>15008.149</v>
      </c>
      <c r="E965" s="94">
        <v>0.539</v>
      </c>
      <c r="F965" s="94" t="s">
        <v>474</v>
      </c>
      <c r="G965" s="94" t="s">
        <v>49</v>
      </c>
    </row>
    <row r="966" ht="15.75" customHeight="1">
      <c r="A966" s="94" t="s">
        <v>198</v>
      </c>
      <c r="B966" s="94" t="s">
        <v>198</v>
      </c>
      <c r="C966" s="94">
        <v>15009.743</v>
      </c>
      <c r="D966" s="94">
        <v>15010.509</v>
      </c>
      <c r="E966" s="94">
        <v>0.766</v>
      </c>
      <c r="F966" s="94" t="s">
        <v>475</v>
      </c>
      <c r="G966" s="94" t="s">
        <v>49</v>
      </c>
    </row>
    <row r="967" ht="15.75" customHeight="1">
      <c r="A967" s="94" t="s">
        <v>198</v>
      </c>
      <c r="B967" s="94" t="s">
        <v>198</v>
      </c>
      <c r="C967" s="94">
        <v>15010.742</v>
      </c>
      <c r="D967" s="94">
        <v>15011.513</v>
      </c>
      <c r="E967" s="94">
        <v>0.771</v>
      </c>
      <c r="F967" s="94" t="s">
        <v>476</v>
      </c>
      <c r="G967" s="94" t="s">
        <v>49</v>
      </c>
    </row>
    <row r="968" ht="15.75" customHeight="1">
      <c r="A968" s="94" t="s">
        <v>198</v>
      </c>
      <c r="B968" s="94" t="s">
        <v>198</v>
      </c>
      <c r="C968" s="94">
        <v>15012.048</v>
      </c>
      <c r="D968" s="94">
        <v>15012.903</v>
      </c>
      <c r="E968" s="94">
        <v>0.855</v>
      </c>
      <c r="F968" s="94">
        <v>0.0</v>
      </c>
      <c r="G968" s="94" t="s">
        <v>49</v>
      </c>
    </row>
    <row r="969" ht="15.75" customHeight="1">
      <c r="A969" s="94" t="s">
        <v>198</v>
      </c>
      <c r="B969" s="94" t="s">
        <v>198</v>
      </c>
      <c r="C969" s="94">
        <v>15013.184</v>
      </c>
      <c r="D969" s="94">
        <v>15014.236</v>
      </c>
      <c r="E969" s="94">
        <v>1.052</v>
      </c>
      <c r="F969" s="94" t="s">
        <v>477</v>
      </c>
      <c r="G969" s="94" t="s">
        <v>49</v>
      </c>
    </row>
    <row r="970" ht="15.75" customHeight="1">
      <c r="A970" s="94" t="s">
        <v>198</v>
      </c>
      <c r="B970" s="94" t="s">
        <v>198</v>
      </c>
      <c r="C970" s="94">
        <v>15014.772</v>
      </c>
      <c r="D970" s="94">
        <v>15015.455</v>
      </c>
      <c r="E970" s="94">
        <v>0.683</v>
      </c>
      <c r="F970" s="94" t="s">
        <v>478</v>
      </c>
      <c r="G970" s="94" t="s">
        <v>49</v>
      </c>
    </row>
    <row r="971" ht="15.75" customHeight="1">
      <c r="A971" s="94" t="s">
        <v>198</v>
      </c>
      <c r="B971" s="94" t="s">
        <v>198</v>
      </c>
      <c r="C971" s="94">
        <v>15018.581</v>
      </c>
      <c r="D971" s="94">
        <v>15019.516</v>
      </c>
      <c r="E971" s="94">
        <v>0.935</v>
      </c>
      <c r="F971" s="94" t="s">
        <v>479</v>
      </c>
      <c r="G971" s="94" t="s">
        <v>49</v>
      </c>
    </row>
    <row r="972" ht="15.75" customHeight="1">
      <c r="A972" s="94" t="s">
        <v>198</v>
      </c>
      <c r="B972" s="94" t="s">
        <v>198</v>
      </c>
      <c r="C972" s="94">
        <v>15019.777</v>
      </c>
      <c r="D972" s="94">
        <v>15020.697</v>
      </c>
      <c r="E972" s="94">
        <v>0.92</v>
      </c>
      <c r="F972" s="94" t="s">
        <v>480</v>
      </c>
      <c r="G972" s="94" t="s">
        <v>49</v>
      </c>
    </row>
    <row r="973" ht="15.75" customHeight="1">
      <c r="A973" s="94" t="s">
        <v>198</v>
      </c>
      <c r="B973" s="94" t="s">
        <v>198</v>
      </c>
      <c r="C973" s="94">
        <v>15020.919</v>
      </c>
      <c r="D973" s="94">
        <v>15022.547</v>
      </c>
      <c r="E973" s="94">
        <v>1.628</v>
      </c>
      <c r="F973" s="94" t="s">
        <v>481</v>
      </c>
      <c r="G973" s="94" t="s">
        <v>49</v>
      </c>
    </row>
    <row r="974" ht="15.75" customHeight="1">
      <c r="A974" s="94" t="s">
        <v>198</v>
      </c>
      <c r="B974" s="94" t="s">
        <v>198</v>
      </c>
      <c r="C974" s="94">
        <v>15022.987</v>
      </c>
      <c r="D974" s="94">
        <v>15023.74</v>
      </c>
      <c r="E974" s="94">
        <v>0.753</v>
      </c>
      <c r="F974" s="94" t="s">
        <v>482</v>
      </c>
      <c r="G974" s="94" t="s">
        <v>49</v>
      </c>
    </row>
    <row r="975" ht="15.75" customHeight="1">
      <c r="A975" s="94" t="s">
        <v>198</v>
      </c>
      <c r="B975" s="94" t="s">
        <v>198</v>
      </c>
      <c r="C975" s="94">
        <v>15024.109</v>
      </c>
      <c r="D975" s="94">
        <v>15024.884</v>
      </c>
      <c r="E975" s="94">
        <v>0.775</v>
      </c>
      <c r="F975" s="94" t="s">
        <v>483</v>
      </c>
      <c r="G975" s="94" t="s">
        <v>49</v>
      </c>
    </row>
    <row r="976" ht="15.75" customHeight="1">
      <c r="A976" s="94" t="s">
        <v>198</v>
      </c>
      <c r="B976" s="94" t="s">
        <v>198</v>
      </c>
      <c r="C976" s="94">
        <v>15027.553</v>
      </c>
      <c r="D976" s="94">
        <v>15028.24</v>
      </c>
      <c r="E976" s="94">
        <v>0.687</v>
      </c>
      <c r="F976" s="94" t="s">
        <v>484</v>
      </c>
      <c r="G976" s="94" t="s">
        <v>49</v>
      </c>
    </row>
    <row r="977" ht="15.75" customHeight="1">
      <c r="A977" s="94" t="s">
        <v>198</v>
      </c>
      <c r="B977" s="94" t="s">
        <v>198</v>
      </c>
      <c r="C977" s="94">
        <v>15031.956</v>
      </c>
      <c r="D977" s="94">
        <v>15032.499</v>
      </c>
      <c r="E977" s="94">
        <v>0.543</v>
      </c>
      <c r="F977" s="94" t="s">
        <v>485</v>
      </c>
      <c r="G977" s="94" t="s">
        <v>49</v>
      </c>
    </row>
    <row r="978" ht="15.75" customHeight="1">
      <c r="A978" s="94" t="s">
        <v>198</v>
      </c>
      <c r="B978" s="94" t="s">
        <v>198</v>
      </c>
      <c r="C978" s="94">
        <v>15034.115</v>
      </c>
      <c r="D978" s="94">
        <v>15035.268</v>
      </c>
      <c r="E978" s="94">
        <v>1.153</v>
      </c>
      <c r="F978" s="94" t="s">
        <v>486</v>
      </c>
      <c r="G978" s="94" t="s">
        <v>49</v>
      </c>
    </row>
    <row r="979" ht="15.75" customHeight="1">
      <c r="A979" s="94" t="s">
        <v>198</v>
      </c>
      <c r="B979" s="94" t="s">
        <v>198</v>
      </c>
      <c r="C979" s="94">
        <v>15036.28</v>
      </c>
      <c r="D979" s="94">
        <v>15037.976</v>
      </c>
      <c r="E979" s="94">
        <v>1.696</v>
      </c>
      <c r="F979" s="94" t="s">
        <v>487</v>
      </c>
      <c r="G979" s="94" t="s">
        <v>49</v>
      </c>
    </row>
    <row r="980" ht="15.75" customHeight="1">
      <c r="A980" s="94" t="s">
        <v>198</v>
      </c>
      <c r="B980" s="94" t="s">
        <v>198</v>
      </c>
      <c r="C980" s="94">
        <v>15038.639</v>
      </c>
      <c r="D980" s="94">
        <v>15039.21</v>
      </c>
      <c r="E980" s="94">
        <v>0.571</v>
      </c>
      <c r="F980" s="94" t="s">
        <v>423</v>
      </c>
      <c r="G980" s="94" t="s">
        <v>49</v>
      </c>
    </row>
    <row r="981" ht="15.75" customHeight="1">
      <c r="A981" s="94" t="s">
        <v>198</v>
      </c>
      <c r="B981" s="94" t="s">
        <v>198</v>
      </c>
      <c r="C981" s="94">
        <v>23643.039</v>
      </c>
      <c r="D981" s="94">
        <v>23643.522</v>
      </c>
      <c r="E981" s="94">
        <v>0.483</v>
      </c>
      <c r="F981" s="94" t="s">
        <v>488</v>
      </c>
      <c r="G981" s="94" t="s">
        <v>49</v>
      </c>
    </row>
    <row r="982" ht="15.75" customHeight="1">
      <c r="A982" s="94" t="s">
        <v>198</v>
      </c>
      <c r="B982" s="94" t="s">
        <v>198</v>
      </c>
      <c r="C982" s="94">
        <v>23643.722</v>
      </c>
      <c r="D982" s="94">
        <v>23644.807</v>
      </c>
      <c r="E982" s="94">
        <v>1.085</v>
      </c>
      <c r="F982" s="94" t="s">
        <v>489</v>
      </c>
      <c r="G982" s="94" t="s">
        <v>49</v>
      </c>
    </row>
    <row r="983" ht="15.75" customHeight="1">
      <c r="A983" s="94" t="s">
        <v>198</v>
      </c>
      <c r="B983" s="94" t="s">
        <v>198</v>
      </c>
      <c r="C983" s="94">
        <v>23646.674</v>
      </c>
      <c r="D983" s="94">
        <v>23647.359</v>
      </c>
      <c r="E983" s="94">
        <v>0.685</v>
      </c>
      <c r="F983" s="94" t="s">
        <v>490</v>
      </c>
      <c r="G983" s="94" t="s">
        <v>49</v>
      </c>
    </row>
    <row r="984" ht="15.75" customHeight="1">
      <c r="A984" s="94" t="s">
        <v>198</v>
      </c>
      <c r="B984" s="94" t="s">
        <v>198</v>
      </c>
      <c r="C984" s="94">
        <v>23652.034</v>
      </c>
      <c r="D984" s="94">
        <v>23652.805</v>
      </c>
      <c r="E984" s="94">
        <v>0.771</v>
      </c>
      <c r="F984" s="94" t="s">
        <v>491</v>
      </c>
      <c r="G984" s="94" t="s">
        <v>49</v>
      </c>
    </row>
    <row r="985" ht="15.75" customHeight="1">
      <c r="A985" s="94" t="s">
        <v>198</v>
      </c>
      <c r="B985" s="94" t="s">
        <v>198</v>
      </c>
      <c r="C985" s="94">
        <v>23653.274</v>
      </c>
      <c r="D985" s="94">
        <v>23654.481</v>
      </c>
      <c r="E985" s="94">
        <v>1.207</v>
      </c>
      <c r="F985" s="94" t="s">
        <v>492</v>
      </c>
      <c r="G985" s="94" t="s">
        <v>49</v>
      </c>
    </row>
    <row r="986" ht="15.75" customHeight="1">
      <c r="A986" s="94" t="s">
        <v>198</v>
      </c>
      <c r="B986" s="94" t="s">
        <v>198</v>
      </c>
      <c r="C986" s="94">
        <v>23655.9</v>
      </c>
      <c r="D986" s="94">
        <v>23656.646</v>
      </c>
      <c r="E986" s="94">
        <v>0.746</v>
      </c>
      <c r="F986" s="94" t="s">
        <v>493</v>
      </c>
      <c r="G986" s="94" t="s">
        <v>49</v>
      </c>
    </row>
    <row r="987" ht="15.75" customHeight="1">
      <c r="A987" s="94" t="s">
        <v>198</v>
      </c>
      <c r="B987" s="94" t="s">
        <v>198</v>
      </c>
      <c r="C987" s="94">
        <v>23658.398</v>
      </c>
      <c r="D987" s="94">
        <v>23659.161</v>
      </c>
      <c r="E987" s="94">
        <v>0.763</v>
      </c>
      <c r="F987" s="94" t="s">
        <v>493</v>
      </c>
      <c r="G987" s="94" t="s">
        <v>49</v>
      </c>
    </row>
    <row r="988" ht="15.75" customHeight="1">
      <c r="A988" s="94" t="s">
        <v>198</v>
      </c>
      <c r="B988" s="94" t="s">
        <v>198</v>
      </c>
      <c r="C988" s="94">
        <v>23662.516</v>
      </c>
      <c r="D988" s="94">
        <v>23663.414</v>
      </c>
      <c r="E988" s="94">
        <v>0.898</v>
      </c>
      <c r="F988" s="94" t="s">
        <v>494</v>
      </c>
      <c r="G988" s="94" t="s">
        <v>49</v>
      </c>
    </row>
    <row r="989" ht="15.75" customHeight="1">
      <c r="A989" s="94" t="s">
        <v>198</v>
      </c>
      <c r="B989" s="94" t="s">
        <v>198</v>
      </c>
      <c r="C989" s="94">
        <v>23667.692</v>
      </c>
      <c r="D989" s="94">
        <v>23668.292</v>
      </c>
      <c r="E989" s="94">
        <v>0.6</v>
      </c>
      <c r="F989" s="94" t="s">
        <v>374</v>
      </c>
      <c r="G989" s="94" t="s">
        <v>49</v>
      </c>
    </row>
    <row r="990" ht="15.75" customHeight="1">
      <c r="A990" s="94" t="s">
        <v>198</v>
      </c>
      <c r="B990" s="94" t="s">
        <v>198</v>
      </c>
      <c r="C990" s="94">
        <v>23672.982</v>
      </c>
      <c r="D990" s="94">
        <v>23675.103</v>
      </c>
      <c r="E990" s="94">
        <v>2.121</v>
      </c>
      <c r="F990" s="94" t="s">
        <v>495</v>
      </c>
      <c r="G990" s="94" t="s">
        <v>49</v>
      </c>
    </row>
    <row r="991" ht="15.75" customHeight="1">
      <c r="A991" s="94" t="s">
        <v>198</v>
      </c>
      <c r="B991" s="94" t="s">
        <v>198</v>
      </c>
      <c r="C991" s="94">
        <v>23675.23</v>
      </c>
      <c r="D991" s="94">
        <v>23677.49</v>
      </c>
      <c r="E991" s="94">
        <v>2.26</v>
      </c>
      <c r="F991" s="94" t="s">
        <v>496</v>
      </c>
      <c r="G991" s="94" t="s">
        <v>49</v>
      </c>
    </row>
    <row r="992" ht="15.75" customHeight="1">
      <c r="A992" s="94" t="s">
        <v>198</v>
      </c>
      <c r="B992" s="94" t="s">
        <v>198</v>
      </c>
      <c r="C992" s="94">
        <v>23679.08</v>
      </c>
      <c r="D992" s="94">
        <v>23679.888</v>
      </c>
      <c r="E992" s="94">
        <v>0.808</v>
      </c>
      <c r="F992" s="94" t="s">
        <v>497</v>
      </c>
      <c r="G992" s="94" t="s">
        <v>49</v>
      </c>
    </row>
    <row r="993" ht="15.75" customHeight="1">
      <c r="A993" s="94" t="s">
        <v>198</v>
      </c>
      <c r="B993" s="94" t="s">
        <v>198</v>
      </c>
      <c r="C993" s="94">
        <v>23684.124</v>
      </c>
      <c r="D993" s="94">
        <v>23685.972</v>
      </c>
      <c r="E993" s="94">
        <v>1.848</v>
      </c>
      <c r="F993" s="94" t="s">
        <v>498</v>
      </c>
      <c r="G993" s="94" t="s">
        <v>49</v>
      </c>
    </row>
    <row r="994" ht="15.75" customHeight="1">
      <c r="A994" s="94" t="s">
        <v>198</v>
      </c>
      <c r="B994" s="94" t="s">
        <v>198</v>
      </c>
      <c r="C994" s="94">
        <v>23686.5</v>
      </c>
      <c r="D994" s="94">
        <v>23686.969</v>
      </c>
      <c r="E994" s="94">
        <v>0.469</v>
      </c>
      <c r="F994" s="94" t="s">
        <v>420</v>
      </c>
      <c r="G994" s="94" t="s">
        <v>49</v>
      </c>
    </row>
    <row r="995" ht="15.75" customHeight="1">
      <c r="A995" s="94" t="s">
        <v>198</v>
      </c>
      <c r="B995" s="94" t="s">
        <v>198</v>
      </c>
      <c r="C995" s="94">
        <v>23689.644</v>
      </c>
      <c r="D995" s="94">
        <v>23690.138</v>
      </c>
      <c r="E995" s="94">
        <v>0.494</v>
      </c>
      <c r="F995" s="94" t="s">
        <v>499</v>
      </c>
      <c r="G995" s="94" t="s">
        <v>49</v>
      </c>
    </row>
    <row r="996" ht="15.75" customHeight="1">
      <c r="A996" s="94" t="s">
        <v>198</v>
      </c>
      <c r="B996" s="94" t="s">
        <v>198</v>
      </c>
      <c r="C996" s="94">
        <v>23691.227</v>
      </c>
      <c r="D996" s="94">
        <v>23693.155</v>
      </c>
      <c r="E996" s="94">
        <v>1.928</v>
      </c>
      <c r="F996" s="94" t="s">
        <v>500</v>
      </c>
      <c r="G996" s="94" t="s">
        <v>49</v>
      </c>
    </row>
    <row r="997" ht="15.75" hidden="1" customHeight="1">
      <c r="A997" s="94" t="s">
        <v>341</v>
      </c>
      <c r="B997" s="94"/>
      <c r="C997" s="94">
        <v>2400.0</v>
      </c>
      <c r="D997" s="94">
        <v>2580.0</v>
      </c>
      <c r="E997" s="94">
        <v>180.0</v>
      </c>
      <c r="F997" s="94"/>
      <c r="G997" s="94" t="s">
        <v>49</v>
      </c>
    </row>
    <row r="998" ht="15.75" hidden="1" customHeight="1">
      <c r="A998" s="94" t="s">
        <v>341</v>
      </c>
      <c r="B998" s="94"/>
      <c r="C998" s="94">
        <v>2640.0</v>
      </c>
      <c r="D998" s="94">
        <v>2820.0</v>
      </c>
      <c r="E998" s="94">
        <v>180.0</v>
      </c>
      <c r="F998" s="94"/>
      <c r="G998" s="94" t="s">
        <v>49</v>
      </c>
    </row>
    <row r="999" ht="15.75" hidden="1" customHeight="1">
      <c r="A999" s="94" t="s">
        <v>341</v>
      </c>
      <c r="B999" s="94"/>
      <c r="C999" s="94">
        <v>11460.0</v>
      </c>
      <c r="D999" s="94">
        <v>11640.0</v>
      </c>
      <c r="E999" s="94">
        <v>180.0</v>
      </c>
      <c r="F999" s="94"/>
      <c r="G999" s="94" t="s">
        <v>49</v>
      </c>
    </row>
    <row r="1000" ht="15.75" hidden="1" customHeight="1">
      <c r="A1000" s="94" t="s">
        <v>341</v>
      </c>
      <c r="B1000" s="94"/>
      <c r="C1000" s="94">
        <v>12180.0</v>
      </c>
      <c r="D1000" s="94">
        <v>12360.0</v>
      </c>
      <c r="E1000" s="94">
        <v>180.0</v>
      </c>
      <c r="F1000" s="94"/>
      <c r="G1000" s="94" t="s">
        <v>49</v>
      </c>
    </row>
    <row r="1001" ht="15.75" hidden="1" customHeight="1">
      <c r="A1001" s="94" t="s">
        <v>341</v>
      </c>
      <c r="B1001" s="94"/>
      <c r="C1001" s="94">
        <v>13740.0</v>
      </c>
      <c r="D1001" s="94">
        <v>13920.0</v>
      </c>
      <c r="E1001" s="94">
        <v>180.0</v>
      </c>
      <c r="F1001" s="94"/>
      <c r="G1001" s="94" t="s">
        <v>49</v>
      </c>
    </row>
    <row r="1002" ht="15.75" hidden="1" customHeight="1">
      <c r="A1002" s="94" t="s">
        <v>341</v>
      </c>
      <c r="B1002" s="94"/>
      <c r="C1002" s="94">
        <v>14940.0</v>
      </c>
      <c r="D1002" s="94">
        <v>15120.0</v>
      </c>
      <c r="E1002" s="94">
        <v>180.0</v>
      </c>
      <c r="F1002" s="94"/>
      <c r="G1002" s="94" t="s">
        <v>49</v>
      </c>
    </row>
    <row r="1003" ht="15.75" hidden="1" customHeight="1">
      <c r="A1003" s="94" t="s">
        <v>341</v>
      </c>
      <c r="B1003" s="94"/>
      <c r="C1003" s="94">
        <v>23580.0</v>
      </c>
      <c r="D1003" s="94">
        <v>23760.0</v>
      </c>
      <c r="E1003" s="94">
        <v>180.0</v>
      </c>
      <c r="F1003" s="94"/>
      <c r="G1003" s="94" t="s">
        <v>49</v>
      </c>
    </row>
    <row r="1004" ht="15.75" hidden="1" customHeight="1">
      <c r="A1004" s="94" t="s">
        <v>341</v>
      </c>
      <c r="B1004" s="94"/>
      <c r="C1004" s="94">
        <v>23940.0</v>
      </c>
      <c r="D1004" s="94">
        <v>24120.0</v>
      </c>
      <c r="E1004" s="94">
        <v>180.0</v>
      </c>
      <c r="F1004" s="94"/>
      <c r="G1004" s="94" t="s">
        <v>49</v>
      </c>
    </row>
    <row r="1005" ht="15.75" hidden="1" customHeight="1">
      <c r="A1005" s="94" t="s">
        <v>341</v>
      </c>
      <c r="B1005" s="94"/>
      <c r="C1005" s="94">
        <v>25140.0</v>
      </c>
      <c r="D1005" s="94">
        <v>25320.0</v>
      </c>
      <c r="E1005" s="94">
        <v>180.0</v>
      </c>
      <c r="F1005" s="94"/>
      <c r="G1005" s="94" t="s">
        <v>49</v>
      </c>
    </row>
    <row r="1006" ht="15.75" hidden="1" customHeight="1">
      <c r="A1006" s="94" t="s">
        <v>341</v>
      </c>
      <c r="B1006" s="94"/>
      <c r="C1006" s="94">
        <v>28200.0</v>
      </c>
      <c r="D1006" s="94">
        <v>28380.0</v>
      </c>
      <c r="E1006" s="94">
        <v>180.0</v>
      </c>
      <c r="F1006" s="94"/>
      <c r="G1006" s="94" t="s">
        <v>49</v>
      </c>
    </row>
    <row r="1007" ht="15.75" customHeight="1">
      <c r="A1007" s="94" t="s">
        <v>192</v>
      </c>
      <c r="B1007" s="94" t="s">
        <v>198</v>
      </c>
      <c r="C1007" s="94">
        <v>2460.106</v>
      </c>
      <c r="D1007" s="94">
        <v>2463.05</v>
      </c>
      <c r="E1007" s="94">
        <v>2.944</v>
      </c>
      <c r="F1007" s="94" t="s">
        <v>259</v>
      </c>
      <c r="G1007" s="94" t="s">
        <v>49</v>
      </c>
    </row>
    <row r="1008" ht="15.75" customHeight="1">
      <c r="A1008" s="94" t="s">
        <v>192</v>
      </c>
      <c r="B1008" s="94" t="s">
        <v>198</v>
      </c>
      <c r="C1008" s="94">
        <v>2466.345</v>
      </c>
      <c r="D1008" s="94">
        <v>2471.282</v>
      </c>
      <c r="E1008" s="94">
        <v>4.937</v>
      </c>
      <c r="F1008" s="94" t="s">
        <v>259</v>
      </c>
      <c r="G1008" s="94" t="s">
        <v>49</v>
      </c>
    </row>
    <row r="1009" ht="15.75" customHeight="1">
      <c r="A1009" s="94" t="s">
        <v>192</v>
      </c>
      <c r="B1009" s="94" t="s">
        <v>198</v>
      </c>
      <c r="C1009" s="94">
        <v>2472.384</v>
      </c>
      <c r="D1009" s="94">
        <v>2475.543</v>
      </c>
      <c r="E1009" s="94">
        <v>3.159</v>
      </c>
      <c r="F1009" s="94" t="s">
        <v>259</v>
      </c>
      <c r="G1009" s="94" t="s">
        <v>49</v>
      </c>
    </row>
    <row r="1010" ht="15.75" customHeight="1">
      <c r="A1010" s="94" t="s">
        <v>192</v>
      </c>
      <c r="B1010" s="94" t="s">
        <v>198</v>
      </c>
      <c r="C1010" s="94">
        <v>2475.925</v>
      </c>
      <c r="D1010" s="94">
        <v>2477.9</v>
      </c>
      <c r="E1010" s="94">
        <v>1.975</v>
      </c>
      <c r="F1010" s="94" t="s">
        <v>259</v>
      </c>
      <c r="G1010" s="94" t="s">
        <v>49</v>
      </c>
    </row>
    <row r="1011" ht="15.75" customHeight="1">
      <c r="A1011" s="94" t="s">
        <v>192</v>
      </c>
      <c r="B1011" s="94" t="s">
        <v>198</v>
      </c>
      <c r="C1011" s="94">
        <v>2479.26</v>
      </c>
      <c r="D1011" s="94">
        <v>2481.508</v>
      </c>
      <c r="E1011" s="94">
        <v>2.248</v>
      </c>
      <c r="F1011" s="94" t="s">
        <v>259</v>
      </c>
      <c r="G1011" s="94" t="s">
        <v>49</v>
      </c>
    </row>
    <row r="1012" ht="15.75" customHeight="1">
      <c r="A1012" s="94" t="s">
        <v>192</v>
      </c>
      <c r="B1012" s="94" t="s">
        <v>198</v>
      </c>
      <c r="C1012" s="94">
        <v>2483.379</v>
      </c>
      <c r="D1012" s="94">
        <v>2484.298</v>
      </c>
      <c r="E1012" s="94">
        <v>0.919</v>
      </c>
      <c r="F1012" s="94" t="s">
        <v>259</v>
      </c>
      <c r="G1012" s="94" t="s">
        <v>49</v>
      </c>
    </row>
    <row r="1013" ht="15.75" customHeight="1">
      <c r="A1013" s="94" t="s">
        <v>192</v>
      </c>
      <c r="B1013" s="94" t="s">
        <v>198</v>
      </c>
      <c r="C1013" s="94">
        <v>2490.243</v>
      </c>
      <c r="D1013" s="94">
        <v>2491.597</v>
      </c>
      <c r="E1013" s="94">
        <v>1.354</v>
      </c>
      <c r="F1013" s="94" t="s">
        <v>259</v>
      </c>
      <c r="G1013" s="94" t="s">
        <v>49</v>
      </c>
    </row>
    <row r="1014" ht="15.75" customHeight="1">
      <c r="A1014" s="94" t="s">
        <v>192</v>
      </c>
      <c r="B1014" s="94" t="s">
        <v>198</v>
      </c>
      <c r="C1014" s="94">
        <v>2493.523</v>
      </c>
      <c r="D1014" s="94">
        <v>2495.12</v>
      </c>
      <c r="E1014" s="94">
        <v>1.597</v>
      </c>
      <c r="F1014" s="94" t="s">
        <v>259</v>
      </c>
      <c r="G1014" s="94" t="s">
        <v>49</v>
      </c>
    </row>
    <row r="1015" ht="15.75" customHeight="1">
      <c r="A1015" s="94" t="s">
        <v>192</v>
      </c>
      <c r="B1015" s="94" t="s">
        <v>198</v>
      </c>
      <c r="C1015" s="94">
        <v>2496.913</v>
      </c>
      <c r="D1015" s="94">
        <v>2498.526</v>
      </c>
      <c r="E1015" s="94">
        <v>1.613</v>
      </c>
      <c r="F1015" s="94" t="s">
        <v>259</v>
      </c>
      <c r="G1015" s="94" t="s">
        <v>49</v>
      </c>
    </row>
    <row r="1016" ht="15.75" customHeight="1">
      <c r="A1016" s="94" t="s">
        <v>192</v>
      </c>
      <c r="B1016" s="94" t="s">
        <v>198</v>
      </c>
      <c r="C1016" s="94">
        <v>2499.964</v>
      </c>
      <c r="D1016" s="94">
        <v>2500.655</v>
      </c>
      <c r="E1016" s="94">
        <v>0.691</v>
      </c>
      <c r="F1016" s="94" t="s">
        <v>259</v>
      </c>
      <c r="G1016" s="94" t="s">
        <v>49</v>
      </c>
    </row>
    <row r="1017" ht="15.75" customHeight="1">
      <c r="A1017" s="94" t="s">
        <v>192</v>
      </c>
      <c r="B1017" s="94" t="s">
        <v>198</v>
      </c>
      <c r="C1017" s="94">
        <v>2503.245</v>
      </c>
      <c r="D1017" s="94">
        <v>2503.841</v>
      </c>
      <c r="E1017" s="94">
        <v>0.596</v>
      </c>
      <c r="F1017" s="94" t="s">
        <v>259</v>
      </c>
      <c r="G1017" s="94" t="s">
        <v>49</v>
      </c>
    </row>
    <row r="1018" ht="15.75" customHeight="1">
      <c r="A1018" s="94" t="s">
        <v>192</v>
      </c>
      <c r="B1018" s="94" t="s">
        <v>198</v>
      </c>
      <c r="C1018" s="94">
        <v>2506.676</v>
      </c>
      <c r="D1018" s="94">
        <v>2506.963</v>
      </c>
      <c r="E1018" s="94">
        <v>0.287</v>
      </c>
      <c r="F1018" s="94" t="s">
        <v>259</v>
      </c>
      <c r="G1018" s="94" t="s">
        <v>49</v>
      </c>
    </row>
    <row r="1019" ht="15.75" customHeight="1">
      <c r="A1019" s="94" t="s">
        <v>192</v>
      </c>
      <c r="B1019" s="94" t="s">
        <v>198</v>
      </c>
      <c r="C1019" s="94">
        <v>2507.449</v>
      </c>
      <c r="D1019" s="94">
        <v>2508.798</v>
      </c>
      <c r="E1019" s="94">
        <v>1.349</v>
      </c>
      <c r="F1019" s="94" t="s">
        <v>259</v>
      </c>
      <c r="G1019" s="94" t="s">
        <v>49</v>
      </c>
    </row>
    <row r="1020" ht="15.75" customHeight="1">
      <c r="A1020" s="94" t="s">
        <v>192</v>
      </c>
      <c r="B1020" s="94" t="s">
        <v>198</v>
      </c>
      <c r="C1020" s="94">
        <v>2509.303</v>
      </c>
      <c r="D1020" s="94">
        <v>2509.634</v>
      </c>
      <c r="E1020" s="94">
        <v>0.331</v>
      </c>
      <c r="F1020" s="94" t="s">
        <v>259</v>
      </c>
      <c r="G1020" s="94" t="s">
        <v>49</v>
      </c>
    </row>
    <row r="1021" ht="15.75" customHeight="1">
      <c r="A1021" s="94" t="s">
        <v>192</v>
      </c>
      <c r="B1021" s="94" t="s">
        <v>198</v>
      </c>
      <c r="C1021" s="94">
        <v>2514.05</v>
      </c>
      <c r="D1021" s="94">
        <v>2514.552</v>
      </c>
      <c r="E1021" s="94">
        <v>0.502</v>
      </c>
      <c r="F1021" s="94" t="s">
        <v>259</v>
      </c>
      <c r="G1021" s="94" t="s">
        <v>49</v>
      </c>
    </row>
    <row r="1022" ht="15.75" customHeight="1">
      <c r="A1022" s="94" t="s">
        <v>192</v>
      </c>
      <c r="B1022" s="94" t="s">
        <v>198</v>
      </c>
      <c r="C1022" s="94">
        <v>2517.43</v>
      </c>
      <c r="D1022" s="94">
        <v>2519.205</v>
      </c>
      <c r="E1022" s="94">
        <v>1.775</v>
      </c>
      <c r="F1022" s="94" t="s">
        <v>259</v>
      </c>
      <c r="G1022" s="94" t="s">
        <v>49</v>
      </c>
    </row>
    <row r="1023" ht="15.75" customHeight="1">
      <c r="A1023" s="94" t="s">
        <v>192</v>
      </c>
      <c r="B1023" s="94" t="s">
        <v>198</v>
      </c>
      <c r="C1023" s="94">
        <v>2519.809</v>
      </c>
      <c r="D1023" s="94">
        <v>2521.149</v>
      </c>
      <c r="E1023" s="94">
        <v>1.34</v>
      </c>
      <c r="F1023" s="94" t="s">
        <v>259</v>
      </c>
      <c r="G1023" s="94" t="s">
        <v>49</v>
      </c>
    </row>
    <row r="1024" ht="15.75" customHeight="1">
      <c r="A1024" s="94" t="s">
        <v>192</v>
      </c>
      <c r="B1024" s="94" t="s">
        <v>198</v>
      </c>
      <c r="C1024" s="94">
        <v>2702.49</v>
      </c>
      <c r="D1024" s="94">
        <v>2702.932</v>
      </c>
      <c r="E1024" s="94">
        <v>0.442</v>
      </c>
      <c r="F1024" s="94" t="s">
        <v>259</v>
      </c>
      <c r="G1024" s="94" t="s">
        <v>49</v>
      </c>
    </row>
    <row r="1025" ht="15.75" customHeight="1">
      <c r="A1025" s="94" t="s">
        <v>192</v>
      </c>
      <c r="B1025" s="94" t="s">
        <v>198</v>
      </c>
      <c r="C1025" s="94">
        <v>2703.457</v>
      </c>
      <c r="D1025" s="94">
        <v>2705.14</v>
      </c>
      <c r="E1025" s="94">
        <v>1.683</v>
      </c>
      <c r="F1025" s="94" t="s">
        <v>259</v>
      </c>
      <c r="G1025" s="94" t="s">
        <v>49</v>
      </c>
    </row>
    <row r="1026" ht="15.75" customHeight="1">
      <c r="A1026" s="94" t="s">
        <v>192</v>
      </c>
      <c r="B1026" s="94" t="s">
        <v>198</v>
      </c>
      <c r="C1026" s="94">
        <v>2705.581</v>
      </c>
      <c r="D1026" s="94">
        <v>2706.397</v>
      </c>
      <c r="E1026" s="94">
        <v>0.816</v>
      </c>
      <c r="F1026" s="94" t="s">
        <v>259</v>
      </c>
      <c r="G1026" s="94" t="s">
        <v>49</v>
      </c>
    </row>
    <row r="1027" ht="15.75" customHeight="1">
      <c r="A1027" s="94" t="s">
        <v>192</v>
      </c>
      <c r="B1027" s="94" t="s">
        <v>198</v>
      </c>
      <c r="C1027" s="94">
        <v>2706.625</v>
      </c>
      <c r="D1027" s="94">
        <v>2707.246</v>
      </c>
      <c r="E1027" s="94">
        <v>0.621</v>
      </c>
      <c r="F1027" s="94" t="s">
        <v>259</v>
      </c>
      <c r="G1027" s="94" t="s">
        <v>49</v>
      </c>
    </row>
    <row r="1028" ht="15.75" customHeight="1">
      <c r="A1028" s="94" t="s">
        <v>192</v>
      </c>
      <c r="B1028" s="94" t="s">
        <v>198</v>
      </c>
      <c r="C1028" s="94">
        <v>2707.721</v>
      </c>
      <c r="D1028" s="94">
        <v>2710.244</v>
      </c>
      <c r="E1028" s="94">
        <v>2.523</v>
      </c>
      <c r="F1028" s="94" t="s">
        <v>259</v>
      </c>
      <c r="G1028" s="94" t="s">
        <v>49</v>
      </c>
    </row>
    <row r="1029" ht="15.75" customHeight="1">
      <c r="A1029" s="94" t="s">
        <v>192</v>
      </c>
      <c r="B1029" s="94" t="s">
        <v>198</v>
      </c>
      <c r="C1029" s="94">
        <v>2710.779</v>
      </c>
      <c r="D1029" s="94">
        <v>2713.076</v>
      </c>
      <c r="E1029" s="94">
        <v>2.297</v>
      </c>
      <c r="F1029" s="94" t="s">
        <v>259</v>
      </c>
      <c r="G1029" s="94" t="s">
        <v>49</v>
      </c>
    </row>
    <row r="1030" ht="15.75" customHeight="1">
      <c r="A1030" s="94" t="s">
        <v>192</v>
      </c>
      <c r="B1030" s="94" t="s">
        <v>198</v>
      </c>
      <c r="C1030" s="94">
        <v>2716.879</v>
      </c>
      <c r="D1030" s="94">
        <v>2717.407</v>
      </c>
      <c r="E1030" s="94">
        <v>0.528</v>
      </c>
      <c r="F1030" s="94" t="s">
        <v>259</v>
      </c>
      <c r="G1030" s="94" t="s">
        <v>49</v>
      </c>
    </row>
    <row r="1031" ht="15.75" customHeight="1">
      <c r="A1031" s="94" t="s">
        <v>192</v>
      </c>
      <c r="B1031" s="94" t="s">
        <v>198</v>
      </c>
      <c r="C1031" s="94">
        <v>2719.275</v>
      </c>
      <c r="D1031" s="94">
        <v>2719.972</v>
      </c>
      <c r="E1031" s="94">
        <v>0.697</v>
      </c>
      <c r="F1031" s="94" t="s">
        <v>259</v>
      </c>
      <c r="G1031" s="94" t="s">
        <v>49</v>
      </c>
    </row>
    <row r="1032" ht="15.75" customHeight="1">
      <c r="A1032" s="94" t="s">
        <v>192</v>
      </c>
      <c r="B1032" s="94" t="s">
        <v>198</v>
      </c>
      <c r="C1032" s="94">
        <v>2725.248</v>
      </c>
      <c r="D1032" s="94">
        <v>2726.327</v>
      </c>
      <c r="E1032" s="94">
        <v>1.079</v>
      </c>
      <c r="F1032" s="94" t="s">
        <v>259</v>
      </c>
      <c r="G1032" s="94" t="s">
        <v>49</v>
      </c>
    </row>
    <row r="1033" ht="15.75" customHeight="1">
      <c r="A1033" s="94" t="s">
        <v>192</v>
      </c>
      <c r="B1033" s="94" t="s">
        <v>198</v>
      </c>
      <c r="C1033" s="94">
        <v>2730.627</v>
      </c>
      <c r="D1033" s="94">
        <v>2731.125</v>
      </c>
      <c r="E1033" s="94">
        <v>0.498</v>
      </c>
      <c r="F1033" s="94" t="s">
        <v>259</v>
      </c>
      <c r="G1033" s="94" t="s">
        <v>49</v>
      </c>
    </row>
    <row r="1034" ht="15.75" customHeight="1">
      <c r="A1034" s="94" t="s">
        <v>192</v>
      </c>
      <c r="B1034" s="94" t="s">
        <v>198</v>
      </c>
      <c r="C1034" s="94">
        <v>2731.983</v>
      </c>
      <c r="D1034" s="94">
        <v>2734.22</v>
      </c>
      <c r="E1034" s="94">
        <v>2.237</v>
      </c>
      <c r="F1034" s="94" t="s">
        <v>259</v>
      </c>
      <c r="G1034" s="94" t="s">
        <v>49</v>
      </c>
    </row>
    <row r="1035" ht="15.75" customHeight="1">
      <c r="A1035" s="94" t="s">
        <v>192</v>
      </c>
      <c r="B1035" s="94" t="s">
        <v>198</v>
      </c>
      <c r="C1035" s="94">
        <v>2737.965</v>
      </c>
      <c r="D1035" s="94">
        <v>2739.171</v>
      </c>
      <c r="E1035" s="94">
        <v>1.206</v>
      </c>
      <c r="F1035" s="94" t="s">
        <v>259</v>
      </c>
      <c r="G1035" s="94" t="s">
        <v>49</v>
      </c>
    </row>
    <row r="1036" ht="15.75" customHeight="1">
      <c r="A1036" s="94" t="s">
        <v>192</v>
      </c>
      <c r="B1036" s="94" t="s">
        <v>198</v>
      </c>
      <c r="C1036" s="94">
        <v>2746.801</v>
      </c>
      <c r="D1036" s="94">
        <v>2748.65</v>
      </c>
      <c r="E1036" s="94">
        <v>1.849</v>
      </c>
      <c r="F1036" s="94" t="s">
        <v>259</v>
      </c>
      <c r="G1036" s="94" t="s">
        <v>49</v>
      </c>
    </row>
    <row r="1037" ht="15.75" customHeight="1">
      <c r="A1037" s="94" t="s">
        <v>192</v>
      </c>
      <c r="B1037" s="94" t="s">
        <v>198</v>
      </c>
      <c r="C1037" s="94">
        <v>2749.532</v>
      </c>
      <c r="D1037" s="94">
        <v>2750.882</v>
      </c>
      <c r="E1037" s="94">
        <v>1.35</v>
      </c>
      <c r="F1037" s="94" t="s">
        <v>259</v>
      </c>
      <c r="G1037" s="94" t="s">
        <v>49</v>
      </c>
    </row>
    <row r="1038" ht="15.75" customHeight="1">
      <c r="A1038" s="94" t="s">
        <v>192</v>
      </c>
      <c r="B1038" s="94" t="s">
        <v>198</v>
      </c>
      <c r="C1038" s="94">
        <v>2751.726</v>
      </c>
      <c r="D1038" s="94">
        <v>2752.785</v>
      </c>
      <c r="E1038" s="94">
        <v>1.059</v>
      </c>
      <c r="F1038" s="94" t="s">
        <v>259</v>
      </c>
      <c r="G1038" s="94" t="s">
        <v>49</v>
      </c>
    </row>
    <row r="1039" ht="15.75" customHeight="1">
      <c r="A1039" s="94" t="s">
        <v>192</v>
      </c>
      <c r="B1039" s="94" t="s">
        <v>198</v>
      </c>
      <c r="C1039" s="94">
        <v>2753.857</v>
      </c>
      <c r="D1039" s="94">
        <v>2754.818</v>
      </c>
      <c r="E1039" s="94">
        <v>0.961</v>
      </c>
      <c r="F1039" s="94" t="s">
        <v>259</v>
      </c>
      <c r="G1039" s="94" t="s">
        <v>49</v>
      </c>
    </row>
    <row r="1040" ht="15.75" customHeight="1">
      <c r="A1040" s="94" t="s">
        <v>192</v>
      </c>
      <c r="B1040" s="94" t="s">
        <v>198</v>
      </c>
      <c r="C1040" s="94">
        <v>2758.349</v>
      </c>
      <c r="D1040" s="94">
        <v>2759.684</v>
      </c>
      <c r="E1040" s="94">
        <v>1.335</v>
      </c>
      <c r="F1040" s="94" t="s">
        <v>259</v>
      </c>
      <c r="G1040" s="94" t="s">
        <v>49</v>
      </c>
    </row>
    <row r="1041" ht="15.75" customHeight="1">
      <c r="A1041" s="94" t="s">
        <v>192</v>
      </c>
      <c r="B1041" s="94" t="s">
        <v>198</v>
      </c>
      <c r="C1041" s="94">
        <v>11527.993</v>
      </c>
      <c r="D1041" s="94">
        <v>11528.61</v>
      </c>
      <c r="E1041" s="94">
        <v>0.617</v>
      </c>
      <c r="F1041" s="94" t="s">
        <v>259</v>
      </c>
      <c r="G1041" s="94" t="s">
        <v>49</v>
      </c>
    </row>
    <row r="1042" ht="15.75" customHeight="1">
      <c r="A1042" s="94" t="s">
        <v>192</v>
      </c>
      <c r="B1042" s="94" t="s">
        <v>198</v>
      </c>
      <c r="C1042" s="94">
        <v>11529.993</v>
      </c>
      <c r="D1042" s="94">
        <v>11530.715</v>
      </c>
      <c r="E1042" s="94">
        <v>0.722</v>
      </c>
      <c r="F1042" s="94" t="s">
        <v>259</v>
      </c>
      <c r="G1042" s="94" t="s">
        <v>49</v>
      </c>
    </row>
    <row r="1043" ht="15.75" customHeight="1">
      <c r="A1043" s="94" t="s">
        <v>192</v>
      </c>
      <c r="B1043" s="94" t="s">
        <v>198</v>
      </c>
      <c r="C1043" s="94">
        <v>11532.195</v>
      </c>
      <c r="D1043" s="94">
        <v>11533.326</v>
      </c>
      <c r="E1043" s="94">
        <v>1.131</v>
      </c>
      <c r="F1043" s="94" t="s">
        <v>260</v>
      </c>
      <c r="G1043" s="94" t="s">
        <v>49</v>
      </c>
    </row>
    <row r="1044" ht="15.75" customHeight="1">
      <c r="A1044" s="94" t="s">
        <v>192</v>
      </c>
      <c r="B1044" s="94" t="s">
        <v>198</v>
      </c>
      <c r="C1044" s="94">
        <v>11543.126</v>
      </c>
      <c r="D1044" s="94">
        <v>11544.035</v>
      </c>
      <c r="E1044" s="94">
        <v>0.909</v>
      </c>
      <c r="F1044" s="94" t="s">
        <v>259</v>
      </c>
      <c r="G1044" s="94" t="s">
        <v>49</v>
      </c>
    </row>
    <row r="1045" ht="15.75" customHeight="1">
      <c r="A1045" s="94" t="s">
        <v>192</v>
      </c>
      <c r="B1045" s="94" t="s">
        <v>198</v>
      </c>
      <c r="C1045" s="94">
        <v>11548.109</v>
      </c>
      <c r="D1045" s="94">
        <v>11550.137</v>
      </c>
      <c r="E1045" s="94">
        <v>2.028</v>
      </c>
      <c r="F1045" s="94" t="s">
        <v>259</v>
      </c>
      <c r="G1045" s="94" t="s">
        <v>49</v>
      </c>
    </row>
    <row r="1046" ht="15.75" customHeight="1">
      <c r="A1046" s="94" t="s">
        <v>192</v>
      </c>
      <c r="B1046" s="94" t="s">
        <v>198</v>
      </c>
      <c r="C1046" s="94">
        <v>11553.488</v>
      </c>
      <c r="D1046" s="94">
        <v>11554.585</v>
      </c>
      <c r="E1046" s="94">
        <v>1.097</v>
      </c>
      <c r="F1046" s="94" t="s">
        <v>259</v>
      </c>
      <c r="G1046" s="94" t="s">
        <v>49</v>
      </c>
    </row>
    <row r="1047" ht="15.75" customHeight="1">
      <c r="A1047" s="94" t="s">
        <v>192</v>
      </c>
      <c r="B1047" s="94" t="s">
        <v>198</v>
      </c>
      <c r="C1047" s="94">
        <v>11555.592</v>
      </c>
      <c r="D1047" s="94">
        <v>11556.816</v>
      </c>
      <c r="E1047" s="94">
        <v>1.224</v>
      </c>
      <c r="F1047" s="94" t="s">
        <v>259</v>
      </c>
      <c r="G1047" s="94" t="s">
        <v>49</v>
      </c>
    </row>
    <row r="1048" ht="15.75" customHeight="1">
      <c r="A1048" s="94" t="s">
        <v>192</v>
      </c>
      <c r="B1048" s="94" t="s">
        <v>198</v>
      </c>
      <c r="C1048" s="94">
        <v>11557.726</v>
      </c>
      <c r="D1048" s="94">
        <v>11559.423</v>
      </c>
      <c r="E1048" s="94">
        <v>1.697</v>
      </c>
      <c r="F1048" s="94" t="s">
        <v>259</v>
      </c>
      <c r="G1048" s="94" t="s">
        <v>49</v>
      </c>
    </row>
    <row r="1049" ht="15.75" customHeight="1">
      <c r="A1049" s="94" t="s">
        <v>192</v>
      </c>
      <c r="B1049" s="94" t="s">
        <v>198</v>
      </c>
      <c r="C1049" s="94">
        <v>11560.105</v>
      </c>
      <c r="D1049" s="94">
        <v>11560.518</v>
      </c>
      <c r="E1049" s="94">
        <v>0.413</v>
      </c>
      <c r="F1049" s="94" t="s">
        <v>30</v>
      </c>
      <c r="G1049" s="94" t="s">
        <v>49</v>
      </c>
    </row>
    <row r="1050" ht="15.75" customHeight="1">
      <c r="A1050" s="94" t="s">
        <v>192</v>
      </c>
      <c r="B1050" s="94" t="s">
        <v>198</v>
      </c>
      <c r="C1050" s="94">
        <v>11561.021</v>
      </c>
      <c r="D1050" s="94">
        <v>11562.387</v>
      </c>
      <c r="E1050" s="94">
        <v>1.366</v>
      </c>
      <c r="F1050" s="94" t="s">
        <v>259</v>
      </c>
      <c r="G1050" s="94" t="s">
        <v>49</v>
      </c>
    </row>
    <row r="1051" ht="15.75" customHeight="1">
      <c r="A1051" s="94" t="s">
        <v>192</v>
      </c>
      <c r="B1051" s="94" t="s">
        <v>198</v>
      </c>
      <c r="C1051" s="94">
        <v>11563.939</v>
      </c>
      <c r="D1051" s="94">
        <v>11565.906</v>
      </c>
      <c r="E1051" s="94">
        <v>1.967</v>
      </c>
      <c r="F1051" s="94" t="s">
        <v>259</v>
      </c>
      <c r="G1051" s="94" t="s">
        <v>49</v>
      </c>
    </row>
    <row r="1052" ht="15.75" customHeight="1">
      <c r="A1052" s="94" t="s">
        <v>192</v>
      </c>
      <c r="B1052" s="94" t="s">
        <v>198</v>
      </c>
      <c r="C1052" s="94">
        <v>11569.934</v>
      </c>
      <c r="D1052" s="94">
        <v>11570.576</v>
      </c>
      <c r="E1052" s="94">
        <v>0.642</v>
      </c>
      <c r="F1052" s="94" t="s">
        <v>259</v>
      </c>
      <c r="G1052" s="94" t="s">
        <v>49</v>
      </c>
    </row>
    <row r="1053" ht="15.75" customHeight="1">
      <c r="A1053" s="94" t="s">
        <v>192</v>
      </c>
      <c r="B1053" s="94" t="s">
        <v>198</v>
      </c>
      <c r="C1053" s="94">
        <v>12252.263</v>
      </c>
      <c r="D1053" s="94">
        <v>12253.601</v>
      </c>
      <c r="E1053" s="94">
        <v>1.338</v>
      </c>
      <c r="F1053" s="94" t="s">
        <v>259</v>
      </c>
      <c r="G1053" s="94" t="s">
        <v>49</v>
      </c>
    </row>
    <row r="1054" ht="15.75" customHeight="1">
      <c r="A1054" s="94" t="s">
        <v>192</v>
      </c>
      <c r="B1054" s="94" t="s">
        <v>198</v>
      </c>
      <c r="C1054" s="94">
        <v>12262.601</v>
      </c>
      <c r="D1054" s="94">
        <v>12263.201</v>
      </c>
      <c r="E1054" s="94">
        <v>0.6</v>
      </c>
      <c r="F1054" s="94" t="s">
        <v>259</v>
      </c>
      <c r="G1054" s="94" t="s">
        <v>49</v>
      </c>
    </row>
    <row r="1055" ht="15.75" customHeight="1">
      <c r="A1055" s="94" t="s">
        <v>192</v>
      </c>
      <c r="B1055" s="94" t="s">
        <v>198</v>
      </c>
      <c r="C1055" s="94">
        <v>12264.958</v>
      </c>
      <c r="D1055" s="94">
        <v>12265.571</v>
      </c>
      <c r="E1055" s="94">
        <v>0.613</v>
      </c>
      <c r="F1055" s="94" t="s">
        <v>259</v>
      </c>
      <c r="G1055" s="94" t="s">
        <v>49</v>
      </c>
    </row>
    <row r="1056" ht="15.75" customHeight="1">
      <c r="A1056" s="94" t="s">
        <v>192</v>
      </c>
      <c r="B1056" s="94" t="s">
        <v>198</v>
      </c>
      <c r="C1056" s="94">
        <v>12266.699</v>
      </c>
      <c r="D1056" s="94">
        <v>12267.245</v>
      </c>
      <c r="E1056" s="94">
        <v>0.546</v>
      </c>
      <c r="F1056" s="94" t="s">
        <v>259</v>
      </c>
      <c r="G1056" s="94" t="s">
        <v>49</v>
      </c>
    </row>
    <row r="1057" ht="15.75" customHeight="1">
      <c r="A1057" s="94" t="s">
        <v>192</v>
      </c>
      <c r="B1057" s="94" t="s">
        <v>198</v>
      </c>
      <c r="C1057" s="94">
        <v>12268.735</v>
      </c>
      <c r="D1057" s="94">
        <v>12269.282</v>
      </c>
      <c r="E1057" s="94">
        <v>0.547</v>
      </c>
      <c r="F1057" s="94" t="s">
        <v>259</v>
      </c>
      <c r="G1057" s="94" t="s">
        <v>49</v>
      </c>
    </row>
    <row r="1058" ht="15.75" customHeight="1">
      <c r="A1058" s="94" t="s">
        <v>192</v>
      </c>
      <c r="B1058" s="94" t="s">
        <v>198</v>
      </c>
      <c r="C1058" s="94">
        <v>12269.916</v>
      </c>
      <c r="D1058" s="94">
        <v>12271.132</v>
      </c>
      <c r="E1058" s="94">
        <v>1.216</v>
      </c>
      <c r="F1058" s="94" t="s">
        <v>259</v>
      </c>
      <c r="G1058" s="94" t="s">
        <v>49</v>
      </c>
    </row>
    <row r="1059" ht="15.75" customHeight="1">
      <c r="A1059" s="94" t="s">
        <v>192</v>
      </c>
      <c r="B1059" s="94" t="s">
        <v>198</v>
      </c>
      <c r="C1059" s="94">
        <v>12272.061</v>
      </c>
      <c r="D1059" s="94">
        <v>12273.203</v>
      </c>
      <c r="E1059" s="94">
        <v>1.142</v>
      </c>
      <c r="F1059" s="94" t="s">
        <v>259</v>
      </c>
      <c r="G1059" s="94" t="s">
        <v>49</v>
      </c>
    </row>
    <row r="1060" ht="15.75" customHeight="1">
      <c r="A1060" s="94" t="s">
        <v>192</v>
      </c>
      <c r="B1060" s="94" t="s">
        <v>198</v>
      </c>
      <c r="C1060" s="94">
        <v>12275.686</v>
      </c>
      <c r="D1060" s="94">
        <v>12276.251</v>
      </c>
      <c r="E1060" s="94">
        <v>0.565</v>
      </c>
      <c r="F1060" s="94" t="s">
        <v>259</v>
      </c>
      <c r="G1060" s="94" t="s">
        <v>49</v>
      </c>
    </row>
    <row r="1061" ht="15.75" customHeight="1">
      <c r="A1061" s="94" t="s">
        <v>192</v>
      </c>
      <c r="B1061" s="94" t="s">
        <v>198</v>
      </c>
      <c r="C1061" s="94">
        <v>13808.475</v>
      </c>
      <c r="D1061" s="94">
        <v>13810.739</v>
      </c>
      <c r="E1061" s="94">
        <v>2.264</v>
      </c>
      <c r="F1061" s="94" t="s">
        <v>259</v>
      </c>
      <c r="G1061" s="94" t="s">
        <v>49</v>
      </c>
    </row>
    <row r="1062" ht="15.75" customHeight="1">
      <c r="A1062" s="94" t="s">
        <v>192</v>
      </c>
      <c r="B1062" s="94" t="s">
        <v>198</v>
      </c>
      <c r="C1062" s="94">
        <v>13813.29</v>
      </c>
      <c r="D1062" s="94">
        <v>13814.08</v>
      </c>
      <c r="E1062" s="94">
        <v>0.79</v>
      </c>
      <c r="F1062" s="94" t="s">
        <v>259</v>
      </c>
      <c r="G1062" s="94" t="s">
        <v>49</v>
      </c>
    </row>
    <row r="1063" ht="15.75" customHeight="1">
      <c r="A1063" s="94" t="s">
        <v>192</v>
      </c>
      <c r="B1063" s="94" t="s">
        <v>198</v>
      </c>
      <c r="C1063" s="94">
        <v>13815.449</v>
      </c>
      <c r="D1063" s="94">
        <v>13815.935</v>
      </c>
      <c r="E1063" s="94">
        <v>0.486</v>
      </c>
      <c r="F1063" s="94" t="s">
        <v>259</v>
      </c>
      <c r="G1063" s="94" t="s">
        <v>49</v>
      </c>
    </row>
    <row r="1064" ht="15.75" customHeight="1">
      <c r="A1064" s="94" t="s">
        <v>192</v>
      </c>
      <c r="B1064" s="94" t="s">
        <v>198</v>
      </c>
      <c r="C1064" s="94">
        <v>13817.161</v>
      </c>
      <c r="D1064" s="94">
        <v>13817.781</v>
      </c>
      <c r="E1064" s="94">
        <v>0.62</v>
      </c>
      <c r="F1064" s="94" t="s">
        <v>259</v>
      </c>
      <c r="G1064" s="94" t="s">
        <v>49</v>
      </c>
    </row>
    <row r="1065" ht="15.75" customHeight="1">
      <c r="A1065" s="94" t="s">
        <v>192</v>
      </c>
      <c r="B1065" s="94" t="s">
        <v>198</v>
      </c>
      <c r="C1065" s="94">
        <v>13820.377</v>
      </c>
      <c r="D1065" s="94">
        <v>13820.916</v>
      </c>
      <c r="E1065" s="94">
        <v>0.539</v>
      </c>
      <c r="F1065" s="94" t="s">
        <v>259</v>
      </c>
      <c r="G1065" s="94" t="s">
        <v>49</v>
      </c>
    </row>
    <row r="1066" ht="15.75" customHeight="1">
      <c r="A1066" s="94" t="s">
        <v>192</v>
      </c>
      <c r="B1066" s="94" t="s">
        <v>198</v>
      </c>
      <c r="C1066" s="94">
        <v>13826.301</v>
      </c>
      <c r="D1066" s="94">
        <v>13827.06</v>
      </c>
      <c r="E1066" s="94">
        <v>0.759</v>
      </c>
      <c r="F1066" s="94" t="s">
        <v>259</v>
      </c>
      <c r="G1066" s="94" t="s">
        <v>49</v>
      </c>
    </row>
    <row r="1067" ht="15.75" customHeight="1">
      <c r="A1067" s="94" t="s">
        <v>192</v>
      </c>
      <c r="B1067" s="94" t="s">
        <v>198</v>
      </c>
      <c r="C1067" s="94">
        <v>13829.228</v>
      </c>
      <c r="D1067" s="94">
        <v>13829.976</v>
      </c>
      <c r="E1067" s="94">
        <v>0.748</v>
      </c>
      <c r="F1067" s="94" t="s">
        <v>259</v>
      </c>
      <c r="G1067" s="94" t="s">
        <v>49</v>
      </c>
    </row>
    <row r="1068" ht="15.75" customHeight="1">
      <c r="A1068" s="94" t="s">
        <v>192</v>
      </c>
      <c r="B1068" s="94" t="s">
        <v>198</v>
      </c>
      <c r="C1068" s="94">
        <v>13830.557</v>
      </c>
      <c r="D1068" s="94">
        <v>13831.3</v>
      </c>
      <c r="E1068" s="94">
        <v>0.743</v>
      </c>
      <c r="F1068" s="94" t="s">
        <v>259</v>
      </c>
      <c r="G1068" s="94" t="s">
        <v>49</v>
      </c>
    </row>
    <row r="1069" ht="15.75" customHeight="1">
      <c r="A1069" s="94" t="s">
        <v>192</v>
      </c>
      <c r="B1069" s="94" t="s">
        <v>198</v>
      </c>
      <c r="C1069" s="94">
        <v>13831.772</v>
      </c>
      <c r="D1069" s="94">
        <v>13832.63</v>
      </c>
      <c r="E1069" s="94">
        <v>0.858</v>
      </c>
      <c r="F1069" s="94" t="s">
        <v>259</v>
      </c>
      <c r="G1069" s="94" t="s">
        <v>49</v>
      </c>
    </row>
    <row r="1070" ht="15.75" customHeight="1">
      <c r="A1070" s="94" t="s">
        <v>192</v>
      </c>
      <c r="B1070" s="94" t="s">
        <v>198</v>
      </c>
      <c r="C1070" s="94">
        <v>13833.096</v>
      </c>
      <c r="D1070" s="94">
        <v>13833.65</v>
      </c>
      <c r="E1070" s="94">
        <v>0.554</v>
      </c>
      <c r="F1070" s="94" t="s">
        <v>259</v>
      </c>
      <c r="G1070" s="94" t="s">
        <v>49</v>
      </c>
    </row>
    <row r="1071" ht="15.75" customHeight="1">
      <c r="A1071" s="94" t="s">
        <v>192</v>
      </c>
      <c r="B1071" s="94" t="s">
        <v>198</v>
      </c>
      <c r="C1071" s="94">
        <v>13836.844</v>
      </c>
      <c r="D1071" s="94">
        <v>13837.379</v>
      </c>
      <c r="E1071" s="94">
        <v>0.535</v>
      </c>
      <c r="F1071" s="94" t="s">
        <v>259</v>
      </c>
      <c r="G1071" s="94" t="s">
        <v>49</v>
      </c>
    </row>
    <row r="1072" ht="15.75" customHeight="1">
      <c r="A1072" s="94" t="s">
        <v>192</v>
      </c>
      <c r="B1072" s="94" t="s">
        <v>198</v>
      </c>
      <c r="C1072" s="94">
        <v>13837.631</v>
      </c>
      <c r="D1072" s="94">
        <v>13838.674</v>
      </c>
      <c r="E1072" s="94">
        <v>1.043</v>
      </c>
      <c r="F1072" s="94" t="s">
        <v>259</v>
      </c>
      <c r="G1072" s="94" t="s">
        <v>49</v>
      </c>
    </row>
    <row r="1073" ht="15.75" customHeight="1">
      <c r="A1073" s="94" t="s">
        <v>192</v>
      </c>
      <c r="B1073" s="94" t="s">
        <v>198</v>
      </c>
      <c r="C1073" s="94">
        <v>13839.006</v>
      </c>
      <c r="D1073" s="94">
        <v>13839.477</v>
      </c>
      <c r="E1073" s="94">
        <v>0.471</v>
      </c>
      <c r="F1073" s="94" t="s">
        <v>259</v>
      </c>
      <c r="G1073" s="94" t="s">
        <v>49</v>
      </c>
    </row>
    <row r="1074" ht="15.75" customHeight="1">
      <c r="A1074" s="94" t="s">
        <v>192</v>
      </c>
      <c r="B1074" s="94" t="s">
        <v>198</v>
      </c>
      <c r="C1074" s="94">
        <v>13840.739</v>
      </c>
      <c r="D1074" s="94">
        <v>13841.419</v>
      </c>
      <c r="E1074" s="94">
        <v>0.68</v>
      </c>
      <c r="F1074" s="94" t="s">
        <v>259</v>
      </c>
      <c r="G1074" s="94" t="s">
        <v>49</v>
      </c>
    </row>
    <row r="1075" ht="15.75" customHeight="1">
      <c r="A1075" s="94" t="s">
        <v>192</v>
      </c>
      <c r="B1075" s="94" t="s">
        <v>198</v>
      </c>
      <c r="C1075" s="94">
        <v>13842.828</v>
      </c>
      <c r="D1075" s="94">
        <v>13844.095</v>
      </c>
      <c r="E1075" s="94">
        <v>1.267</v>
      </c>
      <c r="F1075" s="94" t="s">
        <v>259</v>
      </c>
      <c r="G1075" s="94" t="s">
        <v>49</v>
      </c>
    </row>
    <row r="1076" ht="15.75" customHeight="1">
      <c r="A1076" s="94" t="s">
        <v>192</v>
      </c>
      <c r="B1076" s="94" t="s">
        <v>198</v>
      </c>
      <c r="C1076" s="94">
        <v>13845.041</v>
      </c>
      <c r="D1076" s="94">
        <v>13845.493</v>
      </c>
      <c r="E1076" s="94">
        <v>0.452</v>
      </c>
      <c r="F1076" s="94" t="s">
        <v>259</v>
      </c>
      <c r="G1076" s="94" t="s">
        <v>49</v>
      </c>
    </row>
    <row r="1077" ht="15.75" customHeight="1">
      <c r="A1077" s="94" t="s">
        <v>192</v>
      </c>
      <c r="B1077" s="94" t="s">
        <v>198</v>
      </c>
      <c r="C1077" s="94">
        <v>13845.966</v>
      </c>
      <c r="D1077" s="94">
        <v>13846.798</v>
      </c>
      <c r="E1077" s="94">
        <v>0.832</v>
      </c>
      <c r="F1077" s="94" t="s">
        <v>259</v>
      </c>
      <c r="G1077" s="94" t="s">
        <v>49</v>
      </c>
    </row>
    <row r="1078" ht="15.75" customHeight="1">
      <c r="A1078" s="94" t="s">
        <v>192</v>
      </c>
      <c r="B1078" s="94" t="s">
        <v>198</v>
      </c>
      <c r="C1078" s="94">
        <v>13847.102</v>
      </c>
      <c r="D1078" s="94">
        <v>13847.532</v>
      </c>
      <c r="E1078" s="94">
        <v>0.43</v>
      </c>
      <c r="F1078" s="94" t="s">
        <v>259</v>
      </c>
      <c r="G1078" s="94" t="s">
        <v>49</v>
      </c>
    </row>
    <row r="1079" ht="15.75" customHeight="1">
      <c r="A1079" s="94" t="s">
        <v>192</v>
      </c>
      <c r="B1079" s="94" t="s">
        <v>198</v>
      </c>
      <c r="C1079" s="94">
        <v>13848.11</v>
      </c>
      <c r="D1079" s="94">
        <v>13848.837</v>
      </c>
      <c r="E1079" s="94">
        <v>0.727</v>
      </c>
      <c r="F1079" s="94" t="s">
        <v>259</v>
      </c>
      <c r="G1079" s="94" t="s">
        <v>49</v>
      </c>
    </row>
    <row r="1080" ht="15.75" customHeight="1">
      <c r="A1080" s="94" t="s">
        <v>192</v>
      </c>
      <c r="B1080" s="94" t="s">
        <v>198</v>
      </c>
      <c r="C1080" s="94">
        <v>13849.764</v>
      </c>
      <c r="D1080" s="94">
        <v>13850.763</v>
      </c>
      <c r="E1080" s="94">
        <v>0.999</v>
      </c>
      <c r="F1080" s="94" t="s">
        <v>259</v>
      </c>
      <c r="G1080" s="94" t="s">
        <v>49</v>
      </c>
    </row>
    <row r="1081" ht="15.75" customHeight="1">
      <c r="A1081" s="94" t="s">
        <v>192</v>
      </c>
      <c r="B1081" s="94" t="s">
        <v>198</v>
      </c>
      <c r="C1081" s="94">
        <v>13851.551</v>
      </c>
      <c r="D1081" s="94">
        <v>13853.447</v>
      </c>
      <c r="E1081" s="94">
        <v>1.896</v>
      </c>
      <c r="F1081" s="94" t="s">
        <v>259</v>
      </c>
      <c r="G1081" s="94" t="s">
        <v>49</v>
      </c>
    </row>
    <row r="1082" ht="15.75" customHeight="1">
      <c r="A1082" s="94" t="s">
        <v>192</v>
      </c>
      <c r="B1082" s="94" t="s">
        <v>198</v>
      </c>
      <c r="C1082" s="94">
        <v>13853.988</v>
      </c>
      <c r="D1082" s="94">
        <v>13856.023</v>
      </c>
      <c r="E1082" s="94">
        <v>2.035</v>
      </c>
      <c r="F1082" s="94" t="s">
        <v>259</v>
      </c>
      <c r="G1082" s="94" t="s">
        <v>49</v>
      </c>
    </row>
    <row r="1083" ht="15.75" customHeight="1">
      <c r="A1083" s="94" t="s">
        <v>192</v>
      </c>
      <c r="B1083" s="94" t="s">
        <v>198</v>
      </c>
      <c r="C1083" s="94">
        <v>13857.627</v>
      </c>
      <c r="D1083" s="94">
        <v>13859.09</v>
      </c>
      <c r="E1083" s="94">
        <v>1.463</v>
      </c>
      <c r="F1083" s="94" t="s">
        <v>259</v>
      </c>
      <c r="G1083" s="94" t="s">
        <v>49</v>
      </c>
    </row>
    <row r="1084" ht="15.75" customHeight="1">
      <c r="A1084" s="94" t="s">
        <v>192</v>
      </c>
      <c r="B1084" s="94" t="s">
        <v>198</v>
      </c>
      <c r="C1084" s="94">
        <v>15007.61</v>
      </c>
      <c r="D1084" s="94">
        <v>15008.149</v>
      </c>
      <c r="E1084" s="94">
        <v>0.539</v>
      </c>
      <c r="F1084" s="94" t="s">
        <v>257</v>
      </c>
      <c r="G1084" s="94" t="s">
        <v>49</v>
      </c>
    </row>
    <row r="1085" ht="15.75" customHeight="1">
      <c r="A1085" s="94" t="s">
        <v>192</v>
      </c>
      <c r="B1085" s="94" t="s">
        <v>198</v>
      </c>
      <c r="C1085" s="94">
        <v>15009.743</v>
      </c>
      <c r="D1085" s="94">
        <v>15010.509</v>
      </c>
      <c r="E1085" s="94">
        <v>0.766</v>
      </c>
      <c r="F1085" s="94" t="s">
        <v>259</v>
      </c>
      <c r="G1085" s="94" t="s">
        <v>49</v>
      </c>
    </row>
    <row r="1086" ht="15.75" customHeight="1">
      <c r="A1086" s="94" t="s">
        <v>192</v>
      </c>
      <c r="B1086" s="94" t="s">
        <v>198</v>
      </c>
      <c r="C1086" s="94">
        <v>15010.742</v>
      </c>
      <c r="D1086" s="94">
        <v>15011.513</v>
      </c>
      <c r="E1086" s="94">
        <v>0.771</v>
      </c>
      <c r="F1086" s="94" t="s">
        <v>259</v>
      </c>
      <c r="G1086" s="94" t="s">
        <v>49</v>
      </c>
    </row>
    <row r="1087" ht="15.75" customHeight="1">
      <c r="A1087" s="94" t="s">
        <v>192</v>
      </c>
      <c r="B1087" s="94" t="s">
        <v>198</v>
      </c>
      <c r="C1087" s="94">
        <v>15012.048</v>
      </c>
      <c r="D1087" s="94">
        <v>15012.903</v>
      </c>
      <c r="E1087" s="94">
        <v>0.855</v>
      </c>
      <c r="F1087" s="94" t="s">
        <v>30</v>
      </c>
      <c r="G1087" s="94" t="s">
        <v>49</v>
      </c>
    </row>
    <row r="1088" ht="15.75" customHeight="1">
      <c r="A1088" s="94" t="s">
        <v>192</v>
      </c>
      <c r="B1088" s="94" t="s">
        <v>198</v>
      </c>
      <c r="C1088" s="94">
        <v>15013.184</v>
      </c>
      <c r="D1088" s="94">
        <v>15014.236</v>
      </c>
      <c r="E1088" s="94">
        <v>1.052</v>
      </c>
      <c r="F1088" s="94" t="s">
        <v>30</v>
      </c>
      <c r="G1088" s="94" t="s">
        <v>49</v>
      </c>
    </row>
    <row r="1089" ht="15.75" customHeight="1">
      <c r="A1089" s="94" t="s">
        <v>192</v>
      </c>
      <c r="B1089" s="94" t="s">
        <v>198</v>
      </c>
      <c r="C1089" s="94">
        <v>15014.772</v>
      </c>
      <c r="D1089" s="94">
        <v>15015.455</v>
      </c>
      <c r="E1089" s="94">
        <v>0.683</v>
      </c>
      <c r="F1089" s="94" t="s">
        <v>259</v>
      </c>
      <c r="G1089" s="94" t="s">
        <v>49</v>
      </c>
    </row>
    <row r="1090" ht="15.75" customHeight="1">
      <c r="A1090" s="94" t="s">
        <v>192</v>
      </c>
      <c r="B1090" s="94" t="s">
        <v>198</v>
      </c>
      <c r="C1090" s="94">
        <v>15018.581</v>
      </c>
      <c r="D1090" s="94">
        <v>15019.516</v>
      </c>
      <c r="E1090" s="94">
        <v>0.935</v>
      </c>
      <c r="F1090" s="94" t="s">
        <v>259</v>
      </c>
      <c r="G1090" s="94" t="s">
        <v>49</v>
      </c>
    </row>
    <row r="1091" ht="15.75" customHeight="1">
      <c r="A1091" s="94" t="s">
        <v>192</v>
      </c>
      <c r="B1091" s="94" t="s">
        <v>198</v>
      </c>
      <c r="C1091" s="94">
        <v>15019.777</v>
      </c>
      <c r="D1091" s="94">
        <v>15020.697</v>
      </c>
      <c r="E1091" s="94">
        <v>0.92</v>
      </c>
      <c r="F1091" s="94" t="s">
        <v>259</v>
      </c>
      <c r="G1091" s="94" t="s">
        <v>49</v>
      </c>
    </row>
    <row r="1092" ht="15.75" customHeight="1">
      <c r="A1092" s="94" t="s">
        <v>192</v>
      </c>
      <c r="B1092" s="94" t="s">
        <v>198</v>
      </c>
      <c r="C1092" s="94">
        <v>15020.919</v>
      </c>
      <c r="D1092" s="94">
        <v>15022.547</v>
      </c>
      <c r="E1092" s="94">
        <v>1.628</v>
      </c>
      <c r="F1092" s="94" t="s">
        <v>259</v>
      </c>
      <c r="G1092" s="94" t="s">
        <v>49</v>
      </c>
    </row>
    <row r="1093" ht="15.75" customHeight="1">
      <c r="A1093" s="94" t="s">
        <v>192</v>
      </c>
      <c r="B1093" s="94" t="s">
        <v>198</v>
      </c>
      <c r="C1093" s="94">
        <v>15022.987</v>
      </c>
      <c r="D1093" s="94">
        <v>15023.74</v>
      </c>
      <c r="E1093" s="94">
        <v>0.753</v>
      </c>
      <c r="F1093" s="94" t="s">
        <v>259</v>
      </c>
      <c r="G1093" s="94" t="s">
        <v>49</v>
      </c>
    </row>
    <row r="1094" ht="15.75" customHeight="1">
      <c r="A1094" s="94" t="s">
        <v>192</v>
      </c>
      <c r="B1094" s="94" t="s">
        <v>198</v>
      </c>
      <c r="C1094" s="94">
        <v>15024.109</v>
      </c>
      <c r="D1094" s="94">
        <v>15024.884</v>
      </c>
      <c r="E1094" s="94">
        <v>0.775</v>
      </c>
      <c r="F1094" s="94" t="s">
        <v>259</v>
      </c>
      <c r="G1094" s="94" t="s">
        <v>49</v>
      </c>
    </row>
    <row r="1095" ht="15.75" customHeight="1">
      <c r="A1095" s="94" t="s">
        <v>192</v>
      </c>
      <c r="B1095" s="94" t="s">
        <v>198</v>
      </c>
      <c r="C1095" s="94">
        <v>15027.553</v>
      </c>
      <c r="D1095" s="94">
        <v>15028.24</v>
      </c>
      <c r="E1095" s="94">
        <v>0.687</v>
      </c>
      <c r="F1095" s="94" t="s">
        <v>259</v>
      </c>
      <c r="G1095" s="94" t="s">
        <v>49</v>
      </c>
    </row>
    <row r="1096" ht="15.75" customHeight="1">
      <c r="A1096" s="94" t="s">
        <v>192</v>
      </c>
      <c r="B1096" s="94" t="s">
        <v>198</v>
      </c>
      <c r="C1096" s="94">
        <v>15031.956</v>
      </c>
      <c r="D1096" s="94">
        <v>15032.499</v>
      </c>
      <c r="E1096" s="94">
        <v>0.543</v>
      </c>
      <c r="F1096" s="94" t="s">
        <v>259</v>
      </c>
      <c r="G1096" s="94" t="s">
        <v>49</v>
      </c>
    </row>
    <row r="1097" ht="15.75" customHeight="1">
      <c r="A1097" s="94" t="s">
        <v>192</v>
      </c>
      <c r="B1097" s="94" t="s">
        <v>198</v>
      </c>
      <c r="C1097" s="94">
        <v>15034.115</v>
      </c>
      <c r="D1097" s="94">
        <v>15035.268</v>
      </c>
      <c r="E1097" s="94">
        <v>1.153</v>
      </c>
      <c r="F1097" s="94" t="s">
        <v>259</v>
      </c>
      <c r="G1097" s="94" t="s">
        <v>49</v>
      </c>
    </row>
    <row r="1098" ht="15.75" customHeight="1">
      <c r="A1098" s="94" t="s">
        <v>192</v>
      </c>
      <c r="B1098" s="94" t="s">
        <v>198</v>
      </c>
      <c r="C1098" s="94">
        <v>15036.28</v>
      </c>
      <c r="D1098" s="94">
        <v>15037.976</v>
      </c>
      <c r="E1098" s="94">
        <v>1.696</v>
      </c>
      <c r="F1098" s="94" t="s">
        <v>259</v>
      </c>
      <c r="G1098" s="94" t="s">
        <v>49</v>
      </c>
    </row>
    <row r="1099" ht="15.75" customHeight="1">
      <c r="A1099" s="94" t="s">
        <v>192</v>
      </c>
      <c r="B1099" s="94" t="s">
        <v>198</v>
      </c>
      <c r="C1099" s="94">
        <v>15038.639</v>
      </c>
      <c r="D1099" s="94">
        <v>15039.21</v>
      </c>
      <c r="E1099" s="94">
        <v>0.571</v>
      </c>
      <c r="F1099" s="94" t="s">
        <v>259</v>
      </c>
      <c r="G1099" s="94" t="s">
        <v>49</v>
      </c>
    </row>
    <row r="1100" ht="15.75" customHeight="1">
      <c r="A1100" s="94" t="s">
        <v>192</v>
      </c>
      <c r="B1100" s="94" t="s">
        <v>198</v>
      </c>
      <c r="C1100" s="94">
        <v>23643.039</v>
      </c>
      <c r="D1100" s="94">
        <v>23643.522</v>
      </c>
      <c r="E1100" s="94">
        <v>0.483</v>
      </c>
      <c r="F1100" s="94" t="s">
        <v>259</v>
      </c>
      <c r="G1100" s="94" t="s">
        <v>49</v>
      </c>
    </row>
    <row r="1101" ht="15.75" customHeight="1">
      <c r="A1101" s="94" t="s">
        <v>192</v>
      </c>
      <c r="B1101" s="94" t="s">
        <v>198</v>
      </c>
      <c r="C1101" s="94">
        <v>23643.722</v>
      </c>
      <c r="D1101" s="94">
        <v>23644.807</v>
      </c>
      <c r="E1101" s="94">
        <v>1.085</v>
      </c>
      <c r="F1101" s="94" t="s">
        <v>259</v>
      </c>
      <c r="G1101" s="94" t="s">
        <v>49</v>
      </c>
    </row>
    <row r="1102" ht="15.75" customHeight="1">
      <c r="A1102" s="94" t="s">
        <v>192</v>
      </c>
      <c r="B1102" s="94" t="s">
        <v>198</v>
      </c>
      <c r="C1102" s="94">
        <v>23646.674</v>
      </c>
      <c r="D1102" s="94">
        <v>23647.359</v>
      </c>
      <c r="E1102" s="94">
        <v>0.685</v>
      </c>
      <c r="F1102" s="94" t="s">
        <v>259</v>
      </c>
      <c r="G1102" s="94" t="s">
        <v>49</v>
      </c>
    </row>
    <row r="1103" ht="15.75" customHeight="1">
      <c r="A1103" s="94" t="s">
        <v>192</v>
      </c>
      <c r="B1103" s="94" t="s">
        <v>198</v>
      </c>
      <c r="C1103" s="94">
        <v>23652.034</v>
      </c>
      <c r="D1103" s="94">
        <v>23652.805</v>
      </c>
      <c r="E1103" s="94">
        <v>0.771</v>
      </c>
      <c r="F1103" s="94" t="s">
        <v>259</v>
      </c>
      <c r="G1103" s="94" t="s">
        <v>49</v>
      </c>
    </row>
    <row r="1104" ht="15.75" customHeight="1">
      <c r="A1104" s="94" t="s">
        <v>192</v>
      </c>
      <c r="B1104" s="94" t="s">
        <v>198</v>
      </c>
      <c r="C1104" s="94">
        <v>23653.274</v>
      </c>
      <c r="D1104" s="94">
        <v>23654.481</v>
      </c>
      <c r="E1104" s="94">
        <v>1.207</v>
      </c>
      <c r="F1104" s="94" t="s">
        <v>259</v>
      </c>
      <c r="G1104" s="94" t="s">
        <v>49</v>
      </c>
    </row>
    <row r="1105" ht="15.75" customHeight="1">
      <c r="A1105" s="94" t="s">
        <v>192</v>
      </c>
      <c r="B1105" s="94" t="s">
        <v>198</v>
      </c>
      <c r="C1105" s="94">
        <v>23655.9</v>
      </c>
      <c r="D1105" s="94">
        <v>23656.646</v>
      </c>
      <c r="E1105" s="94">
        <v>0.746</v>
      </c>
      <c r="F1105" s="94" t="s">
        <v>259</v>
      </c>
      <c r="G1105" s="94" t="s">
        <v>49</v>
      </c>
    </row>
    <row r="1106" ht="15.75" customHeight="1">
      <c r="A1106" s="94" t="s">
        <v>192</v>
      </c>
      <c r="B1106" s="94" t="s">
        <v>198</v>
      </c>
      <c r="C1106" s="94">
        <v>23658.398</v>
      </c>
      <c r="D1106" s="94">
        <v>23659.161</v>
      </c>
      <c r="E1106" s="94">
        <v>0.763</v>
      </c>
      <c r="F1106" s="94" t="s">
        <v>259</v>
      </c>
      <c r="G1106" s="94" t="s">
        <v>49</v>
      </c>
    </row>
    <row r="1107" ht="15.75" customHeight="1">
      <c r="A1107" s="94" t="s">
        <v>192</v>
      </c>
      <c r="B1107" s="94" t="s">
        <v>198</v>
      </c>
      <c r="C1107" s="94">
        <v>23662.516</v>
      </c>
      <c r="D1107" s="94">
        <v>23663.414</v>
      </c>
      <c r="E1107" s="94">
        <v>0.898</v>
      </c>
      <c r="F1107" s="94" t="s">
        <v>259</v>
      </c>
      <c r="G1107" s="94" t="s">
        <v>49</v>
      </c>
    </row>
    <row r="1108" ht="15.75" customHeight="1">
      <c r="A1108" s="94" t="s">
        <v>192</v>
      </c>
      <c r="B1108" s="94" t="s">
        <v>198</v>
      </c>
      <c r="C1108" s="94">
        <v>23667.692</v>
      </c>
      <c r="D1108" s="94">
        <v>23668.292</v>
      </c>
      <c r="E1108" s="94">
        <v>0.6</v>
      </c>
      <c r="F1108" s="94" t="s">
        <v>30</v>
      </c>
      <c r="G1108" s="94" t="s">
        <v>49</v>
      </c>
    </row>
    <row r="1109" ht="15.75" customHeight="1">
      <c r="A1109" s="94" t="s">
        <v>192</v>
      </c>
      <c r="B1109" s="94" t="s">
        <v>198</v>
      </c>
      <c r="C1109" s="94">
        <v>23672.982</v>
      </c>
      <c r="D1109" s="94">
        <v>23675.103</v>
      </c>
      <c r="E1109" s="94">
        <v>2.121</v>
      </c>
      <c r="F1109" s="94" t="s">
        <v>259</v>
      </c>
      <c r="G1109" s="94" t="s">
        <v>49</v>
      </c>
    </row>
    <row r="1110" ht="15.75" customHeight="1">
      <c r="A1110" s="94" t="s">
        <v>192</v>
      </c>
      <c r="B1110" s="94" t="s">
        <v>198</v>
      </c>
      <c r="C1110" s="94">
        <v>23675.23</v>
      </c>
      <c r="D1110" s="94">
        <v>23677.49</v>
      </c>
      <c r="E1110" s="94">
        <v>2.26</v>
      </c>
      <c r="F1110" s="94" t="s">
        <v>259</v>
      </c>
      <c r="G1110" s="94" t="s">
        <v>49</v>
      </c>
    </row>
    <row r="1111" ht="15.75" customHeight="1">
      <c r="A1111" s="94" t="s">
        <v>192</v>
      </c>
      <c r="B1111" s="94" t="s">
        <v>198</v>
      </c>
      <c r="C1111" s="94">
        <v>23679.08</v>
      </c>
      <c r="D1111" s="94">
        <v>23679.888</v>
      </c>
      <c r="E1111" s="94">
        <v>0.808</v>
      </c>
      <c r="F1111" s="94" t="s">
        <v>259</v>
      </c>
      <c r="G1111" s="94" t="s">
        <v>49</v>
      </c>
    </row>
    <row r="1112" ht="15.75" customHeight="1">
      <c r="A1112" s="94" t="s">
        <v>192</v>
      </c>
      <c r="B1112" s="94" t="s">
        <v>198</v>
      </c>
      <c r="C1112" s="94">
        <v>23684.124</v>
      </c>
      <c r="D1112" s="94">
        <v>23685.972</v>
      </c>
      <c r="E1112" s="94">
        <v>1.848</v>
      </c>
      <c r="F1112" s="94" t="s">
        <v>259</v>
      </c>
      <c r="G1112" s="94" t="s">
        <v>49</v>
      </c>
    </row>
    <row r="1113" ht="15.75" customHeight="1">
      <c r="A1113" s="94" t="s">
        <v>192</v>
      </c>
      <c r="B1113" s="94" t="s">
        <v>198</v>
      </c>
      <c r="C1113" s="94">
        <v>23686.5</v>
      </c>
      <c r="D1113" s="94">
        <v>23686.969</v>
      </c>
      <c r="E1113" s="94">
        <v>0.469</v>
      </c>
      <c r="F1113" s="94" t="s">
        <v>259</v>
      </c>
      <c r="G1113" s="94" t="s">
        <v>49</v>
      </c>
    </row>
    <row r="1114" ht="15.75" customHeight="1">
      <c r="A1114" s="94" t="s">
        <v>192</v>
      </c>
      <c r="B1114" s="94" t="s">
        <v>198</v>
      </c>
      <c r="C1114" s="94">
        <v>23689.644</v>
      </c>
      <c r="D1114" s="94">
        <v>23690.138</v>
      </c>
      <c r="E1114" s="94">
        <v>0.494</v>
      </c>
      <c r="F1114" s="94" t="s">
        <v>259</v>
      </c>
      <c r="G1114" s="94" t="s">
        <v>49</v>
      </c>
    </row>
    <row r="1115" ht="15.75" customHeight="1">
      <c r="A1115" s="94" t="s">
        <v>192</v>
      </c>
      <c r="B1115" s="94" t="s">
        <v>198</v>
      </c>
      <c r="C1115" s="94">
        <v>23691.227</v>
      </c>
      <c r="D1115" s="94">
        <v>23693.155</v>
      </c>
      <c r="E1115" s="94">
        <v>1.928</v>
      </c>
      <c r="F1115" s="94" t="s">
        <v>259</v>
      </c>
      <c r="G1115" s="94" t="s">
        <v>49</v>
      </c>
    </row>
    <row r="1116" ht="15.75" hidden="1" customHeight="1">
      <c r="A1116" s="94" t="s">
        <v>342</v>
      </c>
      <c r="B1116" s="94"/>
      <c r="C1116" s="94">
        <v>2460.0</v>
      </c>
      <c r="D1116" s="94">
        <v>2520.0</v>
      </c>
      <c r="E1116" s="94">
        <v>60.0</v>
      </c>
      <c r="F1116" s="94" t="s">
        <v>343</v>
      </c>
      <c r="G1116" s="94" t="s">
        <v>49</v>
      </c>
    </row>
    <row r="1117" ht="15.75" hidden="1" customHeight="1">
      <c r="A1117" s="94" t="s">
        <v>342</v>
      </c>
      <c r="B1117" s="94"/>
      <c r="C1117" s="94">
        <v>2700.0</v>
      </c>
      <c r="D1117" s="94">
        <v>2760.0</v>
      </c>
      <c r="E1117" s="94">
        <v>60.0</v>
      </c>
      <c r="F1117" s="94" t="s">
        <v>344</v>
      </c>
      <c r="G1117" s="94" t="s">
        <v>49</v>
      </c>
    </row>
    <row r="1118" ht="15.75" hidden="1" customHeight="1">
      <c r="A1118" s="94" t="s">
        <v>342</v>
      </c>
      <c r="B1118" s="94"/>
      <c r="C1118" s="94">
        <v>11520.0</v>
      </c>
      <c r="D1118" s="94">
        <v>11580.0</v>
      </c>
      <c r="E1118" s="94">
        <v>60.0</v>
      </c>
      <c r="F1118" s="94" t="s">
        <v>345</v>
      </c>
      <c r="G1118" s="94" t="s">
        <v>49</v>
      </c>
    </row>
    <row r="1119" ht="15.75" hidden="1" customHeight="1">
      <c r="A1119" s="94" t="s">
        <v>342</v>
      </c>
      <c r="B1119" s="94"/>
      <c r="C1119" s="94">
        <v>12240.0</v>
      </c>
      <c r="D1119" s="94">
        <v>12300.0</v>
      </c>
      <c r="E1119" s="94">
        <v>60.0</v>
      </c>
      <c r="F1119" s="94" t="s">
        <v>346</v>
      </c>
      <c r="G1119" s="94" t="s">
        <v>49</v>
      </c>
    </row>
    <row r="1120" ht="15.75" hidden="1" customHeight="1">
      <c r="A1120" s="94" t="s">
        <v>342</v>
      </c>
      <c r="B1120" s="94"/>
      <c r="C1120" s="94">
        <v>13800.0</v>
      </c>
      <c r="D1120" s="94">
        <v>13860.0</v>
      </c>
      <c r="E1120" s="94">
        <v>60.0</v>
      </c>
      <c r="F1120" s="94" t="s">
        <v>347</v>
      </c>
      <c r="G1120" s="94" t="s">
        <v>49</v>
      </c>
    </row>
    <row r="1121" ht="15.75" hidden="1" customHeight="1">
      <c r="A1121" s="94" t="s">
        <v>342</v>
      </c>
      <c r="B1121" s="94"/>
      <c r="C1121" s="94">
        <v>15000.0</v>
      </c>
      <c r="D1121" s="94">
        <v>15060.0</v>
      </c>
      <c r="E1121" s="94">
        <v>60.0</v>
      </c>
      <c r="F1121" s="94" t="s">
        <v>348</v>
      </c>
      <c r="G1121" s="94" t="s">
        <v>49</v>
      </c>
    </row>
    <row r="1122" ht="15.75" hidden="1" customHeight="1">
      <c r="A1122" s="94" t="s">
        <v>342</v>
      </c>
      <c r="B1122" s="94"/>
      <c r="C1122" s="94">
        <v>23640.0</v>
      </c>
      <c r="D1122" s="94">
        <v>23700.0</v>
      </c>
      <c r="E1122" s="94">
        <v>60.0</v>
      </c>
      <c r="F1122" s="94" t="s">
        <v>349</v>
      </c>
      <c r="G1122" s="94" t="s">
        <v>49</v>
      </c>
    </row>
    <row r="1123" ht="15.75" hidden="1" customHeight="1">
      <c r="A1123" s="94" t="s">
        <v>342</v>
      </c>
      <c r="B1123" s="94"/>
      <c r="C1123" s="94">
        <v>24000.0</v>
      </c>
      <c r="D1123" s="94">
        <v>24060.0</v>
      </c>
      <c r="E1123" s="94">
        <v>60.0</v>
      </c>
      <c r="F1123" s="94" t="s">
        <v>350</v>
      </c>
      <c r="G1123" s="94" t="s">
        <v>49</v>
      </c>
    </row>
    <row r="1124" ht="15.75" hidden="1" customHeight="1">
      <c r="A1124" s="94" t="s">
        <v>342</v>
      </c>
      <c r="B1124" s="94"/>
      <c r="C1124" s="94">
        <v>25200.0</v>
      </c>
      <c r="D1124" s="94">
        <v>25260.0</v>
      </c>
      <c r="E1124" s="94">
        <v>60.0</v>
      </c>
      <c r="F1124" s="94" t="s">
        <v>351</v>
      </c>
      <c r="G1124" s="94" t="s">
        <v>49</v>
      </c>
    </row>
    <row r="1125" ht="15.75" hidden="1" customHeight="1">
      <c r="A1125" s="94" t="s">
        <v>342</v>
      </c>
      <c r="B1125" s="94"/>
      <c r="C1125" s="94">
        <v>28260.0</v>
      </c>
      <c r="D1125" s="94">
        <v>28320.0</v>
      </c>
      <c r="E1125" s="94">
        <v>60.0</v>
      </c>
      <c r="F1125" s="94" t="s">
        <v>352</v>
      </c>
      <c r="G1125" s="94" t="s">
        <v>49</v>
      </c>
    </row>
    <row r="1126" ht="15.75" customHeight="1">
      <c r="A1126" s="94" t="s">
        <v>200</v>
      </c>
      <c r="B1126" s="94" t="s">
        <v>200</v>
      </c>
      <c r="C1126" s="94">
        <v>2464.552</v>
      </c>
      <c r="D1126" s="94">
        <v>2464.966</v>
      </c>
      <c r="E1126" s="94">
        <v>0.414</v>
      </c>
      <c r="F1126" s="94" t="s">
        <v>420</v>
      </c>
      <c r="G1126" s="94" t="s">
        <v>49</v>
      </c>
    </row>
    <row r="1127" ht="15.75" customHeight="1">
      <c r="A1127" s="94" t="s">
        <v>200</v>
      </c>
      <c r="B1127" s="94" t="s">
        <v>200</v>
      </c>
      <c r="C1127" s="94">
        <v>2475.53</v>
      </c>
      <c r="D1127" s="94">
        <v>2476.022</v>
      </c>
      <c r="E1127" s="94">
        <v>0.492</v>
      </c>
      <c r="F1127" s="94" t="s">
        <v>501</v>
      </c>
      <c r="G1127" s="94" t="s">
        <v>49</v>
      </c>
    </row>
    <row r="1128" ht="15.75" customHeight="1">
      <c r="A1128" s="94" t="s">
        <v>200</v>
      </c>
      <c r="B1128" s="94" t="s">
        <v>200</v>
      </c>
      <c r="C1128" s="94">
        <v>2490.814</v>
      </c>
      <c r="D1128" s="94">
        <v>2491.598</v>
      </c>
      <c r="E1128" s="94">
        <v>0.784</v>
      </c>
      <c r="F1128" s="94" t="s">
        <v>502</v>
      </c>
      <c r="G1128" s="94" t="s">
        <v>49</v>
      </c>
    </row>
    <row r="1129" ht="15.75" customHeight="1">
      <c r="A1129" s="94" t="s">
        <v>200</v>
      </c>
      <c r="B1129" s="94" t="s">
        <v>200</v>
      </c>
      <c r="C1129" s="94">
        <v>2700.985</v>
      </c>
      <c r="D1129" s="94">
        <v>2701.993</v>
      </c>
      <c r="E1129" s="94">
        <v>1.008</v>
      </c>
      <c r="F1129" s="94" t="s">
        <v>503</v>
      </c>
      <c r="G1129" s="94" t="s">
        <v>49</v>
      </c>
    </row>
    <row r="1130" ht="15.75" customHeight="1">
      <c r="A1130" s="94" t="s">
        <v>200</v>
      </c>
      <c r="B1130" s="94" t="s">
        <v>200</v>
      </c>
      <c r="C1130" s="94">
        <v>2715.289</v>
      </c>
      <c r="D1130" s="94">
        <v>2716.649</v>
      </c>
      <c r="E1130" s="94">
        <v>1.36</v>
      </c>
      <c r="F1130" s="94" t="s">
        <v>504</v>
      </c>
      <c r="G1130" s="94" t="s">
        <v>49</v>
      </c>
    </row>
    <row r="1131" ht="15.75" customHeight="1">
      <c r="A1131" s="94" t="s">
        <v>200</v>
      </c>
      <c r="B1131" s="94" t="s">
        <v>200</v>
      </c>
      <c r="C1131" s="94">
        <v>2717.46</v>
      </c>
      <c r="D1131" s="94">
        <v>2719.112</v>
      </c>
      <c r="E1131" s="94">
        <v>1.652</v>
      </c>
      <c r="F1131" s="94" t="s">
        <v>505</v>
      </c>
      <c r="G1131" s="94" t="s">
        <v>49</v>
      </c>
    </row>
    <row r="1132" ht="15.75" customHeight="1">
      <c r="A1132" s="94" t="s">
        <v>200</v>
      </c>
      <c r="B1132" s="94" t="s">
        <v>200</v>
      </c>
      <c r="C1132" s="94">
        <v>2720.572</v>
      </c>
      <c r="D1132" s="94">
        <v>2720.767</v>
      </c>
      <c r="E1132" s="94">
        <v>0.195</v>
      </c>
      <c r="F1132" s="94" t="s">
        <v>506</v>
      </c>
      <c r="G1132" s="94" t="s">
        <v>49</v>
      </c>
    </row>
    <row r="1133" ht="15.75" customHeight="1">
      <c r="A1133" s="94" t="s">
        <v>200</v>
      </c>
      <c r="B1133" s="94" t="s">
        <v>200</v>
      </c>
      <c r="C1133" s="94">
        <v>2722.06</v>
      </c>
      <c r="D1133" s="94">
        <v>2722.605</v>
      </c>
      <c r="E1133" s="94">
        <v>0.545</v>
      </c>
      <c r="F1133" s="94" t="s">
        <v>386</v>
      </c>
      <c r="G1133" s="94" t="s">
        <v>49</v>
      </c>
    </row>
    <row r="1134" ht="15.75" customHeight="1">
      <c r="A1134" s="94" t="s">
        <v>200</v>
      </c>
      <c r="B1134" s="94" t="s">
        <v>200</v>
      </c>
      <c r="C1134" s="94">
        <v>2723.455</v>
      </c>
      <c r="D1134" s="94">
        <v>2723.977</v>
      </c>
      <c r="E1134" s="94">
        <v>0.522</v>
      </c>
      <c r="F1134" s="94" t="s">
        <v>506</v>
      </c>
      <c r="G1134" s="94" t="s">
        <v>49</v>
      </c>
    </row>
    <row r="1135" ht="15.75" customHeight="1">
      <c r="A1135" s="94" t="s">
        <v>200</v>
      </c>
      <c r="B1135" s="94" t="s">
        <v>200</v>
      </c>
      <c r="C1135" s="94">
        <v>2725.436</v>
      </c>
      <c r="D1135" s="94">
        <v>2726.136</v>
      </c>
      <c r="E1135" s="94">
        <v>0.7</v>
      </c>
      <c r="F1135" s="94" t="s">
        <v>386</v>
      </c>
      <c r="G1135" s="94" t="s">
        <v>49</v>
      </c>
    </row>
    <row r="1136" ht="15.75" customHeight="1">
      <c r="A1136" s="94" t="s">
        <v>200</v>
      </c>
      <c r="B1136" s="94" t="s">
        <v>200</v>
      </c>
      <c r="C1136" s="94">
        <v>2746.416</v>
      </c>
      <c r="D1136" s="94">
        <v>2747.623</v>
      </c>
      <c r="E1136" s="94">
        <v>1.207</v>
      </c>
      <c r="F1136" s="94" t="s">
        <v>507</v>
      </c>
      <c r="G1136" s="94" t="s">
        <v>49</v>
      </c>
    </row>
    <row r="1137" ht="15.75" customHeight="1">
      <c r="A1137" s="94" t="s">
        <v>200</v>
      </c>
      <c r="B1137" s="94" t="s">
        <v>200</v>
      </c>
      <c r="C1137" s="94">
        <v>2748.652</v>
      </c>
      <c r="D1137" s="94">
        <v>2749.497</v>
      </c>
      <c r="E1137" s="94">
        <v>0.845</v>
      </c>
      <c r="F1137" s="94" t="s">
        <v>508</v>
      </c>
      <c r="G1137" s="94" t="s">
        <v>49</v>
      </c>
    </row>
    <row r="1138" ht="15.75" customHeight="1">
      <c r="A1138" s="94" t="s">
        <v>200</v>
      </c>
      <c r="B1138" s="94" t="s">
        <v>200</v>
      </c>
      <c r="C1138" s="94">
        <v>2750.793</v>
      </c>
      <c r="D1138" s="94">
        <v>2751.572</v>
      </c>
      <c r="E1138" s="94">
        <v>0.779</v>
      </c>
      <c r="F1138" s="94" t="s">
        <v>509</v>
      </c>
      <c r="G1138" s="94" t="s">
        <v>49</v>
      </c>
    </row>
    <row r="1139" ht="15.75" customHeight="1">
      <c r="A1139" s="94" t="s">
        <v>200</v>
      </c>
      <c r="B1139" s="94" t="s">
        <v>200</v>
      </c>
      <c r="C1139" s="94">
        <v>2752.553</v>
      </c>
      <c r="D1139" s="94">
        <v>2753.799</v>
      </c>
      <c r="E1139" s="94">
        <v>1.246</v>
      </c>
      <c r="F1139" s="94" t="s">
        <v>510</v>
      </c>
      <c r="G1139" s="94" t="s">
        <v>49</v>
      </c>
    </row>
    <row r="1140" ht="15.75" customHeight="1">
      <c r="A1140" s="94" t="s">
        <v>200</v>
      </c>
      <c r="B1140" s="94" t="s">
        <v>200</v>
      </c>
      <c r="C1140" s="94">
        <v>2754.771</v>
      </c>
      <c r="D1140" s="94">
        <v>2755.89</v>
      </c>
      <c r="E1140" s="94">
        <v>1.119</v>
      </c>
      <c r="F1140" s="94" t="s">
        <v>511</v>
      </c>
      <c r="G1140" s="94" t="s">
        <v>49</v>
      </c>
    </row>
    <row r="1141" ht="15.75" customHeight="1">
      <c r="A1141" s="94" t="s">
        <v>200</v>
      </c>
      <c r="B1141" s="94" t="s">
        <v>200</v>
      </c>
      <c r="C1141" s="94">
        <v>2757.156</v>
      </c>
      <c r="D1141" s="94">
        <v>2757.789</v>
      </c>
      <c r="E1141" s="94">
        <v>0.633</v>
      </c>
      <c r="F1141" s="94" t="s">
        <v>512</v>
      </c>
      <c r="G1141" s="94" t="s">
        <v>49</v>
      </c>
    </row>
    <row r="1142" ht="15.75" customHeight="1">
      <c r="A1142" s="94" t="s">
        <v>200</v>
      </c>
      <c r="B1142" s="94" t="s">
        <v>200</v>
      </c>
      <c r="C1142" s="94">
        <v>11519.965</v>
      </c>
      <c r="D1142" s="94">
        <v>11521.78</v>
      </c>
      <c r="E1142" s="94">
        <v>1.815</v>
      </c>
      <c r="F1142" s="94" t="s">
        <v>513</v>
      </c>
      <c r="G1142" s="94" t="s">
        <v>49</v>
      </c>
    </row>
    <row r="1143" ht="15.75" customHeight="1">
      <c r="A1143" s="94" t="s">
        <v>200</v>
      </c>
      <c r="B1143" s="94" t="s">
        <v>200</v>
      </c>
      <c r="C1143" s="94">
        <v>11523.797</v>
      </c>
      <c r="D1143" s="94">
        <v>11525.994</v>
      </c>
      <c r="E1143" s="94">
        <v>2.197</v>
      </c>
      <c r="F1143" s="94" t="s">
        <v>514</v>
      </c>
      <c r="G1143" s="94" t="s">
        <v>49</v>
      </c>
    </row>
    <row r="1144" ht="15.75" customHeight="1">
      <c r="A1144" s="94" t="s">
        <v>200</v>
      </c>
      <c r="B1144" s="94" t="s">
        <v>200</v>
      </c>
      <c r="C1144" s="94">
        <v>11529.262</v>
      </c>
      <c r="D1144" s="94">
        <v>11529.738</v>
      </c>
      <c r="E1144" s="94">
        <v>0.476</v>
      </c>
      <c r="F1144" s="94" t="s">
        <v>420</v>
      </c>
      <c r="G1144" s="94" t="s">
        <v>49</v>
      </c>
    </row>
    <row r="1145" ht="15.75" customHeight="1">
      <c r="A1145" s="94" t="s">
        <v>200</v>
      </c>
      <c r="B1145" s="94" t="s">
        <v>200</v>
      </c>
      <c r="C1145" s="94">
        <v>11530.454</v>
      </c>
      <c r="D1145" s="94">
        <v>11532.957</v>
      </c>
      <c r="E1145" s="94">
        <v>2.503</v>
      </c>
      <c r="F1145" s="94" t="s">
        <v>515</v>
      </c>
      <c r="G1145" s="94" t="s">
        <v>49</v>
      </c>
    </row>
    <row r="1146" ht="15.75" customHeight="1">
      <c r="A1146" s="94" t="s">
        <v>200</v>
      </c>
      <c r="B1146" s="94" t="s">
        <v>200</v>
      </c>
      <c r="C1146" s="94">
        <v>11533.421</v>
      </c>
      <c r="D1146" s="94">
        <v>11534.268</v>
      </c>
      <c r="E1146" s="94">
        <v>0.847</v>
      </c>
      <c r="F1146" s="94" t="s">
        <v>288</v>
      </c>
      <c r="G1146" s="94" t="s">
        <v>49</v>
      </c>
    </row>
    <row r="1147" ht="15.75" customHeight="1">
      <c r="A1147" s="94" t="s">
        <v>200</v>
      </c>
      <c r="B1147" s="94" t="s">
        <v>200</v>
      </c>
      <c r="C1147" s="94">
        <v>11537.06</v>
      </c>
      <c r="D1147" s="94">
        <v>11538.421</v>
      </c>
      <c r="E1147" s="94">
        <v>1.361</v>
      </c>
      <c r="F1147" s="94" t="s">
        <v>516</v>
      </c>
      <c r="G1147" s="94" t="s">
        <v>49</v>
      </c>
    </row>
    <row r="1148" ht="15.75" customHeight="1">
      <c r="A1148" s="94" t="s">
        <v>200</v>
      </c>
      <c r="B1148" s="94" t="s">
        <v>200</v>
      </c>
      <c r="C1148" s="94">
        <v>11541.17</v>
      </c>
      <c r="D1148" s="94">
        <v>11542.415</v>
      </c>
      <c r="E1148" s="94">
        <v>1.245</v>
      </c>
      <c r="F1148" s="94" t="s">
        <v>517</v>
      </c>
      <c r="G1148" s="94" t="s">
        <v>49</v>
      </c>
    </row>
    <row r="1149" ht="15.75" customHeight="1">
      <c r="A1149" s="94" t="s">
        <v>200</v>
      </c>
      <c r="B1149" s="94" t="s">
        <v>200</v>
      </c>
      <c r="C1149" s="94">
        <v>11544.182</v>
      </c>
      <c r="D1149" s="94">
        <v>11544.99</v>
      </c>
      <c r="E1149" s="94">
        <v>0.808</v>
      </c>
      <c r="F1149" s="94" t="s">
        <v>518</v>
      </c>
      <c r="G1149" s="94" t="s">
        <v>49</v>
      </c>
    </row>
    <row r="1150" ht="15.75" customHeight="1">
      <c r="A1150" s="94" t="s">
        <v>200</v>
      </c>
      <c r="B1150" s="94" t="s">
        <v>200</v>
      </c>
      <c r="C1150" s="94">
        <v>11545.378</v>
      </c>
      <c r="D1150" s="94">
        <v>11546.606</v>
      </c>
      <c r="E1150" s="94">
        <v>1.228</v>
      </c>
      <c r="F1150" s="94" t="s">
        <v>288</v>
      </c>
      <c r="G1150" s="94" t="s">
        <v>49</v>
      </c>
    </row>
    <row r="1151" ht="15.75" customHeight="1">
      <c r="A1151" s="94" t="s">
        <v>200</v>
      </c>
      <c r="B1151" s="94" t="s">
        <v>200</v>
      </c>
      <c r="C1151" s="94">
        <v>11547.355</v>
      </c>
      <c r="D1151" s="94">
        <v>11548.203</v>
      </c>
      <c r="E1151" s="94">
        <v>0.848</v>
      </c>
      <c r="F1151" s="94" t="s">
        <v>288</v>
      </c>
      <c r="G1151" s="94" t="s">
        <v>49</v>
      </c>
    </row>
    <row r="1152" ht="15.75" customHeight="1">
      <c r="A1152" s="94" t="s">
        <v>200</v>
      </c>
      <c r="B1152" s="94" t="s">
        <v>200</v>
      </c>
      <c r="C1152" s="94">
        <v>11551.504</v>
      </c>
      <c r="D1152" s="94">
        <v>11552.214</v>
      </c>
      <c r="E1152" s="94">
        <v>0.71</v>
      </c>
      <c r="F1152" s="94" t="s">
        <v>519</v>
      </c>
      <c r="G1152" s="94" t="s">
        <v>49</v>
      </c>
    </row>
    <row r="1153" ht="15.75" customHeight="1">
      <c r="A1153" s="94" t="s">
        <v>200</v>
      </c>
      <c r="B1153" s="94" t="s">
        <v>200</v>
      </c>
      <c r="C1153" s="94">
        <v>11552.722</v>
      </c>
      <c r="D1153" s="94">
        <v>11553.16</v>
      </c>
      <c r="E1153" s="94">
        <v>0.438</v>
      </c>
      <c r="F1153" s="94" t="s">
        <v>309</v>
      </c>
      <c r="G1153" s="94" t="s">
        <v>49</v>
      </c>
    </row>
    <row r="1154" ht="15.75" customHeight="1">
      <c r="A1154" s="94" t="s">
        <v>200</v>
      </c>
      <c r="B1154" s="94" t="s">
        <v>200</v>
      </c>
      <c r="C1154" s="94">
        <v>11559.935</v>
      </c>
      <c r="D1154" s="94">
        <v>11561.051</v>
      </c>
      <c r="E1154" s="94">
        <v>1.116</v>
      </c>
      <c r="F1154" s="94" t="s">
        <v>520</v>
      </c>
      <c r="G1154" s="94" t="s">
        <v>49</v>
      </c>
    </row>
    <row r="1155" ht="15.75" customHeight="1">
      <c r="A1155" s="94" t="s">
        <v>200</v>
      </c>
      <c r="B1155" s="94" t="s">
        <v>200</v>
      </c>
      <c r="C1155" s="94">
        <v>11570.35</v>
      </c>
      <c r="D1155" s="94">
        <v>11574.332</v>
      </c>
      <c r="E1155" s="94">
        <v>3.982</v>
      </c>
      <c r="F1155" s="94" t="s">
        <v>521</v>
      </c>
      <c r="G1155" s="94" t="s">
        <v>49</v>
      </c>
    </row>
    <row r="1156" ht="15.75" customHeight="1">
      <c r="A1156" s="94" t="s">
        <v>200</v>
      </c>
      <c r="B1156" s="94" t="s">
        <v>200</v>
      </c>
      <c r="C1156" s="94">
        <v>11576.361</v>
      </c>
      <c r="D1156" s="94">
        <v>11577.22</v>
      </c>
      <c r="E1156" s="94">
        <v>0.859</v>
      </c>
      <c r="F1156" s="94" t="s">
        <v>522</v>
      </c>
      <c r="G1156" s="94" t="s">
        <v>49</v>
      </c>
    </row>
    <row r="1157" ht="15.75" customHeight="1">
      <c r="A1157" s="94" t="s">
        <v>200</v>
      </c>
      <c r="B1157" s="94" t="s">
        <v>200</v>
      </c>
      <c r="C1157" s="94">
        <v>12240.843</v>
      </c>
      <c r="D1157" s="94">
        <v>12245.155</v>
      </c>
      <c r="E1157" s="94">
        <v>4.312</v>
      </c>
      <c r="F1157" s="94" t="s">
        <v>288</v>
      </c>
      <c r="G1157" s="94" t="s">
        <v>49</v>
      </c>
    </row>
    <row r="1158" ht="15.75" customHeight="1">
      <c r="A1158" s="94" t="s">
        <v>200</v>
      </c>
      <c r="B1158" s="94" t="s">
        <v>200</v>
      </c>
      <c r="C1158" s="94">
        <v>12248.964</v>
      </c>
      <c r="D1158" s="94">
        <v>12250.169</v>
      </c>
      <c r="E1158" s="94">
        <v>1.205</v>
      </c>
      <c r="F1158" s="94" t="s">
        <v>288</v>
      </c>
      <c r="G1158" s="94" t="s">
        <v>49</v>
      </c>
    </row>
    <row r="1159" ht="15.75" customHeight="1">
      <c r="A1159" s="94" t="s">
        <v>200</v>
      </c>
      <c r="B1159" s="94" t="s">
        <v>200</v>
      </c>
      <c r="C1159" s="94">
        <v>12254.699</v>
      </c>
      <c r="D1159" s="94">
        <v>12255.642</v>
      </c>
      <c r="E1159" s="94">
        <v>0.943</v>
      </c>
      <c r="F1159" s="94" t="s">
        <v>288</v>
      </c>
      <c r="G1159" s="94" t="s">
        <v>49</v>
      </c>
    </row>
    <row r="1160" ht="15.75" customHeight="1">
      <c r="A1160" s="94" t="s">
        <v>200</v>
      </c>
      <c r="B1160" s="94" t="s">
        <v>200</v>
      </c>
      <c r="C1160" s="94">
        <v>12267.557</v>
      </c>
      <c r="D1160" s="94">
        <v>12269.054</v>
      </c>
      <c r="E1160" s="94">
        <v>1.497</v>
      </c>
      <c r="F1160" s="94" t="s">
        <v>288</v>
      </c>
      <c r="G1160" s="94" t="s">
        <v>49</v>
      </c>
    </row>
    <row r="1161" ht="15.75" customHeight="1">
      <c r="A1161" s="94" t="s">
        <v>200</v>
      </c>
      <c r="B1161" s="94" t="s">
        <v>200</v>
      </c>
      <c r="C1161" s="94">
        <v>12274.299</v>
      </c>
      <c r="D1161" s="94">
        <v>12275.572</v>
      </c>
      <c r="E1161" s="94">
        <v>1.273</v>
      </c>
      <c r="F1161" s="94" t="s">
        <v>288</v>
      </c>
      <c r="G1161" s="94" t="s">
        <v>49</v>
      </c>
    </row>
    <row r="1162" ht="15.75" customHeight="1">
      <c r="A1162" s="94" t="s">
        <v>200</v>
      </c>
      <c r="B1162" s="94" t="s">
        <v>200</v>
      </c>
      <c r="C1162" s="94">
        <v>12285.739</v>
      </c>
      <c r="D1162" s="94">
        <v>12293.771</v>
      </c>
      <c r="E1162" s="94">
        <v>8.032</v>
      </c>
      <c r="F1162" s="94" t="s">
        <v>288</v>
      </c>
      <c r="G1162" s="94" t="s">
        <v>49</v>
      </c>
    </row>
    <row r="1163" ht="15.75" customHeight="1">
      <c r="A1163" s="94" t="s">
        <v>200</v>
      </c>
      <c r="B1163" s="94" t="s">
        <v>200</v>
      </c>
      <c r="C1163" s="94">
        <v>12294.596</v>
      </c>
      <c r="D1163" s="94">
        <v>12299.68</v>
      </c>
      <c r="E1163" s="94">
        <v>5.084</v>
      </c>
      <c r="F1163" s="94" t="s">
        <v>288</v>
      </c>
      <c r="G1163" s="94" t="s">
        <v>49</v>
      </c>
    </row>
    <row r="1164" ht="15.75" customHeight="1">
      <c r="A1164" s="94" t="s">
        <v>200</v>
      </c>
      <c r="B1164" s="94" t="s">
        <v>200</v>
      </c>
      <c r="C1164" s="94">
        <v>13801.631</v>
      </c>
      <c r="D1164" s="94">
        <v>13802.459</v>
      </c>
      <c r="E1164" s="94">
        <v>0.828</v>
      </c>
      <c r="F1164" s="94" t="s">
        <v>523</v>
      </c>
      <c r="G1164" s="94" t="s">
        <v>49</v>
      </c>
    </row>
    <row r="1165" ht="15.75" customHeight="1">
      <c r="A1165" s="94" t="s">
        <v>200</v>
      </c>
      <c r="B1165" s="94" t="s">
        <v>200</v>
      </c>
      <c r="C1165" s="94">
        <v>13820.726</v>
      </c>
      <c r="D1165" s="94">
        <v>13821.396</v>
      </c>
      <c r="E1165" s="94">
        <v>0.67</v>
      </c>
      <c r="F1165" s="94">
        <v>0.0</v>
      </c>
      <c r="G1165" s="94" t="s">
        <v>49</v>
      </c>
    </row>
    <row r="1166" ht="15.75" customHeight="1">
      <c r="A1166" s="94" t="s">
        <v>200</v>
      </c>
      <c r="B1166" s="94" t="s">
        <v>200</v>
      </c>
      <c r="C1166" s="94">
        <v>13827.719</v>
      </c>
      <c r="D1166" s="94">
        <v>13829.057</v>
      </c>
      <c r="E1166" s="94">
        <v>1.338</v>
      </c>
      <c r="F1166" s="94" t="s">
        <v>524</v>
      </c>
      <c r="G1166" s="94" t="s">
        <v>49</v>
      </c>
    </row>
    <row r="1167" ht="15.75" customHeight="1">
      <c r="A1167" s="94" t="s">
        <v>200</v>
      </c>
      <c r="B1167" s="94" t="s">
        <v>200</v>
      </c>
      <c r="C1167" s="94">
        <v>15028.62</v>
      </c>
      <c r="D1167" s="94">
        <v>15031.547</v>
      </c>
      <c r="E1167" s="94">
        <v>2.927</v>
      </c>
      <c r="F1167" s="94" t="s">
        <v>525</v>
      </c>
      <c r="G1167" s="94" t="s">
        <v>49</v>
      </c>
    </row>
    <row r="1168" ht="15.75" customHeight="1">
      <c r="A1168" s="94" t="s">
        <v>200</v>
      </c>
      <c r="B1168" s="94" t="s">
        <v>200</v>
      </c>
      <c r="C1168" s="94">
        <v>15032.254</v>
      </c>
      <c r="D1168" s="94">
        <v>15034.061</v>
      </c>
      <c r="E1168" s="94">
        <v>1.807</v>
      </c>
      <c r="F1168" s="94">
        <v>0.0</v>
      </c>
      <c r="G1168" s="94" t="s">
        <v>49</v>
      </c>
    </row>
    <row r="1169" ht="15.75" customHeight="1">
      <c r="A1169" s="94" t="s">
        <v>200</v>
      </c>
      <c r="B1169" s="94" t="s">
        <v>200</v>
      </c>
      <c r="C1169" s="94">
        <v>15037.929</v>
      </c>
      <c r="D1169" s="94">
        <v>15038.397</v>
      </c>
      <c r="E1169" s="94">
        <v>0.468</v>
      </c>
      <c r="F1169" s="94" t="s">
        <v>526</v>
      </c>
      <c r="G1169" s="94" t="s">
        <v>49</v>
      </c>
    </row>
    <row r="1170" ht="15.75" customHeight="1">
      <c r="A1170" s="94" t="s">
        <v>200</v>
      </c>
      <c r="B1170" s="94" t="s">
        <v>200</v>
      </c>
      <c r="C1170" s="94">
        <v>15039.769</v>
      </c>
      <c r="D1170" s="94">
        <v>15040.102</v>
      </c>
      <c r="E1170" s="94">
        <v>0.333</v>
      </c>
      <c r="F1170" s="94" t="s">
        <v>527</v>
      </c>
      <c r="G1170" s="94" t="s">
        <v>49</v>
      </c>
    </row>
    <row r="1171" ht="15.75" customHeight="1">
      <c r="A1171" s="94" t="s">
        <v>200</v>
      </c>
      <c r="B1171" s="94" t="s">
        <v>200</v>
      </c>
      <c r="C1171" s="94">
        <v>15041.345</v>
      </c>
      <c r="D1171" s="94">
        <v>15043.371</v>
      </c>
      <c r="E1171" s="94">
        <v>2.026</v>
      </c>
      <c r="F1171" s="94" t="s">
        <v>528</v>
      </c>
      <c r="G1171" s="94" t="s">
        <v>49</v>
      </c>
    </row>
    <row r="1172" ht="15.75" customHeight="1">
      <c r="A1172" s="94" t="s">
        <v>200</v>
      </c>
      <c r="B1172" s="94" t="s">
        <v>200</v>
      </c>
      <c r="C1172" s="94">
        <v>15043.553</v>
      </c>
      <c r="D1172" s="94">
        <v>15044.511</v>
      </c>
      <c r="E1172" s="94">
        <v>0.958</v>
      </c>
      <c r="F1172" s="94" t="s">
        <v>439</v>
      </c>
      <c r="G1172" s="94" t="s">
        <v>49</v>
      </c>
    </row>
    <row r="1173" ht="15.75" customHeight="1">
      <c r="A1173" s="94" t="s">
        <v>200</v>
      </c>
      <c r="B1173" s="94" t="s">
        <v>200</v>
      </c>
      <c r="C1173" s="94">
        <v>15045.092</v>
      </c>
      <c r="D1173" s="94">
        <v>15046.774</v>
      </c>
      <c r="E1173" s="94">
        <v>1.682</v>
      </c>
      <c r="F1173" s="94" t="s">
        <v>529</v>
      </c>
      <c r="G1173" s="94" t="s">
        <v>49</v>
      </c>
    </row>
    <row r="1174" ht="15.75" customHeight="1">
      <c r="A1174" s="94" t="s">
        <v>200</v>
      </c>
      <c r="B1174" s="94" t="s">
        <v>200</v>
      </c>
      <c r="C1174" s="94">
        <v>15047.084</v>
      </c>
      <c r="D1174" s="94">
        <v>15050.69</v>
      </c>
      <c r="E1174" s="94">
        <v>3.606</v>
      </c>
      <c r="F1174" s="94">
        <v>0.0</v>
      </c>
      <c r="G1174" s="94" t="s">
        <v>49</v>
      </c>
    </row>
    <row r="1175" ht="15.75" customHeight="1">
      <c r="A1175" s="94" t="s">
        <v>200</v>
      </c>
      <c r="B1175" s="94" t="s">
        <v>200</v>
      </c>
      <c r="C1175" s="94">
        <v>15050.953</v>
      </c>
      <c r="D1175" s="94">
        <v>15054.112</v>
      </c>
      <c r="E1175" s="94">
        <v>3.159</v>
      </c>
      <c r="F1175" s="94">
        <v>0.0</v>
      </c>
      <c r="G1175" s="94" t="s">
        <v>49</v>
      </c>
    </row>
    <row r="1176" ht="15.75" customHeight="1">
      <c r="A1176" s="94" t="s">
        <v>200</v>
      </c>
      <c r="B1176" s="94" t="s">
        <v>200</v>
      </c>
      <c r="C1176" s="94">
        <v>15054.913</v>
      </c>
      <c r="D1176" s="94">
        <v>15056.425</v>
      </c>
      <c r="E1176" s="94">
        <v>1.512</v>
      </c>
      <c r="F1176" s="94">
        <v>0.0</v>
      </c>
      <c r="G1176" s="94" t="s">
        <v>49</v>
      </c>
    </row>
    <row r="1177" ht="15.75" customHeight="1">
      <c r="A1177" s="94" t="s">
        <v>200</v>
      </c>
      <c r="B1177" s="94" t="s">
        <v>200</v>
      </c>
      <c r="C1177" s="94">
        <v>15056.85</v>
      </c>
      <c r="D1177" s="94">
        <v>15057.693</v>
      </c>
      <c r="E1177" s="94">
        <v>0.843</v>
      </c>
      <c r="F1177" s="94">
        <v>0.0</v>
      </c>
      <c r="G1177" s="94" t="s">
        <v>49</v>
      </c>
    </row>
    <row r="1178" ht="15.75" customHeight="1">
      <c r="A1178" s="94" t="s">
        <v>200</v>
      </c>
      <c r="B1178" s="94" t="s">
        <v>200</v>
      </c>
      <c r="C1178" s="94">
        <v>15058.133</v>
      </c>
      <c r="D1178" s="94">
        <v>15059.569</v>
      </c>
      <c r="E1178" s="94">
        <v>1.436</v>
      </c>
      <c r="F1178" s="94">
        <v>0.0</v>
      </c>
      <c r="G1178" s="94" t="s">
        <v>49</v>
      </c>
    </row>
    <row r="1179" ht="15.75" customHeight="1">
      <c r="A1179" s="94" t="s">
        <v>200</v>
      </c>
      <c r="B1179" s="94" t="s">
        <v>200</v>
      </c>
      <c r="C1179" s="94">
        <v>23640.663</v>
      </c>
      <c r="D1179" s="94">
        <v>23641.167</v>
      </c>
      <c r="E1179" s="94">
        <v>0.504</v>
      </c>
      <c r="F1179" s="94" t="s">
        <v>530</v>
      </c>
      <c r="G1179" s="94" t="s">
        <v>49</v>
      </c>
    </row>
    <row r="1180" ht="15.75" customHeight="1">
      <c r="A1180" s="94" t="s">
        <v>200</v>
      </c>
      <c r="B1180" s="94" t="s">
        <v>200</v>
      </c>
      <c r="C1180" s="94">
        <v>23642.194</v>
      </c>
      <c r="D1180" s="94">
        <v>23642.828</v>
      </c>
      <c r="E1180" s="94">
        <v>0.634</v>
      </c>
      <c r="F1180" s="94" t="s">
        <v>531</v>
      </c>
      <c r="G1180" s="94" t="s">
        <v>49</v>
      </c>
    </row>
    <row r="1181" ht="15.75" customHeight="1">
      <c r="A1181" s="94" t="s">
        <v>200</v>
      </c>
      <c r="B1181" s="94" t="s">
        <v>200</v>
      </c>
      <c r="C1181" s="94">
        <v>23666.111</v>
      </c>
      <c r="D1181" s="94">
        <v>23666.471</v>
      </c>
      <c r="E1181" s="94">
        <v>0.36</v>
      </c>
      <c r="F1181" s="94" t="s">
        <v>532</v>
      </c>
      <c r="G1181" s="94" t="s">
        <v>49</v>
      </c>
    </row>
    <row r="1182" ht="15.75" customHeight="1">
      <c r="A1182" s="94" t="s">
        <v>200</v>
      </c>
      <c r="B1182" s="94" t="s">
        <v>200</v>
      </c>
      <c r="C1182" s="94">
        <v>23677.077</v>
      </c>
      <c r="D1182" s="94">
        <v>23677.498</v>
      </c>
      <c r="E1182" s="94">
        <v>0.421</v>
      </c>
      <c r="F1182" s="94" t="s">
        <v>423</v>
      </c>
      <c r="G1182" s="94" t="s">
        <v>49</v>
      </c>
    </row>
    <row r="1183" ht="15.75" customHeight="1">
      <c r="A1183" s="94" t="s">
        <v>200</v>
      </c>
      <c r="B1183" s="94" t="s">
        <v>200</v>
      </c>
      <c r="C1183" s="94">
        <v>23688.762</v>
      </c>
      <c r="D1183" s="94">
        <v>23689.038</v>
      </c>
      <c r="E1183" s="94">
        <v>0.276</v>
      </c>
      <c r="F1183" s="94" t="s">
        <v>533</v>
      </c>
      <c r="G1183" s="94" t="s">
        <v>49</v>
      </c>
    </row>
    <row r="1184" ht="15.75" hidden="1" customHeight="1">
      <c r="A1184" s="94" t="s">
        <v>388</v>
      </c>
      <c r="B1184" s="94" t="s">
        <v>198</v>
      </c>
      <c r="C1184" s="94">
        <v>2460.106</v>
      </c>
      <c r="D1184" s="94">
        <v>2463.05</v>
      </c>
      <c r="E1184" s="94">
        <v>2.944</v>
      </c>
      <c r="F1184" s="94" t="s">
        <v>259</v>
      </c>
      <c r="G1184" s="94" t="s">
        <v>49</v>
      </c>
    </row>
    <row r="1185" ht="15.75" hidden="1" customHeight="1">
      <c r="A1185" s="94" t="s">
        <v>388</v>
      </c>
      <c r="B1185" s="94" t="s">
        <v>198</v>
      </c>
      <c r="C1185" s="94">
        <v>2466.345</v>
      </c>
      <c r="D1185" s="94">
        <v>2471.282</v>
      </c>
      <c r="E1185" s="94">
        <v>4.937</v>
      </c>
      <c r="F1185" s="94" t="s">
        <v>257</v>
      </c>
      <c r="G1185" s="94" t="s">
        <v>49</v>
      </c>
    </row>
    <row r="1186" ht="15.75" hidden="1" customHeight="1">
      <c r="A1186" s="94" t="s">
        <v>388</v>
      </c>
      <c r="B1186" s="94" t="s">
        <v>198</v>
      </c>
      <c r="C1186" s="94">
        <v>2472.384</v>
      </c>
      <c r="D1186" s="94">
        <v>2475.543</v>
      </c>
      <c r="E1186" s="94">
        <v>3.159</v>
      </c>
      <c r="F1186" s="94" t="s">
        <v>257</v>
      </c>
      <c r="G1186" s="94" t="s">
        <v>49</v>
      </c>
    </row>
    <row r="1187" ht="15.75" hidden="1" customHeight="1">
      <c r="A1187" s="94" t="s">
        <v>388</v>
      </c>
      <c r="B1187" s="94" t="s">
        <v>198</v>
      </c>
      <c r="C1187" s="94">
        <v>2475.925</v>
      </c>
      <c r="D1187" s="94">
        <v>2477.9</v>
      </c>
      <c r="E1187" s="94">
        <v>1.975</v>
      </c>
      <c r="F1187" s="94" t="s">
        <v>257</v>
      </c>
      <c r="G1187" s="94" t="s">
        <v>49</v>
      </c>
    </row>
    <row r="1188" ht="15.75" hidden="1" customHeight="1">
      <c r="A1188" s="94" t="s">
        <v>388</v>
      </c>
      <c r="B1188" s="94" t="s">
        <v>198</v>
      </c>
      <c r="C1188" s="94">
        <v>2479.26</v>
      </c>
      <c r="D1188" s="94">
        <v>2481.508</v>
      </c>
      <c r="E1188" s="94">
        <v>2.248</v>
      </c>
      <c r="F1188" s="94" t="s">
        <v>257</v>
      </c>
      <c r="G1188" s="94" t="s">
        <v>49</v>
      </c>
    </row>
    <row r="1189" ht="15.75" hidden="1" customHeight="1">
      <c r="A1189" s="94" t="s">
        <v>388</v>
      </c>
      <c r="B1189" s="94" t="s">
        <v>198</v>
      </c>
      <c r="C1189" s="94">
        <v>2483.379</v>
      </c>
      <c r="D1189" s="94">
        <v>2484.298</v>
      </c>
      <c r="E1189" s="94">
        <v>0.919</v>
      </c>
      <c r="F1189" s="94" t="s">
        <v>257</v>
      </c>
      <c r="G1189" s="94" t="s">
        <v>49</v>
      </c>
    </row>
    <row r="1190" ht="15.75" hidden="1" customHeight="1">
      <c r="A1190" s="94" t="s">
        <v>388</v>
      </c>
      <c r="B1190" s="94" t="s">
        <v>198</v>
      </c>
      <c r="C1190" s="94">
        <v>2490.243</v>
      </c>
      <c r="D1190" s="94">
        <v>2491.597</v>
      </c>
      <c r="E1190" s="94">
        <v>1.354</v>
      </c>
      <c r="F1190" s="94" t="s">
        <v>257</v>
      </c>
      <c r="G1190" s="94" t="s">
        <v>49</v>
      </c>
    </row>
    <row r="1191" ht="15.75" hidden="1" customHeight="1">
      <c r="A1191" s="94" t="s">
        <v>388</v>
      </c>
      <c r="B1191" s="94" t="s">
        <v>198</v>
      </c>
      <c r="C1191" s="94">
        <v>2493.523</v>
      </c>
      <c r="D1191" s="94">
        <v>2495.12</v>
      </c>
      <c r="E1191" s="94">
        <v>1.597</v>
      </c>
      <c r="F1191" s="94" t="s">
        <v>257</v>
      </c>
      <c r="G1191" s="94" t="s">
        <v>49</v>
      </c>
    </row>
    <row r="1192" ht="15.75" hidden="1" customHeight="1">
      <c r="A1192" s="94" t="s">
        <v>388</v>
      </c>
      <c r="B1192" s="94" t="s">
        <v>198</v>
      </c>
      <c r="C1192" s="94">
        <v>2496.913</v>
      </c>
      <c r="D1192" s="94">
        <v>2498.526</v>
      </c>
      <c r="E1192" s="94">
        <v>1.613</v>
      </c>
      <c r="F1192" s="94" t="s">
        <v>257</v>
      </c>
      <c r="G1192" s="94" t="s">
        <v>49</v>
      </c>
    </row>
    <row r="1193" ht="15.75" hidden="1" customHeight="1">
      <c r="A1193" s="94" t="s">
        <v>388</v>
      </c>
      <c r="B1193" s="94" t="s">
        <v>198</v>
      </c>
      <c r="C1193" s="94">
        <v>2499.964</v>
      </c>
      <c r="D1193" s="94">
        <v>2500.655</v>
      </c>
      <c r="E1193" s="94">
        <v>0.691</v>
      </c>
      <c r="F1193" s="94" t="s">
        <v>259</v>
      </c>
      <c r="G1193" s="94" t="s">
        <v>49</v>
      </c>
    </row>
    <row r="1194" ht="15.75" hidden="1" customHeight="1">
      <c r="A1194" s="94" t="s">
        <v>388</v>
      </c>
      <c r="B1194" s="94" t="s">
        <v>198</v>
      </c>
      <c r="C1194" s="94">
        <v>2503.245</v>
      </c>
      <c r="D1194" s="94">
        <v>2503.841</v>
      </c>
      <c r="E1194" s="94">
        <v>0.596</v>
      </c>
      <c r="F1194" s="94" t="s">
        <v>259</v>
      </c>
      <c r="G1194" s="94" t="s">
        <v>49</v>
      </c>
    </row>
    <row r="1195" ht="15.75" hidden="1" customHeight="1">
      <c r="A1195" s="94" t="s">
        <v>388</v>
      </c>
      <c r="B1195" s="94" t="s">
        <v>198</v>
      </c>
      <c r="C1195" s="94">
        <v>2506.676</v>
      </c>
      <c r="D1195" s="94">
        <v>2506.963</v>
      </c>
      <c r="E1195" s="94">
        <v>0.287</v>
      </c>
      <c r="F1195" s="94" t="s">
        <v>259</v>
      </c>
      <c r="G1195" s="94" t="s">
        <v>49</v>
      </c>
    </row>
    <row r="1196" ht="15.75" hidden="1" customHeight="1">
      <c r="A1196" s="94" t="s">
        <v>388</v>
      </c>
      <c r="B1196" s="94" t="s">
        <v>198</v>
      </c>
      <c r="C1196" s="94">
        <v>2507.449</v>
      </c>
      <c r="D1196" s="94">
        <v>2508.798</v>
      </c>
      <c r="E1196" s="94">
        <v>1.349</v>
      </c>
      <c r="F1196" s="94" t="s">
        <v>259</v>
      </c>
      <c r="G1196" s="94" t="s">
        <v>49</v>
      </c>
    </row>
    <row r="1197" ht="15.75" hidden="1" customHeight="1">
      <c r="A1197" s="94" t="s">
        <v>388</v>
      </c>
      <c r="B1197" s="94" t="s">
        <v>198</v>
      </c>
      <c r="C1197" s="94">
        <v>2509.303</v>
      </c>
      <c r="D1197" s="94">
        <v>2509.634</v>
      </c>
      <c r="E1197" s="94">
        <v>0.331</v>
      </c>
      <c r="F1197" s="94" t="s">
        <v>259</v>
      </c>
      <c r="G1197" s="94" t="s">
        <v>49</v>
      </c>
    </row>
    <row r="1198" ht="15.75" hidden="1" customHeight="1">
      <c r="A1198" s="94" t="s">
        <v>388</v>
      </c>
      <c r="B1198" s="94" t="s">
        <v>198</v>
      </c>
      <c r="C1198" s="94">
        <v>2514.05</v>
      </c>
      <c r="D1198" s="94">
        <v>2514.552</v>
      </c>
      <c r="E1198" s="94">
        <v>0.502</v>
      </c>
      <c r="F1198" s="94" t="s">
        <v>259</v>
      </c>
      <c r="G1198" s="94" t="s">
        <v>49</v>
      </c>
    </row>
    <row r="1199" ht="15.75" hidden="1" customHeight="1">
      <c r="A1199" s="94" t="s">
        <v>388</v>
      </c>
      <c r="B1199" s="94" t="s">
        <v>198</v>
      </c>
      <c r="C1199" s="94">
        <v>2517.43</v>
      </c>
      <c r="D1199" s="94">
        <v>2519.205</v>
      </c>
      <c r="E1199" s="94">
        <v>1.775</v>
      </c>
      <c r="F1199" s="94" t="s">
        <v>259</v>
      </c>
      <c r="G1199" s="94" t="s">
        <v>49</v>
      </c>
    </row>
    <row r="1200" ht="15.75" hidden="1" customHeight="1">
      <c r="A1200" s="94" t="s">
        <v>388</v>
      </c>
      <c r="B1200" s="94" t="s">
        <v>198</v>
      </c>
      <c r="C1200" s="94">
        <v>2519.809</v>
      </c>
      <c r="D1200" s="94">
        <v>2521.149</v>
      </c>
      <c r="E1200" s="94">
        <v>1.34</v>
      </c>
      <c r="F1200" s="94" t="s">
        <v>259</v>
      </c>
      <c r="G1200" s="94" t="s">
        <v>49</v>
      </c>
    </row>
    <row r="1201" ht="15.75" hidden="1" customHeight="1">
      <c r="A1201" s="94" t="s">
        <v>388</v>
      </c>
      <c r="B1201" s="94" t="s">
        <v>198</v>
      </c>
      <c r="C1201" s="94">
        <v>2702.49</v>
      </c>
      <c r="D1201" s="94">
        <v>2702.932</v>
      </c>
      <c r="E1201" s="94">
        <v>0.442</v>
      </c>
      <c r="F1201" s="94" t="s">
        <v>256</v>
      </c>
      <c r="G1201" s="94" t="s">
        <v>49</v>
      </c>
    </row>
    <row r="1202" ht="15.75" hidden="1" customHeight="1">
      <c r="A1202" s="94" t="s">
        <v>388</v>
      </c>
      <c r="B1202" s="94" t="s">
        <v>198</v>
      </c>
      <c r="C1202" s="94">
        <v>2703.457</v>
      </c>
      <c r="D1202" s="94">
        <v>2705.14</v>
      </c>
      <c r="E1202" s="94">
        <v>1.683</v>
      </c>
      <c r="F1202" s="94" t="s">
        <v>259</v>
      </c>
      <c r="G1202" s="94" t="s">
        <v>49</v>
      </c>
    </row>
    <row r="1203" ht="15.75" hidden="1" customHeight="1">
      <c r="A1203" s="94" t="s">
        <v>388</v>
      </c>
      <c r="B1203" s="94" t="s">
        <v>198</v>
      </c>
      <c r="C1203" s="94">
        <v>2705.581</v>
      </c>
      <c r="D1203" s="94">
        <v>2706.397</v>
      </c>
      <c r="E1203" s="94">
        <v>0.816</v>
      </c>
      <c r="F1203" s="94" t="s">
        <v>259</v>
      </c>
      <c r="G1203" s="94" t="s">
        <v>49</v>
      </c>
    </row>
    <row r="1204" ht="15.75" hidden="1" customHeight="1">
      <c r="A1204" s="94" t="s">
        <v>388</v>
      </c>
      <c r="B1204" s="94" t="s">
        <v>198</v>
      </c>
      <c r="C1204" s="94">
        <v>2706.625</v>
      </c>
      <c r="D1204" s="94">
        <v>2707.246</v>
      </c>
      <c r="E1204" s="94">
        <v>0.621</v>
      </c>
      <c r="F1204" s="94" t="s">
        <v>259</v>
      </c>
      <c r="G1204" s="94" t="s">
        <v>49</v>
      </c>
    </row>
    <row r="1205" ht="15.75" hidden="1" customHeight="1">
      <c r="A1205" s="94" t="s">
        <v>388</v>
      </c>
      <c r="B1205" s="94" t="s">
        <v>198</v>
      </c>
      <c r="C1205" s="94">
        <v>2707.721</v>
      </c>
      <c r="D1205" s="94">
        <v>2710.244</v>
      </c>
      <c r="E1205" s="94">
        <v>2.523</v>
      </c>
      <c r="F1205" s="94" t="s">
        <v>259</v>
      </c>
      <c r="G1205" s="94" t="s">
        <v>49</v>
      </c>
    </row>
    <row r="1206" ht="15.75" hidden="1" customHeight="1">
      <c r="A1206" s="94" t="s">
        <v>388</v>
      </c>
      <c r="B1206" s="94" t="s">
        <v>198</v>
      </c>
      <c r="C1206" s="94">
        <v>2710.779</v>
      </c>
      <c r="D1206" s="94">
        <v>2713.076</v>
      </c>
      <c r="E1206" s="94">
        <v>2.297</v>
      </c>
      <c r="F1206" s="94" t="s">
        <v>256</v>
      </c>
      <c r="G1206" s="94" t="s">
        <v>49</v>
      </c>
    </row>
    <row r="1207" ht="15.75" hidden="1" customHeight="1">
      <c r="A1207" s="94" t="s">
        <v>388</v>
      </c>
      <c r="B1207" s="94" t="s">
        <v>198</v>
      </c>
      <c r="C1207" s="94">
        <v>2716.879</v>
      </c>
      <c r="D1207" s="94">
        <v>2717.407</v>
      </c>
      <c r="E1207" s="94">
        <v>0.528</v>
      </c>
      <c r="F1207" s="94" t="s">
        <v>256</v>
      </c>
      <c r="G1207" s="94" t="s">
        <v>49</v>
      </c>
    </row>
    <row r="1208" ht="15.75" hidden="1" customHeight="1">
      <c r="A1208" s="94" t="s">
        <v>388</v>
      </c>
      <c r="B1208" s="94" t="s">
        <v>198</v>
      </c>
      <c r="C1208" s="94">
        <v>2719.275</v>
      </c>
      <c r="D1208" s="94">
        <v>2719.972</v>
      </c>
      <c r="E1208" s="94">
        <v>0.697</v>
      </c>
      <c r="F1208" s="94" t="s">
        <v>256</v>
      </c>
      <c r="G1208" s="94" t="s">
        <v>49</v>
      </c>
    </row>
    <row r="1209" ht="15.75" hidden="1" customHeight="1">
      <c r="A1209" s="94" t="s">
        <v>388</v>
      </c>
      <c r="B1209" s="94" t="s">
        <v>198</v>
      </c>
      <c r="C1209" s="94">
        <v>2725.248</v>
      </c>
      <c r="D1209" s="94">
        <v>2726.327</v>
      </c>
      <c r="E1209" s="94">
        <v>1.079</v>
      </c>
      <c r="F1209" s="94" t="s">
        <v>259</v>
      </c>
      <c r="G1209" s="94" t="s">
        <v>49</v>
      </c>
    </row>
    <row r="1210" ht="15.75" hidden="1" customHeight="1">
      <c r="A1210" s="94" t="s">
        <v>388</v>
      </c>
      <c r="B1210" s="94" t="s">
        <v>198</v>
      </c>
      <c r="C1210" s="94">
        <v>2730.627</v>
      </c>
      <c r="D1210" s="94">
        <v>2731.125</v>
      </c>
      <c r="E1210" s="94">
        <v>0.498</v>
      </c>
      <c r="F1210" s="94" t="s">
        <v>259</v>
      </c>
      <c r="G1210" s="94" t="s">
        <v>49</v>
      </c>
    </row>
    <row r="1211" ht="15.75" hidden="1" customHeight="1">
      <c r="A1211" s="94" t="s">
        <v>388</v>
      </c>
      <c r="B1211" s="94" t="s">
        <v>198</v>
      </c>
      <c r="C1211" s="94">
        <v>2731.983</v>
      </c>
      <c r="D1211" s="94">
        <v>2734.22</v>
      </c>
      <c r="E1211" s="94">
        <v>2.237</v>
      </c>
      <c r="F1211" s="94" t="s">
        <v>259</v>
      </c>
      <c r="G1211" s="94" t="s">
        <v>49</v>
      </c>
    </row>
    <row r="1212" ht="15.75" hidden="1" customHeight="1">
      <c r="A1212" s="94" t="s">
        <v>388</v>
      </c>
      <c r="B1212" s="94" t="s">
        <v>198</v>
      </c>
      <c r="C1212" s="94">
        <v>2737.965</v>
      </c>
      <c r="D1212" s="94">
        <v>2739.171</v>
      </c>
      <c r="E1212" s="94">
        <v>1.206</v>
      </c>
      <c r="F1212" s="94" t="s">
        <v>259</v>
      </c>
      <c r="G1212" s="94" t="s">
        <v>49</v>
      </c>
    </row>
    <row r="1213" ht="15.75" hidden="1" customHeight="1">
      <c r="A1213" s="94" t="s">
        <v>388</v>
      </c>
      <c r="B1213" s="94" t="s">
        <v>198</v>
      </c>
      <c r="C1213" s="94">
        <v>2746.801</v>
      </c>
      <c r="D1213" s="94">
        <v>2748.65</v>
      </c>
      <c r="E1213" s="94">
        <v>1.849</v>
      </c>
      <c r="F1213" s="94" t="s">
        <v>256</v>
      </c>
      <c r="G1213" s="94" t="s">
        <v>49</v>
      </c>
    </row>
    <row r="1214" ht="15.75" hidden="1" customHeight="1">
      <c r="A1214" s="94" t="s">
        <v>388</v>
      </c>
      <c r="B1214" s="94" t="s">
        <v>198</v>
      </c>
      <c r="C1214" s="94">
        <v>2749.532</v>
      </c>
      <c r="D1214" s="94">
        <v>2750.882</v>
      </c>
      <c r="E1214" s="94">
        <v>1.35</v>
      </c>
      <c r="F1214" s="94" t="s">
        <v>256</v>
      </c>
      <c r="G1214" s="94" t="s">
        <v>49</v>
      </c>
    </row>
    <row r="1215" ht="15.75" hidden="1" customHeight="1">
      <c r="A1215" s="94" t="s">
        <v>388</v>
      </c>
      <c r="B1215" s="94" t="s">
        <v>198</v>
      </c>
      <c r="C1215" s="94">
        <v>2751.726</v>
      </c>
      <c r="D1215" s="94">
        <v>2752.785</v>
      </c>
      <c r="E1215" s="94">
        <v>1.059</v>
      </c>
      <c r="F1215" s="94" t="s">
        <v>257</v>
      </c>
      <c r="G1215" s="94" t="s">
        <v>49</v>
      </c>
    </row>
    <row r="1216" ht="15.75" hidden="1" customHeight="1">
      <c r="A1216" s="94" t="s">
        <v>388</v>
      </c>
      <c r="B1216" s="94" t="s">
        <v>198</v>
      </c>
      <c r="C1216" s="94">
        <v>2753.857</v>
      </c>
      <c r="D1216" s="94">
        <v>2754.818</v>
      </c>
      <c r="E1216" s="94">
        <v>0.961</v>
      </c>
      <c r="F1216" s="94" t="s">
        <v>256</v>
      </c>
      <c r="G1216" s="94" t="s">
        <v>49</v>
      </c>
    </row>
    <row r="1217" ht="15.75" hidden="1" customHeight="1">
      <c r="A1217" s="94" t="s">
        <v>388</v>
      </c>
      <c r="B1217" s="94" t="s">
        <v>198</v>
      </c>
      <c r="C1217" s="94">
        <v>2758.349</v>
      </c>
      <c r="D1217" s="94">
        <v>2759.684</v>
      </c>
      <c r="E1217" s="94">
        <v>1.335</v>
      </c>
      <c r="F1217" s="94" t="s">
        <v>256</v>
      </c>
      <c r="G1217" s="94" t="s">
        <v>49</v>
      </c>
    </row>
    <row r="1218" ht="15.75" hidden="1" customHeight="1">
      <c r="A1218" s="94" t="s">
        <v>388</v>
      </c>
      <c r="B1218" s="94" t="s">
        <v>198</v>
      </c>
      <c r="C1218" s="94">
        <v>11527.993</v>
      </c>
      <c r="D1218" s="94">
        <v>11528.61</v>
      </c>
      <c r="E1218" s="94">
        <v>0.617</v>
      </c>
      <c r="F1218" s="94" t="s">
        <v>259</v>
      </c>
      <c r="G1218" s="94" t="s">
        <v>49</v>
      </c>
    </row>
    <row r="1219" ht="15.75" hidden="1" customHeight="1">
      <c r="A1219" s="94" t="s">
        <v>388</v>
      </c>
      <c r="B1219" s="94" t="s">
        <v>198</v>
      </c>
      <c r="C1219" s="94">
        <v>11529.993</v>
      </c>
      <c r="D1219" s="94">
        <v>11530.715</v>
      </c>
      <c r="E1219" s="94">
        <v>0.722</v>
      </c>
      <c r="F1219" s="94" t="s">
        <v>259</v>
      </c>
      <c r="G1219" s="94" t="s">
        <v>49</v>
      </c>
    </row>
    <row r="1220" ht="15.75" hidden="1" customHeight="1">
      <c r="A1220" s="94" t="s">
        <v>388</v>
      </c>
      <c r="B1220" s="94" t="s">
        <v>198</v>
      </c>
      <c r="C1220" s="94">
        <v>11532.195</v>
      </c>
      <c r="D1220" s="94">
        <v>11533.326</v>
      </c>
      <c r="E1220" s="94">
        <v>1.131</v>
      </c>
      <c r="F1220" s="94" t="s">
        <v>259</v>
      </c>
      <c r="G1220" s="94" t="s">
        <v>49</v>
      </c>
    </row>
    <row r="1221" ht="15.75" hidden="1" customHeight="1">
      <c r="A1221" s="94" t="s">
        <v>388</v>
      </c>
      <c r="B1221" s="94" t="s">
        <v>198</v>
      </c>
      <c r="C1221" s="94">
        <v>11543.126</v>
      </c>
      <c r="D1221" s="94">
        <v>11544.035</v>
      </c>
      <c r="E1221" s="94">
        <v>0.909</v>
      </c>
      <c r="F1221" s="94" t="s">
        <v>256</v>
      </c>
      <c r="G1221" s="94" t="s">
        <v>49</v>
      </c>
    </row>
    <row r="1222" ht="15.75" hidden="1" customHeight="1">
      <c r="A1222" s="94" t="s">
        <v>388</v>
      </c>
      <c r="B1222" s="94" t="s">
        <v>198</v>
      </c>
      <c r="C1222" s="94">
        <v>11548.109</v>
      </c>
      <c r="D1222" s="94">
        <v>11550.137</v>
      </c>
      <c r="E1222" s="94">
        <v>2.028</v>
      </c>
      <c r="F1222" s="94" t="s">
        <v>259</v>
      </c>
      <c r="G1222" s="94" t="s">
        <v>49</v>
      </c>
    </row>
    <row r="1223" ht="15.75" hidden="1" customHeight="1">
      <c r="A1223" s="94" t="s">
        <v>388</v>
      </c>
      <c r="B1223" s="94" t="s">
        <v>198</v>
      </c>
      <c r="C1223" s="94">
        <v>11553.488</v>
      </c>
      <c r="D1223" s="94">
        <v>11554.585</v>
      </c>
      <c r="E1223" s="94">
        <v>1.097</v>
      </c>
      <c r="F1223" s="94" t="s">
        <v>259</v>
      </c>
      <c r="G1223" s="94" t="s">
        <v>49</v>
      </c>
    </row>
    <row r="1224" ht="15.75" hidden="1" customHeight="1">
      <c r="A1224" s="94" t="s">
        <v>388</v>
      </c>
      <c r="B1224" s="94" t="s">
        <v>198</v>
      </c>
      <c r="C1224" s="94">
        <v>11555.592</v>
      </c>
      <c r="D1224" s="94">
        <v>11556.816</v>
      </c>
      <c r="E1224" s="94">
        <v>1.224</v>
      </c>
      <c r="F1224" s="94" t="s">
        <v>259</v>
      </c>
      <c r="G1224" s="94" t="s">
        <v>49</v>
      </c>
    </row>
    <row r="1225" ht="15.75" hidden="1" customHeight="1">
      <c r="A1225" s="94" t="s">
        <v>388</v>
      </c>
      <c r="B1225" s="94" t="s">
        <v>198</v>
      </c>
      <c r="C1225" s="94">
        <v>11557.726</v>
      </c>
      <c r="D1225" s="94">
        <v>11559.423</v>
      </c>
      <c r="E1225" s="94">
        <v>1.697</v>
      </c>
      <c r="F1225" s="94" t="s">
        <v>256</v>
      </c>
      <c r="G1225" s="94" t="s">
        <v>49</v>
      </c>
    </row>
    <row r="1226" ht="15.75" hidden="1" customHeight="1">
      <c r="A1226" s="94" t="s">
        <v>388</v>
      </c>
      <c r="B1226" s="94" t="s">
        <v>198</v>
      </c>
      <c r="C1226" s="94">
        <v>11560.105</v>
      </c>
      <c r="D1226" s="94">
        <v>11560.518</v>
      </c>
      <c r="E1226" s="94">
        <v>0.413</v>
      </c>
      <c r="F1226" s="94" t="s">
        <v>257</v>
      </c>
      <c r="G1226" s="94" t="s">
        <v>49</v>
      </c>
    </row>
    <row r="1227" ht="15.75" hidden="1" customHeight="1">
      <c r="A1227" s="94" t="s">
        <v>388</v>
      </c>
      <c r="B1227" s="94" t="s">
        <v>198</v>
      </c>
      <c r="C1227" s="94">
        <v>11561.021</v>
      </c>
      <c r="D1227" s="94">
        <v>11562.387</v>
      </c>
      <c r="E1227" s="94">
        <v>1.366</v>
      </c>
      <c r="F1227" s="94" t="s">
        <v>256</v>
      </c>
      <c r="G1227" s="94" t="s">
        <v>49</v>
      </c>
    </row>
    <row r="1228" ht="15.75" hidden="1" customHeight="1">
      <c r="A1228" s="94" t="s">
        <v>388</v>
      </c>
      <c r="B1228" s="94" t="s">
        <v>198</v>
      </c>
      <c r="C1228" s="94">
        <v>11563.939</v>
      </c>
      <c r="D1228" s="94">
        <v>11565.906</v>
      </c>
      <c r="E1228" s="94">
        <v>1.967</v>
      </c>
      <c r="F1228" s="94" t="s">
        <v>259</v>
      </c>
      <c r="G1228" s="94" t="s">
        <v>49</v>
      </c>
    </row>
    <row r="1229" ht="15.75" hidden="1" customHeight="1">
      <c r="A1229" s="94" t="s">
        <v>388</v>
      </c>
      <c r="B1229" s="94" t="s">
        <v>198</v>
      </c>
      <c r="C1229" s="94">
        <v>11569.934</v>
      </c>
      <c r="D1229" s="94">
        <v>11570.576</v>
      </c>
      <c r="E1229" s="94">
        <v>0.642</v>
      </c>
      <c r="F1229" s="94" t="s">
        <v>398</v>
      </c>
      <c r="G1229" s="94" t="s">
        <v>49</v>
      </c>
    </row>
    <row r="1230" ht="15.75" hidden="1" customHeight="1">
      <c r="A1230" s="94" t="s">
        <v>388</v>
      </c>
      <c r="B1230" s="94" t="s">
        <v>198</v>
      </c>
      <c r="C1230" s="94">
        <v>12252.263</v>
      </c>
      <c r="D1230" s="94">
        <v>12253.601</v>
      </c>
      <c r="E1230" s="94">
        <v>1.338</v>
      </c>
      <c r="F1230" s="94" t="s">
        <v>259</v>
      </c>
      <c r="G1230" s="94" t="s">
        <v>49</v>
      </c>
    </row>
    <row r="1231" ht="15.75" hidden="1" customHeight="1">
      <c r="A1231" s="94" t="s">
        <v>388</v>
      </c>
      <c r="B1231" s="94" t="s">
        <v>198</v>
      </c>
      <c r="C1231" s="94">
        <v>12262.601</v>
      </c>
      <c r="D1231" s="94">
        <v>12263.201</v>
      </c>
      <c r="E1231" s="94">
        <v>0.6</v>
      </c>
      <c r="F1231" s="94" t="s">
        <v>259</v>
      </c>
      <c r="G1231" s="94" t="s">
        <v>49</v>
      </c>
    </row>
    <row r="1232" ht="15.75" hidden="1" customHeight="1">
      <c r="A1232" s="94" t="s">
        <v>388</v>
      </c>
      <c r="B1232" s="94" t="s">
        <v>198</v>
      </c>
      <c r="C1232" s="94">
        <v>12264.958</v>
      </c>
      <c r="D1232" s="94">
        <v>12265.571</v>
      </c>
      <c r="E1232" s="94">
        <v>0.613</v>
      </c>
      <c r="F1232" s="94" t="s">
        <v>259</v>
      </c>
      <c r="G1232" s="94" t="s">
        <v>49</v>
      </c>
    </row>
    <row r="1233" ht="15.75" hidden="1" customHeight="1">
      <c r="A1233" s="94" t="s">
        <v>388</v>
      </c>
      <c r="B1233" s="94" t="s">
        <v>198</v>
      </c>
      <c r="C1233" s="94">
        <v>12266.699</v>
      </c>
      <c r="D1233" s="94">
        <v>12267.245</v>
      </c>
      <c r="E1233" s="94">
        <v>0.546</v>
      </c>
      <c r="F1233" s="94" t="s">
        <v>259</v>
      </c>
      <c r="G1233" s="94" t="s">
        <v>49</v>
      </c>
    </row>
    <row r="1234" ht="15.75" hidden="1" customHeight="1">
      <c r="A1234" s="94" t="s">
        <v>388</v>
      </c>
      <c r="B1234" s="94" t="s">
        <v>198</v>
      </c>
      <c r="C1234" s="94">
        <v>12268.735</v>
      </c>
      <c r="D1234" s="94">
        <v>12269.282</v>
      </c>
      <c r="E1234" s="94">
        <v>0.547</v>
      </c>
      <c r="F1234" s="94" t="s">
        <v>259</v>
      </c>
      <c r="G1234" s="94" t="s">
        <v>49</v>
      </c>
    </row>
    <row r="1235" ht="15.75" hidden="1" customHeight="1">
      <c r="A1235" s="94" t="s">
        <v>388</v>
      </c>
      <c r="B1235" s="94" t="s">
        <v>198</v>
      </c>
      <c r="C1235" s="94">
        <v>12269.916</v>
      </c>
      <c r="D1235" s="94">
        <v>12271.132</v>
      </c>
      <c r="E1235" s="94">
        <v>1.216</v>
      </c>
      <c r="F1235" s="94" t="s">
        <v>259</v>
      </c>
      <c r="G1235" s="94" t="s">
        <v>49</v>
      </c>
    </row>
    <row r="1236" ht="15.75" hidden="1" customHeight="1">
      <c r="A1236" s="94" t="s">
        <v>388</v>
      </c>
      <c r="B1236" s="94" t="s">
        <v>198</v>
      </c>
      <c r="C1236" s="94">
        <v>12272.061</v>
      </c>
      <c r="D1236" s="94">
        <v>12273.203</v>
      </c>
      <c r="E1236" s="94">
        <v>1.142</v>
      </c>
      <c r="F1236" s="94" t="s">
        <v>259</v>
      </c>
      <c r="G1236" s="94" t="s">
        <v>49</v>
      </c>
    </row>
    <row r="1237" ht="15.75" hidden="1" customHeight="1">
      <c r="A1237" s="94" t="s">
        <v>388</v>
      </c>
      <c r="B1237" s="94" t="s">
        <v>198</v>
      </c>
      <c r="C1237" s="94">
        <v>12275.686</v>
      </c>
      <c r="D1237" s="94">
        <v>12276.251</v>
      </c>
      <c r="E1237" s="94">
        <v>0.565</v>
      </c>
      <c r="F1237" s="94" t="s">
        <v>259</v>
      </c>
      <c r="G1237" s="94" t="s">
        <v>49</v>
      </c>
    </row>
    <row r="1238" ht="15.75" hidden="1" customHeight="1">
      <c r="A1238" s="94" t="s">
        <v>388</v>
      </c>
      <c r="B1238" s="94" t="s">
        <v>198</v>
      </c>
      <c r="C1238" s="94">
        <v>13808.475</v>
      </c>
      <c r="D1238" s="94">
        <v>13810.739</v>
      </c>
      <c r="E1238" s="94">
        <v>2.264</v>
      </c>
      <c r="F1238" s="94" t="s">
        <v>259</v>
      </c>
      <c r="G1238" s="94" t="s">
        <v>49</v>
      </c>
    </row>
    <row r="1239" ht="15.75" hidden="1" customHeight="1">
      <c r="A1239" s="94" t="s">
        <v>388</v>
      </c>
      <c r="B1239" s="94" t="s">
        <v>198</v>
      </c>
      <c r="C1239" s="94">
        <v>13813.29</v>
      </c>
      <c r="D1239" s="94">
        <v>13814.08</v>
      </c>
      <c r="E1239" s="94">
        <v>0.79</v>
      </c>
      <c r="F1239" s="94" t="s">
        <v>259</v>
      </c>
      <c r="G1239" s="94" t="s">
        <v>49</v>
      </c>
    </row>
    <row r="1240" ht="15.75" hidden="1" customHeight="1">
      <c r="A1240" s="94" t="s">
        <v>388</v>
      </c>
      <c r="B1240" s="94" t="s">
        <v>198</v>
      </c>
      <c r="C1240" s="94">
        <v>13815.449</v>
      </c>
      <c r="D1240" s="94">
        <v>13815.935</v>
      </c>
      <c r="E1240" s="94">
        <v>0.486</v>
      </c>
      <c r="F1240" s="94" t="s">
        <v>259</v>
      </c>
      <c r="G1240" s="94" t="s">
        <v>49</v>
      </c>
    </row>
    <row r="1241" ht="15.75" hidden="1" customHeight="1">
      <c r="A1241" s="94" t="s">
        <v>388</v>
      </c>
      <c r="B1241" s="94" t="s">
        <v>198</v>
      </c>
      <c r="C1241" s="94">
        <v>13817.161</v>
      </c>
      <c r="D1241" s="94">
        <v>13817.781</v>
      </c>
      <c r="E1241" s="94">
        <v>0.62</v>
      </c>
      <c r="F1241" s="94" t="s">
        <v>259</v>
      </c>
      <c r="G1241" s="94" t="s">
        <v>49</v>
      </c>
    </row>
    <row r="1242" ht="15.75" hidden="1" customHeight="1">
      <c r="A1242" s="94" t="s">
        <v>388</v>
      </c>
      <c r="B1242" s="94" t="s">
        <v>198</v>
      </c>
      <c r="C1242" s="94">
        <v>13820.377</v>
      </c>
      <c r="D1242" s="94">
        <v>13820.916</v>
      </c>
      <c r="E1242" s="94">
        <v>0.539</v>
      </c>
      <c r="F1242" s="94" t="s">
        <v>259</v>
      </c>
      <c r="G1242" s="94" t="s">
        <v>49</v>
      </c>
    </row>
    <row r="1243" ht="15.75" hidden="1" customHeight="1">
      <c r="A1243" s="94" t="s">
        <v>388</v>
      </c>
      <c r="B1243" s="94" t="s">
        <v>198</v>
      </c>
      <c r="C1243" s="94">
        <v>13826.301</v>
      </c>
      <c r="D1243" s="94">
        <v>13827.06</v>
      </c>
      <c r="E1243" s="94">
        <v>0.759</v>
      </c>
      <c r="F1243" s="94" t="s">
        <v>259</v>
      </c>
      <c r="G1243" s="94" t="s">
        <v>49</v>
      </c>
    </row>
    <row r="1244" ht="15.75" hidden="1" customHeight="1">
      <c r="A1244" s="94" t="s">
        <v>388</v>
      </c>
      <c r="B1244" s="94" t="s">
        <v>198</v>
      </c>
      <c r="C1244" s="94">
        <v>13829.228</v>
      </c>
      <c r="D1244" s="94">
        <v>13829.976</v>
      </c>
      <c r="E1244" s="94">
        <v>0.748</v>
      </c>
      <c r="F1244" s="94" t="s">
        <v>259</v>
      </c>
      <c r="G1244" s="94" t="s">
        <v>49</v>
      </c>
    </row>
    <row r="1245" ht="15.75" hidden="1" customHeight="1">
      <c r="A1245" s="94" t="s">
        <v>388</v>
      </c>
      <c r="B1245" s="94" t="s">
        <v>198</v>
      </c>
      <c r="C1245" s="94">
        <v>13830.557</v>
      </c>
      <c r="D1245" s="94">
        <v>13831.3</v>
      </c>
      <c r="E1245" s="94">
        <v>0.743</v>
      </c>
      <c r="F1245" s="94" t="s">
        <v>259</v>
      </c>
      <c r="G1245" s="94" t="s">
        <v>49</v>
      </c>
    </row>
    <row r="1246" ht="15.75" hidden="1" customHeight="1">
      <c r="A1246" s="94" t="s">
        <v>388</v>
      </c>
      <c r="B1246" s="94" t="s">
        <v>198</v>
      </c>
      <c r="C1246" s="94">
        <v>13831.772</v>
      </c>
      <c r="D1246" s="94">
        <v>13832.63</v>
      </c>
      <c r="E1246" s="94">
        <v>0.858</v>
      </c>
      <c r="F1246" s="94" t="s">
        <v>259</v>
      </c>
      <c r="G1246" s="94" t="s">
        <v>49</v>
      </c>
    </row>
    <row r="1247" ht="15.75" hidden="1" customHeight="1">
      <c r="A1247" s="94" t="s">
        <v>388</v>
      </c>
      <c r="B1247" s="94" t="s">
        <v>198</v>
      </c>
      <c r="C1247" s="94">
        <v>13833.096</v>
      </c>
      <c r="D1247" s="94">
        <v>13833.65</v>
      </c>
      <c r="E1247" s="94">
        <v>0.554</v>
      </c>
      <c r="F1247" s="94" t="s">
        <v>259</v>
      </c>
      <c r="G1247" s="94" t="s">
        <v>49</v>
      </c>
    </row>
    <row r="1248" ht="15.75" hidden="1" customHeight="1">
      <c r="A1248" s="94" t="s">
        <v>388</v>
      </c>
      <c r="B1248" s="94" t="s">
        <v>198</v>
      </c>
      <c r="C1248" s="94">
        <v>13836.844</v>
      </c>
      <c r="D1248" s="94">
        <v>13837.379</v>
      </c>
      <c r="E1248" s="94">
        <v>0.535</v>
      </c>
      <c r="F1248" s="94" t="s">
        <v>259</v>
      </c>
      <c r="G1248" s="94" t="s">
        <v>49</v>
      </c>
    </row>
    <row r="1249" ht="15.75" hidden="1" customHeight="1">
      <c r="A1249" s="94" t="s">
        <v>388</v>
      </c>
      <c r="B1249" s="94" t="s">
        <v>198</v>
      </c>
      <c r="C1249" s="94">
        <v>13837.631</v>
      </c>
      <c r="D1249" s="94">
        <v>13838.674</v>
      </c>
      <c r="E1249" s="94">
        <v>1.043</v>
      </c>
      <c r="F1249" s="94" t="s">
        <v>259</v>
      </c>
      <c r="G1249" s="94" t="s">
        <v>49</v>
      </c>
    </row>
    <row r="1250" ht="15.75" hidden="1" customHeight="1">
      <c r="A1250" s="94" t="s">
        <v>388</v>
      </c>
      <c r="B1250" s="94" t="s">
        <v>198</v>
      </c>
      <c r="C1250" s="94">
        <v>13839.006</v>
      </c>
      <c r="D1250" s="94">
        <v>13839.477</v>
      </c>
      <c r="E1250" s="94">
        <v>0.471</v>
      </c>
      <c r="F1250" s="94" t="s">
        <v>259</v>
      </c>
      <c r="G1250" s="94" t="s">
        <v>49</v>
      </c>
    </row>
    <row r="1251" ht="15.75" hidden="1" customHeight="1">
      <c r="A1251" s="94" t="s">
        <v>388</v>
      </c>
      <c r="B1251" s="94" t="s">
        <v>198</v>
      </c>
      <c r="C1251" s="94">
        <v>13840.739</v>
      </c>
      <c r="D1251" s="94">
        <v>13841.419</v>
      </c>
      <c r="E1251" s="94">
        <v>0.68</v>
      </c>
      <c r="F1251" s="94" t="s">
        <v>259</v>
      </c>
      <c r="G1251" s="94" t="s">
        <v>49</v>
      </c>
    </row>
    <row r="1252" ht="15.75" hidden="1" customHeight="1">
      <c r="A1252" s="94" t="s">
        <v>388</v>
      </c>
      <c r="B1252" s="94" t="s">
        <v>198</v>
      </c>
      <c r="C1252" s="94">
        <v>13842.828</v>
      </c>
      <c r="D1252" s="94">
        <v>13844.095</v>
      </c>
      <c r="E1252" s="94">
        <v>1.267</v>
      </c>
      <c r="F1252" s="94" t="s">
        <v>259</v>
      </c>
      <c r="G1252" s="94" t="s">
        <v>49</v>
      </c>
    </row>
    <row r="1253" ht="15.75" hidden="1" customHeight="1">
      <c r="A1253" s="94" t="s">
        <v>388</v>
      </c>
      <c r="B1253" s="94" t="s">
        <v>198</v>
      </c>
      <c r="C1253" s="94">
        <v>13845.041</v>
      </c>
      <c r="D1253" s="94">
        <v>13845.493</v>
      </c>
      <c r="E1253" s="94">
        <v>0.452</v>
      </c>
      <c r="F1253" s="94" t="s">
        <v>259</v>
      </c>
      <c r="G1253" s="94" t="s">
        <v>49</v>
      </c>
    </row>
    <row r="1254" ht="15.75" hidden="1" customHeight="1">
      <c r="A1254" s="94" t="s">
        <v>388</v>
      </c>
      <c r="B1254" s="94" t="s">
        <v>198</v>
      </c>
      <c r="C1254" s="94">
        <v>13845.966</v>
      </c>
      <c r="D1254" s="94">
        <v>13846.798</v>
      </c>
      <c r="E1254" s="94">
        <v>0.832</v>
      </c>
      <c r="F1254" s="94" t="s">
        <v>259</v>
      </c>
      <c r="G1254" s="94" t="s">
        <v>49</v>
      </c>
    </row>
    <row r="1255" ht="15.75" hidden="1" customHeight="1">
      <c r="A1255" s="94" t="s">
        <v>388</v>
      </c>
      <c r="B1255" s="94" t="s">
        <v>198</v>
      </c>
      <c r="C1255" s="94">
        <v>13847.102</v>
      </c>
      <c r="D1255" s="94">
        <v>13847.532</v>
      </c>
      <c r="E1255" s="94">
        <v>0.43</v>
      </c>
      <c r="F1255" s="94" t="s">
        <v>259</v>
      </c>
      <c r="G1255" s="94" t="s">
        <v>49</v>
      </c>
    </row>
    <row r="1256" ht="15.75" hidden="1" customHeight="1">
      <c r="A1256" s="94" t="s">
        <v>388</v>
      </c>
      <c r="B1256" s="94" t="s">
        <v>198</v>
      </c>
      <c r="C1256" s="94">
        <v>13848.11</v>
      </c>
      <c r="D1256" s="94">
        <v>13848.837</v>
      </c>
      <c r="E1256" s="94">
        <v>0.727</v>
      </c>
      <c r="F1256" s="94" t="s">
        <v>259</v>
      </c>
      <c r="G1256" s="94" t="s">
        <v>49</v>
      </c>
    </row>
    <row r="1257" ht="15.75" hidden="1" customHeight="1">
      <c r="A1257" s="94" t="s">
        <v>388</v>
      </c>
      <c r="B1257" s="94" t="s">
        <v>198</v>
      </c>
      <c r="C1257" s="94">
        <v>13849.764</v>
      </c>
      <c r="D1257" s="94">
        <v>13850.763</v>
      </c>
      <c r="E1257" s="94">
        <v>0.999</v>
      </c>
      <c r="F1257" s="94" t="s">
        <v>259</v>
      </c>
      <c r="G1257" s="94" t="s">
        <v>49</v>
      </c>
    </row>
    <row r="1258" ht="15.75" hidden="1" customHeight="1">
      <c r="A1258" s="94" t="s">
        <v>388</v>
      </c>
      <c r="B1258" s="94" t="s">
        <v>198</v>
      </c>
      <c r="C1258" s="94">
        <v>13851.551</v>
      </c>
      <c r="D1258" s="94">
        <v>13853.447</v>
      </c>
      <c r="E1258" s="94">
        <v>1.896</v>
      </c>
      <c r="F1258" s="94" t="s">
        <v>259</v>
      </c>
      <c r="G1258" s="94" t="s">
        <v>49</v>
      </c>
    </row>
    <row r="1259" ht="15.75" hidden="1" customHeight="1">
      <c r="A1259" s="94" t="s">
        <v>388</v>
      </c>
      <c r="B1259" s="94" t="s">
        <v>198</v>
      </c>
      <c r="C1259" s="94">
        <v>13853.988</v>
      </c>
      <c r="D1259" s="94">
        <v>13856.023</v>
      </c>
      <c r="E1259" s="94">
        <v>2.035</v>
      </c>
      <c r="F1259" s="94" t="s">
        <v>256</v>
      </c>
      <c r="G1259" s="94" t="s">
        <v>49</v>
      </c>
    </row>
    <row r="1260" ht="15.75" hidden="1" customHeight="1">
      <c r="A1260" s="94" t="s">
        <v>388</v>
      </c>
      <c r="B1260" s="94" t="s">
        <v>198</v>
      </c>
      <c r="C1260" s="94">
        <v>13857.627</v>
      </c>
      <c r="D1260" s="94">
        <v>13859.09</v>
      </c>
      <c r="E1260" s="94">
        <v>1.463</v>
      </c>
      <c r="F1260" s="94" t="s">
        <v>256</v>
      </c>
      <c r="G1260" s="94" t="s">
        <v>49</v>
      </c>
    </row>
    <row r="1261" ht="15.75" hidden="1" customHeight="1">
      <c r="A1261" s="94" t="s">
        <v>388</v>
      </c>
      <c r="B1261" s="94" t="s">
        <v>198</v>
      </c>
      <c r="C1261" s="94">
        <v>15007.61</v>
      </c>
      <c r="D1261" s="94">
        <v>15008.149</v>
      </c>
      <c r="E1261" s="94">
        <v>0.539</v>
      </c>
      <c r="F1261" s="94" t="s">
        <v>259</v>
      </c>
      <c r="G1261" s="94" t="s">
        <v>49</v>
      </c>
    </row>
    <row r="1262" ht="15.75" hidden="1" customHeight="1">
      <c r="A1262" s="94" t="s">
        <v>388</v>
      </c>
      <c r="B1262" s="94" t="s">
        <v>198</v>
      </c>
      <c r="C1262" s="94">
        <v>15009.743</v>
      </c>
      <c r="D1262" s="94">
        <v>15010.509</v>
      </c>
      <c r="E1262" s="94">
        <v>0.766</v>
      </c>
      <c r="F1262" s="94" t="s">
        <v>259</v>
      </c>
      <c r="G1262" s="94" t="s">
        <v>49</v>
      </c>
    </row>
    <row r="1263" ht="15.75" hidden="1" customHeight="1">
      <c r="A1263" s="94" t="s">
        <v>388</v>
      </c>
      <c r="B1263" s="94" t="s">
        <v>198</v>
      </c>
      <c r="C1263" s="94">
        <v>15010.742</v>
      </c>
      <c r="D1263" s="94">
        <v>15011.513</v>
      </c>
      <c r="E1263" s="94">
        <v>0.771</v>
      </c>
      <c r="F1263" s="94" t="s">
        <v>259</v>
      </c>
      <c r="G1263" s="94" t="s">
        <v>49</v>
      </c>
    </row>
    <row r="1264" ht="15.75" hidden="1" customHeight="1">
      <c r="A1264" s="94" t="s">
        <v>388</v>
      </c>
      <c r="B1264" s="94" t="s">
        <v>198</v>
      </c>
      <c r="C1264" s="94">
        <v>15012.048</v>
      </c>
      <c r="D1264" s="94">
        <v>15012.903</v>
      </c>
      <c r="E1264" s="94">
        <v>0.855</v>
      </c>
      <c r="F1264" s="94" t="s">
        <v>259</v>
      </c>
      <c r="G1264" s="94" t="s">
        <v>49</v>
      </c>
    </row>
    <row r="1265" ht="15.75" hidden="1" customHeight="1">
      <c r="A1265" s="94" t="s">
        <v>388</v>
      </c>
      <c r="B1265" s="94" t="s">
        <v>198</v>
      </c>
      <c r="C1265" s="94">
        <v>15013.184</v>
      </c>
      <c r="D1265" s="94">
        <v>15014.236</v>
      </c>
      <c r="E1265" s="94">
        <v>1.052</v>
      </c>
      <c r="F1265" s="94" t="s">
        <v>259</v>
      </c>
      <c r="G1265" s="94" t="s">
        <v>49</v>
      </c>
    </row>
    <row r="1266" ht="15.75" hidden="1" customHeight="1">
      <c r="A1266" s="94" t="s">
        <v>388</v>
      </c>
      <c r="B1266" s="94" t="s">
        <v>198</v>
      </c>
      <c r="C1266" s="94">
        <v>15014.772</v>
      </c>
      <c r="D1266" s="94">
        <v>15015.455</v>
      </c>
      <c r="E1266" s="94">
        <v>0.683</v>
      </c>
      <c r="F1266" s="94" t="s">
        <v>259</v>
      </c>
      <c r="G1266" s="94" t="s">
        <v>49</v>
      </c>
    </row>
    <row r="1267" ht="15.75" hidden="1" customHeight="1">
      <c r="A1267" s="94" t="s">
        <v>388</v>
      </c>
      <c r="B1267" s="94" t="s">
        <v>198</v>
      </c>
      <c r="C1267" s="94">
        <v>15018.581</v>
      </c>
      <c r="D1267" s="94">
        <v>15019.516</v>
      </c>
      <c r="E1267" s="94">
        <v>0.935</v>
      </c>
      <c r="F1267" s="94" t="s">
        <v>259</v>
      </c>
      <c r="G1267" s="94" t="s">
        <v>49</v>
      </c>
    </row>
    <row r="1268" ht="15.75" hidden="1" customHeight="1">
      <c r="A1268" s="94" t="s">
        <v>388</v>
      </c>
      <c r="B1268" s="94" t="s">
        <v>198</v>
      </c>
      <c r="C1268" s="94">
        <v>15019.777</v>
      </c>
      <c r="D1268" s="94">
        <v>15020.697</v>
      </c>
      <c r="E1268" s="94">
        <v>0.92</v>
      </c>
      <c r="F1268" s="94" t="s">
        <v>259</v>
      </c>
      <c r="G1268" s="94" t="s">
        <v>49</v>
      </c>
    </row>
    <row r="1269" ht="15.75" hidden="1" customHeight="1">
      <c r="A1269" s="94" t="s">
        <v>388</v>
      </c>
      <c r="B1269" s="94" t="s">
        <v>198</v>
      </c>
      <c r="C1269" s="94">
        <v>15020.919</v>
      </c>
      <c r="D1269" s="94">
        <v>15022.547</v>
      </c>
      <c r="E1269" s="94">
        <v>1.628</v>
      </c>
      <c r="F1269" s="94" t="s">
        <v>259</v>
      </c>
      <c r="G1269" s="94" t="s">
        <v>49</v>
      </c>
    </row>
    <row r="1270" ht="15.75" hidden="1" customHeight="1">
      <c r="A1270" s="94" t="s">
        <v>388</v>
      </c>
      <c r="B1270" s="94" t="s">
        <v>198</v>
      </c>
      <c r="C1270" s="94">
        <v>15022.987</v>
      </c>
      <c r="D1270" s="94">
        <v>15023.74</v>
      </c>
      <c r="E1270" s="94">
        <v>0.753</v>
      </c>
      <c r="F1270" s="94" t="s">
        <v>259</v>
      </c>
      <c r="G1270" s="94" t="s">
        <v>49</v>
      </c>
    </row>
    <row r="1271" ht="15.75" hidden="1" customHeight="1">
      <c r="A1271" s="94" t="s">
        <v>388</v>
      </c>
      <c r="B1271" s="94" t="s">
        <v>198</v>
      </c>
      <c r="C1271" s="94">
        <v>15024.109</v>
      </c>
      <c r="D1271" s="94">
        <v>15024.884</v>
      </c>
      <c r="E1271" s="94">
        <v>0.775</v>
      </c>
      <c r="F1271" s="94" t="s">
        <v>259</v>
      </c>
      <c r="G1271" s="94" t="s">
        <v>49</v>
      </c>
    </row>
    <row r="1272" ht="15.75" hidden="1" customHeight="1">
      <c r="A1272" s="94" t="s">
        <v>388</v>
      </c>
      <c r="B1272" s="94" t="s">
        <v>198</v>
      </c>
      <c r="C1272" s="94">
        <v>15027.553</v>
      </c>
      <c r="D1272" s="94">
        <v>15028.24</v>
      </c>
      <c r="E1272" s="94">
        <v>0.687</v>
      </c>
      <c r="F1272" s="94" t="s">
        <v>259</v>
      </c>
      <c r="G1272" s="94" t="s">
        <v>49</v>
      </c>
    </row>
    <row r="1273" ht="15.75" hidden="1" customHeight="1">
      <c r="A1273" s="94" t="s">
        <v>388</v>
      </c>
      <c r="B1273" s="94" t="s">
        <v>198</v>
      </c>
      <c r="C1273" s="94">
        <v>15031.956</v>
      </c>
      <c r="D1273" s="94">
        <v>15032.499</v>
      </c>
      <c r="E1273" s="94">
        <v>0.543</v>
      </c>
      <c r="F1273" s="94" t="s">
        <v>256</v>
      </c>
      <c r="G1273" s="94" t="s">
        <v>49</v>
      </c>
    </row>
    <row r="1274" ht="15.75" hidden="1" customHeight="1">
      <c r="A1274" s="94" t="s">
        <v>388</v>
      </c>
      <c r="B1274" s="94" t="s">
        <v>198</v>
      </c>
      <c r="C1274" s="94">
        <v>15034.115</v>
      </c>
      <c r="D1274" s="94">
        <v>15035.268</v>
      </c>
      <c r="E1274" s="94">
        <v>1.153</v>
      </c>
      <c r="F1274" s="94" t="s">
        <v>256</v>
      </c>
      <c r="G1274" s="94" t="s">
        <v>49</v>
      </c>
    </row>
    <row r="1275" ht="15.75" hidden="1" customHeight="1">
      <c r="A1275" s="94" t="s">
        <v>388</v>
      </c>
      <c r="B1275" s="94" t="s">
        <v>198</v>
      </c>
      <c r="C1275" s="94">
        <v>15036.28</v>
      </c>
      <c r="D1275" s="94">
        <v>15037.976</v>
      </c>
      <c r="E1275" s="94">
        <v>1.696</v>
      </c>
      <c r="F1275" s="94" t="s">
        <v>256</v>
      </c>
      <c r="G1275" s="94" t="s">
        <v>49</v>
      </c>
    </row>
    <row r="1276" ht="15.75" hidden="1" customHeight="1">
      <c r="A1276" s="94" t="s">
        <v>388</v>
      </c>
      <c r="B1276" s="94" t="s">
        <v>198</v>
      </c>
      <c r="C1276" s="94">
        <v>15038.639</v>
      </c>
      <c r="D1276" s="94">
        <v>15039.21</v>
      </c>
      <c r="E1276" s="94">
        <v>0.571</v>
      </c>
      <c r="F1276" s="94" t="s">
        <v>256</v>
      </c>
      <c r="G1276" s="94" t="s">
        <v>49</v>
      </c>
    </row>
    <row r="1277" ht="15.75" hidden="1" customHeight="1">
      <c r="A1277" s="94" t="s">
        <v>388</v>
      </c>
      <c r="B1277" s="94" t="s">
        <v>198</v>
      </c>
      <c r="C1277" s="94">
        <v>23643.039</v>
      </c>
      <c r="D1277" s="94">
        <v>23643.522</v>
      </c>
      <c r="E1277" s="94">
        <v>0.483</v>
      </c>
      <c r="F1277" s="94" t="s">
        <v>256</v>
      </c>
      <c r="G1277" s="94" t="s">
        <v>49</v>
      </c>
    </row>
    <row r="1278" ht="15.75" hidden="1" customHeight="1">
      <c r="A1278" s="94" t="s">
        <v>388</v>
      </c>
      <c r="B1278" s="94" t="s">
        <v>198</v>
      </c>
      <c r="C1278" s="94">
        <v>23643.722</v>
      </c>
      <c r="D1278" s="94">
        <v>23644.807</v>
      </c>
      <c r="E1278" s="94">
        <v>1.085</v>
      </c>
      <c r="F1278" s="94" t="s">
        <v>256</v>
      </c>
      <c r="G1278" s="94" t="s">
        <v>49</v>
      </c>
    </row>
    <row r="1279" ht="15.75" hidden="1" customHeight="1">
      <c r="A1279" s="94" t="s">
        <v>388</v>
      </c>
      <c r="B1279" s="94" t="s">
        <v>198</v>
      </c>
      <c r="C1279" s="94">
        <v>23646.674</v>
      </c>
      <c r="D1279" s="94">
        <v>23647.359</v>
      </c>
      <c r="E1279" s="94">
        <v>0.685</v>
      </c>
      <c r="F1279" s="94" t="s">
        <v>256</v>
      </c>
      <c r="G1279" s="94" t="s">
        <v>49</v>
      </c>
    </row>
    <row r="1280" ht="15.75" hidden="1" customHeight="1">
      <c r="A1280" s="94" t="s">
        <v>388</v>
      </c>
      <c r="B1280" s="94" t="s">
        <v>198</v>
      </c>
      <c r="C1280" s="94">
        <v>23652.034</v>
      </c>
      <c r="D1280" s="94">
        <v>23652.805</v>
      </c>
      <c r="E1280" s="94">
        <v>0.771</v>
      </c>
      <c r="F1280" s="94" t="s">
        <v>259</v>
      </c>
      <c r="G1280" s="94" t="s">
        <v>49</v>
      </c>
    </row>
    <row r="1281" ht="15.75" hidden="1" customHeight="1">
      <c r="A1281" s="94" t="s">
        <v>388</v>
      </c>
      <c r="B1281" s="94" t="s">
        <v>198</v>
      </c>
      <c r="C1281" s="94">
        <v>23653.274</v>
      </c>
      <c r="D1281" s="94">
        <v>23654.481</v>
      </c>
      <c r="E1281" s="94">
        <v>1.207</v>
      </c>
      <c r="F1281" s="94" t="s">
        <v>259</v>
      </c>
      <c r="G1281" s="94" t="s">
        <v>49</v>
      </c>
    </row>
    <row r="1282" ht="15.75" hidden="1" customHeight="1">
      <c r="A1282" s="94" t="s">
        <v>388</v>
      </c>
      <c r="B1282" s="94" t="s">
        <v>198</v>
      </c>
      <c r="C1282" s="94">
        <v>23655.9</v>
      </c>
      <c r="D1282" s="94">
        <v>23656.646</v>
      </c>
      <c r="E1282" s="94">
        <v>0.746</v>
      </c>
      <c r="F1282" s="94" t="s">
        <v>259</v>
      </c>
      <c r="G1282" s="94" t="s">
        <v>49</v>
      </c>
    </row>
    <row r="1283" ht="15.75" hidden="1" customHeight="1">
      <c r="A1283" s="94" t="s">
        <v>388</v>
      </c>
      <c r="B1283" s="94" t="s">
        <v>198</v>
      </c>
      <c r="C1283" s="94">
        <v>23658.398</v>
      </c>
      <c r="D1283" s="94">
        <v>23659.161</v>
      </c>
      <c r="E1283" s="94">
        <v>0.763</v>
      </c>
      <c r="F1283" s="94" t="s">
        <v>259</v>
      </c>
      <c r="G1283" s="94" t="s">
        <v>49</v>
      </c>
    </row>
    <row r="1284" ht="15.75" hidden="1" customHeight="1">
      <c r="A1284" s="94" t="s">
        <v>388</v>
      </c>
      <c r="B1284" s="94" t="s">
        <v>198</v>
      </c>
      <c r="C1284" s="94">
        <v>23662.516</v>
      </c>
      <c r="D1284" s="94">
        <v>23663.414</v>
      </c>
      <c r="E1284" s="94">
        <v>0.898</v>
      </c>
      <c r="F1284" s="94" t="s">
        <v>259</v>
      </c>
      <c r="G1284" s="94" t="s">
        <v>49</v>
      </c>
    </row>
    <row r="1285" ht="15.75" hidden="1" customHeight="1">
      <c r="A1285" s="94" t="s">
        <v>388</v>
      </c>
      <c r="B1285" s="94" t="s">
        <v>198</v>
      </c>
      <c r="C1285" s="94">
        <v>23667.692</v>
      </c>
      <c r="D1285" s="94">
        <v>23668.292</v>
      </c>
      <c r="E1285" s="94">
        <v>0.6</v>
      </c>
      <c r="F1285" s="94" t="s">
        <v>259</v>
      </c>
      <c r="G1285" s="94" t="s">
        <v>49</v>
      </c>
    </row>
    <row r="1286" ht="15.75" hidden="1" customHeight="1">
      <c r="A1286" s="94" t="s">
        <v>388</v>
      </c>
      <c r="B1286" s="94" t="s">
        <v>198</v>
      </c>
      <c r="C1286" s="94">
        <v>23672.982</v>
      </c>
      <c r="D1286" s="94">
        <v>23675.103</v>
      </c>
      <c r="E1286" s="94">
        <v>2.121</v>
      </c>
      <c r="F1286" s="94" t="s">
        <v>259</v>
      </c>
      <c r="G1286" s="94" t="s">
        <v>49</v>
      </c>
    </row>
    <row r="1287" ht="15.75" hidden="1" customHeight="1">
      <c r="A1287" s="94" t="s">
        <v>388</v>
      </c>
      <c r="B1287" s="94" t="s">
        <v>198</v>
      </c>
      <c r="C1287" s="94">
        <v>23675.23</v>
      </c>
      <c r="D1287" s="94">
        <v>23677.49</v>
      </c>
      <c r="E1287" s="94">
        <v>2.26</v>
      </c>
      <c r="F1287" s="94" t="s">
        <v>256</v>
      </c>
      <c r="G1287" s="94" t="s">
        <v>49</v>
      </c>
    </row>
    <row r="1288" ht="15.75" hidden="1" customHeight="1">
      <c r="A1288" s="94" t="s">
        <v>388</v>
      </c>
      <c r="B1288" s="94" t="s">
        <v>198</v>
      </c>
      <c r="C1288" s="94">
        <v>23679.08</v>
      </c>
      <c r="D1288" s="94">
        <v>23679.888</v>
      </c>
      <c r="E1288" s="94">
        <v>0.808</v>
      </c>
      <c r="F1288" s="94" t="s">
        <v>259</v>
      </c>
      <c r="G1288" s="94" t="s">
        <v>49</v>
      </c>
    </row>
    <row r="1289" ht="15.75" hidden="1" customHeight="1">
      <c r="A1289" s="94" t="s">
        <v>388</v>
      </c>
      <c r="B1289" s="94" t="s">
        <v>198</v>
      </c>
      <c r="C1289" s="94">
        <v>23684.124</v>
      </c>
      <c r="D1289" s="94">
        <v>23685.972</v>
      </c>
      <c r="E1289" s="94">
        <v>1.848</v>
      </c>
      <c r="F1289" s="94" t="s">
        <v>259</v>
      </c>
      <c r="G1289" s="94" t="s">
        <v>49</v>
      </c>
    </row>
    <row r="1290" ht="15.75" hidden="1" customHeight="1">
      <c r="A1290" s="94" t="s">
        <v>388</v>
      </c>
      <c r="B1290" s="94" t="s">
        <v>198</v>
      </c>
      <c r="C1290" s="94">
        <v>23686.5</v>
      </c>
      <c r="D1290" s="94">
        <v>23686.969</v>
      </c>
      <c r="E1290" s="94">
        <v>0.469</v>
      </c>
      <c r="F1290" s="94" t="s">
        <v>259</v>
      </c>
      <c r="G1290" s="94" t="s">
        <v>49</v>
      </c>
    </row>
    <row r="1291" ht="15.75" hidden="1" customHeight="1">
      <c r="A1291" s="94" t="s">
        <v>388</v>
      </c>
      <c r="B1291" s="94" t="s">
        <v>198</v>
      </c>
      <c r="C1291" s="94">
        <v>23689.644</v>
      </c>
      <c r="D1291" s="94">
        <v>23690.138</v>
      </c>
      <c r="E1291" s="94">
        <v>0.494</v>
      </c>
      <c r="F1291" s="94" t="s">
        <v>257</v>
      </c>
      <c r="G1291" s="94" t="s">
        <v>49</v>
      </c>
    </row>
    <row r="1292" ht="15.75" hidden="1" customHeight="1">
      <c r="A1292" s="94" t="s">
        <v>388</v>
      </c>
      <c r="B1292" s="94" t="s">
        <v>198</v>
      </c>
      <c r="C1292" s="94">
        <v>23691.227</v>
      </c>
      <c r="D1292" s="94">
        <v>23693.155</v>
      </c>
      <c r="E1292" s="94">
        <v>1.928</v>
      </c>
      <c r="F1292" s="94" t="s">
        <v>259</v>
      </c>
      <c r="G1292" s="94" t="s">
        <v>49</v>
      </c>
    </row>
    <row r="1293" ht="15.75" hidden="1" customHeight="1">
      <c r="A1293" s="94" t="s">
        <v>184</v>
      </c>
      <c r="B1293" s="94"/>
      <c r="C1293" s="94">
        <v>720.0</v>
      </c>
      <c r="D1293" s="94">
        <v>780.0</v>
      </c>
      <c r="E1293" s="94">
        <v>60.0</v>
      </c>
      <c r="F1293" s="94"/>
      <c r="G1293" s="94" t="s">
        <v>50</v>
      </c>
    </row>
    <row r="1294" ht="15.75" hidden="1" customHeight="1">
      <c r="A1294" s="94" t="s">
        <v>184</v>
      </c>
      <c r="B1294" s="94"/>
      <c r="C1294" s="94">
        <v>4560.0</v>
      </c>
      <c r="D1294" s="94">
        <v>4620.0</v>
      </c>
      <c r="E1294" s="94">
        <v>60.0</v>
      </c>
      <c r="F1294" s="94"/>
      <c r="G1294" s="94" t="s">
        <v>50</v>
      </c>
    </row>
    <row r="1295" ht="15.75" hidden="1" customHeight="1">
      <c r="A1295" s="94" t="s">
        <v>184</v>
      </c>
      <c r="B1295" s="94"/>
      <c r="C1295" s="94">
        <v>5460.0</v>
      </c>
      <c r="D1295" s="94">
        <v>5520.0</v>
      </c>
      <c r="E1295" s="94">
        <v>60.0</v>
      </c>
      <c r="F1295" s="94"/>
      <c r="G1295" s="94" t="s">
        <v>50</v>
      </c>
    </row>
    <row r="1296" ht="15.75" hidden="1" customHeight="1">
      <c r="A1296" s="94" t="s">
        <v>184</v>
      </c>
      <c r="B1296" s="94"/>
      <c r="C1296" s="94">
        <v>11460.0</v>
      </c>
      <c r="D1296" s="94">
        <v>11520.0</v>
      </c>
      <c r="E1296" s="94">
        <v>60.0</v>
      </c>
      <c r="F1296" s="94"/>
      <c r="G1296" s="94" t="s">
        <v>50</v>
      </c>
    </row>
    <row r="1297" ht="15.75" hidden="1" customHeight="1">
      <c r="A1297" s="94" t="s">
        <v>184</v>
      </c>
      <c r="B1297" s="94"/>
      <c r="C1297" s="94">
        <v>12060.0</v>
      </c>
      <c r="D1297" s="94">
        <v>12120.0</v>
      </c>
      <c r="E1297" s="94">
        <v>60.0</v>
      </c>
      <c r="F1297" s="94"/>
      <c r="G1297" s="94" t="s">
        <v>50</v>
      </c>
    </row>
    <row r="1298" ht="15.75" hidden="1" customHeight="1">
      <c r="A1298" s="94" t="s">
        <v>184</v>
      </c>
      <c r="B1298" s="94"/>
      <c r="C1298" s="94">
        <v>21000.0</v>
      </c>
      <c r="D1298" s="94">
        <v>21060.0</v>
      </c>
      <c r="E1298" s="94">
        <v>60.0</v>
      </c>
      <c r="F1298" s="94"/>
      <c r="G1298" s="94" t="s">
        <v>50</v>
      </c>
    </row>
    <row r="1299" ht="15.75" hidden="1" customHeight="1">
      <c r="A1299" s="94" t="s">
        <v>184</v>
      </c>
      <c r="B1299" s="94"/>
      <c r="C1299" s="94">
        <v>22620.0</v>
      </c>
      <c r="D1299" s="94">
        <v>22680.0</v>
      </c>
      <c r="E1299" s="94">
        <v>60.0</v>
      </c>
      <c r="F1299" s="94"/>
      <c r="G1299" s="94" t="s">
        <v>50</v>
      </c>
    </row>
    <row r="1300" ht="15.75" hidden="1" customHeight="1">
      <c r="A1300" s="94" t="s">
        <v>184</v>
      </c>
      <c r="B1300" s="94"/>
      <c r="C1300" s="94">
        <v>34320.0</v>
      </c>
      <c r="D1300" s="94">
        <v>34380.0</v>
      </c>
      <c r="E1300" s="94">
        <v>60.0</v>
      </c>
      <c r="F1300" s="94"/>
      <c r="G1300" s="94" t="s">
        <v>50</v>
      </c>
    </row>
    <row r="1301" ht="15.75" hidden="1" customHeight="1">
      <c r="A1301" s="94" t="s">
        <v>184</v>
      </c>
      <c r="B1301" s="94"/>
      <c r="C1301" s="94">
        <v>38760.0</v>
      </c>
      <c r="D1301" s="94">
        <v>38820.0</v>
      </c>
      <c r="E1301" s="94">
        <v>60.0</v>
      </c>
      <c r="F1301" s="94"/>
      <c r="G1301" s="94" t="s">
        <v>50</v>
      </c>
    </row>
    <row r="1302" ht="15.75" hidden="1" customHeight="1">
      <c r="A1302" s="94" t="s">
        <v>184</v>
      </c>
      <c r="B1302" s="94"/>
      <c r="C1302" s="94">
        <v>38940.0</v>
      </c>
      <c r="D1302" s="94">
        <v>39000.0</v>
      </c>
      <c r="E1302" s="94">
        <v>60.0</v>
      </c>
      <c r="F1302" s="94"/>
      <c r="G1302" s="94" t="s">
        <v>50</v>
      </c>
    </row>
    <row r="1303" ht="15.75" hidden="1" customHeight="1">
      <c r="A1303" s="94" t="s">
        <v>187</v>
      </c>
      <c r="B1303" s="94"/>
      <c r="C1303" s="94">
        <v>4560.0</v>
      </c>
      <c r="D1303" s="94">
        <v>4620.0</v>
      </c>
      <c r="E1303" s="94">
        <v>60.0</v>
      </c>
      <c r="F1303" s="94" t="s">
        <v>534</v>
      </c>
      <c r="G1303" s="94" t="s">
        <v>50</v>
      </c>
    </row>
    <row r="1304" ht="15.75" hidden="1" customHeight="1">
      <c r="A1304" s="94" t="s">
        <v>187</v>
      </c>
      <c r="B1304" s="94"/>
      <c r="C1304" s="94">
        <v>21000.0</v>
      </c>
      <c r="D1304" s="94">
        <v>21060.0</v>
      </c>
      <c r="E1304" s="94">
        <v>60.0</v>
      </c>
      <c r="F1304" s="94" t="s">
        <v>535</v>
      </c>
      <c r="G1304" s="94" t="s">
        <v>50</v>
      </c>
    </row>
    <row r="1305" ht="15.75" hidden="1" customHeight="1">
      <c r="A1305" s="94" t="s">
        <v>187</v>
      </c>
      <c r="B1305" s="94"/>
      <c r="C1305" s="94">
        <v>22620.0</v>
      </c>
      <c r="D1305" s="94">
        <v>22680.0</v>
      </c>
      <c r="E1305" s="94">
        <v>60.0</v>
      </c>
      <c r="F1305" s="94" t="s">
        <v>535</v>
      </c>
      <c r="G1305" s="94" t="s">
        <v>50</v>
      </c>
    </row>
    <row r="1306" ht="15.75" hidden="1" customHeight="1">
      <c r="A1306" s="94" t="s">
        <v>187</v>
      </c>
      <c r="B1306" s="94"/>
      <c r="C1306" s="94">
        <v>34320.0</v>
      </c>
      <c r="D1306" s="94">
        <v>34380.0</v>
      </c>
      <c r="E1306" s="94">
        <v>60.0</v>
      </c>
      <c r="F1306" s="94" t="s">
        <v>536</v>
      </c>
      <c r="G1306" s="94" t="s">
        <v>50</v>
      </c>
    </row>
    <row r="1307" ht="15.75" hidden="1" customHeight="1">
      <c r="A1307" s="94" t="s">
        <v>187</v>
      </c>
      <c r="B1307" s="94"/>
      <c r="C1307" s="94">
        <v>38760.0</v>
      </c>
      <c r="D1307" s="94">
        <v>38820.0</v>
      </c>
      <c r="E1307" s="94">
        <v>60.0</v>
      </c>
      <c r="F1307" s="94" t="s">
        <v>537</v>
      </c>
      <c r="G1307" s="94" t="s">
        <v>50</v>
      </c>
    </row>
    <row r="1308" ht="15.75" customHeight="1">
      <c r="A1308" s="94" t="s">
        <v>189</v>
      </c>
      <c r="B1308" s="94" t="s">
        <v>189</v>
      </c>
      <c r="C1308" s="94">
        <v>729.769</v>
      </c>
      <c r="D1308" s="94">
        <v>730.388</v>
      </c>
      <c r="E1308" s="94">
        <v>0.619</v>
      </c>
      <c r="F1308" s="94" t="s">
        <v>538</v>
      </c>
      <c r="G1308" s="94" t="s">
        <v>50</v>
      </c>
    </row>
    <row r="1309" ht="15.75" customHeight="1">
      <c r="A1309" s="94" t="s">
        <v>189</v>
      </c>
      <c r="B1309" s="94" t="s">
        <v>189</v>
      </c>
      <c r="C1309" s="94">
        <v>734.961</v>
      </c>
      <c r="D1309" s="94">
        <v>735.405</v>
      </c>
      <c r="E1309" s="94">
        <v>0.444</v>
      </c>
      <c r="F1309" s="94">
        <v>0.0</v>
      </c>
      <c r="G1309" s="94" t="s">
        <v>50</v>
      </c>
    </row>
    <row r="1310" ht="15.75" customHeight="1">
      <c r="A1310" s="94" t="s">
        <v>189</v>
      </c>
      <c r="B1310" s="94" t="s">
        <v>189</v>
      </c>
      <c r="C1310" s="94">
        <v>735.814</v>
      </c>
      <c r="D1310" s="94">
        <v>736.348</v>
      </c>
      <c r="E1310" s="94">
        <v>0.534</v>
      </c>
      <c r="F1310" s="94">
        <v>0.0</v>
      </c>
      <c r="G1310" s="94" t="s">
        <v>50</v>
      </c>
    </row>
    <row r="1311" ht="15.75" customHeight="1">
      <c r="A1311" s="94" t="s">
        <v>189</v>
      </c>
      <c r="B1311" s="94" t="s">
        <v>189</v>
      </c>
      <c r="C1311" s="94">
        <v>740.217</v>
      </c>
      <c r="D1311" s="94">
        <v>740.59</v>
      </c>
      <c r="E1311" s="94">
        <v>0.373</v>
      </c>
      <c r="F1311" s="94">
        <v>0.0</v>
      </c>
      <c r="G1311" s="94" t="s">
        <v>50</v>
      </c>
    </row>
    <row r="1312" ht="15.75" customHeight="1">
      <c r="A1312" s="94" t="s">
        <v>189</v>
      </c>
      <c r="B1312" s="94" t="s">
        <v>189</v>
      </c>
      <c r="C1312" s="94">
        <v>741.523</v>
      </c>
      <c r="D1312" s="94">
        <v>741.98</v>
      </c>
      <c r="E1312" s="94">
        <v>0.457</v>
      </c>
      <c r="F1312" s="94">
        <v>0.0</v>
      </c>
      <c r="G1312" s="94" t="s">
        <v>50</v>
      </c>
    </row>
    <row r="1313" ht="15.75" customHeight="1">
      <c r="A1313" s="94" t="s">
        <v>189</v>
      </c>
      <c r="B1313" s="94" t="s">
        <v>189</v>
      </c>
      <c r="C1313" s="94">
        <v>4581.328</v>
      </c>
      <c r="D1313" s="94">
        <v>4581.854</v>
      </c>
      <c r="E1313" s="94">
        <v>0.526</v>
      </c>
      <c r="F1313" s="94">
        <v>0.0</v>
      </c>
      <c r="G1313" s="94" t="s">
        <v>50</v>
      </c>
    </row>
    <row r="1314" ht="15.75" customHeight="1">
      <c r="A1314" s="94" t="s">
        <v>189</v>
      </c>
      <c r="B1314" s="94" t="s">
        <v>189</v>
      </c>
      <c r="C1314" s="94">
        <v>4583.017</v>
      </c>
      <c r="D1314" s="94">
        <v>4583.367</v>
      </c>
      <c r="E1314" s="94">
        <v>0.35</v>
      </c>
      <c r="F1314" s="94">
        <v>0.0</v>
      </c>
      <c r="G1314" s="94" t="s">
        <v>50</v>
      </c>
    </row>
    <row r="1315" ht="15.75" customHeight="1">
      <c r="A1315" s="94" t="s">
        <v>189</v>
      </c>
      <c r="B1315" s="94" t="s">
        <v>189</v>
      </c>
      <c r="C1315" s="94">
        <v>4584.099</v>
      </c>
      <c r="D1315" s="94">
        <v>4584.717</v>
      </c>
      <c r="E1315" s="94">
        <v>0.618</v>
      </c>
      <c r="F1315" s="94">
        <v>0.0</v>
      </c>
      <c r="G1315" s="94" t="s">
        <v>50</v>
      </c>
    </row>
    <row r="1316" ht="15.75" customHeight="1">
      <c r="A1316" s="94" t="s">
        <v>189</v>
      </c>
      <c r="B1316" s="94" t="s">
        <v>189</v>
      </c>
      <c r="C1316" s="94">
        <v>4590.08</v>
      </c>
      <c r="D1316" s="94">
        <v>4590.882</v>
      </c>
      <c r="E1316" s="94">
        <v>0.802</v>
      </c>
      <c r="F1316" s="94">
        <v>0.0</v>
      </c>
      <c r="G1316" s="94" t="s">
        <v>50</v>
      </c>
    </row>
    <row r="1317" ht="15.75" customHeight="1">
      <c r="A1317" s="94" t="s">
        <v>189</v>
      </c>
      <c r="B1317" s="94" t="s">
        <v>189</v>
      </c>
      <c r="C1317" s="94">
        <v>4593.227</v>
      </c>
      <c r="D1317" s="94">
        <v>4593.841</v>
      </c>
      <c r="E1317" s="94">
        <v>0.614</v>
      </c>
      <c r="F1317" s="94">
        <v>0.0</v>
      </c>
      <c r="G1317" s="94" t="s">
        <v>50</v>
      </c>
    </row>
    <row r="1318" ht="15.75" customHeight="1">
      <c r="A1318" s="94" t="s">
        <v>189</v>
      </c>
      <c r="B1318" s="94" t="s">
        <v>189</v>
      </c>
      <c r="C1318" s="94">
        <v>4595.329</v>
      </c>
      <c r="D1318" s="94">
        <v>4596.053</v>
      </c>
      <c r="E1318" s="94">
        <v>0.724</v>
      </c>
      <c r="F1318" s="94">
        <v>0.0</v>
      </c>
      <c r="G1318" s="94" t="s">
        <v>50</v>
      </c>
    </row>
    <row r="1319" ht="15.75" customHeight="1">
      <c r="A1319" s="94" t="s">
        <v>189</v>
      </c>
      <c r="B1319" s="94" t="s">
        <v>189</v>
      </c>
      <c r="C1319" s="94">
        <v>4596.866</v>
      </c>
      <c r="D1319" s="94">
        <v>4597.693</v>
      </c>
      <c r="E1319" s="94">
        <v>0.827</v>
      </c>
      <c r="F1319" s="94">
        <v>0.0</v>
      </c>
      <c r="G1319" s="94" t="s">
        <v>50</v>
      </c>
    </row>
    <row r="1320" ht="15.75" customHeight="1">
      <c r="A1320" s="94" t="s">
        <v>189</v>
      </c>
      <c r="B1320" s="94" t="s">
        <v>189</v>
      </c>
      <c r="C1320" s="94">
        <v>4598.367</v>
      </c>
      <c r="D1320" s="94">
        <v>4598.802</v>
      </c>
      <c r="E1320" s="94">
        <v>0.435</v>
      </c>
      <c r="F1320" s="94">
        <v>0.0</v>
      </c>
      <c r="G1320" s="94" t="s">
        <v>50</v>
      </c>
    </row>
    <row r="1321" ht="15.75" customHeight="1">
      <c r="A1321" s="94" t="s">
        <v>189</v>
      </c>
      <c r="B1321" s="94" t="s">
        <v>189</v>
      </c>
      <c r="C1321" s="94">
        <v>4600.817</v>
      </c>
      <c r="D1321" s="94">
        <v>4601.123</v>
      </c>
      <c r="E1321" s="94">
        <v>0.306</v>
      </c>
      <c r="F1321" s="94">
        <v>0.0</v>
      </c>
      <c r="G1321" s="94" t="s">
        <v>50</v>
      </c>
    </row>
    <row r="1322" ht="15.75" customHeight="1">
      <c r="A1322" s="94" t="s">
        <v>189</v>
      </c>
      <c r="B1322" s="94" t="s">
        <v>189</v>
      </c>
      <c r="C1322" s="94">
        <v>4602.773</v>
      </c>
      <c r="D1322" s="94">
        <v>4603.197</v>
      </c>
      <c r="E1322" s="94">
        <v>0.424</v>
      </c>
      <c r="F1322" s="94">
        <v>0.0</v>
      </c>
      <c r="G1322" s="94" t="s">
        <v>50</v>
      </c>
    </row>
    <row r="1323" ht="15.75" customHeight="1">
      <c r="A1323" s="94" t="s">
        <v>189</v>
      </c>
      <c r="B1323" s="94" t="s">
        <v>189</v>
      </c>
      <c r="C1323" s="94">
        <v>4603.564</v>
      </c>
      <c r="D1323" s="94">
        <v>4603.881</v>
      </c>
      <c r="E1323" s="94">
        <v>0.317</v>
      </c>
      <c r="F1323" s="94">
        <v>0.0</v>
      </c>
      <c r="G1323" s="94" t="s">
        <v>50</v>
      </c>
    </row>
    <row r="1324" ht="15.75" customHeight="1">
      <c r="A1324" s="94" t="s">
        <v>189</v>
      </c>
      <c r="B1324" s="94" t="s">
        <v>189</v>
      </c>
      <c r="C1324" s="94">
        <v>4604.611</v>
      </c>
      <c r="D1324" s="94">
        <v>4604.903</v>
      </c>
      <c r="E1324" s="94">
        <v>0.292</v>
      </c>
      <c r="F1324" s="94">
        <v>0.0</v>
      </c>
      <c r="G1324" s="94" t="s">
        <v>50</v>
      </c>
    </row>
    <row r="1325" ht="15.75" customHeight="1">
      <c r="A1325" s="94" t="s">
        <v>189</v>
      </c>
      <c r="B1325" s="94" t="s">
        <v>189</v>
      </c>
      <c r="C1325" s="94">
        <v>4607.578</v>
      </c>
      <c r="D1325" s="94">
        <v>4608.949</v>
      </c>
      <c r="E1325" s="94">
        <v>1.371</v>
      </c>
      <c r="F1325" s="94">
        <v>0.0</v>
      </c>
      <c r="G1325" s="94" t="s">
        <v>50</v>
      </c>
    </row>
    <row r="1326" ht="15.75" customHeight="1">
      <c r="A1326" s="94" t="s">
        <v>189</v>
      </c>
      <c r="B1326" s="94" t="s">
        <v>189</v>
      </c>
      <c r="C1326" s="94">
        <v>4610.529</v>
      </c>
      <c r="D1326" s="94">
        <v>4611.331</v>
      </c>
      <c r="E1326" s="94">
        <v>0.802</v>
      </c>
      <c r="F1326" s="94">
        <v>0.0</v>
      </c>
      <c r="G1326" s="94" t="s">
        <v>50</v>
      </c>
    </row>
    <row r="1327" ht="15.75" customHeight="1">
      <c r="A1327" s="94" t="s">
        <v>189</v>
      </c>
      <c r="B1327" s="94" t="s">
        <v>189</v>
      </c>
      <c r="C1327" s="94">
        <v>4613.121</v>
      </c>
      <c r="D1327" s="94">
        <v>4613.47</v>
      </c>
      <c r="E1327" s="94">
        <v>0.349</v>
      </c>
      <c r="F1327" s="94">
        <v>0.0</v>
      </c>
      <c r="G1327" s="94" t="s">
        <v>50</v>
      </c>
    </row>
    <row r="1328" ht="15.75" customHeight="1">
      <c r="A1328" s="94" t="s">
        <v>189</v>
      </c>
      <c r="B1328" s="94" t="s">
        <v>189</v>
      </c>
      <c r="C1328" s="94">
        <v>4615.228</v>
      </c>
      <c r="D1328" s="94">
        <v>4616.781</v>
      </c>
      <c r="E1328" s="94">
        <v>1.553</v>
      </c>
      <c r="F1328" s="94">
        <v>0.0</v>
      </c>
      <c r="G1328" s="94" t="s">
        <v>50</v>
      </c>
    </row>
    <row r="1329" ht="15.75" customHeight="1">
      <c r="A1329" s="94" t="s">
        <v>189</v>
      </c>
      <c r="B1329" s="94" t="s">
        <v>189</v>
      </c>
      <c r="C1329" s="94">
        <v>4617.215</v>
      </c>
      <c r="D1329" s="94">
        <v>4618.556</v>
      </c>
      <c r="E1329" s="94">
        <v>1.341</v>
      </c>
      <c r="F1329" s="94">
        <v>0.0</v>
      </c>
      <c r="G1329" s="94" t="s">
        <v>50</v>
      </c>
    </row>
    <row r="1330" ht="15.75" customHeight="1">
      <c r="A1330" s="94" t="s">
        <v>189</v>
      </c>
      <c r="B1330" s="94" t="s">
        <v>189</v>
      </c>
      <c r="C1330" s="94">
        <v>5483.16</v>
      </c>
      <c r="D1330" s="94">
        <v>5483.738</v>
      </c>
      <c r="E1330" s="94">
        <v>0.578</v>
      </c>
      <c r="F1330" s="94">
        <v>0.0</v>
      </c>
      <c r="G1330" s="94" t="s">
        <v>50</v>
      </c>
    </row>
    <row r="1331" ht="15.75" customHeight="1">
      <c r="A1331" s="94" t="s">
        <v>189</v>
      </c>
      <c r="B1331" s="94" t="s">
        <v>189</v>
      </c>
      <c r="C1331" s="94">
        <v>5484.895</v>
      </c>
      <c r="D1331" s="94">
        <v>5486.315</v>
      </c>
      <c r="E1331" s="94">
        <v>1.42</v>
      </c>
      <c r="F1331" s="94">
        <v>0.0</v>
      </c>
      <c r="G1331" s="94" t="s">
        <v>50</v>
      </c>
    </row>
    <row r="1332" ht="15.75" customHeight="1">
      <c r="A1332" s="94" t="s">
        <v>189</v>
      </c>
      <c r="B1332" s="94" t="s">
        <v>189</v>
      </c>
      <c r="C1332" s="94">
        <v>5494.696</v>
      </c>
      <c r="D1332" s="94">
        <v>5495.267</v>
      </c>
      <c r="E1332" s="94">
        <v>0.571</v>
      </c>
      <c r="F1332" s="94">
        <v>0.0</v>
      </c>
      <c r="G1332" s="94" t="s">
        <v>50</v>
      </c>
    </row>
    <row r="1333" ht="15.75" customHeight="1">
      <c r="A1333" s="94" t="s">
        <v>189</v>
      </c>
      <c r="B1333" s="94" t="s">
        <v>189</v>
      </c>
      <c r="C1333" s="94">
        <v>5502.293</v>
      </c>
      <c r="D1333" s="94">
        <v>5504.316</v>
      </c>
      <c r="E1333" s="94">
        <v>2.023</v>
      </c>
      <c r="F1333" s="94">
        <v>0.0</v>
      </c>
      <c r="G1333" s="94" t="s">
        <v>50</v>
      </c>
    </row>
    <row r="1334" ht="15.75" customHeight="1">
      <c r="A1334" s="94" t="s">
        <v>189</v>
      </c>
      <c r="B1334" s="94" t="s">
        <v>189</v>
      </c>
      <c r="C1334" s="94">
        <v>5507.818</v>
      </c>
      <c r="D1334" s="94">
        <v>5508.098</v>
      </c>
      <c r="E1334" s="94">
        <v>0.28</v>
      </c>
      <c r="F1334" s="94">
        <v>0.0</v>
      </c>
      <c r="G1334" s="94" t="s">
        <v>50</v>
      </c>
    </row>
    <row r="1335" ht="15.75" customHeight="1">
      <c r="A1335" s="94" t="s">
        <v>189</v>
      </c>
      <c r="B1335" s="94" t="s">
        <v>189</v>
      </c>
      <c r="C1335" s="94">
        <v>11471.077</v>
      </c>
      <c r="D1335" s="94">
        <v>11471.7</v>
      </c>
      <c r="E1335" s="94">
        <v>0.623</v>
      </c>
      <c r="F1335" s="94">
        <v>0.0</v>
      </c>
      <c r="G1335" s="94" t="s">
        <v>50</v>
      </c>
    </row>
    <row r="1336" ht="15.75" customHeight="1">
      <c r="A1336" s="94" t="s">
        <v>189</v>
      </c>
      <c r="B1336" s="94" t="s">
        <v>189</v>
      </c>
      <c r="C1336" s="94">
        <v>11471.782</v>
      </c>
      <c r="D1336" s="94">
        <v>11472.47</v>
      </c>
      <c r="E1336" s="94">
        <v>0.688</v>
      </c>
      <c r="F1336" s="94">
        <v>0.0</v>
      </c>
      <c r="G1336" s="94" t="s">
        <v>50</v>
      </c>
    </row>
    <row r="1337" ht="15.75" customHeight="1">
      <c r="A1337" s="94" t="s">
        <v>189</v>
      </c>
      <c r="B1337" s="94" t="s">
        <v>189</v>
      </c>
      <c r="C1337" s="94">
        <v>11476.383</v>
      </c>
      <c r="D1337" s="94">
        <v>11477.23</v>
      </c>
      <c r="E1337" s="94">
        <v>0.847</v>
      </c>
      <c r="F1337" s="94">
        <v>0.0</v>
      </c>
      <c r="G1337" s="94" t="s">
        <v>50</v>
      </c>
    </row>
    <row r="1338" ht="15.75" customHeight="1">
      <c r="A1338" s="94" t="s">
        <v>189</v>
      </c>
      <c r="B1338" s="94" t="s">
        <v>189</v>
      </c>
      <c r="C1338" s="94">
        <v>11487.716</v>
      </c>
      <c r="D1338" s="94">
        <v>11488.353</v>
      </c>
      <c r="E1338" s="94">
        <v>0.637</v>
      </c>
      <c r="F1338" s="94">
        <v>0.0</v>
      </c>
      <c r="G1338" s="94" t="s">
        <v>50</v>
      </c>
    </row>
    <row r="1339" ht="15.75" customHeight="1">
      <c r="A1339" s="94" t="s">
        <v>189</v>
      </c>
      <c r="B1339" s="94" t="s">
        <v>189</v>
      </c>
      <c r="C1339" s="94">
        <v>11492.101</v>
      </c>
      <c r="D1339" s="94">
        <v>11492.874</v>
      </c>
      <c r="E1339" s="94">
        <v>0.773</v>
      </c>
      <c r="F1339" s="94">
        <v>0.0</v>
      </c>
      <c r="G1339" s="94" t="s">
        <v>50</v>
      </c>
    </row>
    <row r="1340" ht="15.75" customHeight="1">
      <c r="A1340" s="94" t="s">
        <v>189</v>
      </c>
      <c r="B1340" s="94" t="s">
        <v>189</v>
      </c>
      <c r="C1340" s="94">
        <v>11513.018</v>
      </c>
      <c r="D1340" s="94">
        <v>11514.614</v>
      </c>
      <c r="E1340" s="94">
        <v>1.596</v>
      </c>
      <c r="F1340" s="94">
        <v>0.0</v>
      </c>
      <c r="G1340" s="94" t="s">
        <v>50</v>
      </c>
    </row>
    <row r="1341" ht="15.75" customHeight="1">
      <c r="A1341" s="94" t="s">
        <v>189</v>
      </c>
      <c r="B1341" s="94" t="s">
        <v>189</v>
      </c>
      <c r="C1341" s="94">
        <v>11515.088</v>
      </c>
      <c r="D1341" s="94">
        <v>11515.945</v>
      </c>
      <c r="E1341" s="94">
        <v>0.857</v>
      </c>
      <c r="F1341" s="94">
        <v>0.0</v>
      </c>
      <c r="G1341" s="94" t="s">
        <v>50</v>
      </c>
    </row>
    <row r="1342" ht="15.75" customHeight="1">
      <c r="A1342" s="94" t="s">
        <v>189</v>
      </c>
      <c r="B1342" s="94" t="s">
        <v>189</v>
      </c>
      <c r="C1342" s="94">
        <v>12065.699</v>
      </c>
      <c r="D1342" s="94">
        <v>12066.247</v>
      </c>
      <c r="E1342" s="94">
        <v>0.548</v>
      </c>
      <c r="F1342" s="94">
        <v>0.0</v>
      </c>
      <c r="G1342" s="94" t="s">
        <v>50</v>
      </c>
    </row>
    <row r="1343" ht="15.75" customHeight="1">
      <c r="A1343" s="94" t="s">
        <v>189</v>
      </c>
      <c r="B1343" s="94" t="s">
        <v>189</v>
      </c>
      <c r="C1343" s="94">
        <v>12071.253</v>
      </c>
      <c r="D1343" s="94">
        <v>12071.719</v>
      </c>
      <c r="E1343" s="94">
        <v>0.466</v>
      </c>
      <c r="F1343" s="94">
        <v>0.0</v>
      </c>
      <c r="G1343" s="94" t="s">
        <v>50</v>
      </c>
    </row>
    <row r="1344" ht="15.75" customHeight="1">
      <c r="A1344" s="94" t="s">
        <v>189</v>
      </c>
      <c r="B1344" s="94" t="s">
        <v>189</v>
      </c>
      <c r="C1344" s="94">
        <v>12082.491</v>
      </c>
      <c r="D1344" s="94">
        <v>12083.291</v>
      </c>
      <c r="E1344" s="94">
        <v>0.8</v>
      </c>
      <c r="F1344" s="94">
        <v>0.0</v>
      </c>
      <c r="G1344" s="94" t="s">
        <v>50</v>
      </c>
    </row>
    <row r="1345" ht="15.75" customHeight="1">
      <c r="A1345" s="94" t="s">
        <v>189</v>
      </c>
      <c r="B1345" s="94" t="s">
        <v>189</v>
      </c>
      <c r="C1345" s="94">
        <v>12106.976</v>
      </c>
      <c r="D1345" s="94">
        <v>12107.613</v>
      </c>
      <c r="E1345" s="94">
        <v>0.637</v>
      </c>
      <c r="F1345" s="94">
        <v>0.0</v>
      </c>
      <c r="G1345" s="94" t="s">
        <v>50</v>
      </c>
    </row>
    <row r="1346" ht="15.75" customHeight="1">
      <c r="A1346" s="94" t="s">
        <v>189</v>
      </c>
      <c r="B1346" s="94" t="s">
        <v>189</v>
      </c>
      <c r="C1346" s="94">
        <v>38763.381</v>
      </c>
      <c r="D1346" s="94">
        <v>38763.891</v>
      </c>
      <c r="E1346" s="94">
        <v>0.51</v>
      </c>
      <c r="F1346" s="94">
        <v>0.0</v>
      </c>
      <c r="G1346" s="94" t="s">
        <v>50</v>
      </c>
    </row>
    <row r="1347" ht="15.75" customHeight="1">
      <c r="A1347" s="94" t="s">
        <v>189</v>
      </c>
      <c r="B1347" s="94" t="s">
        <v>189</v>
      </c>
      <c r="C1347" s="94">
        <v>38781.917</v>
      </c>
      <c r="D1347" s="94">
        <v>38782.248</v>
      </c>
      <c r="E1347" s="94">
        <v>0.331</v>
      </c>
      <c r="F1347" s="94">
        <v>0.0</v>
      </c>
      <c r="G1347" s="94" t="s">
        <v>50</v>
      </c>
    </row>
    <row r="1348" ht="15.75" customHeight="1">
      <c r="A1348" s="94" t="s">
        <v>189</v>
      </c>
      <c r="B1348" s="94" t="s">
        <v>189</v>
      </c>
      <c r="C1348" s="94">
        <v>38793.715</v>
      </c>
      <c r="D1348" s="94">
        <v>38794.181</v>
      </c>
      <c r="E1348" s="94">
        <v>0.466</v>
      </c>
      <c r="F1348" s="94">
        <v>0.0</v>
      </c>
      <c r="G1348" s="94" t="s">
        <v>50</v>
      </c>
    </row>
    <row r="1349" ht="15.75" customHeight="1">
      <c r="A1349" s="94" t="s">
        <v>189</v>
      </c>
      <c r="B1349" s="94" t="s">
        <v>189</v>
      </c>
      <c r="C1349" s="94">
        <v>38946.994</v>
      </c>
      <c r="D1349" s="94">
        <v>38947.612</v>
      </c>
      <c r="E1349" s="94">
        <v>0.618</v>
      </c>
      <c r="F1349" s="94">
        <v>0.0</v>
      </c>
      <c r="G1349" s="94" t="s">
        <v>50</v>
      </c>
    </row>
    <row r="1350" ht="15.75" customHeight="1">
      <c r="A1350" s="94" t="s">
        <v>189</v>
      </c>
      <c r="B1350" s="94" t="s">
        <v>189</v>
      </c>
      <c r="C1350" s="94">
        <v>38956.861</v>
      </c>
      <c r="D1350" s="94">
        <v>38957.434</v>
      </c>
      <c r="E1350" s="94">
        <v>0.573</v>
      </c>
      <c r="F1350" s="94">
        <v>0.0</v>
      </c>
      <c r="G1350" s="94" t="s">
        <v>50</v>
      </c>
    </row>
    <row r="1351" ht="15.75" customHeight="1">
      <c r="A1351" s="94" t="s">
        <v>189</v>
      </c>
      <c r="B1351" s="94" t="s">
        <v>189</v>
      </c>
      <c r="C1351" s="94">
        <v>38997.417</v>
      </c>
      <c r="D1351" s="94">
        <v>38997.828</v>
      </c>
      <c r="E1351" s="94">
        <v>0.411</v>
      </c>
      <c r="F1351" s="94">
        <v>0.0</v>
      </c>
      <c r="G1351" s="94" t="s">
        <v>50</v>
      </c>
    </row>
    <row r="1352" ht="15.75" customHeight="1">
      <c r="A1352" s="94" t="s">
        <v>189</v>
      </c>
      <c r="B1352" s="94" t="s">
        <v>189</v>
      </c>
      <c r="C1352" s="94">
        <v>38998.793</v>
      </c>
      <c r="D1352" s="94">
        <v>38999.118</v>
      </c>
      <c r="E1352" s="94">
        <v>0.325</v>
      </c>
      <c r="F1352" s="94">
        <v>0.0</v>
      </c>
      <c r="G1352" s="94" t="s">
        <v>50</v>
      </c>
    </row>
    <row r="1353" ht="15.75" hidden="1" customHeight="1">
      <c r="A1353" s="94" t="s">
        <v>255</v>
      </c>
      <c r="B1353" s="94" t="s">
        <v>200</v>
      </c>
      <c r="C1353" s="94">
        <v>751.303</v>
      </c>
      <c r="D1353" s="94">
        <v>751.743</v>
      </c>
      <c r="E1353" s="94">
        <v>0.44</v>
      </c>
      <c r="F1353" s="94" t="s">
        <v>256</v>
      </c>
      <c r="G1353" s="94" t="s">
        <v>50</v>
      </c>
    </row>
    <row r="1354" ht="15.75" hidden="1" customHeight="1">
      <c r="A1354" s="94" t="s">
        <v>255</v>
      </c>
      <c r="B1354" s="94" t="s">
        <v>200</v>
      </c>
      <c r="C1354" s="94">
        <v>753.07</v>
      </c>
      <c r="D1354" s="94">
        <v>753.74</v>
      </c>
      <c r="E1354" s="94">
        <v>0.67</v>
      </c>
      <c r="F1354" s="94" t="s">
        <v>256</v>
      </c>
      <c r="G1354" s="94" t="s">
        <v>50</v>
      </c>
    </row>
    <row r="1355" ht="15.75" hidden="1" customHeight="1">
      <c r="A1355" s="94" t="s">
        <v>255</v>
      </c>
      <c r="B1355" s="94" t="s">
        <v>200</v>
      </c>
      <c r="C1355" s="94">
        <v>760.092</v>
      </c>
      <c r="D1355" s="94">
        <v>761.759</v>
      </c>
      <c r="E1355" s="94">
        <v>1.667</v>
      </c>
      <c r="F1355" s="94" t="s">
        <v>256</v>
      </c>
      <c r="G1355" s="94" t="s">
        <v>50</v>
      </c>
    </row>
    <row r="1356" ht="15.75" hidden="1" customHeight="1">
      <c r="A1356" s="94" t="s">
        <v>255</v>
      </c>
      <c r="B1356" s="94" t="s">
        <v>200</v>
      </c>
      <c r="C1356" s="94">
        <v>762.9</v>
      </c>
      <c r="D1356" s="94">
        <v>763.15</v>
      </c>
      <c r="E1356" s="94">
        <v>0.25</v>
      </c>
      <c r="F1356" s="94" t="s">
        <v>256</v>
      </c>
      <c r="G1356" s="94" t="s">
        <v>50</v>
      </c>
    </row>
    <row r="1357" ht="15.75" hidden="1" customHeight="1">
      <c r="A1357" s="94" t="s">
        <v>255</v>
      </c>
      <c r="B1357" s="94" t="s">
        <v>200</v>
      </c>
      <c r="C1357" s="94">
        <v>765.377</v>
      </c>
      <c r="D1357" s="94">
        <v>767.028</v>
      </c>
      <c r="E1357" s="94">
        <v>1.651</v>
      </c>
      <c r="F1357" s="94" t="s">
        <v>256</v>
      </c>
      <c r="G1357" s="94" t="s">
        <v>50</v>
      </c>
    </row>
    <row r="1358" ht="15.75" hidden="1" customHeight="1">
      <c r="A1358" s="94" t="s">
        <v>255</v>
      </c>
      <c r="B1358" s="94" t="s">
        <v>200</v>
      </c>
      <c r="C1358" s="94">
        <v>767.61</v>
      </c>
      <c r="D1358" s="94">
        <v>767.81</v>
      </c>
      <c r="E1358" s="94">
        <v>0.2</v>
      </c>
      <c r="F1358" s="94" t="s">
        <v>256</v>
      </c>
      <c r="G1358" s="94" t="s">
        <v>50</v>
      </c>
    </row>
    <row r="1359" ht="15.75" hidden="1" customHeight="1">
      <c r="A1359" s="94" t="s">
        <v>255</v>
      </c>
      <c r="B1359" s="94" t="s">
        <v>200</v>
      </c>
      <c r="C1359" s="94">
        <v>772.465</v>
      </c>
      <c r="D1359" s="94">
        <v>773.68</v>
      </c>
      <c r="E1359" s="94">
        <v>1.215</v>
      </c>
      <c r="F1359" s="94" t="s">
        <v>259</v>
      </c>
      <c r="G1359" s="94" t="s">
        <v>50</v>
      </c>
    </row>
    <row r="1360" ht="15.75" hidden="1" customHeight="1">
      <c r="A1360" s="94" t="s">
        <v>255</v>
      </c>
      <c r="B1360" s="94" t="s">
        <v>200</v>
      </c>
      <c r="C1360" s="94">
        <v>774.545</v>
      </c>
      <c r="D1360" s="94">
        <v>775.3</v>
      </c>
      <c r="E1360" s="94">
        <v>0.755</v>
      </c>
      <c r="F1360" s="94" t="s">
        <v>259</v>
      </c>
      <c r="G1360" s="94" t="s">
        <v>50</v>
      </c>
    </row>
    <row r="1361" ht="15.75" hidden="1" customHeight="1">
      <c r="A1361" s="94" t="s">
        <v>255</v>
      </c>
      <c r="B1361" s="94" t="s">
        <v>200</v>
      </c>
      <c r="C1361" s="94">
        <v>776.213</v>
      </c>
      <c r="D1361" s="94">
        <v>776.58</v>
      </c>
      <c r="E1361" s="94">
        <v>0.367</v>
      </c>
      <c r="F1361" s="94" t="s">
        <v>257</v>
      </c>
      <c r="G1361" s="94" t="s">
        <v>50</v>
      </c>
    </row>
    <row r="1362" ht="15.75" hidden="1" customHeight="1">
      <c r="A1362" s="94" t="s">
        <v>255</v>
      </c>
      <c r="B1362" s="94" t="s">
        <v>200</v>
      </c>
      <c r="C1362" s="94">
        <v>5461.541</v>
      </c>
      <c r="D1362" s="94">
        <v>5462.665</v>
      </c>
      <c r="E1362" s="94">
        <v>1.124</v>
      </c>
      <c r="F1362" s="94" t="s">
        <v>257</v>
      </c>
      <c r="G1362" s="94" t="s">
        <v>50</v>
      </c>
    </row>
    <row r="1363" ht="15.75" hidden="1" customHeight="1">
      <c r="A1363" s="94" t="s">
        <v>255</v>
      </c>
      <c r="B1363" s="94" t="s">
        <v>200</v>
      </c>
      <c r="C1363" s="94">
        <v>5466.322</v>
      </c>
      <c r="D1363" s="94">
        <v>5467.157</v>
      </c>
      <c r="E1363" s="94">
        <v>0.835</v>
      </c>
      <c r="F1363" s="94" t="s">
        <v>256</v>
      </c>
      <c r="G1363" s="94" t="s">
        <v>50</v>
      </c>
    </row>
    <row r="1364" ht="15.75" hidden="1" customHeight="1">
      <c r="A1364" s="94" t="s">
        <v>255</v>
      </c>
      <c r="B1364" s="94" t="s">
        <v>200</v>
      </c>
      <c r="C1364" s="94">
        <v>5510.109</v>
      </c>
      <c r="D1364" s="94">
        <v>5510.871</v>
      </c>
      <c r="E1364" s="94">
        <v>0.762</v>
      </c>
      <c r="F1364" s="94" t="s">
        <v>257</v>
      </c>
      <c r="G1364" s="94" t="s">
        <v>50</v>
      </c>
    </row>
    <row r="1365" ht="15.75" hidden="1" customHeight="1">
      <c r="A1365" s="94" t="s">
        <v>255</v>
      </c>
      <c r="B1365" s="94" t="s">
        <v>200</v>
      </c>
      <c r="C1365" s="94">
        <v>5512.323</v>
      </c>
      <c r="D1365" s="94">
        <v>5512.845</v>
      </c>
      <c r="E1365" s="94">
        <v>0.522</v>
      </c>
      <c r="F1365" s="94" t="s">
        <v>257</v>
      </c>
      <c r="G1365" s="94" t="s">
        <v>50</v>
      </c>
    </row>
    <row r="1366" ht="15.75" hidden="1" customHeight="1">
      <c r="A1366" s="94" t="s">
        <v>255</v>
      </c>
      <c r="B1366" s="94" t="s">
        <v>200</v>
      </c>
      <c r="C1366" s="94">
        <v>11468.708</v>
      </c>
      <c r="D1366" s="94">
        <v>11469.825</v>
      </c>
      <c r="E1366" s="94">
        <v>1.117</v>
      </c>
      <c r="F1366" s="94" t="s">
        <v>256</v>
      </c>
      <c r="G1366" s="94" t="s">
        <v>50</v>
      </c>
    </row>
    <row r="1367" ht="15.75" hidden="1" customHeight="1">
      <c r="A1367" s="94" t="s">
        <v>255</v>
      </c>
      <c r="B1367" s="94" t="s">
        <v>200</v>
      </c>
      <c r="C1367" s="94">
        <v>11477.721</v>
      </c>
      <c r="D1367" s="94">
        <v>11478.168</v>
      </c>
      <c r="E1367" s="94">
        <v>0.447</v>
      </c>
      <c r="F1367" s="94" t="s">
        <v>257</v>
      </c>
      <c r="G1367" s="94" t="s">
        <v>50</v>
      </c>
    </row>
    <row r="1368" ht="15.75" hidden="1" customHeight="1">
      <c r="A1368" s="94" t="s">
        <v>255</v>
      </c>
      <c r="B1368" s="94" t="s">
        <v>200</v>
      </c>
      <c r="C1368" s="94">
        <v>11479.278</v>
      </c>
      <c r="D1368" s="94">
        <v>11480.229</v>
      </c>
      <c r="E1368" s="94">
        <v>0.951</v>
      </c>
      <c r="F1368" s="94" t="s">
        <v>256</v>
      </c>
      <c r="G1368" s="94" t="s">
        <v>50</v>
      </c>
    </row>
    <row r="1369" ht="15.75" hidden="1" customHeight="1">
      <c r="A1369" s="94" t="s">
        <v>255</v>
      </c>
      <c r="B1369" s="94" t="s">
        <v>200</v>
      </c>
      <c r="C1369" s="94">
        <v>11480.808</v>
      </c>
      <c r="D1369" s="94">
        <v>11482.523</v>
      </c>
      <c r="E1369" s="94">
        <v>1.715</v>
      </c>
      <c r="F1369" s="94" t="s">
        <v>256</v>
      </c>
      <c r="G1369" s="94" t="s">
        <v>50</v>
      </c>
    </row>
    <row r="1370" ht="15.75" hidden="1" customHeight="1">
      <c r="A1370" s="94" t="s">
        <v>255</v>
      </c>
      <c r="B1370" s="94" t="s">
        <v>200</v>
      </c>
      <c r="C1370" s="94">
        <v>11500.047</v>
      </c>
      <c r="D1370" s="94">
        <v>11501.239</v>
      </c>
      <c r="E1370" s="94">
        <v>1.192</v>
      </c>
      <c r="F1370" s="94" t="s">
        <v>256</v>
      </c>
      <c r="G1370" s="94" t="s">
        <v>50</v>
      </c>
    </row>
    <row r="1371" ht="15.75" hidden="1" customHeight="1">
      <c r="A1371" s="94" t="s">
        <v>255</v>
      </c>
      <c r="B1371" s="94" t="s">
        <v>200</v>
      </c>
      <c r="C1371" s="94">
        <v>11501.331</v>
      </c>
      <c r="D1371" s="94">
        <v>11501.881</v>
      </c>
      <c r="E1371" s="94">
        <v>0.55</v>
      </c>
      <c r="F1371" s="94" t="s">
        <v>256</v>
      </c>
      <c r="G1371" s="94" t="s">
        <v>50</v>
      </c>
    </row>
    <row r="1372" ht="15.75" hidden="1" customHeight="1">
      <c r="A1372" s="94" t="s">
        <v>255</v>
      </c>
      <c r="B1372" s="94" t="s">
        <v>200</v>
      </c>
      <c r="C1372" s="94">
        <v>11502.215</v>
      </c>
      <c r="D1372" s="94">
        <v>11503.175</v>
      </c>
      <c r="E1372" s="94">
        <v>0.96</v>
      </c>
      <c r="F1372" s="94" t="s">
        <v>256</v>
      </c>
      <c r="G1372" s="94" t="s">
        <v>50</v>
      </c>
    </row>
    <row r="1373" ht="15.75" hidden="1" customHeight="1">
      <c r="A1373" s="94" t="s">
        <v>255</v>
      </c>
      <c r="B1373" s="94" t="s">
        <v>200</v>
      </c>
      <c r="C1373" s="94">
        <v>11506.128</v>
      </c>
      <c r="D1373" s="94">
        <v>11507.093</v>
      </c>
      <c r="E1373" s="94">
        <v>0.965</v>
      </c>
      <c r="F1373" s="94" t="s">
        <v>256</v>
      </c>
      <c r="G1373" s="94" t="s">
        <v>50</v>
      </c>
    </row>
    <row r="1374" ht="15.75" hidden="1" customHeight="1">
      <c r="A1374" s="94" t="s">
        <v>255</v>
      </c>
      <c r="B1374" s="94" t="s">
        <v>200</v>
      </c>
      <c r="C1374" s="94">
        <v>11516.059</v>
      </c>
      <c r="D1374" s="94">
        <v>11518.26</v>
      </c>
      <c r="E1374" s="94">
        <v>2.201</v>
      </c>
      <c r="F1374" s="94" t="s">
        <v>256</v>
      </c>
      <c r="G1374" s="94" t="s">
        <v>50</v>
      </c>
    </row>
    <row r="1375" ht="15.75" hidden="1" customHeight="1">
      <c r="A1375" s="94" t="s">
        <v>255</v>
      </c>
      <c r="B1375" s="94" t="s">
        <v>200</v>
      </c>
      <c r="C1375" s="94">
        <v>12060.152</v>
      </c>
      <c r="D1375" s="94">
        <v>12062.803</v>
      </c>
      <c r="E1375" s="94">
        <v>2.651</v>
      </c>
      <c r="F1375" s="94" t="s">
        <v>256</v>
      </c>
      <c r="G1375" s="94" t="s">
        <v>50</v>
      </c>
    </row>
    <row r="1376" ht="15.75" hidden="1" customHeight="1">
      <c r="A1376" s="94" t="s">
        <v>255</v>
      </c>
      <c r="B1376" s="94" t="s">
        <v>200</v>
      </c>
      <c r="C1376" s="94">
        <v>12063.41</v>
      </c>
      <c r="D1376" s="94">
        <v>12064.571</v>
      </c>
      <c r="E1376" s="94">
        <v>1.161</v>
      </c>
      <c r="F1376" s="94" t="s">
        <v>256</v>
      </c>
      <c r="G1376" s="94" t="s">
        <v>50</v>
      </c>
    </row>
    <row r="1377" ht="15.75" hidden="1" customHeight="1">
      <c r="A1377" s="94" t="s">
        <v>255</v>
      </c>
      <c r="B1377" s="94" t="s">
        <v>200</v>
      </c>
      <c r="C1377" s="94">
        <v>12082.972</v>
      </c>
      <c r="D1377" s="94">
        <v>12084.019</v>
      </c>
      <c r="E1377" s="94">
        <v>1.047</v>
      </c>
      <c r="F1377" s="94" t="s">
        <v>256</v>
      </c>
      <c r="G1377" s="94" t="s">
        <v>50</v>
      </c>
    </row>
    <row r="1378" ht="15.75" hidden="1" customHeight="1">
      <c r="A1378" s="94" t="s">
        <v>255</v>
      </c>
      <c r="B1378" s="94" t="s">
        <v>200</v>
      </c>
      <c r="C1378" s="94">
        <v>12084.482</v>
      </c>
      <c r="D1378" s="94">
        <v>12085.635</v>
      </c>
      <c r="E1378" s="94">
        <v>1.153</v>
      </c>
      <c r="F1378" s="94" t="s">
        <v>256</v>
      </c>
      <c r="G1378" s="94" t="s">
        <v>50</v>
      </c>
    </row>
    <row r="1379" ht="15.75" hidden="1" customHeight="1">
      <c r="A1379" s="94" t="s">
        <v>255</v>
      </c>
      <c r="B1379" s="94" t="s">
        <v>200</v>
      </c>
      <c r="C1379" s="94">
        <v>12085.742</v>
      </c>
      <c r="D1379" s="94">
        <v>12086.4</v>
      </c>
      <c r="E1379" s="94">
        <v>0.658</v>
      </c>
      <c r="F1379" s="94" t="s">
        <v>256</v>
      </c>
      <c r="G1379" s="94" t="s">
        <v>50</v>
      </c>
    </row>
    <row r="1380" ht="15.75" hidden="1" customHeight="1">
      <c r="A1380" s="94" t="s">
        <v>255</v>
      </c>
      <c r="B1380" s="94" t="s">
        <v>200</v>
      </c>
      <c r="C1380" s="94">
        <v>12087.217</v>
      </c>
      <c r="D1380" s="94">
        <v>12088.634</v>
      </c>
      <c r="E1380" s="94">
        <v>1.417</v>
      </c>
      <c r="F1380" s="94" t="s">
        <v>256</v>
      </c>
      <c r="G1380" s="94" t="s">
        <v>50</v>
      </c>
    </row>
    <row r="1381" ht="15.75" hidden="1" customHeight="1">
      <c r="A1381" s="94" t="s">
        <v>255</v>
      </c>
      <c r="B1381" s="94" t="s">
        <v>200</v>
      </c>
      <c r="C1381" s="94">
        <v>12090.391</v>
      </c>
      <c r="D1381" s="94">
        <v>12092.192</v>
      </c>
      <c r="E1381" s="94">
        <v>1.801</v>
      </c>
      <c r="F1381" s="94" t="s">
        <v>256</v>
      </c>
      <c r="G1381" s="94" t="s">
        <v>50</v>
      </c>
    </row>
    <row r="1382" ht="15.75" hidden="1" customHeight="1">
      <c r="A1382" s="94" t="s">
        <v>255</v>
      </c>
      <c r="B1382" s="94" t="s">
        <v>200</v>
      </c>
      <c r="C1382" s="94">
        <v>12100.164</v>
      </c>
      <c r="D1382" s="94">
        <v>12101.215</v>
      </c>
      <c r="E1382" s="94">
        <v>1.051</v>
      </c>
      <c r="F1382" s="94" t="s">
        <v>256</v>
      </c>
      <c r="G1382" s="94" t="s">
        <v>50</v>
      </c>
    </row>
    <row r="1383" ht="15.75" hidden="1" customHeight="1">
      <c r="A1383" s="94" t="s">
        <v>255</v>
      </c>
      <c r="B1383" s="94" t="s">
        <v>200</v>
      </c>
      <c r="C1383" s="94">
        <v>12113.811</v>
      </c>
      <c r="D1383" s="94">
        <v>12115.071</v>
      </c>
      <c r="E1383" s="94">
        <v>1.26</v>
      </c>
      <c r="F1383" s="94" t="s">
        <v>256</v>
      </c>
      <c r="G1383" s="94" t="s">
        <v>50</v>
      </c>
    </row>
    <row r="1384" ht="15.75" hidden="1" customHeight="1">
      <c r="A1384" s="94" t="s">
        <v>255</v>
      </c>
      <c r="B1384" s="94" t="s">
        <v>200</v>
      </c>
      <c r="C1384" s="94">
        <v>38963.348</v>
      </c>
      <c r="D1384" s="94">
        <v>38965.075</v>
      </c>
      <c r="E1384" s="94">
        <v>1.727</v>
      </c>
      <c r="F1384" s="94" t="s">
        <v>256</v>
      </c>
      <c r="G1384" s="94" t="s">
        <v>50</v>
      </c>
    </row>
    <row r="1385" ht="15.75" hidden="1" customHeight="1">
      <c r="A1385" s="94" t="s">
        <v>255</v>
      </c>
      <c r="B1385" s="94" t="s">
        <v>200</v>
      </c>
      <c r="C1385" s="94">
        <v>38966.359</v>
      </c>
      <c r="D1385" s="94">
        <v>38967.036</v>
      </c>
      <c r="E1385" s="94">
        <v>0.677</v>
      </c>
      <c r="F1385" s="94" t="s">
        <v>256</v>
      </c>
      <c r="G1385" s="94" t="s">
        <v>50</v>
      </c>
    </row>
    <row r="1386" ht="15.75" hidden="1" customHeight="1">
      <c r="A1386" s="94" t="s">
        <v>255</v>
      </c>
      <c r="B1386" s="94" t="s">
        <v>200</v>
      </c>
      <c r="C1386" s="94">
        <v>38968.552</v>
      </c>
      <c r="D1386" s="94">
        <v>38969.14</v>
      </c>
      <c r="E1386" s="94">
        <v>0.588</v>
      </c>
      <c r="F1386" s="94" t="s">
        <v>257</v>
      </c>
      <c r="G1386" s="94" t="s">
        <v>50</v>
      </c>
    </row>
    <row r="1387" ht="15.75" hidden="1" customHeight="1">
      <c r="A1387" s="94" t="s">
        <v>255</v>
      </c>
      <c r="B1387" s="94" t="s">
        <v>200</v>
      </c>
      <c r="C1387" s="94">
        <v>38970.071</v>
      </c>
      <c r="D1387" s="94">
        <v>38971.329</v>
      </c>
      <c r="E1387" s="94">
        <v>1.258</v>
      </c>
      <c r="F1387" s="94" t="s">
        <v>259</v>
      </c>
      <c r="G1387" s="94" t="s">
        <v>50</v>
      </c>
    </row>
    <row r="1388" ht="15.75" hidden="1" customHeight="1">
      <c r="A1388" s="94" t="s">
        <v>255</v>
      </c>
      <c r="B1388" s="94" t="s">
        <v>200</v>
      </c>
      <c r="C1388" s="94">
        <v>38971.697</v>
      </c>
      <c r="D1388" s="94">
        <v>38973.585</v>
      </c>
      <c r="E1388" s="94">
        <v>1.888</v>
      </c>
      <c r="F1388" s="94" t="s">
        <v>259</v>
      </c>
      <c r="G1388" s="94" t="s">
        <v>50</v>
      </c>
    </row>
    <row r="1389" ht="15.75" hidden="1" customHeight="1">
      <c r="A1389" s="94" t="s">
        <v>255</v>
      </c>
      <c r="B1389" s="94" t="s">
        <v>200</v>
      </c>
      <c r="C1389" s="94">
        <v>38975.057</v>
      </c>
      <c r="D1389" s="94">
        <v>38976.744</v>
      </c>
      <c r="E1389" s="94">
        <v>1.687</v>
      </c>
      <c r="F1389" s="94" t="s">
        <v>259</v>
      </c>
      <c r="G1389" s="94" t="s">
        <v>50</v>
      </c>
    </row>
    <row r="1390" ht="15.75" hidden="1" customHeight="1">
      <c r="A1390" s="94" t="s">
        <v>255</v>
      </c>
      <c r="B1390" s="94" t="s">
        <v>200</v>
      </c>
      <c r="C1390" s="94">
        <v>38977.506</v>
      </c>
      <c r="D1390" s="94">
        <v>38979.242</v>
      </c>
      <c r="E1390" s="94">
        <v>1.736</v>
      </c>
      <c r="F1390" s="94" t="s">
        <v>259</v>
      </c>
      <c r="G1390" s="94" t="s">
        <v>50</v>
      </c>
    </row>
    <row r="1391" ht="15.75" hidden="1" customHeight="1">
      <c r="A1391" s="94" t="s">
        <v>255</v>
      </c>
      <c r="B1391" s="94" t="s">
        <v>200</v>
      </c>
      <c r="C1391" s="94">
        <v>38981.129</v>
      </c>
      <c r="D1391" s="94">
        <v>38982.824</v>
      </c>
      <c r="E1391" s="94">
        <v>1.695</v>
      </c>
      <c r="F1391" s="94" t="s">
        <v>259</v>
      </c>
      <c r="G1391" s="94" t="s">
        <v>50</v>
      </c>
    </row>
    <row r="1392" ht="15.75" hidden="1" customHeight="1">
      <c r="A1392" s="94" t="s">
        <v>255</v>
      </c>
      <c r="B1392" s="94" t="s">
        <v>200</v>
      </c>
      <c r="C1392" s="94">
        <v>38983.189</v>
      </c>
      <c r="D1392" s="94">
        <v>38984.744</v>
      </c>
      <c r="E1392" s="94">
        <v>1.555</v>
      </c>
      <c r="F1392" s="94" t="s">
        <v>259</v>
      </c>
      <c r="G1392" s="94" t="s">
        <v>50</v>
      </c>
    </row>
    <row r="1393" ht="15.75" hidden="1" customHeight="1">
      <c r="A1393" s="94" t="s">
        <v>255</v>
      </c>
      <c r="B1393" s="94" t="s">
        <v>200</v>
      </c>
      <c r="C1393" s="94">
        <v>38985.721</v>
      </c>
      <c r="D1393" s="94">
        <v>38986.652</v>
      </c>
      <c r="E1393" s="94">
        <v>0.931</v>
      </c>
      <c r="F1393" s="94" t="s">
        <v>259</v>
      </c>
      <c r="G1393" s="94" t="s">
        <v>50</v>
      </c>
    </row>
    <row r="1394" ht="15.75" hidden="1" customHeight="1">
      <c r="A1394" s="94" t="s">
        <v>255</v>
      </c>
      <c r="B1394" s="94" t="s">
        <v>200</v>
      </c>
      <c r="C1394" s="94">
        <v>38987.563</v>
      </c>
      <c r="D1394" s="94">
        <v>38988.162</v>
      </c>
      <c r="E1394" s="94">
        <v>0.599</v>
      </c>
      <c r="F1394" s="94" t="s">
        <v>259</v>
      </c>
      <c r="G1394" s="94" t="s">
        <v>50</v>
      </c>
    </row>
    <row r="1395" ht="15.75" hidden="1" customHeight="1">
      <c r="A1395" s="94" t="s">
        <v>255</v>
      </c>
      <c r="B1395" s="94" t="s">
        <v>200</v>
      </c>
      <c r="C1395" s="94">
        <v>38988.917</v>
      </c>
      <c r="D1395" s="94">
        <v>38989.54</v>
      </c>
      <c r="E1395" s="94">
        <v>0.623</v>
      </c>
      <c r="F1395" s="94" t="s">
        <v>259</v>
      </c>
      <c r="G1395" s="94" t="s">
        <v>50</v>
      </c>
    </row>
    <row r="1396" ht="15.75" hidden="1" customHeight="1">
      <c r="A1396" s="94" t="s">
        <v>255</v>
      </c>
      <c r="B1396" s="94" t="s">
        <v>200</v>
      </c>
      <c r="C1396" s="94">
        <v>38990.383</v>
      </c>
      <c r="D1396" s="94">
        <v>38991.267</v>
      </c>
      <c r="E1396" s="94">
        <v>0.884</v>
      </c>
      <c r="F1396" s="94" t="s">
        <v>259</v>
      </c>
      <c r="G1396" s="94" t="s">
        <v>50</v>
      </c>
    </row>
    <row r="1397" ht="15.75" hidden="1" customHeight="1">
      <c r="A1397" s="94" t="s">
        <v>255</v>
      </c>
      <c r="B1397" s="94" t="s">
        <v>200</v>
      </c>
      <c r="C1397" s="94">
        <v>38991.492</v>
      </c>
      <c r="D1397" s="94">
        <v>38992.352</v>
      </c>
      <c r="E1397" s="94">
        <v>0.86</v>
      </c>
      <c r="F1397" s="94" t="s">
        <v>259</v>
      </c>
      <c r="G1397" s="94" t="s">
        <v>50</v>
      </c>
    </row>
    <row r="1398" ht="15.75" hidden="1" customHeight="1">
      <c r="A1398" s="94" t="s">
        <v>255</v>
      </c>
      <c r="B1398" s="94" t="s">
        <v>200</v>
      </c>
      <c r="C1398" s="94">
        <v>38992.961</v>
      </c>
      <c r="D1398" s="94">
        <v>38993.338</v>
      </c>
      <c r="E1398" s="94">
        <v>0.377</v>
      </c>
      <c r="F1398" s="94" t="s">
        <v>259</v>
      </c>
      <c r="G1398" s="94" t="s">
        <v>50</v>
      </c>
    </row>
    <row r="1399" ht="15.75" hidden="1" customHeight="1">
      <c r="A1399" s="94" t="s">
        <v>255</v>
      </c>
      <c r="B1399" s="94" t="s">
        <v>200</v>
      </c>
      <c r="C1399" s="94">
        <v>38993.574</v>
      </c>
      <c r="D1399" s="94">
        <v>38993.841</v>
      </c>
      <c r="E1399" s="94">
        <v>0.267</v>
      </c>
      <c r="F1399" s="94" t="s">
        <v>259</v>
      </c>
      <c r="G1399" s="94" t="s">
        <v>50</v>
      </c>
    </row>
    <row r="1400" ht="15.75" hidden="1" customHeight="1">
      <c r="A1400" s="94" t="s">
        <v>255</v>
      </c>
      <c r="B1400" s="94" t="s">
        <v>200</v>
      </c>
      <c r="C1400" s="94">
        <v>38994.012</v>
      </c>
      <c r="D1400" s="94">
        <v>38994.264</v>
      </c>
      <c r="E1400" s="94">
        <v>0.252</v>
      </c>
      <c r="F1400" s="94" t="s">
        <v>259</v>
      </c>
      <c r="G1400" s="94" t="s">
        <v>50</v>
      </c>
    </row>
    <row r="1401" ht="15.75" hidden="1" customHeight="1">
      <c r="A1401" s="94" t="s">
        <v>255</v>
      </c>
      <c r="B1401" s="94" t="s">
        <v>200</v>
      </c>
      <c r="C1401" s="94">
        <v>38994.8</v>
      </c>
      <c r="D1401" s="94">
        <v>38996.034</v>
      </c>
      <c r="E1401" s="94">
        <v>1.234</v>
      </c>
      <c r="F1401" s="94" t="s">
        <v>259</v>
      </c>
      <c r="G1401" s="94" t="s">
        <v>50</v>
      </c>
    </row>
    <row r="1402" ht="15.75" hidden="1" customHeight="1">
      <c r="A1402" s="94" t="s">
        <v>255</v>
      </c>
      <c r="B1402" s="94" t="s">
        <v>200</v>
      </c>
      <c r="C1402" s="94">
        <v>38998.528</v>
      </c>
      <c r="D1402" s="94">
        <v>38999.568</v>
      </c>
      <c r="E1402" s="94">
        <v>1.04</v>
      </c>
      <c r="F1402" s="94" t="s">
        <v>259</v>
      </c>
      <c r="G1402" s="94" t="s">
        <v>50</v>
      </c>
    </row>
    <row r="1403" ht="15.75" customHeight="1">
      <c r="A1403" s="94" t="s">
        <v>191</v>
      </c>
      <c r="B1403" s="94" t="s">
        <v>189</v>
      </c>
      <c r="C1403" s="94">
        <v>729.769</v>
      </c>
      <c r="D1403" s="94">
        <v>730.388</v>
      </c>
      <c r="E1403" s="94">
        <v>0.619</v>
      </c>
      <c r="F1403" s="94" t="s">
        <v>259</v>
      </c>
      <c r="G1403" s="94" t="s">
        <v>50</v>
      </c>
    </row>
    <row r="1404" ht="15.75" customHeight="1">
      <c r="A1404" s="94" t="s">
        <v>191</v>
      </c>
      <c r="B1404" s="94" t="s">
        <v>189</v>
      </c>
      <c r="C1404" s="94">
        <v>734.961</v>
      </c>
      <c r="D1404" s="94">
        <v>735.405</v>
      </c>
      <c r="E1404" s="94">
        <v>0.444</v>
      </c>
      <c r="F1404" s="94" t="s">
        <v>259</v>
      </c>
      <c r="G1404" s="94" t="s">
        <v>50</v>
      </c>
    </row>
    <row r="1405" ht="15.75" customHeight="1">
      <c r="A1405" s="94" t="s">
        <v>191</v>
      </c>
      <c r="B1405" s="94" t="s">
        <v>189</v>
      </c>
      <c r="C1405" s="94">
        <v>735.814</v>
      </c>
      <c r="D1405" s="94">
        <v>736.348</v>
      </c>
      <c r="E1405" s="94">
        <v>0.534</v>
      </c>
      <c r="F1405" s="94" t="s">
        <v>259</v>
      </c>
      <c r="G1405" s="94" t="s">
        <v>50</v>
      </c>
    </row>
    <row r="1406" ht="15.75" customHeight="1">
      <c r="A1406" s="94" t="s">
        <v>191</v>
      </c>
      <c r="B1406" s="94" t="s">
        <v>189</v>
      </c>
      <c r="C1406" s="94">
        <v>740.217</v>
      </c>
      <c r="D1406" s="94">
        <v>740.59</v>
      </c>
      <c r="E1406" s="94">
        <v>0.373</v>
      </c>
      <c r="F1406" s="94" t="s">
        <v>259</v>
      </c>
      <c r="G1406" s="94" t="s">
        <v>50</v>
      </c>
    </row>
    <row r="1407" ht="15.75" customHeight="1">
      <c r="A1407" s="94" t="s">
        <v>191</v>
      </c>
      <c r="B1407" s="94" t="s">
        <v>189</v>
      </c>
      <c r="C1407" s="94">
        <v>741.523</v>
      </c>
      <c r="D1407" s="94">
        <v>741.98</v>
      </c>
      <c r="E1407" s="94">
        <v>0.457</v>
      </c>
      <c r="F1407" s="94" t="s">
        <v>30</v>
      </c>
      <c r="G1407" s="94" t="s">
        <v>50</v>
      </c>
    </row>
    <row r="1408" ht="15.75" customHeight="1">
      <c r="A1408" s="94" t="s">
        <v>191</v>
      </c>
      <c r="B1408" s="94" t="s">
        <v>189</v>
      </c>
      <c r="C1408" s="94">
        <v>4581.328</v>
      </c>
      <c r="D1408" s="94">
        <v>4581.854</v>
      </c>
      <c r="E1408" s="94">
        <v>0.526</v>
      </c>
      <c r="F1408" s="94" t="s">
        <v>30</v>
      </c>
      <c r="G1408" s="94" t="s">
        <v>50</v>
      </c>
    </row>
    <row r="1409" ht="15.75" customHeight="1">
      <c r="A1409" s="94" t="s">
        <v>191</v>
      </c>
      <c r="B1409" s="94" t="s">
        <v>189</v>
      </c>
      <c r="C1409" s="94">
        <v>4583.017</v>
      </c>
      <c r="D1409" s="94">
        <v>4583.367</v>
      </c>
      <c r="E1409" s="94">
        <v>0.35</v>
      </c>
      <c r="F1409" s="94" t="s">
        <v>30</v>
      </c>
      <c r="G1409" s="94" t="s">
        <v>50</v>
      </c>
    </row>
    <row r="1410" ht="15.75" customHeight="1">
      <c r="A1410" s="94" t="s">
        <v>191</v>
      </c>
      <c r="B1410" s="94" t="s">
        <v>189</v>
      </c>
      <c r="C1410" s="94">
        <v>4584.099</v>
      </c>
      <c r="D1410" s="94">
        <v>4584.717</v>
      </c>
      <c r="E1410" s="94">
        <v>0.618</v>
      </c>
      <c r="F1410" s="94" t="s">
        <v>259</v>
      </c>
      <c r="G1410" s="94" t="s">
        <v>50</v>
      </c>
    </row>
    <row r="1411" ht="15.75" customHeight="1">
      <c r="A1411" s="94" t="s">
        <v>191</v>
      </c>
      <c r="B1411" s="94" t="s">
        <v>189</v>
      </c>
      <c r="C1411" s="94">
        <v>4590.08</v>
      </c>
      <c r="D1411" s="94">
        <v>4590.882</v>
      </c>
      <c r="E1411" s="94">
        <v>0.802</v>
      </c>
      <c r="F1411" s="94" t="s">
        <v>30</v>
      </c>
      <c r="G1411" s="94" t="s">
        <v>50</v>
      </c>
    </row>
    <row r="1412" ht="15.75" customHeight="1">
      <c r="A1412" s="94" t="s">
        <v>191</v>
      </c>
      <c r="B1412" s="94" t="s">
        <v>189</v>
      </c>
      <c r="C1412" s="94">
        <v>4593.227</v>
      </c>
      <c r="D1412" s="94">
        <v>4593.841</v>
      </c>
      <c r="E1412" s="94">
        <v>0.614</v>
      </c>
      <c r="F1412" s="94" t="s">
        <v>259</v>
      </c>
      <c r="G1412" s="94" t="s">
        <v>50</v>
      </c>
    </row>
    <row r="1413" ht="15.75" customHeight="1">
      <c r="A1413" s="94" t="s">
        <v>191</v>
      </c>
      <c r="B1413" s="94" t="s">
        <v>189</v>
      </c>
      <c r="C1413" s="94">
        <v>4595.329</v>
      </c>
      <c r="D1413" s="94">
        <v>4596.053</v>
      </c>
      <c r="E1413" s="94">
        <v>0.724</v>
      </c>
      <c r="F1413" s="94" t="s">
        <v>30</v>
      </c>
      <c r="G1413" s="94" t="s">
        <v>50</v>
      </c>
    </row>
    <row r="1414" ht="15.75" customHeight="1">
      <c r="A1414" s="94" t="s">
        <v>191</v>
      </c>
      <c r="B1414" s="94" t="s">
        <v>189</v>
      </c>
      <c r="C1414" s="94">
        <v>4596.866</v>
      </c>
      <c r="D1414" s="94">
        <v>4597.693</v>
      </c>
      <c r="E1414" s="94">
        <v>0.827</v>
      </c>
      <c r="F1414" s="94" t="s">
        <v>30</v>
      </c>
      <c r="G1414" s="94" t="s">
        <v>50</v>
      </c>
    </row>
    <row r="1415" ht="15.75" customHeight="1">
      <c r="A1415" s="94" t="s">
        <v>191</v>
      </c>
      <c r="B1415" s="94" t="s">
        <v>189</v>
      </c>
      <c r="C1415" s="94">
        <v>4598.367</v>
      </c>
      <c r="D1415" s="94">
        <v>4598.802</v>
      </c>
      <c r="E1415" s="94">
        <v>0.435</v>
      </c>
      <c r="F1415" s="94" t="s">
        <v>30</v>
      </c>
      <c r="G1415" s="94" t="s">
        <v>50</v>
      </c>
    </row>
    <row r="1416" ht="15.75" customHeight="1">
      <c r="A1416" s="94" t="s">
        <v>191</v>
      </c>
      <c r="B1416" s="94" t="s">
        <v>189</v>
      </c>
      <c r="C1416" s="94">
        <v>4600.817</v>
      </c>
      <c r="D1416" s="94">
        <v>4601.123</v>
      </c>
      <c r="E1416" s="94">
        <v>0.306</v>
      </c>
      <c r="F1416" s="94" t="s">
        <v>30</v>
      </c>
      <c r="G1416" s="94" t="s">
        <v>50</v>
      </c>
    </row>
    <row r="1417" ht="15.75" customHeight="1">
      <c r="A1417" s="94" t="s">
        <v>191</v>
      </c>
      <c r="B1417" s="94" t="s">
        <v>189</v>
      </c>
      <c r="C1417" s="94">
        <v>4602.773</v>
      </c>
      <c r="D1417" s="94">
        <v>4603.197</v>
      </c>
      <c r="E1417" s="94">
        <v>0.424</v>
      </c>
      <c r="F1417" s="94" t="s">
        <v>259</v>
      </c>
      <c r="G1417" s="94" t="s">
        <v>50</v>
      </c>
    </row>
    <row r="1418" ht="15.75" customHeight="1">
      <c r="A1418" s="94" t="s">
        <v>191</v>
      </c>
      <c r="B1418" s="94" t="s">
        <v>189</v>
      </c>
      <c r="C1418" s="94">
        <v>4603.564</v>
      </c>
      <c r="D1418" s="94">
        <v>4603.881</v>
      </c>
      <c r="E1418" s="94">
        <v>0.317</v>
      </c>
      <c r="F1418" s="94" t="s">
        <v>30</v>
      </c>
      <c r="G1418" s="94" t="s">
        <v>50</v>
      </c>
    </row>
    <row r="1419" ht="15.75" customHeight="1">
      <c r="A1419" s="94" t="s">
        <v>191</v>
      </c>
      <c r="B1419" s="94" t="s">
        <v>189</v>
      </c>
      <c r="C1419" s="94">
        <v>4604.611</v>
      </c>
      <c r="D1419" s="94">
        <v>4604.903</v>
      </c>
      <c r="E1419" s="94">
        <v>0.292</v>
      </c>
      <c r="F1419" s="94" t="s">
        <v>30</v>
      </c>
      <c r="G1419" s="94" t="s">
        <v>50</v>
      </c>
    </row>
    <row r="1420" ht="15.75" customHeight="1">
      <c r="A1420" s="94" t="s">
        <v>191</v>
      </c>
      <c r="B1420" s="94" t="s">
        <v>189</v>
      </c>
      <c r="C1420" s="94">
        <v>4607.578</v>
      </c>
      <c r="D1420" s="94">
        <v>4608.949</v>
      </c>
      <c r="E1420" s="94">
        <v>1.371</v>
      </c>
      <c r="F1420" s="94" t="s">
        <v>259</v>
      </c>
      <c r="G1420" s="94" t="s">
        <v>50</v>
      </c>
    </row>
    <row r="1421" ht="15.75" customHeight="1">
      <c r="A1421" s="94" t="s">
        <v>191</v>
      </c>
      <c r="B1421" s="94" t="s">
        <v>189</v>
      </c>
      <c r="C1421" s="94">
        <v>4610.529</v>
      </c>
      <c r="D1421" s="94">
        <v>4611.331</v>
      </c>
      <c r="E1421" s="94">
        <v>0.802</v>
      </c>
      <c r="F1421" s="94" t="s">
        <v>259</v>
      </c>
      <c r="G1421" s="94" t="s">
        <v>50</v>
      </c>
    </row>
    <row r="1422" ht="15.75" customHeight="1">
      <c r="A1422" s="94" t="s">
        <v>191</v>
      </c>
      <c r="B1422" s="94" t="s">
        <v>189</v>
      </c>
      <c r="C1422" s="94">
        <v>4613.121</v>
      </c>
      <c r="D1422" s="94">
        <v>4613.47</v>
      </c>
      <c r="E1422" s="94">
        <v>0.349</v>
      </c>
      <c r="F1422" s="94" t="s">
        <v>30</v>
      </c>
      <c r="G1422" s="94" t="s">
        <v>50</v>
      </c>
    </row>
    <row r="1423" ht="15.75" customHeight="1">
      <c r="A1423" s="94" t="s">
        <v>191</v>
      </c>
      <c r="B1423" s="94" t="s">
        <v>189</v>
      </c>
      <c r="C1423" s="94">
        <v>4615.228</v>
      </c>
      <c r="D1423" s="94">
        <v>4616.781</v>
      </c>
      <c r="E1423" s="94">
        <v>1.553</v>
      </c>
      <c r="F1423" s="94" t="s">
        <v>30</v>
      </c>
      <c r="G1423" s="94" t="s">
        <v>50</v>
      </c>
    </row>
    <row r="1424" ht="15.75" customHeight="1">
      <c r="A1424" s="94" t="s">
        <v>191</v>
      </c>
      <c r="B1424" s="94" t="s">
        <v>189</v>
      </c>
      <c r="C1424" s="94">
        <v>4617.215</v>
      </c>
      <c r="D1424" s="94">
        <v>4618.556</v>
      </c>
      <c r="E1424" s="94">
        <v>1.341</v>
      </c>
      <c r="F1424" s="94" t="s">
        <v>30</v>
      </c>
      <c r="G1424" s="94" t="s">
        <v>50</v>
      </c>
    </row>
    <row r="1425" ht="15.75" customHeight="1">
      <c r="A1425" s="94" t="s">
        <v>191</v>
      </c>
      <c r="B1425" s="94" t="s">
        <v>189</v>
      </c>
      <c r="C1425" s="94">
        <v>5483.16</v>
      </c>
      <c r="D1425" s="94">
        <v>5483.738</v>
      </c>
      <c r="E1425" s="94">
        <v>0.578</v>
      </c>
      <c r="F1425" s="94" t="s">
        <v>30</v>
      </c>
      <c r="G1425" s="94" t="s">
        <v>50</v>
      </c>
    </row>
    <row r="1426" ht="15.75" customHeight="1">
      <c r="A1426" s="94" t="s">
        <v>191</v>
      </c>
      <c r="B1426" s="94" t="s">
        <v>189</v>
      </c>
      <c r="C1426" s="94">
        <v>5484.895</v>
      </c>
      <c r="D1426" s="94">
        <v>5486.315</v>
      </c>
      <c r="E1426" s="94">
        <v>1.42</v>
      </c>
      <c r="F1426" s="94" t="s">
        <v>30</v>
      </c>
      <c r="G1426" s="94" t="s">
        <v>50</v>
      </c>
    </row>
    <row r="1427" ht="15.75" customHeight="1">
      <c r="A1427" s="94" t="s">
        <v>191</v>
      </c>
      <c r="B1427" s="94" t="s">
        <v>189</v>
      </c>
      <c r="C1427" s="94">
        <v>5494.696</v>
      </c>
      <c r="D1427" s="94">
        <v>5495.267</v>
      </c>
      <c r="E1427" s="94">
        <v>0.571</v>
      </c>
      <c r="F1427" s="94" t="s">
        <v>30</v>
      </c>
      <c r="G1427" s="94" t="s">
        <v>50</v>
      </c>
    </row>
    <row r="1428" ht="15.75" customHeight="1">
      <c r="A1428" s="94" t="s">
        <v>191</v>
      </c>
      <c r="B1428" s="94" t="s">
        <v>189</v>
      </c>
      <c r="C1428" s="94">
        <v>5502.293</v>
      </c>
      <c r="D1428" s="94">
        <v>5504.316</v>
      </c>
      <c r="E1428" s="94">
        <v>2.023</v>
      </c>
      <c r="F1428" s="94" t="s">
        <v>30</v>
      </c>
      <c r="G1428" s="94" t="s">
        <v>50</v>
      </c>
    </row>
    <row r="1429" ht="15.75" customHeight="1">
      <c r="A1429" s="94" t="s">
        <v>191</v>
      </c>
      <c r="B1429" s="94" t="s">
        <v>189</v>
      </c>
      <c r="C1429" s="94">
        <v>5507.818</v>
      </c>
      <c r="D1429" s="94">
        <v>5508.098</v>
      </c>
      <c r="E1429" s="94">
        <v>0.28</v>
      </c>
      <c r="F1429" s="94" t="s">
        <v>16</v>
      </c>
      <c r="G1429" s="94" t="s">
        <v>50</v>
      </c>
    </row>
    <row r="1430" ht="15.75" customHeight="1">
      <c r="A1430" s="94" t="s">
        <v>191</v>
      </c>
      <c r="B1430" s="94" t="s">
        <v>189</v>
      </c>
      <c r="C1430" s="94">
        <v>11471.077</v>
      </c>
      <c r="D1430" s="94">
        <v>11471.7</v>
      </c>
      <c r="E1430" s="94">
        <v>0.623</v>
      </c>
      <c r="F1430" s="94" t="s">
        <v>259</v>
      </c>
      <c r="G1430" s="94" t="s">
        <v>50</v>
      </c>
    </row>
    <row r="1431" ht="15.75" customHeight="1">
      <c r="A1431" s="94" t="s">
        <v>191</v>
      </c>
      <c r="B1431" s="94" t="s">
        <v>189</v>
      </c>
      <c r="C1431" s="94">
        <v>11471.782</v>
      </c>
      <c r="D1431" s="94">
        <v>11472.47</v>
      </c>
      <c r="E1431" s="94">
        <v>0.688</v>
      </c>
      <c r="F1431" s="94" t="s">
        <v>260</v>
      </c>
      <c r="G1431" s="94" t="s">
        <v>50</v>
      </c>
    </row>
    <row r="1432" ht="15.75" customHeight="1">
      <c r="A1432" s="94" t="s">
        <v>191</v>
      </c>
      <c r="B1432" s="94" t="s">
        <v>189</v>
      </c>
      <c r="C1432" s="94">
        <v>11476.383</v>
      </c>
      <c r="D1432" s="94">
        <v>11477.23</v>
      </c>
      <c r="E1432" s="94">
        <v>0.847</v>
      </c>
      <c r="F1432" s="94" t="s">
        <v>259</v>
      </c>
      <c r="G1432" s="94" t="s">
        <v>50</v>
      </c>
    </row>
    <row r="1433" ht="15.75" customHeight="1">
      <c r="A1433" s="94" t="s">
        <v>191</v>
      </c>
      <c r="B1433" s="94" t="s">
        <v>189</v>
      </c>
      <c r="C1433" s="94">
        <v>11487.716</v>
      </c>
      <c r="D1433" s="94">
        <v>11488.353</v>
      </c>
      <c r="E1433" s="94">
        <v>0.637</v>
      </c>
      <c r="F1433" s="94" t="s">
        <v>259</v>
      </c>
      <c r="G1433" s="94" t="s">
        <v>50</v>
      </c>
    </row>
    <row r="1434" ht="15.75" customHeight="1">
      <c r="A1434" s="94" t="s">
        <v>191</v>
      </c>
      <c r="B1434" s="94" t="s">
        <v>189</v>
      </c>
      <c r="C1434" s="94">
        <v>11492.101</v>
      </c>
      <c r="D1434" s="94">
        <v>11492.874</v>
      </c>
      <c r="E1434" s="94">
        <v>0.773</v>
      </c>
      <c r="F1434" s="94" t="s">
        <v>260</v>
      </c>
      <c r="G1434" s="94" t="s">
        <v>50</v>
      </c>
    </row>
    <row r="1435" ht="15.75" customHeight="1">
      <c r="A1435" s="94" t="s">
        <v>191</v>
      </c>
      <c r="B1435" s="94" t="s">
        <v>189</v>
      </c>
      <c r="C1435" s="94">
        <v>11513.018</v>
      </c>
      <c r="D1435" s="94">
        <v>11514.614</v>
      </c>
      <c r="E1435" s="94">
        <v>1.596</v>
      </c>
      <c r="F1435" s="94" t="s">
        <v>259</v>
      </c>
      <c r="G1435" s="94" t="s">
        <v>50</v>
      </c>
    </row>
    <row r="1436" ht="15.75" customHeight="1">
      <c r="A1436" s="94" t="s">
        <v>191</v>
      </c>
      <c r="B1436" s="94" t="s">
        <v>189</v>
      </c>
      <c r="C1436" s="94">
        <v>11515.088</v>
      </c>
      <c r="D1436" s="94">
        <v>11515.945</v>
      </c>
      <c r="E1436" s="94">
        <v>0.857</v>
      </c>
      <c r="F1436" s="94" t="s">
        <v>16</v>
      </c>
      <c r="G1436" s="94" t="s">
        <v>50</v>
      </c>
    </row>
    <row r="1437" ht="15.75" customHeight="1">
      <c r="A1437" s="94" t="s">
        <v>191</v>
      </c>
      <c r="B1437" s="94" t="s">
        <v>189</v>
      </c>
      <c r="C1437" s="94">
        <v>12065.699</v>
      </c>
      <c r="D1437" s="94">
        <v>12066.247</v>
      </c>
      <c r="E1437" s="94">
        <v>0.548</v>
      </c>
      <c r="F1437" s="94" t="s">
        <v>30</v>
      </c>
      <c r="G1437" s="94" t="s">
        <v>50</v>
      </c>
    </row>
    <row r="1438" ht="15.75" customHeight="1">
      <c r="A1438" s="94" t="s">
        <v>191</v>
      </c>
      <c r="B1438" s="94" t="s">
        <v>189</v>
      </c>
      <c r="C1438" s="94">
        <v>12071.253</v>
      </c>
      <c r="D1438" s="94">
        <v>12071.719</v>
      </c>
      <c r="E1438" s="94">
        <v>0.466</v>
      </c>
      <c r="F1438" s="94" t="s">
        <v>30</v>
      </c>
      <c r="G1438" s="94" t="s">
        <v>50</v>
      </c>
    </row>
    <row r="1439" ht="15.75" customHeight="1">
      <c r="A1439" s="94" t="s">
        <v>191</v>
      </c>
      <c r="B1439" s="94" t="s">
        <v>189</v>
      </c>
      <c r="C1439" s="94">
        <v>12082.491</v>
      </c>
      <c r="D1439" s="94">
        <v>12083.291</v>
      </c>
      <c r="E1439" s="94">
        <v>0.8</v>
      </c>
      <c r="F1439" s="94" t="s">
        <v>30</v>
      </c>
      <c r="G1439" s="94" t="s">
        <v>50</v>
      </c>
    </row>
    <row r="1440" ht="15.75" customHeight="1">
      <c r="A1440" s="94" t="s">
        <v>191</v>
      </c>
      <c r="B1440" s="94" t="s">
        <v>189</v>
      </c>
      <c r="C1440" s="94">
        <v>12106.976</v>
      </c>
      <c r="D1440" s="94">
        <v>12107.613</v>
      </c>
      <c r="E1440" s="94">
        <v>0.637</v>
      </c>
      <c r="F1440" s="94" t="s">
        <v>30</v>
      </c>
      <c r="G1440" s="94" t="s">
        <v>50</v>
      </c>
    </row>
    <row r="1441" ht="15.75" customHeight="1">
      <c r="A1441" s="94" t="s">
        <v>191</v>
      </c>
      <c r="B1441" s="94" t="s">
        <v>189</v>
      </c>
      <c r="C1441" s="94">
        <v>38763.381</v>
      </c>
      <c r="D1441" s="94">
        <v>38763.891</v>
      </c>
      <c r="E1441" s="94">
        <v>0.51</v>
      </c>
      <c r="F1441" s="94" t="s">
        <v>259</v>
      </c>
      <c r="G1441" s="94" t="s">
        <v>50</v>
      </c>
    </row>
    <row r="1442" ht="15.75" customHeight="1">
      <c r="A1442" s="94" t="s">
        <v>191</v>
      </c>
      <c r="B1442" s="94" t="s">
        <v>189</v>
      </c>
      <c r="C1442" s="94">
        <v>38781.917</v>
      </c>
      <c r="D1442" s="94">
        <v>38782.248</v>
      </c>
      <c r="E1442" s="94">
        <v>0.331</v>
      </c>
      <c r="F1442" s="94" t="s">
        <v>30</v>
      </c>
      <c r="G1442" s="94" t="s">
        <v>50</v>
      </c>
    </row>
    <row r="1443" ht="15.75" customHeight="1">
      <c r="A1443" s="94" t="s">
        <v>191</v>
      </c>
      <c r="B1443" s="94" t="s">
        <v>189</v>
      </c>
      <c r="C1443" s="94">
        <v>38946.994</v>
      </c>
      <c r="D1443" s="94">
        <v>38947.612</v>
      </c>
      <c r="E1443" s="94">
        <v>0.618</v>
      </c>
      <c r="F1443" s="94" t="s">
        <v>30</v>
      </c>
      <c r="G1443" s="94" t="s">
        <v>50</v>
      </c>
    </row>
    <row r="1444" ht="15.75" customHeight="1">
      <c r="A1444" s="94" t="s">
        <v>191</v>
      </c>
      <c r="B1444" s="94" t="s">
        <v>189</v>
      </c>
      <c r="C1444" s="94">
        <v>38956.861</v>
      </c>
      <c r="D1444" s="94">
        <v>38957.434</v>
      </c>
      <c r="E1444" s="94">
        <v>0.573</v>
      </c>
      <c r="F1444" s="94" t="s">
        <v>30</v>
      </c>
      <c r="G1444" s="94" t="s">
        <v>50</v>
      </c>
    </row>
    <row r="1445" ht="15.75" customHeight="1">
      <c r="A1445" s="94" t="s">
        <v>191</v>
      </c>
      <c r="B1445" s="94" t="s">
        <v>189</v>
      </c>
      <c r="C1445" s="94">
        <v>38997.417</v>
      </c>
      <c r="D1445" s="94">
        <v>38997.828</v>
      </c>
      <c r="E1445" s="94">
        <v>0.411</v>
      </c>
      <c r="F1445" s="94" t="s">
        <v>259</v>
      </c>
      <c r="G1445" s="94" t="s">
        <v>50</v>
      </c>
    </row>
    <row r="1446" ht="15.75" customHeight="1">
      <c r="A1446" s="94" t="s">
        <v>191</v>
      </c>
      <c r="B1446" s="94" t="s">
        <v>189</v>
      </c>
      <c r="C1446" s="94">
        <v>38998.793</v>
      </c>
      <c r="D1446" s="94">
        <v>38999.118</v>
      </c>
      <c r="E1446" s="94">
        <v>0.325</v>
      </c>
      <c r="F1446" s="94" t="s">
        <v>30</v>
      </c>
      <c r="G1446" s="94" t="s">
        <v>50</v>
      </c>
    </row>
    <row r="1447" ht="15.75" hidden="1" customHeight="1">
      <c r="A1447" s="94" t="s">
        <v>261</v>
      </c>
      <c r="B1447" s="94"/>
      <c r="C1447" s="94">
        <v>720.554</v>
      </c>
      <c r="D1447" s="94">
        <v>721.442</v>
      </c>
      <c r="E1447" s="94">
        <v>0.888</v>
      </c>
      <c r="F1447" s="94" t="s">
        <v>539</v>
      </c>
      <c r="G1447" s="94" t="s">
        <v>50</v>
      </c>
    </row>
    <row r="1448" ht="15.75" hidden="1" customHeight="1">
      <c r="A1448" s="94" t="s">
        <v>263</v>
      </c>
      <c r="B1448" s="94"/>
      <c r="C1448" s="94">
        <v>720.0</v>
      </c>
      <c r="D1448" s="94">
        <v>780.0</v>
      </c>
      <c r="E1448" s="94">
        <v>60.0</v>
      </c>
      <c r="F1448" s="94" t="s">
        <v>540</v>
      </c>
      <c r="G1448" s="94" t="s">
        <v>50</v>
      </c>
    </row>
    <row r="1449" ht="15.75" hidden="1" customHeight="1">
      <c r="A1449" s="94" t="s">
        <v>263</v>
      </c>
      <c r="B1449" s="94"/>
      <c r="C1449" s="94">
        <v>4560.0</v>
      </c>
      <c r="D1449" s="94">
        <v>4620.0</v>
      </c>
      <c r="E1449" s="94">
        <v>60.0</v>
      </c>
      <c r="F1449" s="94" t="s">
        <v>541</v>
      </c>
      <c r="G1449" s="94" t="s">
        <v>50</v>
      </c>
    </row>
    <row r="1450" ht="15.75" hidden="1" customHeight="1">
      <c r="A1450" s="94" t="s">
        <v>263</v>
      </c>
      <c r="B1450" s="94"/>
      <c r="C1450" s="94">
        <v>5460.0</v>
      </c>
      <c r="D1450" s="94">
        <v>5520.0</v>
      </c>
      <c r="E1450" s="94">
        <v>60.0</v>
      </c>
      <c r="F1450" s="94" t="s">
        <v>542</v>
      </c>
      <c r="G1450" s="94" t="s">
        <v>50</v>
      </c>
    </row>
    <row r="1451" ht="15.75" hidden="1" customHeight="1">
      <c r="A1451" s="94" t="s">
        <v>263</v>
      </c>
      <c r="B1451" s="94"/>
      <c r="C1451" s="94">
        <v>11460.0</v>
      </c>
      <c r="D1451" s="94">
        <v>11520.0</v>
      </c>
      <c r="E1451" s="94">
        <v>60.0</v>
      </c>
      <c r="F1451" s="94" t="s">
        <v>543</v>
      </c>
      <c r="G1451" s="94" t="s">
        <v>50</v>
      </c>
    </row>
    <row r="1452" ht="15.75" hidden="1" customHeight="1">
      <c r="A1452" s="94" t="s">
        <v>263</v>
      </c>
      <c r="B1452" s="94"/>
      <c r="C1452" s="94">
        <v>12060.0</v>
      </c>
      <c r="D1452" s="94">
        <v>12120.0</v>
      </c>
      <c r="E1452" s="94">
        <v>60.0</v>
      </c>
      <c r="F1452" s="94" t="s">
        <v>544</v>
      </c>
      <c r="G1452" s="94" t="s">
        <v>50</v>
      </c>
    </row>
    <row r="1453" ht="15.75" hidden="1" customHeight="1">
      <c r="A1453" s="94" t="s">
        <v>263</v>
      </c>
      <c r="B1453" s="94"/>
      <c r="C1453" s="94">
        <v>21000.0</v>
      </c>
      <c r="D1453" s="94">
        <v>21060.0</v>
      </c>
      <c r="E1453" s="94">
        <v>60.0</v>
      </c>
      <c r="F1453" s="94" t="s">
        <v>545</v>
      </c>
      <c r="G1453" s="94" t="s">
        <v>50</v>
      </c>
    </row>
    <row r="1454" ht="15.75" hidden="1" customHeight="1">
      <c r="A1454" s="94" t="s">
        <v>263</v>
      </c>
      <c r="B1454" s="94"/>
      <c r="C1454" s="94">
        <v>22620.0</v>
      </c>
      <c r="D1454" s="94">
        <v>22680.0</v>
      </c>
      <c r="E1454" s="94">
        <v>60.0</v>
      </c>
      <c r="F1454" s="94" t="s">
        <v>546</v>
      </c>
      <c r="G1454" s="94" t="s">
        <v>50</v>
      </c>
    </row>
    <row r="1455" ht="15.75" hidden="1" customHeight="1">
      <c r="A1455" s="94" t="s">
        <v>263</v>
      </c>
      <c r="B1455" s="94"/>
      <c r="C1455" s="94">
        <v>34320.0</v>
      </c>
      <c r="D1455" s="94">
        <v>34380.0</v>
      </c>
      <c r="E1455" s="94">
        <v>60.0</v>
      </c>
      <c r="F1455" s="94" t="s">
        <v>547</v>
      </c>
      <c r="G1455" s="94" t="s">
        <v>50</v>
      </c>
    </row>
    <row r="1456" ht="15.75" hidden="1" customHeight="1">
      <c r="A1456" s="94" t="s">
        <v>263</v>
      </c>
      <c r="B1456" s="94"/>
      <c r="C1456" s="94">
        <v>38760.0</v>
      </c>
      <c r="D1456" s="94">
        <v>38820.0</v>
      </c>
      <c r="E1456" s="94">
        <v>60.0</v>
      </c>
      <c r="F1456" s="94" t="s">
        <v>548</v>
      </c>
      <c r="G1456" s="94" t="s">
        <v>50</v>
      </c>
    </row>
    <row r="1457" ht="15.75" hidden="1" customHeight="1">
      <c r="A1457" s="94" t="s">
        <v>263</v>
      </c>
      <c r="B1457" s="94"/>
      <c r="C1457" s="94">
        <v>38940.0</v>
      </c>
      <c r="D1457" s="94">
        <v>39000.0</v>
      </c>
      <c r="E1457" s="94">
        <v>60.0</v>
      </c>
      <c r="F1457" s="94" t="s">
        <v>549</v>
      </c>
      <c r="G1457" s="94" t="s">
        <v>50</v>
      </c>
    </row>
    <row r="1458" ht="15.75" hidden="1" customHeight="1">
      <c r="A1458" s="94" t="s">
        <v>274</v>
      </c>
      <c r="B1458" s="94" t="s">
        <v>189</v>
      </c>
      <c r="C1458" s="94">
        <v>729.769</v>
      </c>
      <c r="D1458" s="94">
        <v>730.388</v>
      </c>
      <c r="E1458" s="94">
        <v>0.619</v>
      </c>
      <c r="F1458" s="94">
        <v>0.0</v>
      </c>
      <c r="G1458" s="94" t="s">
        <v>50</v>
      </c>
    </row>
    <row r="1459" ht="15.75" hidden="1" customHeight="1">
      <c r="A1459" s="94" t="s">
        <v>274</v>
      </c>
      <c r="B1459" s="94" t="s">
        <v>189</v>
      </c>
      <c r="C1459" s="94">
        <v>734.961</v>
      </c>
      <c r="D1459" s="94">
        <v>735.405</v>
      </c>
      <c r="E1459" s="94">
        <v>0.444</v>
      </c>
      <c r="F1459" s="94">
        <v>0.0</v>
      </c>
      <c r="G1459" s="94" t="s">
        <v>50</v>
      </c>
    </row>
    <row r="1460" ht="15.75" hidden="1" customHeight="1">
      <c r="A1460" s="94" t="s">
        <v>274</v>
      </c>
      <c r="B1460" s="94" t="s">
        <v>189</v>
      </c>
      <c r="C1460" s="94">
        <v>735.814</v>
      </c>
      <c r="D1460" s="94">
        <v>736.348</v>
      </c>
      <c r="E1460" s="94">
        <v>0.534</v>
      </c>
      <c r="F1460" s="94">
        <v>0.0</v>
      </c>
      <c r="G1460" s="94" t="s">
        <v>50</v>
      </c>
    </row>
    <row r="1461" ht="15.75" hidden="1" customHeight="1">
      <c r="A1461" s="94" t="s">
        <v>274</v>
      </c>
      <c r="B1461" s="94" t="s">
        <v>189</v>
      </c>
      <c r="C1461" s="94">
        <v>740.217</v>
      </c>
      <c r="D1461" s="94">
        <v>740.59</v>
      </c>
      <c r="E1461" s="94">
        <v>0.373</v>
      </c>
      <c r="F1461" s="94">
        <v>0.0</v>
      </c>
      <c r="G1461" s="94" t="s">
        <v>50</v>
      </c>
    </row>
    <row r="1462" ht="15.75" hidden="1" customHeight="1">
      <c r="A1462" s="94" t="s">
        <v>274</v>
      </c>
      <c r="B1462" s="94" t="s">
        <v>189</v>
      </c>
      <c r="C1462" s="94">
        <v>4584.099</v>
      </c>
      <c r="D1462" s="94">
        <v>4584.717</v>
      </c>
      <c r="E1462" s="94">
        <v>0.618</v>
      </c>
      <c r="F1462" s="94">
        <v>0.0</v>
      </c>
      <c r="G1462" s="94" t="s">
        <v>50</v>
      </c>
    </row>
    <row r="1463" ht="15.75" hidden="1" customHeight="1">
      <c r="A1463" s="94" t="s">
        <v>274</v>
      </c>
      <c r="B1463" s="94" t="s">
        <v>189</v>
      </c>
      <c r="C1463" s="94">
        <v>4593.227</v>
      </c>
      <c r="D1463" s="94">
        <v>4593.841</v>
      </c>
      <c r="E1463" s="94">
        <v>0.614</v>
      </c>
      <c r="F1463" s="94">
        <v>0.0</v>
      </c>
      <c r="G1463" s="94" t="s">
        <v>50</v>
      </c>
    </row>
    <row r="1464" ht="15.75" hidden="1" customHeight="1">
      <c r="A1464" s="94" t="s">
        <v>274</v>
      </c>
      <c r="B1464" s="94" t="s">
        <v>189</v>
      </c>
      <c r="C1464" s="94">
        <v>4602.773</v>
      </c>
      <c r="D1464" s="94">
        <v>4603.197</v>
      </c>
      <c r="E1464" s="94">
        <v>0.424</v>
      </c>
      <c r="F1464" s="94">
        <v>0.0</v>
      </c>
      <c r="G1464" s="94" t="s">
        <v>50</v>
      </c>
    </row>
    <row r="1465" ht="15.75" hidden="1" customHeight="1">
      <c r="A1465" s="94" t="s">
        <v>274</v>
      </c>
      <c r="B1465" s="94" t="s">
        <v>189</v>
      </c>
      <c r="C1465" s="94">
        <v>4607.578</v>
      </c>
      <c r="D1465" s="94">
        <v>4608.949</v>
      </c>
      <c r="E1465" s="94">
        <v>1.371</v>
      </c>
      <c r="F1465" s="94">
        <v>0.0</v>
      </c>
      <c r="G1465" s="94" t="s">
        <v>50</v>
      </c>
    </row>
    <row r="1466" ht="15.75" hidden="1" customHeight="1">
      <c r="A1466" s="94" t="s">
        <v>274</v>
      </c>
      <c r="B1466" s="94" t="s">
        <v>189</v>
      </c>
      <c r="C1466" s="94">
        <v>4610.529</v>
      </c>
      <c r="D1466" s="94">
        <v>4611.331</v>
      </c>
      <c r="E1466" s="94">
        <v>0.802</v>
      </c>
      <c r="F1466" s="94">
        <v>0.0</v>
      </c>
      <c r="G1466" s="94" t="s">
        <v>50</v>
      </c>
    </row>
    <row r="1467" ht="15.75" hidden="1" customHeight="1">
      <c r="A1467" s="94" t="s">
        <v>274</v>
      </c>
      <c r="B1467" s="94" t="s">
        <v>189</v>
      </c>
      <c r="C1467" s="94">
        <v>11471.077</v>
      </c>
      <c r="D1467" s="94">
        <v>11471.7</v>
      </c>
      <c r="E1467" s="94">
        <v>0.623</v>
      </c>
      <c r="F1467" s="94">
        <v>0.0</v>
      </c>
      <c r="G1467" s="94" t="s">
        <v>50</v>
      </c>
    </row>
    <row r="1468" ht="15.75" hidden="1" customHeight="1">
      <c r="A1468" s="94" t="s">
        <v>274</v>
      </c>
      <c r="B1468" s="94" t="s">
        <v>189</v>
      </c>
      <c r="C1468" s="94">
        <v>11476.383</v>
      </c>
      <c r="D1468" s="94">
        <v>11477.23</v>
      </c>
      <c r="E1468" s="94">
        <v>0.847</v>
      </c>
      <c r="F1468" s="94">
        <v>0.0</v>
      </c>
      <c r="G1468" s="94" t="s">
        <v>50</v>
      </c>
    </row>
    <row r="1469" ht="15.75" hidden="1" customHeight="1">
      <c r="A1469" s="94" t="s">
        <v>274</v>
      </c>
      <c r="B1469" s="94" t="s">
        <v>189</v>
      </c>
      <c r="C1469" s="94">
        <v>11487.716</v>
      </c>
      <c r="D1469" s="94">
        <v>11488.353</v>
      </c>
      <c r="E1469" s="94">
        <v>0.637</v>
      </c>
      <c r="F1469" s="94">
        <v>0.0</v>
      </c>
      <c r="G1469" s="94" t="s">
        <v>50</v>
      </c>
    </row>
    <row r="1470" ht="15.75" hidden="1" customHeight="1">
      <c r="A1470" s="94" t="s">
        <v>274</v>
      </c>
      <c r="B1470" s="94" t="s">
        <v>189</v>
      </c>
      <c r="C1470" s="94">
        <v>11513.018</v>
      </c>
      <c r="D1470" s="94">
        <v>11514.614</v>
      </c>
      <c r="E1470" s="94">
        <v>1.596</v>
      </c>
      <c r="F1470" s="94">
        <v>0.0</v>
      </c>
      <c r="G1470" s="94" t="s">
        <v>50</v>
      </c>
    </row>
    <row r="1471" ht="15.75" hidden="1" customHeight="1">
      <c r="A1471" s="94" t="s">
        <v>274</v>
      </c>
      <c r="B1471" s="94" t="s">
        <v>189</v>
      </c>
      <c r="C1471" s="94">
        <v>38763.381</v>
      </c>
      <c r="D1471" s="94">
        <v>38763.891</v>
      </c>
      <c r="E1471" s="94">
        <v>0.51</v>
      </c>
      <c r="F1471" s="94">
        <v>0.0</v>
      </c>
      <c r="G1471" s="94" t="s">
        <v>50</v>
      </c>
    </row>
    <row r="1472" ht="15.75" hidden="1" customHeight="1">
      <c r="A1472" s="94" t="s">
        <v>274</v>
      </c>
      <c r="B1472" s="94" t="s">
        <v>189</v>
      </c>
      <c r="C1472" s="94">
        <v>38997.417</v>
      </c>
      <c r="D1472" s="94">
        <v>38997.828</v>
      </c>
      <c r="E1472" s="94">
        <v>0.411</v>
      </c>
      <c r="F1472" s="94">
        <v>0.0</v>
      </c>
      <c r="G1472" s="94" t="s">
        <v>50</v>
      </c>
    </row>
    <row r="1473" ht="15.75" customHeight="1">
      <c r="A1473" s="94" t="s">
        <v>194</v>
      </c>
      <c r="B1473" s="94" t="s">
        <v>200</v>
      </c>
      <c r="C1473" s="94">
        <v>751.303</v>
      </c>
      <c r="D1473" s="94">
        <v>751.743</v>
      </c>
      <c r="E1473" s="94">
        <v>0.44</v>
      </c>
      <c r="F1473" s="94" t="s">
        <v>259</v>
      </c>
      <c r="G1473" s="94" t="s">
        <v>50</v>
      </c>
    </row>
    <row r="1474" ht="15.75" customHeight="1">
      <c r="A1474" s="94" t="s">
        <v>194</v>
      </c>
      <c r="B1474" s="94" t="s">
        <v>200</v>
      </c>
      <c r="C1474" s="94">
        <v>753.07</v>
      </c>
      <c r="D1474" s="94">
        <v>753.74</v>
      </c>
      <c r="E1474" s="94">
        <v>0.67</v>
      </c>
      <c r="F1474" s="94" t="s">
        <v>259</v>
      </c>
      <c r="G1474" s="94" t="s">
        <v>50</v>
      </c>
    </row>
    <row r="1475" ht="15.75" customHeight="1">
      <c r="A1475" s="94" t="s">
        <v>194</v>
      </c>
      <c r="B1475" s="94" t="s">
        <v>200</v>
      </c>
      <c r="C1475" s="94">
        <v>760.092</v>
      </c>
      <c r="D1475" s="94">
        <v>761.759</v>
      </c>
      <c r="E1475" s="94">
        <v>1.667</v>
      </c>
      <c r="F1475" s="94" t="s">
        <v>259</v>
      </c>
      <c r="G1475" s="94" t="s">
        <v>50</v>
      </c>
    </row>
    <row r="1476" ht="15.75" customHeight="1">
      <c r="A1476" s="94" t="s">
        <v>194</v>
      </c>
      <c r="B1476" s="94" t="s">
        <v>200</v>
      </c>
      <c r="C1476" s="94">
        <v>762.9</v>
      </c>
      <c r="D1476" s="94">
        <v>763.15</v>
      </c>
      <c r="E1476" s="94">
        <v>0.25</v>
      </c>
      <c r="F1476" s="94" t="s">
        <v>259</v>
      </c>
      <c r="G1476" s="94" t="s">
        <v>50</v>
      </c>
    </row>
    <row r="1477" ht="15.75" customHeight="1">
      <c r="A1477" s="94" t="s">
        <v>194</v>
      </c>
      <c r="B1477" s="94" t="s">
        <v>200</v>
      </c>
      <c r="C1477" s="94">
        <v>765.377</v>
      </c>
      <c r="D1477" s="94">
        <v>767.028</v>
      </c>
      <c r="E1477" s="94">
        <v>1.651</v>
      </c>
      <c r="F1477" s="94" t="s">
        <v>259</v>
      </c>
      <c r="G1477" s="94" t="s">
        <v>50</v>
      </c>
    </row>
    <row r="1478" ht="15.75" customHeight="1">
      <c r="A1478" s="94" t="s">
        <v>194</v>
      </c>
      <c r="B1478" s="94" t="s">
        <v>200</v>
      </c>
      <c r="C1478" s="94">
        <v>767.61</v>
      </c>
      <c r="D1478" s="94">
        <v>767.81</v>
      </c>
      <c r="E1478" s="94">
        <v>0.2</v>
      </c>
      <c r="F1478" s="94" t="s">
        <v>30</v>
      </c>
      <c r="G1478" s="94" t="s">
        <v>50</v>
      </c>
    </row>
    <row r="1479" ht="15.75" customHeight="1">
      <c r="A1479" s="94" t="s">
        <v>194</v>
      </c>
      <c r="B1479" s="94" t="s">
        <v>200</v>
      </c>
      <c r="C1479" s="94">
        <v>772.465</v>
      </c>
      <c r="D1479" s="94">
        <v>773.68</v>
      </c>
      <c r="E1479" s="94">
        <v>1.215</v>
      </c>
      <c r="F1479" s="94" t="s">
        <v>259</v>
      </c>
      <c r="G1479" s="94" t="s">
        <v>50</v>
      </c>
    </row>
    <row r="1480" ht="15.75" customHeight="1">
      <c r="A1480" s="94" t="s">
        <v>194</v>
      </c>
      <c r="B1480" s="94" t="s">
        <v>200</v>
      </c>
      <c r="C1480" s="94">
        <v>774.545</v>
      </c>
      <c r="D1480" s="94">
        <v>775.3</v>
      </c>
      <c r="E1480" s="94">
        <v>0.755</v>
      </c>
      <c r="F1480" s="94" t="s">
        <v>259</v>
      </c>
      <c r="G1480" s="94" t="s">
        <v>50</v>
      </c>
    </row>
    <row r="1481" ht="15.75" customHeight="1">
      <c r="A1481" s="94" t="s">
        <v>194</v>
      </c>
      <c r="B1481" s="94" t="s">
        <v>200</v>
      </c>
      <c r="C1481" s="94">
        <v>776.213</v>
      </c>
      <c r="D1481" s="94">
        <v>776.58</v>
      </c>
      <c r="E1481" s="94">
        <v>0.367</v>
      </c>
      <c r="F1481" s="94" t="s">
        <v>259</v>
      </c>
      <c r="G1481" s="94" t="s">
        <v>50</v>
      </c>
    </row>
    <row r="1482" ht="15.75" customHeight="1">
      <c r="A1482" s="94" t="s">
        <v>194</v>
      </c>
      <c r="B1482" s="94" t="s">
        <v>200</v>
      </c>
      <c r="C1482" s="94">
        <v>5461.541</v>
      </c>
      <c r="D1482" s="94">
        <v>5462.665</v>
      </c>
      <c r="E1482" s="94">
        <v>1.124</v>
      </c>
      <c r="F1482" s="94" t="s">
        <v>259</v>
      </c>
      <c r="G1482" s="94" t="s">
        <v>50</v>
      </c>
    </row>
    <row r="1483" ht="15.75" customHeight="1">
      <c r="A1483" s="94" t="s">
        <v>194</v>
      </c>
      <c r="B1483" s="94" t="s">
        <v>200</v>
      </c>
      <c r="C1483" s="94">
        <v>5466.322</v>
      </c>
      <c r="D1483" s="94">
        <v>5467.157</v>
      </c>
      <c r="E1483" s="94">
        <v>0.835</v>
      </c>
      <c r="F1483" s="94" t="s">
        <v>259</v>
      </c>
      <c r="G1483" s="94" t="s">
        <v>50</v>
      </c>
    </row>
    <row r="1484" ht="15.75" customHeight="1">
      <c r="A1484" s="94" t="s">
        <v>194</v>
      </c>
      <c r="B1484" s="94" t="s">
        <v>200</v>
      </c>
      <c r="C1484" s="94">
        <v>5510.109</v>
      </c>
      <c r="D1484" s="94">
        <v>5510.871</v>
      </c>
      <c r="E1484" s="94">
        <v>0.762</v>
      </c>
      <c r="F1484" s="94" t="s">
        <v>259</v>
      </c>
      <c r="G1484" s="94" t="s">
        <v>50</v>
      </c>
    </row>
    <row r="1485" ht="15.75" customHeight="1">
      <c r="A1485" s="94" t="s">
        <v>194</v>
      </c>
      <c r="B1485" s="94" t="s">
        <v>200</v>
      </c>
      <c r="C1485" s="94">
        <v>5512.323</v>
      </c>
      <c r="D1485" s="94">
        <v>5512.845</v>
      </c>
      <c r="E1485" s="94">
        <v>0.522</v>
      </c>
      <c r="F1485" s="94" t="s">
        <v>257</v>
      </c>
      <c r="G1485" s="94" t="s">
        <v>50</v>
      </c>
    </row>
    <row r="1486" ht="15.75" customHeight="1">
      <c r="A1486" s="94" t="s">
        <v>194</v>
      </c>
      <c r="B1486" s="94" t="s">
        <v>200</v>
      </c>
      <c r="C1486" s="94">
        <v>11468.708</v>
      </c>
      <c r="D1486" s="94">
        <v>11469.825</v>
      </c>
      <c r="E1486" s="94">
        <v>1.117</v>
      </c>
      <c r="F1486" s="94" t="s">
        <v>259</v>
      </c>
      <c r="G1486" s="94" t="s">
        <v>50</v>
      </c>
    </row>
    <row r="1487" ht="15.75" customHeight="1">
      <c r="A1487" s="94" t="s">
        <v>194</v>
      </c>
      <c r="B1487" s="94" t="s">
        <v>200</v>
      </c>
      <c r="C1487" s="94">
        <v>11477.721</v>
      </c>
      <c r="D1487" s="94">
        <v>11478.168</v>
      </c>
      <c r="E1487" s="94">
        <v>0.447</v>
      </c>
      <c r="F1487" s="94" t="s">
        <v>257</v>
      </c>
      <c r="G1487" s="94" t="s">
        <v>50</v>
      </c>
    </row>
    <row r="1488" ht="15.75" customHeight="1">
      <c r="A1488" s="94" t="s">
        <v>194</v>
      </c>
      <c r="B1488" s="94" t="s">
        <v>200</v>
      </c>
      <c r="C1488" s="94">
        <v>11479.278</v>
      </c>
      <c r="D1488" s="94">
        <v>11480.229</v>
      </c>
      <c r="E1488" s="94">
        <v>0.951</v>
      </c>
      <c r="F1488" s="94" t="s">
        <v>259</v>
      </c>
      <c r="G1488" s="94" t="s">
        <v>50</v>
      </c>
    </row>
    <row r="1489" ht="15.75" customHeight="1">
      <c r="A1489" s="94" t="s">
        <v>194</v>
      </c>
      <c r="B1489" s="94" t="s">
        <v>200</v>
      </c>
      <c r="C1489" s="94">
        <v>11480.808</v>
      </c>
      <c r="D1489" s="94">
        <v>11482.523</v>
      </c>
      <c r="E1489" s="94">
        <v>1.715</v>
      </c>
      <c r="F1489" s="94" t="s">
        <v>259</v>
      </c>
      <c r="G1489" s="94" t="s">
        <v>50</v>
      </c>
    </row>
    <row r="1490" ht="15.75" customHeight="1">
      <c r="A1490" s="94" t="s">
        <v>194</v>
      </c>
      <c r="B1490" s="94" t="s">
        <v>200</v>
      </c>
      <c r="C1490" s="94">
        <v>11500.047</v>
      </c>
      <c r="D1490" s="94">
        <v>11501.239</v>
      </c>
      <c r="E1490" s="94">
        <v>1.192</v>
      </c>
      <c r="F1490" s="94" t="s">
        <v>259</v>
      </c>
      <c r="G1490" s="94" t="s">
        <v>50</v>
      </c>
    </row>
    <row r="1491" ht="15.75" customHeight="1">
      <c r="A1491" s="94" t="s">
        <v>194</v>
      </c>
      <c r="B1491" s="94" t="s">
        <v>200</v>
      </c>
      <c r="C1491" s="94">
        <v>11501.331</v>
      </c>
      <c r="D1491" s="94">
        <v>11501.881</v>
      </c>
      <c r="E1491" s="94">
        <v>0.55</v>
      </c>
      <c r="F1491" s="94" t="s">
        <v>259</v>
      </c>
      <c r="G1491" s="94" t="s">
        <v>50</v>
      </c>
    </row>
    <row r="1492" ht="15.75" customHeight="1">
      <c r="A1492" s="94" t="s">
        <v>194</v>
      </c>
      <c r="B1492" s="94" t="s">
        <v>200</v>
      </c>
      <c r="C1492" s="94">
        <v>11502.215</v>
      </c>
      <c r="D1492" s="94">
        <v>11503.175</v>
      </c>
      <c r="E1492" s="94">
        <v>0.96</v>
      </c>
      <c r="F1492" s="94" t="s">
        <v>259</v>
      </c>
      <c r="G1492" s="94" t="s">
        <v>50</v>
      </c>
    </row>
    <row r="1493" ht="15.75" customHeight="1">
      <c r="A1493" s="94" t="s">
        <v>194</v>
      </c>
      <c r="B1493" s="94" t="s">
        <v>200</v>
      </c>
      <c r="C1493" s="94">
        <v>11506.128</v>
      </c>
      <c r="D1493" s="94">
        <v>11507.093</v>
      </c>
      <c r="E1493" s="94">
        <v>0.965</v>
      </c>
      <c r="F1493" s="94" t="s">
        <v>259</v>
      </c>
      <c r="G1493" s="94" t="s">
        <v>50</v>
      </c>
    </row>
    <row r="1494" ht="15.75" customHeight="1">
      <c r="A1494" s="94" t="s">
        <v>194</v>
      </c>
      <c r="B1494" s="94" t="s">
        <v>200</v>
      </c>
      <c r="C1494" s="94">
        <v>11516.059</v>
      </c>
      <c r="D1494" s="94">
        <v>11518.26</v>
      </c>
      <c r="E1494" s="94">
        <v>2.201</v>
      </c>
      <c r="F1494" s="94" t="s">
        <v>259</v>
      </c>
      <c r="G1494" s="94" t="s">
        <v>50</v>
      </c>
    </row>
    <row r="1495" ht="15.75" customHeight="1">
      <c r="A1495" s="94" t="s">
        <v>194</v>
      </c>
      <c r="B1495" s="94" t="s">
        <v>200</v>
      </c>
      <c r="C1495" s="94">
        <v>12060.152</v>
      </c>
      <c r="D1495" s="94">
        <v>12062.803</v>
      </c>
      <c r="E1495" s="94">
        <v>2.651</v>
      </c>
      <c r="F1495" s="94" t="s">
        <v>259</v>
      </c>
      <c r="G1495" s="94" t="s">
        <v>50</v>
      </c>
    </row>
    <row r="1496" ht="15.75" customHeight="1">
      <c r="A1496" s="94" t="s">
        <v>194</v>
      </c>
      <c r="B1496" s="94" t="s">
        <v>200</v>
      </c>
      <c r="C1496" s="94">
        <v>12063.41</v>
      </c>
      <c r="D1496" s="94">
        <v>12064.571</v>
      </c>
      <c r="E1496" s="94">
        <v>1.161</v>
      </c>
      <c r="F1496" s="94" t="s">
        <v>259</v>
      </c>
      <c r="G1496" s="94" t="s">
        <v>50</v>
      </c>
    </row>
    <row r="1497" ht="15.75" customHeight="1">
      <c r="A1497" s="94" t="s">
        <v>194</v>
      </c>
      <c r="B1497" s="94" t="s">
        <v>200</v>
      </c>
      <c r="C1497" s="94">
        <v>12082.972</v>
      </c>
      <c r="D1497" s="94">
        <v>12084.019</v>
      </c>
      <c r="E1497" s="94">
        <v>1.047</v>
      </c>
      <c r="F1497" s="94" t="s">
        <v>259</v>
      </c>
      <c r="G1497" s="94" t="s">
        <v>50</v>
      </c>
    </row>
    <row r="1498" ht="15.75" customHeight="1">
      <c r="A1498" s="94" t="s">
        <v>194</v>
      </c>
      <c r="B1498" s="94" t="s">
        <v>200</v>
      </c>
      <c r="C1498" s="94">
        <v>12084.482</v>
      </c>
      <c r="D1498" s="94">
        <v>12085.635</v>
      </c>
      <c r="E1498" s="94">
        <v>1.153</v>
      </c>
      <c r="F1498" s="94" t="s">
        <v>259</v>
      </c>
      <c r="G1498" s="94" t="s">
        <v>50</v>
      </c>
    </row>
    <row r="1499" ht="15.75" customHeight="1">
      <c r="A1499" s="94" t="s">
        <v>194</v>
      </c>
      <c r="B1499" s="94" t="s">
        <v>200</v>
      </c>
      <c r="C1499" s="94">
        <v>12085.742</v>
      </c>
      <c r="D1499" s="94">
        <v>12086.4</v>
      </c>
      <c r="E1499" s="94">
        <v>0.658</v>
      </c>
      <c r="F1499" s="94" t="s">
        <v>259</v>
      </c>
      <c r="G1499" s="94" t="s">
        <v>50</v>
      </c>
    </row>
    <row r="1500" ht="15.75" customHeight="1">
      <c r="A1500" s="94" t="s">
        <v>194</v>
      </c>
      <c r="B1500" s="94" t="s">
        <v>200</v>
      </c>
      <c r="C1500" s="94">
        <v>12087.217</v>
      </c>
      <c r="D1500" s="94">
        <v>12088.634</v>
      </c>
      <c r="E1500" s="94">
        <v>1.417</v>
      </c>
      <c r="F1500" s="94" t="s">
        <v>259</v>
      </c>
      <c r="G1500" s="94" t="s">
        <v>50</v>
      </c>
    </row>
    <row r="1501" ht="15.75" customHeight="1">
      <c r="A1501" s="94" t="s">
        <v>194</v>
      </c>
      <c r="B1501" s="94" t="s">
        <v>200</v>
      </c>
      <c r="C1501" s="94">
        <v>12090.391</v>
      </c>
      <c r="D1501" s="94">
        <v>12092.192</v>
      </c>
      <c r="E1501" s="94">
        <v>1.801</v>
      </c>
      <c r="F1501" s="94" t="s">
        <v>259</v>
      </c>
      <c r="G1501" s="94" t="s">
        <v>50</v>
      </c>
    </row>
    <row r="1502" ht="15.75" customHeight="1">
      <c r="A1502" s="94" t="s">
        <v>194</v>
      </c>
      <c r="B1502" s="94" t="s">
        <v>200</v>
      </c>
      <c r="C1502" s="94">
        <v>12100.164</v>
      </c>
      <c r="D1502" s="94">
        <v>12101.215</v>
      </c>
      <c r="E1502" s="94">
        <v>1.051</v>
      </c>
      <c r="F1502" s="94" t="s">
        <v>259</v>
      </c>
      <c r="G1502" s="94" t="s">
        <v>50</v>
      </c>
    </row>
    <row r="1503" ht="15.75" customHeight="1">
      <c r="A1503" s="94" t="s">
        <v>194</v>
      </c>
      <c r="B1503" s="94" t="s">
        <v>200</v>
      </c>
      <c r="C1503" s="94">
        <v>12113.811</v>
      </c>
      <c r="D1503" s="94">
        <v>12115.071</v>
      </c>
      <c r="E1503" s="94">
        <v>1.26</v>
      </c>
      <c r="F1503" s="94" t="s">
        <v>259</v>
      </c>
      <c r="G1503" s="94" t="s">
        <v>50</v>
      </c>
    </row>
    <row r="1504" ht="15.75" customHeight="1">
      <c r="A1504" s="94" t="s">
        <v>194</v>
      </c>
      <c r="B1504" s="94" t="s">
        <v>200</v>
      </c>
      <c r="C1504" s="94">
        <v>38963.348</v>
      </c>
      <c r="D1504" s="94">
        <v>38965.075</v>
      </c>
      <c r="E1504" s="94">
        <v>1.727</v>
      </c>
      <c r="F1504" s="94" t="s">
        <v>259</v>
      </c>
      <c r="G1504" s="94" t="s">
        <v>50</v>
      </c>
    </row>
    <row r="1505" ht="15.75" customHeight="1">
      <c r="A1505" s="94" t="s">
        <v>194</v>
      </c>
      <c r="B1505" s="94" t="s">
        <v>200</v>
      </c>
      <c r="C1505" s="94">
        <v>38966.359</v>
      </c>
      <c r="D1505" s="94">
        <v>38967.036</v>
      </c>
      <c r="E1505" s="94">
        <v>0.677</v>
      </c>
      <c r="F1505" s="94" t="s">
        <v>259</v>
      </c>
      <c r="G1505" s="94" t="s">
        <v>50</v>
      </c>
    </row>
    <row r="1506" ht="15.75" customHeight="1">
      <c r="A1506" s="94" t="s">
        <v>194</v>
      </c>
      <c r="B1506" s="94" t="s">
        <v>200</v>
      </c>
      <c r="C1506" s="94">
        <v>38968.552</v>
      </c>
      <c r="D1506" s="94">
        <v>38969.14</v>
      </c>
      <c r="E1506" s="94">
        <v>0.588</v>
      </c>
      <c r="F1506" s="94" t="s">
        <v>259</v>
      </c>
      <c r="G1506" s="94" t="s">
        <v>50</v>
      </c>
    </row>
    <row r="1507" ht="15.75" customHeight="1">
      <c r="A1507" s="94" t="s">
        <v>194</v>
      </c>
      <c r="B1507" s="94" t="s">
        <v>200</v>
      </c>
      <c r="C1507" s="94">
        <v>38970.071</v>
      </c>
      <c r="D1507" s="94">
        <v>38971.329</v>
      </c>
      <c r="E1507" s="94">
        <v>1.258</v>
      </c>
      <c r="F1507" s="94" t="s">
        <v>259</v>
      </c>
      <c r="G1507" s="94" t="s">
        <v>50</v>
      </c>
    </row>
    <row r="1508" ht="15.75" customHeight="1">
      <c r="A1508" s="94" t="s">
        <v>194</v>
      </c>
      <c r="B1508" s="94" t="s">
        <v>200</v>
      </c>
      <c r="C1508" s="94">
        <v>38971.697</v>
      </c>
      <c r="D1508" s="94">
        <v>38973.585</v>
      </c>
      <c r="E1508" s="94">
        <v>1.888</v>
      </c>
      <c r="F1508" s="94" t="s">
        <v>259</v>
      </c>
      <c r="G1508" s="94" t="s">
        <v>50</v>
      </c>
    </row>
    <row r="1509" ht="15.75" customHeight="1">
      <c r="A1509" s="94" t="s">
        <v>194</v>
      </c>
      <c r="B1509" s="94" t="s">
        <v>200</v>
      </c>
      <c r="C1509" s="94">
        <v>38975.057</v>
      </c>
      <c r="D1509" s="94">
        <v>38976.744</v>
      </c>
      <c r="E1509" s="94">
        <v>1.687</v>
      </c>
      <c r="F1509" s="94" t="s">
        <v>259</v>
      </c>
      <c r="G1509" s="94" t="s">
        <v>50</v>
      </c>
    </row>
    <row r="1510" ht="15.75" customHeight="1">
      <c r="A1510" s="94" t="s">
        <v>194</v>
      </c>
      <c r="B1510" s="94" t="s">
        <v>200</v>
      </c>
      <c r="C1510" s="94">
        <v>38977.506</v>
      </c>
      <c r="D1510" s="94">
        <v>38979.242</v>
      </c>
      <c r="E1510" s="94">
        <v>1.736</v>
      </c>
      <c r="F1510" s="94" t="s">
        <v>259</v>
      </c>
      <c r="G1510" s="94" t="s">
        <v>50</v>
      </c>
    </row>
    <row r="1511" ht="15.75" customHeight="1">
      <c r="A1511" s="94" t="s">
        <v>194</v>
      </c>
      <c r="B1511" s="94" t="s">
        <v>200</v>
      </c>
      <c r="C1511" s="94">
        <v>38981.129</v>
      </c>
      <c r="D1511" s="94">
        <v>38982.824</v>
      </c>
      <c r="E1511" s="94">
        <v>1.695</v>
      </c>
      <c r="F1511" s="94" t="s">
        <v>259</v>
      </c>
      <c r="G1511" s="94" t="s">
        <v>50</v>
      </c>
    </row>
    <row r="1512" ht="15.75" customHeight="1">
      <c r="A1512" s="94" t="s">
        <v>194</v>
      </c>
      <c r="B1512" s="94" t="s">
        <v>200</v>
      </c>
      <c r="C1512" s="94">
        <v>38983.189</v>
      </c>
      <c r="D1512" s="94">
        <v>38984.744</v>
      </c>
      <c r="E1512" s="94">
        <v>1.555</v>
      </c>
      <c r="F1512" s="94" t="s">
        <v>259</v>
      </c>
      <c r="G1512" s="94" t="s">
        <v>50</v>
      </c>
    </row>
    <row r="1513" ht="15.75" customHeight="1">
      <c r="A1513" s="94" t="s">
        <v>194</v>
      </c>
      <c r="B1513" s="94" t="s">
        <v>200</v>
      </c>
      <c r="C1513" s="94">
        <v>38985.721</v>
      </c>
      <c r="D1513" s="94">
        <v>38986.652</v>
      </c>
      <c r="E1513" s="94">
        <v>0.931</v>
      </c>
      <c r="F1513" s="94" t="s">
        <v>259</v>
      </c>
      <c r="G1513" s="94" t="s">
        <v>50</v>
      </c>
    </row>
    <row r="1514" ht="15.75" customHeight="1">
      <c r="A1514" s="94" t="s">
        <v>194</v>
      </c>
      <c r="B1514" s="94" t="s">
        <v>200</v>
      </c>
      <c r="C1514" s="94">
        <v>38987.563</v>
      </c>
      <c r="D1514" s="94">
        <v>38988.162</v>
      </c>
      <c r="E1514" s="94">
        <v>0.599</v>
      </c>
      <c r="F1514" s="94" t="s">
        <v>259</v>
      </c>
      <c r="G1514" s="94" t="s">
        <v>50</v>
      </c>
    </row>
    <row r="1515" ht="15.75" customHeight="1">
      <c r="A1515" s="94" t="s">
        <v>194</v>
      </c>
      <c r="B1515" s="94" t="s">
        <v>200</v>
      </c>
      <c r="C1515" s="94">
        <v>38988.917</v>
      </c>
      <c r="D1515" s="94">
        <v>38989.54</v>
      </c>
      <c r="E1515" s="94">
        <v>0.623</v>
      </c>
      <c r="F1515" s="94" t="s">
        <v>259</v>
      </c>
      <c r="G1515" s="94" t="s">
        <v>50</v>
      </c>
    </row>
    <row r="1516" ht="15.75" customHeight="1">
      <c r="A1516" s="94" t="s">
        <v>194</v>
      </c>
      <c r="B1516" s="94" t="s">
        <v>200</v>
      </c>
      <c r="C1516" s="94">
        <v>38990.383</v>
      </c>
      <c r="D1516" s="94">
        <v>38991.267</v>
      </c>
      <c r="E1516" s="94">
        <v>0.884</v>
      </c>
      <c r="F1516" s="94" t="s">
        <v>259</v>
      </c>
      <c r="G1516" s="94" t="s">
        <v>50</v>
      </c>
    </row>
    <row r="1517" ht="15.75" customHeight="1">
      <c r="A1517" s="94" t="s">
        <v>194</v>
      </c>
      <c r="B1517" s="94" t="s">
        <v>200</v>
      </c>
      <c r="C1517" s="94">
        <v>38991.492</v>
      </c>
      <c r="D1517" s="94">
        <v>38992.352</v>
      </c>
      <c r="E1517" s="94">
        <v>0.86</v>
      </c>
      <c r="F1517" s="94" t="s">
        <v>259</v>
      </c>
      <c r="G1517" s="94" t="s">
        <v>50</v>
      </c>
    </row>
    <row r="1518" ht="15.75" customHeight="1">
      <c r="A1518" s="94" t="s">
        <v>194</v>
      </c>
      <c r="B1518" s="94" t="s">
        <v>200</v>
      </c>
      <c r="C1518" s="94">
        <v>38992.961</v>
      </c>
      <c r="D1518" s="94">
        <v>38993.338</v>
      </c>
      <c r="E1518" s="94">
        <v>0.377</v>
      </c>
      <c r="F1518" s="94" t="s">
        <v>257</v>
      </c>
      <c r="G1518" s="94" t="s">
        <v>50</v>
      </c>
    </row>
    <row r="1519" ht="15.75" customHeight="1">
      <c r="A1519" s="94" t="s">
        <v>194</v>
      </c>
      <c r="B1519" s="94" t="s">
        <v>200</v>
      </c>
      <c r="C1519" s="94">
        <v>38993.574</v>
      </c>
      <c r="D1519" s="94">
        <v>38993.841</v>
      </c>
      <c r="E1519" s="94">
        <v>0.267</v>
      </c>
      <c r="F1519" s="94" t="s">
        <v>30</v>
      </c>
      <c r="G1519" s="94" t="s">
        <v>50</v>
      </c>
    </row>
    <row r="1520" ht="15.75" customHeight="1">
      <c r="A1520" s="94" t="s">
        <v>194</v>
      </c>
      <c r="B1520" s="94" t="s">
        <v>200</v>
      </c>
      <c r="C1520" s="94">
        <v>38994.012</v>
      </c>
      <c r="D1520" s="94">
        <v>38994.264</v>
      </c>
      <c r="E1520" s="94">
        <v>0.252</v>
      </c>
      <c r="F1520" s="94" t="s">
        <v>259</v>
      </c>
      <c r="G1520" s="94" t="s">
        <v>50</v>
      </c>
    </row>
    <row r="1521" ht="15.75" customHeight="1">
      <c r="A1521" s="94" t="s">
        <v>194</v>
      </c>
      <c r="B1521" s="94" t="s">
        <v>200</v>
      </c>
      <c r="C1521" s="94">
        <v>38994.8</v>
      </c>
      <c r="D1521" s="94">
        <v>38996.034</v>
      </c>
      <c r="E1521" s="94">
        <v>1.234</v>
      </c>
      <c r="F1521" s="94" t="s">
        <v>259</v>
      </c>
      <c r="G1521" s="94" t="s">
        <v>50</v>
      </c>
    </row>
    <row r="1522" ht="15.75" customHeight="1">
      <c r="A1522" s="94" t="s">
        <v>194</v>
      </c>
      <c r="B1522" s="94" t="s">
        <v>200</v>
      </c>
      <c r="C1522" s="94">
        <v>38998.528</v>
      </c>
      <c r="D1522" s="94">
        <v>38999.568</v>
      </c>
      <c r="E1522" s="94">
        <v>1.04</v>
      </c>
      <c r="F1522" s="94" t="s">
        <v>259</v>
      </c>
      <c r="G1522" s="94" t="s">
        <v>50</v>
      </c>
    </row>
    <row r="1523" ht="15.75" customHeight="1">
      <c r="A1523" s="94" t="s">
        <v>198</v>
      </c>
      <c r="B1523" s="94" t="s">
        <v>198</v>
      </c>
      <c r="C1523" s="94">
        <v>720.554</v>
      </c>
      <c r="D1523" s="94">
        <v>721.442</v>
      </c>
      <c r="E1523" s="94">
        <v>0.888</v>
      </c>
      <c r="F1523" s="94" t="s">
        <v>550</v>
      </c>
      <c r="G1523" s="94" t="s">
        <v>50</v>
      </c>
    </row>
    <row r="1524" ht="15.75" customHeight="1">
      <c r="A1524" s="94" t="s">
        <v>198</v>
      </c>
      <c r="B1524" s="94" t="s">
        <v>198</v>
      </c>
      <c r="C1524" s="94">
        <v>724.893</v>
      </c>
      <c r="D1524" s="94">
        <v>726.307</v>
      </c>
      <c r="E1524" s="94">
        <v>1.414</v>
      </c>
      <c r="F1524" s="94" t="s">
        <v>551</v>
      </c>
      <c r="G1524" s="94" t="s">
        <v>50</v>
      </c>
    </row>
    <row r="1525" ht="15.75" customHeight="1">
      <c r="A1525" s="94" t="s">
        <v>198</v>
      </c>
      <c r="B1525" s="94" t="s">
        <v>198</v>
      </c>
      <c r="C1525" s="94">
        <v>727.399</v>
      </c>
      <c r="D1525" s="94">
        <v>728.391</v>
      </c>
      <c r="E1525" s="94">
        <v>0.992</v>
      </c>
      <c r="F1525" s="94" t="s">
        <v>552</v>
      </c>
      <c r="G1525" s="94" t="s">
        <v>50</v>
      </c>
    </row>
    <row r="1526" ht="15.75" customHeight="1">
      <c r="A1526" s="94" t="s">
        <v>198</v>
      </c>
      <c r="B1526" s="94" t="s">
        <v>198</v>
      </c>
      <c r="C1526" s="94">
        <v>730.758</v>
      </c>
      <c r="D1526" s="94">
        <v>731.152</v>
      </c>
      <c r="E1526" s="94">
        <v>0.394</v>
      </c>
      <c r="F1526" s="94" t="s">
        <v>538</v>
      </c>
      <c r="G1526" s="94" t="s">
        <v>50</v>
      </c>
    </row>
    <row r="1527" ht="15.75" customHeight="1">
      <c r="A1527" s="94" t="s">
        <v>198</v>
      </c>
      <c r="B1527" s="94" t="s">
        <v>198</v>
      </c>
      <c r="C1527" s="94">
        <v>731.964</v>
      </c>
      <c r="D1527" s="94">
        <v>732.74</v>
      </c>
      <c r="E1527" s="94">
        <v>0.776</v>
      </c>
      <c r="F1527" s="94" t="s">
        <v>553</v>
      </c>
      <c r="G1527" s="94" t="s">
        <v>50</v>
      </c>
    </row>
    <row r="1528" ht="15.75" customHeight="1">
      <c r="A1528" s="94" t="s">
        <v>198</v>
      </c>
      <c r="B1528" s="94" t="s">
        <v>198</v>
      </c>
      <c r="C1528" s="94">
        <v>733.697</v>
      </c>
      <c r="D1528" s="94">
        <v>734.786</v>
      </c>
      <c r="E1528" s="94">
        <v>1.089</v>
      </c>
      <c r="F1528" s="94" t="s">
        <v>554</v>
      </c>
      <c r="G1528" s="94" t="s">
        <v>50</v>
      </c>
    </row>
    <row r="1529" ht="15.75" customHeight="1">
      <c r="A1529" s="94" t="s">
        <v>198</v>
      </c>
      <c r="B1529" s="94" t="s">
        <v>198</v>
      </c>
      <c r="C1529" s="94">
        <v>735.771</v>
      </c>
      <c r="D1529" s="94">
        <v>736.319</v>
      </c>
      <c r="E1529" s="94">
        <v>0.548</v>
      </c>
      <c r="F1529" s="94" t="s">
        <v>555</v>
      </c>
      <c r="G1529" s="94" t="s">
        <v>50</v>
      </c>
    </row>
    <row r="1530" ht="15.75" customHeight="1">
      <c r="A1530" s="94" t="s">
        <v>198</v>
      </c>
      <c r="B1530" s="94" t="s">
        <v>198</v>
      </c>
      <c r="C1530" s="94">
        <v>736.767</v>
      </c>
      <c r="D1530" s="94">
        <v>737.586</v>
      </c>
      <c r="E1530" s="94">
        <v>0.819</v>
      </c>
      <c r="F1530" s="94" t="s">
        <v>288</v>
      </c>
      <c r="G1530" s="94" t="s">
        <v>50</v>
      </c>
    </row>
    <row r="1531" ht="15.75" customHeight="1">
      <c r="A1531" s="94" t="s">
        <v>198</v>
      </c>
      <c r="B1531" s="94" t="s">
        <v>198</v>
      </c>
      <c r="C1531" s="94">
        <v>739.002</v>
      </c>
      <c r="D1531" s="94">
        <v>739.943</v>
      </c>
      <c r="E1531" s="94">
        <v>0.941</v>
      </c>
      <c r="F1531" s="94" t="s">
        <v>556</v>
      </c>
      <c r="G1531" s="94" t="s">
        <v>50</v>
      </c>
    </row>
    <row r="1532" ht="15.75" customHeight="1">
      <c r="A1532" s="94" t="s">
        <v>198</v>
      </c>
      <c r="B1532" s="94" t="s">
        <v>198</v>
      </c>
      <c r="C1532" s="94">
        <v>741.784</v>
      </c>
      <c r="D1532" s="94">
        <v>742.403</v>
      </c>
      <c r="E1532" s="94">
        <v>0.619</v>
      </c>
      <c r="F1532" s="94" t="s">
        <v>557</v>
      </c>
      <c r="G1532" s="94" t="s">
        <v>50</v>
      </c>
    </row>
    <row r="1533" ht="15.75" customHeight="1">
      <c r="A1533" s="94" t="s">
        <v>198</v>
      </c>
      <c r="B1533" s="94" t="s">
        <v>198</v>
      </c>
      <c r="C1533" s="94">
        <v>743.251</v>
      </c>
      <c r="D1533" s="94">
        <v>745.456</v>
      </c>
      <c r="E1533" s="94">
        <v>2.205</v>
      </c>
      <c r="F1533" s="94" t="s">
        <v>558</v>
      </c>
      <c r="G1533" s="94" t="s">
        <v>50</v>
      </c>
    </row>
    <row r="1534" ht="15.75" customHeight="1">
      <c r="A1534" s="94" t="s">
        <v>198</v>
      </c>
      <c r="B1534" s="94" t="s">
        <v>198</v>
      </c>
      <c r="C1534" s="94">
        <v>746.921</v>
      </c>
      <c r="D1534" s="94">
        <v>747.66</v>
      </c>
      <c r="E1534" s="94">
        <v>0.739</v>
      </c>
      <c r="F1534" s="94" t="s">
        <v>559</v>
      </c>
      <c r="G1534" s="94" t="s">
        <v>50</v>
      </c>
    </row>
    <row r="1535" ht="15.75" customHeight="1">
      <c r="A1535" s="94" t="s">
        <v>198</v>
      </c>
      <c r="B1535" s="94" t="s">
        <v>198</v>
      </c>
      <c r="C1535" s="94">
        <v>749.399</v>
      </c>
      <c r="D1535" s="94">
        <v>750.933</v>
      </c>
      <c r="E1535" s="94">
        <v>1.534</v>
      </c>
      <c r="F1535" s="94" t="s">
        <v>560</v>
      </c>
      <c r="G1535" s="94" t="s">
        <v>50</v>
      </c>
    </row>
    <row r="1536" ht="15.75" customHeight="1">
      <c r="A1536" s="94" t="s">
        <v>198</v>
      </c>
      <c r="B1536" s="94" t="s">
        <v>198</v>
      </c>
      <c r="C1536" s="94">
        <v>754.95</v>
      </c>
      <c r="D1536" s="94">
        <v>755.4</v>
      </c>
      <c r="E1536" s="94">
        <v>0.45</v>
      </c>
      <c r="F1536" s="94" t="s">
        <v>386</v>
      </c>
      <c r="G1536" s="94" t="s">
        <v>50</v>
      </c>
    </row>
    <row r="1537" ht="15.75" customHeight="1">
      <c r="A1537" s="94" t="s">
        <v>198</v>
      </c>
      <c r="B1537" s="94" t="s">
        <v>198</v>
      </c>
      <c r="C1537" s="94">
        <v>756.483</v>
      </c>
      <c r="D1537" s="94">
        <v>758.266</v>
      </c>
      <c r="E1537" s="94">
        <v>1.783</v>
      </c>
      <c r="F1537" s="94" t="s">
        <v>561</v>
      </c>
      <c r="G1537" s="94" t="s">
        <v>50</v>
      </c>
    </row>
    <row r="1538" ht="15.75" customHeight="1">
      <c r="A1538" s="94" t="s">
        <v>198</v>
      </c>
      <c r="B1538" s="94" t="s">
        <v>198</v>
      </c>
      <c r="C1538" s="94">
        <v>762.594</v>
      </c>
      <c r="D1538" s="94">
        <v>762.878</v>
      </c>
      <c r="E1538" s="94">
        <v>0.284</v>
      </c>
      <c r="F1538" s="94" t="s">
        <v>377</v>
      </c>
      <c r="G1538" s="94" t="s">
        <v>50</v>
      </c>
    </row>
    <row r="1539" ht="15.75" customHeight="1">
      <c r="A1539" s="94" t="s">
        <v>198</v>
      </c>
      <c r="B1539" s="94" t="s">
        <v>198</v>
      </c>
      <c r="C1539" s="94">
        <v>764.193</v>
      </c>
      <c r="D1539" s="94">
        <v>765.12</v>
      </c>
      <c r="E1539" s="94">
        <v>0.927</v>
      </c>
      <c r="F1539" s="94" t="s">
        <v>562</v>
      </c>
      <c r="G1539" s="94" t="s">
        <v>50</v>
      </c>
    </row>
    <row r="1540" ht="15.75" customHeight="1">
      <c r="A1540" s="94" t="s">
        <v>198</v>
      </c>
      <c r="B1540" s="94" t="s">
        <v>198</v>
      </c>
      <c r="C1540" s="94">
        <v>767.438</v>
      </c>
      <c r="D1540" s="94">
        <v>767.936</v>
      </c>
      <c r="E1540" s="94">
        <v>0.498</v>
      </c>
      <c r="F1540" s="94" t="s">
        <v>563</v>
      </c>
      <c r="G1540" s="94" t="s">
        <v>50</v>
      </c>
    </row>
    <row r="1541" ht="15.75" customHeight="1">
      <c r="A1541" s="94" t="s">
        <v>198</v>
      </c>
      <c r="B1541" s="94" t="s">
        <v>198</v>
      </c>
      <c r="C1541" s="94">
        <v>768.962</v>
      </c>
      <c r="D1541" s="94">
        <v>769.197</v>
      </c>
      <c r="E1541" s="94">
        <v>0.235</v>
      </c>
      <c r="F1541" s="94" t="s">
        <v>564</v>
      </c>
      <c r="G1541" s="94" t="s">
        <v>50</v>
      </c>
    </row>
    <row r="1542" ht="15.75" customHeight="1">
      <c r="A1542" s="94" t="s">
        <v>198</v>
      </c>
      <c r="B1542" s="94" t="s">
        <v>198</v>
      </c>
      <c r="C1542" s="94">
        <v>5460.294</v>
      </c>
      <c r="D1542" s="94">
        <v>5460.657</v>
      </c>
      <c r="E1542" s="94">
        <v>0.363</v>
      </c>
      <c r="F1542" s="94">
        <v>0.0</v>
      </c>
      <c r="G1542" s="94" t="s">
        <v>50</v>
      </c>
    </row>
    <row r="1543" ht="15.75" customHeight="1">
      <c r="A1543" s="94" t="s">
        <v>198</v>
      </c>
      <c r="B1543" s="94" t="s">
        <v>198</v>
      </c>
      <c r="C1543" s="94">
        <v>5461.404</v>
      </c>
      <c r="D1543" s="94">
        <v>5462.112</v>
      </c>
      <c r="E1543" s="94">
        <v>0.708</v>
      </c>
      <c r="F1543" s="94" t="s">
        <v>565</v>
      </c>
      <c r="G1543" s="94" t="s">
        <v>50</v>
      </c>
    </row>
    <row r="1544" ht="15.75" customHeight="1">
      <c r="A1544" s="94" t="s">
        <v>198</v>
      </c>
      <c r="B1544" s="94" t="s">
        <v>198</v>
      </c>
      <c r="C1544" s="94">
        <v>5462.81</v>
      </c>
      <c r="D1544" s="94">
        <v>5463.697</v>
      </c>
      <c r="E1544" s="94">
        <v>0.887</v>
      </c>
      <c r="F1544" s="94" t="s">
        <v>566</v>
      </c>
      <c r="G1544" s="94" t="s">
        <v>50</v>
      </c>
    </row>
    <row r="1545" ht="15.75" customHeight="1">
      <c r="A1545" s="94" t="s">
        <v>198</v>
      </c>
      <c r="B1545" s="94" t="s">
        <v>198</v>
      </c>
      <c r="C1545" s="94">
        <v>5466.26</v>
      </c>
      <c r="D1545" s="94">
        <v>5467.367</v>
      </c>
      <c r="E1545" s="94">
        <v>1.107</v>
      </c>
      <c r="F1545" s="94" t="s">
        <v>567</v>
      </c>
      <c r="G1545" s="94" t="s">
        <v>50</v>
      </c>
    </row>
    <row r="1546" ht="15.75" customHeight="1">
      <c r="A1546" s="94" t="s">
        <v>198</v>
      </c>
      <c r="B1546" s="94" t="s">
        <v>198</v>
      </c>
      <c r="C1546" s="94">
        <v>5470.99</v>
      </c>
      <c r="D1546" s="94">
        <v>5471.93</v>
      </c>
      <c r="E1546" s="94">
        <v>0.94</v>
      </c>
      <c r="F1546" s="94" t="s">
        <v>568</v>
      </c>
      <c r="G1546" s="94" t="s">
        <v>50</v>
      </c>
    </row>
    <row r="1547" ht="15.75" customHeight="1">
      <c r="A1547" s="94" t="s">
        <v>198</v>
      </c>
      <c r="B1547" s="94" t="s">
        <v>198</v>
      </c>
      <c r="C1547" s="94">
        <v>5472.075</v>
      </c>
      <c r="D1547" s="94">
        <v>5474.613</v>
      </c>
      <c r="E1547" s="94">
        <v>2.538</v>
      </c>
      <c r="F1547" s="94" t="s">
        <v>569</v>
      </c>
      <c r="G1547" s="94" t="s">
        <v>50</v>
      </c>
    </row>
    <row r="1548" ht="15.75" customHeight="1">
      <c r="A1548" s="94" t="s">
        <v>198</v>
      </c>
      <c r="B1548" s="94" t="s">
        <v>198</v>
      </c>
      <c r="C1548" s="94">
        <v>5475.545</v>
      </c>
      <c r="D1548" s="94">
        <v>5475.792</v>
      </c>
      <c r="E1548" s="94">
        <v>0.247</v>
      </c>
      <c r="F1548" s="94" t="s">
        <v>570</v>
      </c>
      <c r="G1548" s="94" t="s">
        <v>50</v>
      </c>
    </row>
    <row r="1549" ht="15.75" customHeight="1">
      <c r="A1549" s="94" t="s">
        <v>198</v>
      </c>
      <c r="B1549" s="94" t="s">
        <v>198</v>
      </c>
      <c r="C1549" s="94">
        <v>5477.71</v>
      </c>
      <c r="D1549" s="94">
        <v>5478.381</v>
      </c>
      <c r="E1549" s="94">
        <v>0.671</v>
      </c>
      <c r="F1549" s="94" t="s">
        <v>571</v>
      </c>
      <c r="G1549" s="94" t="s">
        <v>50</v>
      </c>
    </row>
    <row r="1550" ht="15.75" customHeight="1">
      <c r="A1550" s="94" t="s">
        <v>198</v>
      </c>
      <c r="B1550" s="94" t="s">
        <v>198</v>
      </c>
      <c r="C1550" s="94">
        <v>5479.557</v>
      </c>
      <c r="D1550" s="94">
        <v>5481.612</v>
      </c>
      <c r="E1550" s="94">
        <v>2.055</v>
      </c>
      <c r="F1550" s="94" t="s">
        <v>572</v>
      </c>
      <c r="G1550" s="94" t="s">
        <v>50</v>
      </c>
    </row>
    <row r="1551" ht="15.75" customHeight="1">
      <c r="A1551" s="94" t="s">
        <v>198</v>
      </c>
      <c r="B1551" s="94" t="s">
        <v>198</v>
      </c>
      <c r="C1551" s="94">
        <v>5481.97</v>
      </c>
      <c r="D1551" s="94">
        <v>5482.373</v>
      </c>
      <c r="E1551" s="94">
        <v>0.403</v>
      </c>
      <c r="F1551" s="94" t="s">
        <v>386</v>
      </c>
      <c r="G1551" s="94" t="s">
        <v>50</v>
      </c>
    </row>
    <row r="1552" ht="15.75" customHeight="1">
      <c r="A1552" s="94" t="s">
        <v>198</v>
      </c>
      <c r="B1552" s="94" t="s">
        <v>198</v>
      </c>
      <c r="C1552" s="94">
        <v>5482.573</v>
      </c>
      <c r="D1552" s="94">
        <v>5485.891</v>
      </c>
      <c r="E1552" s="94">
        <v>3.318</v>
      </c>
      <c r="F1552" s="94" t="s">
        <v>573</v>
      </c>
      <c r="G1552" s="94" t="s">
        <v>50</v>
      </c>
    </row>
    <row r="1553" ht="15.75" customHeight="1">
      <c r="A1553" s="94" t="s">
        <v>198</v>
      </c>
      <c r="B1553" s="94" t="s">
        <v>198</v>
      </c>
      <c r="C1553" s="94">
        <v>5487.41</v>
      </c>
      <c r="D1553" s="94">
        <v>5487.85</v>
      </c>
      <c r="E1553" s="94">
        <v>0.44</v>
      </c>
      <c r="F1553" s="94" t="s">
        <v>574</v>
      </c>
      <c r="G1553" s="94" t="s">
        <v>50</v>
      </c>
    </row>
    <row r="1554" ht="15.75" customHeight="1">
      <c r="A1554" s="94" t="s">
        <v>198</v>
      </c>
      <c r="B1554" s="94" t="s">
        <v>198</v>
      </c>
      <c r="C1554" s="94">
        <v>5488.301</v>
      </c>
      <c r="D1554" s="94">
        <v>5488.683</v>
      </c>
      <c r="E1554" s="94">
        <v>0.382</v>
      </c>
      <c r="F1554" s="94" t="s">
        <v>575</v>
      </c>
      <c r="G1554" s="94" t="s">
        <v>50</v>
      </c>
    </row>
    <row r="1555" ht="15.75" customHeight="1">
      <c r="A1555" s="94" t="s">
        <v>198</v>
      </c>
      <c r="B1555" s="94" t="s">
        <v>198</v>
      </c>
      <c r="C1555" s="94">
        <v>5491.689</v>
      </c>
      <c r="D1555" s="94">
        <v>5492.915</v>
      </c>
      <c r="E1555" s="94">
        <v>1.226</v>
      </c>
      <c r="F1555" s="94" t="s">
        <v>576</v>
      </c>
      <c r="G1555" s="94" t="s">
        <v>50</v>
      </c>
    </row>
    <row r="1556" ht="15.75" customHeight="1">
      <c r="A1556" s="94" t="s">
        <v>198</v>
      </c>
      <c r="B1556" s="94" t="s">
        <v>198</v>
      </c>
      <c r="C1556" s="94">
        <v>5495.068</v>
      </c>
      <c r="D1556" s="94">
        <v>5497.649</v>
      </c>
      <c r="E1556" s="94">
        <v>2.581</v>
      </c>
      <c r="F1556" s="94" t="s">
        <v>577</v>
      </c>
      <c r="G1556" s="94" t="s">
        <v>50</v>
      </c>
    </row>
    <row r="1557" ht="15.75" customHeight="1">
      <c r="A1557" s="94" t="s">
        <v>198</v>
      </c>
      <c r="B1557" s="94" t="s">
        <v>198</v>
      </c>
      <c r="C1557" s="94">
        <v>5498.757</v>
      </c>
      <c r="D1557" s="94">
        <v>5501.928</v>
      </c>
      <c r="E1557" s="94">
        <v>3.171</v>
      </c>
      <c r="F1557" s="94" t="s">
        <v>578</v>
      </c>
      <c r="G1557" s="94" t="s">
        <v>50</v>
      </c>
    </row>
    <row r="1558" ht="15.75" customHeight="1">
      <c r="A1558" s="94" t="s">
        <v>198</v>
      </c>
      <c r="B1558" s="94" t="s">
        <v>198</v>
      </c>
      <c r="C1558" s="94">
        <v>5504.747</v>
      </c>
      <c r="D1558" s="94">
        <v>5505.74</v>
      </c>
      <c r="E1558" s="94">
        <v>0.993</v>
      </c>
      <c r="F1558" s="94" t="s">
        <v>579</v>
      </c>
      <c r="G1558" s="94" t="s">
        <v>50</v>
      </c>
    </row>
    <row r="1559" ht="15.75" customHeight="1">
      <c r="A1559" s="94" t="s">
        <v>198</v>
      </c>
      <c r="B1559" s="94" t="s">
        <v>198</v>
      </c>
      <c r="C1559" s="94">
        <v>5506.316</v>
      </c>
      <c r="D1559" s="94">
        <v>5507.328</v>
      </c>
      <c r="E1559" s="94">
        <v>1.012</v>
      </c>
      <c r="F1559" s="94" t="s">
        <v>580</v>
      </c>
      <c r="G1559" s="94" t="s">
        <v>50</v>
      </c>
    </row>
    <row r="1560" ht="15.75" customHeight="1">
      <c r="A1560" s="94" t="s">
        <v>198</v>
      </c>
      <c r="B1560" s="94" t="s">
        <v>198</v>
      </c>
      <c r="C1560" s="94">
        <v>5507.618</v>
      </c>
      <c r="D1560" s="94">
        <v>5508.201</v>
      </c>
      <c r="E1560" s="94">
        <v>0.583</v>
      </c>
      <c r="F1560" s="94" t="s">
        <v>581</v>
      </c>
      <c r="G1560" s="94" t="s">
        <v>50</v>
      </c>
    </row>
    <row r="1561" ht="15.75" customHeight="1">
      <c r="A1561" s="94" t="s">
        <v>198</v>
      </c>
      <c r="B1561" s="94" t="s">
        <v>198</v>
      </c>
      <c r="C1561" s="94">
        <v>5511.013</v>
      </c>
      <c r="D1561" s="94">
        <v>5511.288</v>
      </c>
      <c r="E1561" s="94">
        <v>0.275</v>
      </c>
      <c r="F1561" s="94" t="s">
        <v>374</v>
      </c>
      <c r="G1561" s="94" t="s">
        <v>50</v>
      </c>
    </row>
    <row r="1562" ht="15.75" customHeight="1">
      <c r="A1562" s="94" t="s">
        <v>198</v>
      </c>
      <c r="B1562" s="94" t="s">
        <v>198</v>
      </c>
      <c r="C1562" s="94">
        <v>5517.451</v>
      </c>
      <c r="D1562" s="94">
        <v>5519.464</v>
      </c>
      <c r="E1562" s="94">
        <v>2.013</v>
      </c>
      <c r="F1562" s="94" t="s">
        <v>582</v>
      </c>
      <c r="G1562" s="94" t="s">
        <v>50</v>
      </c>
    </row>
    <row r="1563" ht="15.75" customHeight="1">
      <c r="A1563" s="94" t="s">
        <v>198</v>
      </c>
      <c r="B1563" s="94" t="s">
        <v>198</v>
      </c>
      <c r="C1563" s="94">
        <v>11469.969</v>
      </c>
      <c r="D1563" s="94">
        <v>11470.347</v>
      </c>
      <c r="E1563" s="94">
        <v>0.378</v>
      </c>
      <c r="F1563" s="94" t="s">
        <v>423</v>
      </c>
      <c r="G1563" s="94" t="s">
        <v>50</v>
      </c>
    </row>
    <row r="1564" ht="15.75" customHeight="1">
      <c r="A1564" s="94" t="s">
        <v>198</v>
      </c>
      <c r="B1564" s="94" t="s">
        <v>198</v>
      </c>
      <c r="C1564" s="94">
        <v>11473.81</v>
      </c>
      <c r="D1564" s="94">
        <v>11474.66</v>
      </c>
      <c r="E1564" s="94">
        <v>0.85</v>
      </c>
      <c r="F1564" s="94" t="s">
        <v>583</v>
      </c>
      <c r="G1564" s="94" t="s">
        <v>50</v>
      </c>
    </row>
    <row r="1565" ht="15.75" customHeight="1">
      <c r="A1565" s="94" t="s">
        <v>198</v>
      </c>
      <c r="B1565" s="94" t="s">
        <v>198</v>
      </c>
      <c r="C1565" s="94">
        <v>11475.19</v>
      </c>
      <c r="D1565" s="94">
        <v>11476.368</v>
      </c>
      <c r="E1565" s="94">
        <v>1.178</v>
      </c>
      <c r="F1565" s="94" t="s">
        <v>584</v>
      </c>
      <c r="G1565" s="94" t="s">
        <v>50</v>
      </c>
    </row>
    <row r="1566" ht="15.75" customHeight="1">
      <c r="A1566" s="94" t="s">
        <v>198</v>
      </c>
      <c r="B1566" s="94" t="s">
        <v>198</v>
      </c>
      <c r="C1566" s="94">
        <v>11476.919</v>
      </c>
      <c r="D1566" s="94">
        <v>11477.366</v>
      </c>
      <c r="E1566" s="94">
        <v>0.447</v>
      </c>
      <c r="F1566" s="94" t="s">
        <v>585</v>
      </c>
      <c r="G1566" s="94" t="s">
        <v>50</v>
      </c>
    </row>
    <row r="1567" ht="15.75" customHeight="1">
      <c r="A1567" s="94" t="s">
        <v>198</v>
      </c>
      <c r="B1567" s="94" t="s">
        <v>198</v>
      </c>
      <c r="C1567" s="94">
        <v>11483.087</v>
      </c>
      <c r="D1567" s="94">
        <v>11484.93</v>
      </c>
      <c r="E1567" s="94">
        <v>1.843</v>
      </c>
      <c r="F1567" s="94" t="s">
        <v>586</v>
      </c>
      <c r="G1567" s="94" t="s">
        <v>50</v>
      </c>
    </row>
    <row r="1568" ht="15.75" customHeight="1">
      <c r="A1568" s="94" t="s">
        <v>198</v>
      </c>
      <c r="B1568" s="94" t="s">
        <v>198</v>
      </c>
      <c r="C1568" s="94">
        <v>11487.35</v>
      </c>
      <c r="D1568" s="94">
        <v>11488.492</v>
      </c>
      <c r="E1568" s="94">
        <v>1.142</v>
      </c>
      <c r="F1568" s="94" t="s">
        <v>587</v>
      </c>
      <c r="G1568" s="94" t="s">
        <v>50</v>
      </c>
    </row>
    <row r="1569" ht="15.75" customHeight="1">
      <c r="A1569" s="94" t="s">
        <v>198</v>
      </c>
      <c r="B1569" s="94" t="s">
        <v>198</v>
      </c>
      <c r="C1569" s="94">
        <v>11489.243</v>
      </c>
      <c r="D1569" s="94">
        <v>11490.582</v>
      </c>
      <c r="E1569" s="94">
        <v>1.339</v>
      </c>
      <c r="F1569" s="94" t="s">
        <v>439</v>
      </c>
      <c r="G1569" s="94" t="s">
        <v>50</v>
      </c>
    </row>
    <row r="1570" ht="15.75" customHeight="1">
      <c r="A1570" s="94" t="s">
        <v>198</v>
      </c>
      <c r="B1570" s="94" t="s">
        <v>198</v>
      </c>
      <c r="C1570" s="94">
        <v>11491.796</v>
      </c>
      <c r="D1570" s="94">
        <v>11492.112</v>
      </c>
      <c r="E1570" s="94">
        <v>0.316</v>
      </c>
      <c r="F1570" s="94" t="s">
        <v>588</v>
      </c>
      <c r="G1570" s="94" t="s">
        <v>50</v>
      </c>
    </row>
    <row r="1571" ht="15.75" customHeight="1">
      <c r="A1571" s="94" t="s">
        <v>198</v>
      </c>
      <c r="B1571" s="94" t="s">
        <v>198</v>
      </c>
      <c r="C1571" s="94">
        <v>11494.06</v>
      </c>
      <c r="D1571" s="94">
        <v>11494.731</v>
      </c>
      <c r="E1571" s="94">
        <v>0.671</v>
      </c>
      <c r="F1571" s="94" t="s">
        <v>589</v>
      </c>
      <c r="G1571" s="94" t="s">
        <v>50</v>
      </c>
    </row>
    <row r="1572" ht="15.75" customHeight="1">
      <c r="A1572" s="94" t="s">
        <v>198</v>
      </c>
      <c r="B1572" s="94" t="s">
        <v>198</v>
      </c>
      <c r="C1572" s="94">
        <v>11497.061</v>
      </c>
      <c r="D1572" s="94">
        <v>11497.637</v>
      </c>
      <c r="E1572" s="94">
        <v>0.576</v>
      </c>
      <c r="F1572" s="94" t="s">
        <v>590</v>
      </c>
      <c r="G1572" s="94" t="s">
        <v>50</v>
      </c>
    </row>
    <row r="1573" ht="15.75" customHeight="1">
      <c r="A1573" s="94" t="s">
        <v>198</v>
      </c>
      <c r="B1573" s="94" t="s">
        <v>198</v>
      </c>
      <c r="C1573" s="94">
        <v>11499.89</v>
      </c>
      <c r="D1573" s="94">
        <v>11500.984</v>
      </c>
      <c r="E1573" s="94">
        <v>1.094</v>
      </c>
      <c r="F1573" s="94" t="s">
        <v>591</v>
      </c>
      <c r="G1573" s="94" t="s">
        <v>50</v>
      </c>
    </row>
    <row r="1574" ht="15.75" customHeight="1">
      <c r="A1574" s="94" t="s">
        <v>198</v>
      </c>
      <c r="B1574" s="94" t="s">
        <v>198</v>
      </c>
      <c r="C1574" s="94">
        <v>11504.345</v>
      </c>
      <c r="D1574" s="94">
        <v>11505.044</v>
      </c>
      <c r="E1574" s="94">
        <v>0.699</v>
      </c>
      <c r="F1574" s="94" t="s">
        <v>592</v>
      </c>
      <c r="G1574" s="94" t="s">
        <v>50</v>
      </c>
    </row>
    <row r="1575" ht="15.75" customHeight="1">
      <c r="A1575" s="94" t="s">
        <v>198</v>
      </c>
      <c r="B1575" s="94" t="s">
        <v>198</v>
      </c>
      <c r="C1575" s="94">
        <v>11508.04</v>
      </c>
      <c r="D1575" s="94">
        <v>11508.953</v>
      </c>
      <c r="E1575" s="94">
        <v>0.913</v>
      </c>
      <c r="F1575" s="94" t="s">
        <v>593</v>
      </c>
      <c r="G1575" s="94" t="s">
        <v>50</v>
      </c>
    </row>
    <row r="1576" ht="15.75" customHeight="1">
      <c r="A1576" s="94" t="s">
        <v>198</v>
      </c>
      <c r="B1576" s="94" t="s">
        <v>198</v>
      </c>
      <c r="C1576" s="94">
        <v>11512.515</v>
      </c>
      <c r="D1576" s="94">
        <v>11513.85</v>
      </c>
      <c r="E1576" s="94">
        <v>1.335</v>
      </c>
      <c r="F1576" s="94" t="s">
        <v>594</v>
      </c>
      <c r="G1576" s="94" t="s">
        <v>50</v>
      </c>
    </row>
    <row r="1577" ht="15.75" customHeight="1">
      <c r="A1577" s="94" t="s">
        <v>198</v>
      </c>
      <c r="B1577" s="94" t="s">
        <v>198</v>
      </c>
      <c r="C1577" s="94">
        <v>11517.606</v>
      </c>
      <c r="D1577" s="94">
        <v>11518.642</v>
      </c>
      <c r="E1577" s="94">
        <v>1.036</v>
      </c>
      <c r="F1577" s="94" t="s">
        <v>595</v>
      </c>
      <c r="G1577" s="94" t="s">
        <v>50</v>
      </c>
    </row>
    <row r="1578" ht="15.75" customHeight="1">
      <c r="A1578" s="94" t="s">
        <v>198</v>
      </c>
      <c r="B1578" s="94" t="s">
        <v>198</v>
      </c>
      <c r="C1578" s="94">
        <v>12086.704</v>
      </c>
      <c r="D1578" s="94">
        <v>12086.945</v>
      </c>
      <c r="E1578" s="94">
        <v>0.241</v>
      </c>
      <c r="F1578" s="94" t="s">
        <v>288</v>
      </c>
      <c r="G1578" s="94" t="s">
        <v>50</v>
      </c>
    </row>
    <row r="1579" ht="15.75" customHeight="1">
      <c r="A1579" s="94" t="s">
        <v>198</v>
      </c>
      <c r="B1579" s="94" t="s">
        <v>198</v>
      </c>
      <c r="C1579" s="94">
        <v>12088.383</v>
      </c>
      <c r="D1579" s="94">
        <v>12088.802</v>
      </c>
      <c r="E1579" s="94">
        <v>0.419</v>
      </c>
      <c r="F1579" s="94" t="s">
        <v>596</v>
      </c>
      <c r="G1579" s="94" t="s">
        <v>50</v>
      </c>
    </row>
    <row r="1580" ht="15.75" customHeight="1">
      <c r="A1580" s="94" t="s">
        <v>198</v>
      </c>
      <c r="B1580" s="94" t="s">
        <v>198</v>
      </c>
      <c r="C1580" s="94">
        <v>12089.098</v>
      </c>
      <c r="D1580" s="94">
        <v>12090.18</v>
      </c>
      <c r="E1580" s="94">
        <v>1.082</v>
      </c>
      <c r="F1580" s="94" t="s">
        <v>597</v>
      </c>
      <c r="G1580" s="94" t="s">
        <v>50</v>
      </c>
    </row>
    <row r="1581" ht="15.75" customHeight="1">
      <c r="A1581" s="94" t="s">
        <v>198</v>
      </c>
      <c r="B1581" s="94" t="s">
        <v>198</v>
      </c>
      <c r="C1581" s="94">
        <v>12095.301</v>
      </c>
      <c r="D1581" s="94">
        <v>12096.295</v>
      </c>
      <c r="E1581" s="94">
        <v>0.994</v>
      </c>
      <c r="F1581" s="94" t="s">
        <v>598</v>
      </c>
      <c r="G1581" s="94" t="s">
        <v>50</v>
      </c>
    </row>
    <row r="1582" ht="15.75" customHeight="1">
      <c r="A1582" s="94" t="s">
        <v>198</v>
      </c>
      <c r="B1582" s="94" t="s">
        <v>198</v>
      </c>
      <c r="C1582" s="94">
        <v>12096.569</v>
      </c>
      <c r="D1582" s="94">
        <v>12097.143</v>
      </c>
      <c r="E1582" s="94">
        <v>0.574</v>
      </c>
      <c r="F1582" s="94" t="s">
        <v>599</v>
      </c>
      <c r="G1582" s="94" t="s">
        <v>50</v>
      </c>
    </row>
    <row r="1583" ht="15.75" customHeight="1">
      <c r="A1583" s="94" t="s">
        <v>198</v>
      </c>
      <c r="B1583" s="94" t="s">
        <v>198</v>
      </c>
      <c r="C1583" s="94">
        <v>12097.552</v>
      </c>
      <c r="D1583" s="94">
        <v>12098.558</v>
      </c>
      <c r="E1583" s="94">
        <v>1.006</v>
      </c>
      <c r="F1583" s="94" t="s">
        <v>600</v>
      </c>
      <c r="G1583" s="94" t="s">
        <v>50</v>
      </c>
    </row>
    <row r="1584" ht="15.75" customHeight="1">
      <c r="A1584" s="94" t="s">
        <v>198</v>
      </c>
      <c r="B1584" s="94" t="s">
        <v>198</v>
      </c>
      <c r="C1584" s="94">
        <v>12108.174</v>
      </c>
      <c r="D1584" s="94">
        <v>12109.889</v>
      </c>
      <c r="E1584" s="94">
        <v>1.715</v>
      </c>
      <c r="F1584" s="94" t="s">
        <v>601</v>
      </c>
      <c r="G1584" s="94" t="s">
        <v>50</v>
      </c>
    </row>
    <row r="1585" ht="15.75" customHeight="1">
      <c r="A1585" s="94" t="s">
        <v>198</v>
      </c>
      <c r="B1585" s="94" t="s">
        <v>198</v>
      </c>
      <c r="C1585" s="94">
        <v>12110.235</v>
      </c>
      <c r="D1585" s="94">
        <v>12110.912</v>
      </c>
      <c r="E1585" s="94">
        <v>0.677</v>
      </c>
      <c r="F1585" s="94" t="s">
        <v>602</v>
      </c>
      <c r="G1585" s="94" t="s">
        <v>50</v>
      </c>
    </row>
    <row r="1586" ht="15.75" customHeight="1">
      <c r="A1586" s="94" t="s">
        <v>198</v>
      </c>
      <c r="B1586" s="94" t="s">
        <v>198</v>
      </c>
      <c r="C1586" s="94">
        <v>12111.12</v>
      </c>
      <c r="D1586" s="94">
        <v>12112.1</v>
      </c>
      <c r="E1586" s="94">
        <v>0.98</v>
      </c>
      <c r="F1586" s="94" t="s">
        <v>603</v>
      </c>
      <c r="G1586" s="94" t="s">
        <v>50</v>
      </c>
    </row>
    <row r="1587" ht="15.75" customHeight="1">
      <c r="A1587" s="94" t="s">
        <v>198</v>
      </c>
      <c r="B1587" s="94" t="s">
        <v>198</v>
      </c>
      <c r="C1587" s="94">
        <v>12112.951</v>
      </c>
      <c r="D1587" s="94">
        <v>12113.43</v>
      </c>
      <c r="E1587" s="94">
        <v>0.479</v>
      </c>
      <c r="F1587" s="94" t="s">
        <v>288</v>
      </c>
      <c r="G1587" s="94" t="s">
        <v>50</v>
      </c>
    </row>
    <row r="1588" ht="15.75" customHeight="1">
      <c r="A1588" s="94" t="s">
        <v>198</v>
      </c>
      <c r="B1588" s="94" t="s">
        <v>198</v>
      </c>
      <c r="C1588" s="94">
        <v>38947.613</v>
      </c>
      <c r="D1588" s="94">
        <v>38948.155</v>
      </c>
      <c r="E1588" s="94">
        <v>0.542</v>
      </c>
      <c r="F1588" s="94" t="s">
        <v>604</v>
      </c>
      <c r="G1588" s="94" t="s">
        <v>50</v>
      </c>
    </row>
    <row r="1589" ht="15.75" customHeight="1">
      <c r="A1589" s="94" t="s">
        <v>198</v>
      </c>
      <c r="B1589" s="94" t="s">
        <v>198</v>
      </c>
      <c r="C1589" s="94">
        <v>38949.093</v>
      </c>
      <c r="D1589" s="94">
        <v>38949.485</v>
      </c>
      <c r="E1589" s="94">
        <v>0.392</v>
      </c>
      <c r="F1589" s="94" t="s">
        <v>288</v>
      </c>
      <c r="G1589" s="94" t="s">
        <v>50</v>
      </c>
    </row>
    <row r="1590" ht="15.75" customHeight="1">
      <c r="A1590" s="94" t="s">
        <v>198</v>
      </c>
      <c r="B1590" s="94" t="s">
        <v>198</v>
      </c>
      <c r="C1590" s="94">
        <v>38957.901</v>
      </c>
      <c r="D1590" s="94">
        <v>38958.539</v>
      </c>
      <c r="E1590" s="94">
        <v>0.638</v>
      </c>
      <c r="F1590" s="94" t="s">
        <v>605</v>
      </c>
      <c r="G1590" s="94" t="s">
        <v>50</v>
      </c>
    </row>
    <row r="1591" ht="15.75" customHeight="1">
      <c r="A1591" s="94" t="s">
        <v>198</v>
      </c>
      <c r="B1591" s="94" t="s">
        <v>198</v>
      </c>
      <c r="C1591" s="94">
        <v>38958.698</v>
      </c>
      <c r="D1591" s="94">
        <v>38959.259</v>
      </c>
      <c r="E1591" s="94">
        <v>0.561</v>
      </c>
      <c r="F1591" s="94" t="s">
        <v>606</v>
      </c>
      <c r="G1591" s="94" t="s">
        <v>50</v>
      </c>
    </row>
    <row r="1592" ht="15.75" customHeight="1">
      <c r="A1592" s="94" t="s">
        <v>198</v>
      </c>
      <c r="B1592" s="94" t="s">
        <v>198</v>
      </c>
      <c r="C1592" s="94">
        <v>38961.327</v>
      </c>
      <c r="D1592" s="94">
        <v>38962.155</v>
      </c>
      <c r="E1592" s="94">
        <v>0.828</v>
      </c>
      <c r="F1592" s="94" t="s">
        <v>607</v>
      </c>
      <c r="G1592" s="94" t="s">
        <v>50</v>
      </c>
    </row>
    <row r="1593" ht="15.75" customHeight="1">
      <c r="A1593" s="94" t="s">
        <v>198</v>
      </c>
      <c r="B1593" s="94" t="s">
        <v>198</v>
      </c>
      <c r="C1593" s="94">
        <v>38962.549</v>
      </c>
      <c r="D1593" s="94">
        <v>38963.213</v>
      </c>
      <c r="E1593" s="94">
        <v>0.664</v>
      </c>
      <c r="F1593" s="94" t="s">
        <v>608</v>
      </c>
      <c r="G1593" s="94" t="s">
        <v>50</v>
      </c>
    </row>
    <row r="1594" ht="15.75" customHeight="1">
      <c r="A1594" s="94" t="s">
        <v>198</v>
      </c>
      <c r="B1594" s="94" t="s">
        <v>198</v>
      </c>
      <c r="C1594" s="94">
        <v>38963.512</v>
      </c>
      <c r="D1594" s="94">
        <v>38964.459</v>
      </c>
      <c r="E1594" s="94">
        <v>0.947</v>
      </c>
      <c r="F1594" s="94" t="s">
        <v>288</v>
      </c>
      <c r="G1594" s="94" t="s">
        <v>50</v>
      </c>
    </row>
    <row r="1595" ht="15.75" customHeight="1">
      <c r="A1595" s="94" t="s">
        <v>198</v>
      </c>
      <c r="B1595" s="94" t="s">
        <v>198</v>
      </c>
      <c r="C1595" s="94">
        <v>38964.814</v>
      </c>
      <c r="D1595" s="94">
        <v>38965.839</v>
      </c>
      <c r="E1595" s="94">
        <v>1.025</v>
      </c>
      <c r="F1595" s="94" t="s">
        <v>609</v>
      </c>
      <c r="G1595" s="94" t="s">
        <v>50</v>
      </c>
    </row>
    <row r="1596" ht="15.75" customHeight="1">
      <c r="A1596" s="94" t="s">
        <v>198</v>
      </c>
      <c r="B1596" s="94" t="s">
        <v>198</v>
      </c>
      <c r="C1596" s="94">
        <v>38966.469</v>
      </c>
      <c r="D1596" s="94">
        <v>38967.799</v>
      </c>
      <c r="E1596" s="94">
        <v>1.33</v>
      </c>
      <c r="F1596" s="94" t="s">
        <v>610</v>
      </c>
      <c r="G1596" s="94" t="s">
        <v>50</v>
      </c>
    </row>
    <row r="1597" ht="15.75" customHeight="1">
      <c r="A1597" s="94" t="s">
        <v>198</v>
      </c>
      <c r="B1597" s="94" t="s">
        <v>198</v>
      </c>
      <c r="C1597" s="94">
        <v>38973.344</v>
      </c>
      <c r="D1597" s="94">
        <v>38974.498</v>
      </c>
      <c r="E1597" s="94">
        <v>1.154</v>
      </c>
      <c r="F1597" s="94" t="s">
        <v>611</v>
      </c>
      <c r="G1597" s="94" t="s">
        <v>50</v>
      </c>
    </row>
    <row r="1598" ht="15.75" customHeight="1">
      <c r="A1598" s="94" t="s">
        <v>198</v>
      </c>
      <c r="B1598" s="94" t="s">
        <v>198</v>
      </c>
      <c r="C1598" s="94">
        <v>38975.138</v>
      </c>
      <c r="D1598" s="94">
        <v>38975.57</v>
      </c>
      <c r="E1598" s="94">
        <v>0.432</v>
      </c>
      <c r="F1598" s="94" t="s">
        <v>288</v>
      </c>
      <c r="G1598" s="94" t="s">
        <v>50</v>
      </c>
    </row>
    <row r="1599" ht="15.75" hidden="1" customHeight="1">
      <c r="A1599" s="94" t="s">
        <v>341</v>
      </c>
      <c r="B1599" s="94"/>
      <c r="C1599" s="94">
        <v>660.0</v>
      </c>
      <c r="D1599" s="94">
        <v>840.0</v>
      </c>
      <c r="E1599" s="94">
        <v>180.0</v>
      </c>
      <c r="F1599" s="94"/>
      <c r="G1599" s="94" t="s">
        <v>50</v>
      </c>
    </row>
    <row r="1600" ht="15.75" hidden="1" customHeight="1">
      <c r="A1600" s="94" t="s">
        <v>341</v>
      </c>
      <c r="B1600" s="94"/>
      <c r="C1600" s="94">
        <v>4500.0</v>
      </c>
      <c r="D1600" s="94">
        <v>4680.0</v>
      </c>
      <c r="E1600" s="94">
        <v>180.0</v>
      </c>
      <c r="F1600" s="94"/>
      <c r="G1600" s="94" t="s">
        <v>50</v>
      </c>
    </row>
    <row r="1601" ht="15.75" hidden="1" customHeight="1">
      <c r="A1601" s="94" t="s">
        <v>341</v>
      </c>
      <c r="B1601" s="94"/>
      <c r="C1601" s="94">
        <v>5400.0</v>
      </c>
      <c r="D1601" s="94">
        <v>5580.0</v>
      </c>
      <c r="E1601" s="94">
        <v>180.0</v>
      </c>
      <c r="F1601" s="94"/>
      <c r="G1601" s="94" t="s">
        <v>50</v>
      </c>
    </row>
    <row r="1602" ht="15.75" hidden="1" customHeight="1">
      <c r="A1602" s="94" t="s">
        <v>341</v>
      </c>
      <c r="B1602" s="94"/>
      <c r="C1602" s="94">
        <v>11400.0</v>
      </c>
      <c r="D1602" s="94">
        <v>11580.0</v>
      </c>
      <c r="E1602" s="94">
        <v>180.0</v>
      </c>
      <c r="F1602" s="94"/>
      <c r="G1602" s="94" t="s">
        <v>50</v>
      </c>
    </row>
    <row r="1603" ht="15.75" hidden="1" customHeight="1">
      <c r="A1603" s="94" t="s">
        <v>341</v>
      </c>
      <c r="B1603" s="94"/>
      <c r="C1603" s="94">
        <v>12000.0</v>
      </c>
      <c r="D1603" s="94">
        <v>12180.0</v>
      </c>
      <c r="E1603" s="94">
        <v>180.0</v>
      </c>
      <c r="F1603" s="94"/>
      <c r="G1603" s="94" t="s">
        <v>50</v>
      </c>
    </row>
    <row r="1604" ht="15.75" hidden="1" customHeight="1">
      <c r="A1604" s="94" t="s">
        <v>341</v>
      </c>
      <c r="B1604" s="94"/>
      <c r="C1604" s="94">
        <v>20940.0</v>
      </c>
      <c r="D1604" s="94">
        <v>21120.0</v>
      </c>
      <c r="E1604" s="94">
        <v>180.0</v>
      </c>
      <c r="F1604" s="94"/>
      <c r="G1604" s="94" t="s">
        <v>50</v>
      </c>
    </row>
    <row r="1605" ht="15.75" hidden="1" customHeight="1">
      <c r="A1605" s="94" t="s">
        <v>341</v>
      </c>
      <c r="B1605" s="94"/>
      <c r="C1605" s="94">
        <v>22560.0</v>
      </c>
      <c r="D1605" s="94">
        <v>22740.0</v>
      </c>
      <c r="E1605" s="94">
        <v>180.0</v>
      </c>
      <c r="F1605" s="94"/>
      <c r="G1605" s="94" t="s">
        <v>50</v>
      </c>
    </row>
    <row r="1606" ht="15.75" hidden="1" customHeight="1">
      <c r="A1606" s="94" t="s">
        <v>341</v>
      </c>
      <c r="B1606" s="94"/>
      <c r="C1606" s="94">
        <v>34260.0</v>
      </c>
      <c r="D1606" s="94">
        <v>34440.0</v>
      </c>
      <c r="E1606" s="94">
        <v>180.0</v>
      </c>
      <c r="F1606" s="94"/>
      <c r="G1606" s="94" t="s">
        <v>50</v>
      </c>
    </row>
    <row r="1607" ht="15.75" hidden="1" customHeight="1">
      <c r="A1607" s="94" t="s">
        <v>341</v>
      </c>
      <c r="B1607" s="94"/>
      <c r="C1607" s="94">
        <v>38700.0</v>
      </c>
      <c r="D1607" s="94">
        <v>38880.0</v>
      </c>
      <c r="E1607" s="94">
        <v>180.0</v>
      </c>
      <c r="F1607" s="94"/>
      <c r="G1607" s="94" t="s">
        <v>50</v>
      </c>
    </row>
    <row r="1608" ht="15.75" hidden="1" customHeight="1">
      <c r="A1608" s="94" t="s">
        <v>341</v>
      </c>
      <c r="B1608" s="94"/>
      <c r="C1608" s="94">
        <v>38880.0</v>
      </c>
      <c r="D1608" s="94">
        <v>39060.0</v>
      </c>
      <c r="E1608" s="94">
        <v>180.0</v>
      </c>
      <c r="F1608" s="94"/>
      <c r="G1608" s="94" t="s">
        <v>50</v>
      </c>
    </row>
    <row r="1609" ht="15.75" customHeight="1">
      <c r="A1609" s="94" t="s">
        <v>192</v>
      </c>
      <c r="B1609" s="94" t="s">
        <v>198</v>
      </c>
      <c r="C1609" s="94">
        <v>720.554</v>
      </c>
      <c r="D1609" s="94">
        <v>721.442</v>
      </c>
      <c r="E1609" s="94">
        <v>0.888</v>
      </c>
      <c r="F1609" s="94" t="s">
        <v>259</v>
      </c>
      <c r="G1609" s="94" t="s">
        <v>50</v>
      </c>
    </row>
    <row r="1610" ht="15.75" customHeight="1">
      <c r="A1610" s="94" t="s">
        <v>192</v>
      </c>
      <c r="B1610" s="94" t="s">
        <v>198</v>
      </c>
      <c r="C1610" s="94">
        <v>724.893</v>
      </c>
      <c r="D1610" s="94">
        <v>726.307</v>
      </c>
      <c r="E1610" s="94">
        <v>1.414</v>
      </c>
      <c r="F1610" s="94" t="s">
        <v>259</v>
      </c>
      <c r="G1610" s="94" t="s">
        <v>50</v>
      </c>
    </row>
    <row r="1611" ht="15.75" customHeight="1">
      <c r="A1611" s="94" t="s">
        <v>192</v>
      </c>
      <c r="B1611" s="94" t="s">
        <v>198</v>
      </c>
      <c r="C1611" s="94">
        <v>727.399</v>
      </c>
      <c r="D1611" s="94">
        <v>728.391</v>
      </c>
      <c r="E1611" s="94">
        <v>0.992</v>
      </c>
      <c r="F1611" s="94" t="s">
        <v>259</v>
      </c>
      <c r="G1611" s="94" t="s">
        <v>50</v>
      </c>
    </row>
    <row r="1612" ht="15.75" customHeight="1">
      <c r="A1612" s="94" t="s">
        <v>192</v>
      </c>
      <c r="B1612" s="94" t="s">
        <v>198</v>
      </c>
      <c r="C1612" s="94">
        <v>730.758</v>
      </c>
      <c r="D1612" s="94">
        <v>731.152</v>
      </c>
      <c r="E1612" s="94">
        <v>0.394</v>
      </c>
      <c r="F1612" s="94" t="s">
        <v>259</v>
      </c>
      <c r="G1612" s="94" t="s">
        <v>50</v>
      </c>
    </row>
    <row r="1613" ht="15.75" customHeight="1">
      <c r="A1613" s="94" t="s">
        <v>192</v>
      </c>
      <c r="B1613" s="94" t="s">
        <v>198</v>
      </c>
      <c r="C1613" s="94">
        <v>731.964</v>
      </c>
      <c r="D1613" s="94">
        <v>732.74</v>
      </c>
      <c r="E1613" s="94">
        <v>0.776</v>
      </c>
      <c r="F1613" s="94" t="s">
        <v>259</v>
      </c>
      <c r="G1613" s="94" t="s">
        <v>50</v>
      </c>
    </row>
    <row r="1614" ht="15.75" customHeight="1">
      <c r="A1614" s="94" t="s">
        <v>192</v>
      </c>
      <c r="B1614" s="94" t="s">
        <v>198</v>
      </c>
      <c r="C1614" s="94">
        <v>733.697</v>
      </c>
      <c r="D1614" s="94">
        <v>734.786</v>
      </c>
      <c r="E1614" s="94">
        <v>1.089</v>
      </c>
      <c r="F1614" s="94" t="s">
        <v>259</v>
      </c>
      <c r="G1614" s="94" t="s">
        <v>50</v>
      </c>
    </row>
    <row r="1615" ht="15.75" customHeight="1">
      <c r="A1615" s="94" t="s">
        <v>192</v>
      </c>
      <c r="B1615" s="94" t="s">
        <v>198</v>
      </c>
      <c r="C1615" s="94">
        <v>735.771</v>
      </c>
      <c r="D1615" s="94">
        <v>736.319</v>
      </c>
      <c r="E1615" s="94">
        <v>0.548</v>
      </c>
      <c r="F1615" s="94" t="s">
        <v>259</v>
      </c>
      <c r="G1615" s="94" t="s">
        <v>50</v>
      </c>
    </row>
    <row r="1616" ht="15.75" customHeight="1">
      <c r="A1616" s="94" t="s">
        <v>192</v>
      </c>
      <c r="B1616" s="94" t="s">
        <v>198</v>
      </c>
      <c r="C1616" s="94">
        <v>736.767</v>
      </c>
      <c r="D1616" s="94">
        <v>737.586</v>
      </c>
      <c r="E1616" s="94">
        <v>0.819</v>
      </c>
      <c r="F1616" s="94" t="s">
        <v>257</v>
      </c>
      <c r="G1616" s="94" t="s">
        <v>50</v>
      </c>
    </row>
    <row r="1617" ht="15.75" customHeight="1">
      <c r="A1617" s="94" t="s">
        <v>192</v>
      </c>
      <c r="B1617" s="94" t="s">
        <v>198</v>
      </c>
      <c r="C1617" s="94">
        <v>739.002</v>
      </c>
      <c r="D1617" s="94">
        <v>739.943</v>
      </c>
      <c r="E1617" s="94">
        <v>0.941</v>
      </c>
      <c r="F1617" s="94" t="s">
        <v>259</v>
      </c>
      <c r="G1617" s="94" t="s">
        <v>50</v>
      </c>
    </row>
    <row r="1618" ht="15.75" customHeight="1">
      <c r="A1618" s="94" t="s">
        <v>192</v>
      </c>
      <c r="B1618" s="94" t="s">
        <v>198</v>
      </c>
      <c r="C1618" s="94">
        <v>741.784</v>
      </c>
      <c r="D1618" s="94">
        <v>742.403</v>
      </c>
      <c r="E1618" s="94">
        <v>0.619</v>
      </c>
      <c r="F1618" s="94" t="s">
        <v>259</v>
      </c>
      <c r="G1618" s="94" t="s">
        <v>50</v>
      </c>
    </row>
    <row r="1619" ht="15.75" customHeight="1">
      <c r="A1619" s="94" t="s">
        <v>192</v>
      </c>
      <c r="B1619" s="94" t="s">
        <v>198</v>
      </c>
      <c r="C1619" s="94">
        <v>743.251</v>
      </c>
      <c r="D1619" s="94">
        <v>745.456</v>
      </c>
      <c r="E1619" s="94">
        <v>2.205</v>
      </c>
      <c r="F1619" s="94" t="s">
        <v>259</v>
      </c>
      <c r="G1619" s="94" t="s">
        <v>50</v>
      </c>
    </row>
    <row r="1620" ht="15.75" customHeight="1">
      <c r="A1620" s="94" t="s">
        <v>192</v>
      </c>
      <c r="B1620" s="94" t="s">
        <v>198</v>
      </c>
      <c r="C1620" s="94">
        <v>746.921</v>
      </c>
      <c r="D1620" s="94">
        <v>747.66</v>
      </c>
      <c r="E1620" s="94">
        <v>0.739</v>
      </c>
      <c r="F1620" s="94" t="s">
        <v>259</v>
      </c>
      <c r="G1620" s="94" t="s">
        <v>50</v>
      </c>
    </row>
    <row r="1621" ht="15.75" customHeight="1">
      <c r="A1621" s="94" t="s">
        <v>192</v>
      </c>
      <c r="B1621" s="94" t="s">
        <v>198</v>
      </c>
      <c r="C1621" s="94">
        <v>749.399</v>
      </c>
      <c r="D1621" s="94">
        <v>750.933</v>
      </c>
      <c r="E1621" s="94">
        <v>1.534</v>
      </c>
      <c r="F1621" s="94" t="s">
        <v>259</v>
      </c>
      <c r="G1621" s="94" t="s">
        <v>50</v>
      </c>
    </row>
    <row r="1622" ht="15.75" customHeight="1">
      <c r="A1622" s="94" t="s">
        <v>192</v>
      </c>
      <c r="B1622" s="94" t="s">
        <v>198</v>
      </c>
      <c r="C1622" s="94">
        <v>754.95</v>
      </c>
      <c r="D1622" s="94">
        <v>755.4</v>
      </c>
      <c r="E1622" s="94">
        <v>0.45</v>
      </c>
      <c r="F1622" s="94" t="s">
        <v>259</v>
      </c>
      <c r="G1622" s="94" t="s">
        <v>50</v>
      </c>
    </row>
    <row r="1623" ht="15.75" customHeight="1">
      <c r="A1623" s="94" t="s">
        <v>192</v>
      </c>
      <c r="B1623" s="94" t="s">
        <v>198</v>
      </c>
      <c r="C1623" s="94">
        <v>756.483</v>
      </c>
      <c r="D1623" s="94">
        <v>758.266</v>
      </c>
      <c r="E1623" s="94">
        <v>1.783</v>
      </c>
      <c r="F1623" s="94" t="s">
        <v>259</v>
      </c>
      <c r="G1623" s="94" t="s">
        <v>50</v>
      </c>
    </row>
    <row r="1624" ht="15.75" customHeight="1">
      <c r="A1624" s="94" t="s">
        <v>192</v>
      </c>
      <c r="B1624" s="94" t="s">
        <v>198</v>
      </c>
      <c r="C1624" s="94">
        <v>762.594</v>
      </c>
      <c r="D1624" s="94">
        <v>762.878</v>
      </c>
      <c r="E1624" s="94">
        <v>0.284</v>
      </c>
      <c r="F1624" s="94" t="s">
        <v>259</v>
      </c>
      <c r="G1624" s="94" t="s">
        <v>50</v>
      </c>
    </row>
    <row r="1625" ht="15.75" customHeight="1">
      <c r="A1625" s="94" t="s">
        <v>192</v>
      </c>
      <c r="B1625" s="94" t="s">
        <v>198</v>
      </c>
      <c r="C1625" s="94">
        <v>764.193</v>
      </c>
      <c r="D1625" s="94">
        <v>765.12</v>
      </c>
      <c r="E1625" s="94">
        <v>0.927</v>
      </c>
      <c r="F1625" s="94" t="s">
        <v>259</v>
      </c>
      <c r="G1625" s="94" t="s">
        <v>50</v>
      </c>
    </row>
    <row r="1626" ht="15.75" customHeight="1">
      <c r="A1626" s="94" t="s">
        <v>192</v>
      </c>
      <c r="B1626" s="94" t="s">
        <v>198</v>
      </c>
      <c r="C1626" s="94">
        <v>767.438</v>
      </c>
      <c r="D1626" s="94">
        <v>767.936</v>
      </c>
      <c r="E1626" s="94">
        <v>0.498</v>
      </c>
      <c r="F1626" s="94" t="s">
        <v>259</v>
      </c>
      <c r="G1626" s="94" t="s">
        <v>50</v>
      </c>
    </row>
    <row r="1627" ht="15.75" customHeight="1">
      <c r="A1627" s="94" t="s">
        <v>192</v>
      </c>
      <c r="B1627" s="94" t="s">
        <v>198</v>
      </c>
      <c r="C1627" s="94">
        <v>768.962</v>
      </c>
      <c r="D1627" s="94">
        <v>769.197</v>
      </c>
      <c r="E1627" s="94">
        <v>0.235</v>
      </c>
      <c r="F1627" s="94" t="s">
        <v>259</v>
      </c>
      <c r="G1627" s="94" t="s">
        <v>50</v>
      </c>
    </row>
    <row r="1628" ht="15.75" customHeight="1">
      <c r="A1628" s="94" t="s">
        <v>192</v>
      </c>
      <c r="B1628" s="94" t="s">
        <v>198</v>
      </c>
      <c r="C1628" s="94">
        <v>5460.294</v>
      </c>
      <c r="D1628" s="94">
        <v>5460.657</v>
      </c>
      <c r="E1628" s="94">
        <v>0.363</v>
      </c>
      <c r="F1628" s="94" t="s">
        <v>30</v>
      </c>
      <c r="G1628" s="94" t="s">
        <v>50</v>
      </c>
    </row>
    <row r="1629" ht="15.75" customHeight="1">
      <c r="A1629" s="94" t="s">
        <v>192</v>
      </c>
      <c r="B1629" s="94" t="s">
        <v>198</v>
      </c>
      <c r="C1629" s="94">
        <v>5461.404</v>
      </c>
      <c r="D1629" s="94">
        <v>5462.112</v>
      </c>
      <c r="E1629" s="94">
        <v>0.708</v>
      </c>
      <c r="F1629" s="94" t="s">
        <v>259</v>
      </c>
      <c r="G1629" s="94" t="s">
        <v>50</v>
      </c>
    </row>
    <row r="1630" ht="15.75" customHeight="1">
      <c r="A1630" s="94" t="s">
        <v>192</v>
      </c>
      <c r="B1630" s="94" t="s">
        <v>198</v>
      </c>
      <c r="C1630" s="94">
        <v>5462.81</v>
      </c>
      <c r="D1630" s="94">
        <v>5463.697</v>
      </c>
      <c r="E1630" s="94">
        <v>0.887</v>
      </c>
      <c r="F1630" s="94" t="s">
        <v>259</v>
      </c>
      <c r="G1630" s="94" t="s">
        <v>50</v>
      </c>
    </row>
    <row r="1631" ht="15.75" customHeight="1">
      <c r="A1631" s="94" t="s">
        <v>192</v>
      </c>
      <c r="B1631" s="94" t="s">
        <v>198</v>
      </c>
      <c r="C1631" s="94">
        <v>5466.26</v>
      </c>
      <c r="D1631" s="94">
        <v>5467.367</v>
      </c>
      <c r="E1631" s="94">
        <v>1.107</v>
      </c>
      <c r="F1631" s="94" t="s">
        <v>259</v>
      </c>
      <c r="G1631" s="94" t="s">
        <v>50</v>
      </c>
    </row>
    <row r="1632" ht="15.75" customHeight="1">
      <c r="A1632" s="94" t="s">
        <v>192</v>
      </c>
      <c r="B1632" s="94" t="s">
        <v>198</v>
      </c>
      <c r="C1632" s="94">
        <v>5470.99</v>
      </c>
      <c r="D1632" s="94">
        <v>5471.93</v>
      </c>
      <c r="E1632" s="94">
        <v>0.94</v>
      </c>
      <c r="F1632" s="94" t="s">
        <v>259</v>
      </c>
      <c r="G1632" s="94" t="s">
        <v>50</v>
      </c>
    </row>
    <row r="1633" ht="15.75" customHeight="1">
      <c r="A1633" s="94" t="s">
        <v>192</v>
      </c>
      <c r="B1633" s="94" t="s">
        <v>198</v>
      </c>
      <c r="C1633" s="94">
        <v>5472.075</v>
      </c>
      <c r="D1633" s="94">
        <v>5474.613</v>
      </c>
      <c r="E1633" s="94">
        <v>2.538</v>
      </c>
      <c r="F1633" s="94" t="s">
        <v>259</v>
      </c>
      <c r="G1633" s="94" t="s">
        <v>50</v>
      </c>
    </row>
    <row r="1634" ht="15.75" customHeight="1">
      <c r="A1634" s="94" t="s">
        <v>192</v>
      </c>
      <c r="B1634" s="94" t="s">
        <v>198</v>
      </c>
      <c r="C1634" s="94">
        <v>5475.545</v>
      </c>
      <c r="D1634" s="94">
        <v>5475.792</v>
      </c>
      <c r="E1634" s="94">
        <v>0.247</v>
      </c>
      <c r="F1634" s="94" t="s">
        <v>259</v>
      </c>
      <c r="G1634" s="94" t="s">
        <v>50</v>
      </c>
    </row>
    <row r="1635" ht="15.75" customHeight="1">
      <c r="A1635" s="94" t="s">
        <v>192</v>
      </c>
      <c r="B1635" s="94" t="s">
        <v>198</v>
      </c>
      <c r="C1635" s="94">
        <v>5477.71</v>
      </c>
      <c r="D1635" s="94">
        <v>5478.381</v>
      </c>
      <c r="E1635" s="94">
        <v>0.671</v>
      </c>
      <c r="F1635" s="94" t="s">
        <v>259</v>
      </c>
      <c r="G1635" s="94" t="s">
        <v>50</v>
      </c>
    </row>
    <row r="1636" ht="15.75" customHeight="1">
      <c r="A1636" s="94" t="s">
        <v>192</v>
      </c>
      <c r="B1636" s="94" t="s">
        <v>198</v>
      </c>
      <c r="C1636" s="94">
        <v>5479.557</v>
      </c>
      <c r="D1636" s="94">
        <v>5481.612</v>
      </c>
      <c r="E1636" s="94">
        <v>2.055</v>
      </c>
      <c r="F1636" s="94" t="s">
        <v>259</v>
      </c>
      <c r="G1636" s="94" t="s">
        <v>50</v>
      </c>
    </row>
    <row r="1637" ht="15.75" customHeight="1">
      <c r="A1637" s="94" t="s">
        <v>192</v>
      </c>
      <c r="B1637" s="94" t="s">
        <v>198</v>
      </c>
      <c r="C1637" s="94">
        <v>5481.97</v>
      </c>
      <c r="D1637" s="94">
        <v>5482.373</v>
      </c>
      <c r="E1637" s="94">
        <v>0.403</v>
      </c>
      <c r="F1637" s="94" t="s">
        <v>259</v>
      </c>
      <c r="G1637" s="94" t="s">
        <v>50</v>
      </c>
    </row>
    <row r="1638" ht="15.75" customHeight="1">
      <c r="A1638" s="94" t="s">
        <v>192</v>
      </c>
      <c r="B1638" s="94" t="s">
        <v>198</v>
      </c>
      <c r="C1638" s="94">
        <v>5482.573</v>
      </c>
      <c r="D1638" s="94">
        <v>5485.891</v>
      </c>
      <c r="E1638" s="94">
        <v>3.318</v>
      </c>
      <c r="F1638" s="94" t="s">
        <v>259</v>
      </c>
      <c r="G1638" s="94" t="s">
        <v>50</v>
      </c>
    </row>
    <row r="1639" ht="15.75" customHeight="1">
      <c r="A1639" s="94" t="s">
        <v>192</v>
      </c>
      <c r="B1639" s="94" t="s">
        <v>198</v>
      </c>
      <c r="C1639" s="94">
        <v>5487.41</v>
      </c>
      <c r="D1639" s="94">
        <v>5487.85</v>
      </c>
      <c r="E1639" s="94">
        <v>0.44</v>
      </c>
      <c r="F1639" s="94" t="s">
        <v>259</v>
      </c>
      <c r="G1639" s="94" t="s">
        <v>50</v>
      </c>
    </row>
    <row r="1640" ht="15.75" customHeight="1">
      <c r="A1640" s="94" t="s">
        <v>192</v>
      </c>
      <c r="B1640" s="94" t="s">
        <v>198</v>
      </c>
      <c r="C1640" s="94">
        <v>5488.301</v>
      </c>
      <c r="D1640" s="94">
        <v>5488.683</v>
      </c>
      <c r="E1640" s="94">
        <v>0.382</v>
      </c>
      <c r="F1640" s="94" t="s">
        <v>259</v>
      </c>
      <c r="G1640" s="94" t="s">
        <v>50</v>
      </c>
    </row>
    <row r="1641" ht="15.75" customHeight="1">
      <c r="A1641" s="94" t="s">
        <v>192</v>
      </c>
      <c r="B1641" s="94" t="s">
        <v>198</v>
      </c>
      <c r="C1641" s="94">
        <v>5491.689</v>
      </c>
      <c r="D1641" s="94">
        <v>5492.915</v>
      </c>
      <c r="E1641" s="94">
        <v>1.226</v>
      </c>
      <c r="F1641" s="94" t="s">
        <v>259</v>
      </c>
      <c r="G1641" s="94" t="s">
        <v>50</v>
      </c>
    </row>
    <row r="1642" ht="15.75" customHeight="1">
      <c r="A1642" s="94" t="s">
        <v>192</v>
      </c>
      <c r="B1642" s="94" t="s">
        <v>198</v>
      </c>
      <c r="C1642" s="94">
        <v>5495.068</v>
      </c>
      <c r="D1642" s="94">
        <v>5497.649</v>
      </c>
      <c r="E1642" s="94">
        <v>2.581</v>
      </c>
      <c r="F1642" s="94" t="s">
        <v>259</v>
      </c>
      <c r="G1642" s="94" t="s">
        <v>50</v>
      </c>
    </row>
    <row r="1643" ht="15.75" customHeight="1">
      <c r="A1643" s="94" t="s">
        <v>192</v>
      </c>
      <c r="B1643" s="94" t="s">
        <v>198</v>
      </c>
      <c r="C1643" s="94">
        <v>5498.757</v>
      </c>
      <c r="D1643" s="94">
        <v>5501.928</v>
      </c>
      <c r="E1643" s="94">
        <v>3.171</v>
      </c>
      <c r="F1643" s="94" t="s">
        <v>259</v>
      </c>
      <c r="G1643" s="94" t="s">
        <v>50</v>
      </c>
    </row>
    <row r="1644" ht="15.75" customHeight="1">
      <c r="A1644" s="94" t="s">
        <v>192</v>
      </c>
      <c r="B1644" s="94" t="s">
        <v>198</v>
      </c>
      <c r="C1644" s="94">
        <v>5504.747</v>
      </c>
      <c r="D1644" s="94">
        <v>5505.74</v>
      </c>
      <c r="E1644" s="94">
        <v>0.993</v>
      </c>
      <c r="F1644" s="94" t="s">
        <v>259</v>
      </c>
      <c r="G1644" s="94" t="s">
        <v>50</v>
      </c>
    </row>
    <row r="1645" ht="15.75" customHeight="1">
      <c r="A1645" s="94" t="s">
        <v>192</v>
      </c>
      <c r="B1645" s="94" t="s">
        <v>198</v>
      </c>
      <c r="C1645" s="94">
        <v>5506.316</v>
      </c>
      <c r="D1645" s="94">
        <v>5507.328</v>
      </c>
      <c r="E1645" s="94">
        <v>1.012</v>
      </c>
      <c r="F1645" s="94" t="s">
        <v>259</v>
      </c>
      <c r="G1645" s="94" t="s">
        <v>50</v>
      </c>
    </row>
    <row r="1646" ht="15.75" customHeight="1">
      <c r="A1646" s="94" t="s">
        <v>192</v>
      </c>
      <c r="B1646" s="94" t="s">
        <v>198</v>
      </c>
      <c r="C1646" s="94">
        <v>5507.618</v>
      </c>
      <c r="D1646" s="94">
        <v>5508.201</v>
      </c>
      <c r="E1646" s="94">
        <v>0.583</v>
      </c>
      <c r="F1646" s="94" t="s">
        <v>259</v>
      </c>
      <c r="G1646" s="94" t="s">
        <v>50</v>
      </c>
    </row>
    <row r="1647" ht="15.75" customHeight="1">
      <c r="A1647" s="94" t="s">
        <v>192</v>
      </c>
      <c r="B1647" s="94" t="s">
        <v>198</v>
      </c>
      <c r="C1647" s="94">
        <v>5511.013</v>
      </c>
      <c r="D1647" s="94">
        <v>5511.288</v>
      </c>
      <c r="E1647" s="94">
        <v>0.275</v>
      </c>
      <c r="F1647" s="94" t="s">
        <v>259</v>
      </c>
      <c r="G1647" s="94" t="s">
        <v>50</v>
      </c>
    </row>
    <row r="1648" ht="15.75" customHeight="1">
      <c r="A1648" s="94" t="s">
        <v>192</v>
      </c>
      <c r="B1648" s="94" t="s">
        <v>198</v>
      </c>
      <c r="C1648" s="94">
        <v>5517.451</v>
      </c>
      <c r="D1648" s="94">
        <v>5519.464</v>
      </c>
      <c r="E1648" s="94">
        <v>2.013</v>
      </c>
      <c r="F1648" s="94" t="s">
        <v>259</v>
      </c>
      <c r="G1648" s="94" t="s">
        <v>50</v>
      </c>
    </row>
    <row r="1649" ht="15.75" customHeight="1">
      <c r="A1649" s="94" t="s">
        <v>192</v>
      </c>
      <c r="B1649" s="94" t="s">
        <v>198</v>
      </c>
      <c r="C1649" s="94">
        <v>11469.969</v>
      </c>
      <c r="D1649" s="94">
        <v>11470.347</v>
      </c>
      <c r="E1649" s="94">
        <v>0.378</v>
      </c>
      <c r="F1649" s="94" t="s">
        <v>259</v>
      </c>
      <c r="G1649" s="94" t="s">
        <v>50</v>
      </c>
    </row>
    <row r="1650" ht="15.75" customHeight="1">
      <c r="A1650" s="94" t="s">
        <v>192</v>
      </c>
      <c r="B1650" s="94" t="s">
        <v>198</v>
      </c>
      <c r="C1650" s="94">
        <v>11473.81</v>
      </c>
      <c r="D1650" s="94">
        <v>11474.66</v>
      </c>
      <c r="E1650" s="94">
        <v>0.85</v>
      </c>
      <c r="F1650" s="94" t="s">
        <v>259</v>
      </c>
      <c r="G1650" s="94" t="s">
        <v>50</v>
      </c>
    </row>
    <row r="1651" ht="15.75" customHeight="1">
      <c r="A1651" s="94" t="s">
        <v>192</v>
      </c>
      <c r="B1651" s="94" t="s">
        <v>198</v>
      </c>
      <c r="C1651" s="94">
        <v>11475.19</v>
      </c>
      <c r="D1651" s="94">
        <v>11476.368</v>
      </c>
      <c r="E1651" s="94">
        <v>1.178</v>
      </c>
      <c r="F1651" s="94" t="s">
        <v>259</v>
      </c>
      <c r="G1651" s="94" t="s">
        <v>50</v>
      </c>
    </row>
    <row r="1652" ht="15.75" customHeight="1">
      <c r="A1652" s="94" t="s">
        <v>192</v>
      </c>
      <c r="B1652" s="94" t="s">
        <v>198</v>
      </c>
      <c r="C1652" s="94">
        <v>11476.919</v>
      </c>
      <c r="D1652" s="94">
        <v>11477.366</v>
      </c>
      <c r="E1652" s="94">
        <v>0.447</v>
      </c>
      <c r="F1652" s="94" t="s">
        <v>259</v>
      </c>
      <c r="G1652" s="94" t="s">
        <v>50</v>
      </c>
    </row>
    <row r="1653" ht="15.75" customHeight="1">
      <c r="A1653" s="94" t="s">
        <v>192</v>
      </c>
      <c r="B1653" s="94" t="s">
        <v>198</v>
      </c>
      <c r="C1653" s="94">
        <v>11483.087</v>
      </c>
      <c r="D1653" s="94">
        <v>11484.93</v>
      </c>
      <c r="E1653" s="94">
        <v>1.843</v>
      </c>
      <c r="F1653" s="94" t="s">
        <v>259</v>
      </c>
      <c r="G1653" s="94" t="s">
        <v>50</v>
      </c>
    </row>
    <row r="1654" ht="15.75" customHeight="1">
      <c r="A1654" s="94" t="s">
        <v>192</v>
      </c>
      <c r="B1654" s="94" t="s">
        <v>198</v>
      </c>
      <c r="C1654" s="94">
        <v>11487.35</v>
      </c>
      <c r="D1654" s="94">
        <v>11488.492</v>
      </c>
      <c r="E1654" s="94">
        <v>1.142</v>
      </c>
      <c r="F1654" s="94" t="s">
        <v>259</v>
      </c>
      <c r="G1654" s="94" t="s">
        <v>50</v>
      </c>
    </row>
    <row r="1655" ht="15.75" customHeight="1">
      <c r="A1655" s="94" t="s">
        <v>192</v>
      </c>
      <c r="B1655" s="94" t="s">
        <v>198</v>
      </c>
      <c r="C1655" s="94">
        <v>11489.243</v>
      </c>
      <c r="D1655" s="94">
        <v>11490.582</v>
      </c>
      <c r="E1655" s="94">
        <v>1.339</v>
      </c>
      <c r="F1655" s="94" t="s">
        <v>260</v>
      </c>
      <c r="G1655" s="94" t="s">
        <v>50</v>
      </c>
    </row>
    <row r="1656" ht="15.75" customHeight="1">
      <c r="A1656" s="94" t="s">
        <v>192</v>
      </c>
      <c r="B1656" s="94" t="s">
        <v>198</v>
      </c>
      <c r="C1656" s="94">
        <v>11491.796</v>
      </c>
      <c r="D1656" s="94">
        <v>11492.112</v>
      </c>
      <c r="E1656" s="94">
        <v>0.316</v>
      </c>
      <c r="F1656" s="94" t="s">
        <v>259</v>
      </c>
      <c r="G1656" s="94" t="s">
        <v>50</v>
      </c>
    </row>
    <row r="1657" ht="15.75" customHeight="1">
      <c r="A1657" s="94" t="s">
        <v>192</v>
      </c>
      <c r="B1657" s="94" t="s">
        <v>198</v>
      </c>
      <c r="C1657" s="94">
        <v>11494.06</v>
      </c>
      <c r="D1657" s="94">
        <v>11494.731</v>
      </c>
      <c r="E1657" s="94">
        <v>0.671</v>
      </c>
      <c r="F1657" s="94" t="s">
        <v>259</v>
      </c>
      <c r="G1657" s="94" t="s">
        <v>50</v>
      </c>
    </row>
    <row r="1658" ht="15.75" customHeight="1">
      <c r="A1658" s="94" t="s">
        <v>192</v>
      </c>
      <c r="B1658" s="94" t="s">
        <v>198</v>
      </c>
      <c r="C1658" s="94">
        <v>11497.061</v>
      </c>
      <c r="D1658" s="94">
        <v>11497.637</v>
      </c>
      <c r="E1658" s="94">
        <v>0.576</v>
      </c>
      <c r="F1658" s="94" t="s">
        <v>259</v>
      </c>
      <c r="G1658" s="94" t="s">
        <v>50</v>
      </c>
    </row>
    <row r="1659" ht="15.75" customHeight="1">
      <c r="A1659" s="94" t="s">
        <v>192</v>
      </c>
      <c r="B1659" s="94" t="s">
        <v>198</v>
      </c>
      <c r="C1659" s="94">
        <v>11499.89</v>
      </c>
      <c r="D1659" s="94">
        <v>11500.984</v>
      </c>
      <c r="E1659" s="94">
        <v>1.094</v>
      </c>
      <c r="F1659" s="94" t="s">
        <v>259</v>
      </c>
      <c r="G1659" s="94" t="s">
        <v>50</v>
      </c>
    </row>
    <row r="1660" ht="15.75" customHeight="1">
      <c r="A1660" s="94" t="s">
        <v>192</v>
      </c>
      <c r="B1660" s="94" t="s">
        <v>198</v>
      </c>
      <c r="C1660" s="94">
        <v>11504.345</v>
      </c>
      <c r="D1660" s="94">
        <v>11505.044</v>
      </c>
      <c r="E1660" s="94">
        <v>0.699</v>
      </c>
      <c r="F1660" s="94" t="s">
        <v>259</v>
      </c>
      <c r="G1660" s="94" t="s">
        <v>50</v>
      </c>
    </row>
    <row r="1661" ht="15.75" customHeight="1">
      <c r="A1661" s="94" t="s">
        <v>192</v>
      </c>
      <c r="B1661" s="94" t="s">
        <v>198</v>
      </c>
      <c r="C1661" s="94">
        <v>11508.04</v>
      </c>
      <c r="D1661" s="94">
        <v>11508.953</v>
      </c>
      <c r="E1661" s="94">
        <v>0.913</v>
      </c>
      <c r="F1661" s="94" t="s">
        <v>259</v>
      </c>
      <c r="G1661" s="94" t="s">
        <v>50</v>
      </c>
    </row>
    <row r="1662" ht="15.75" customHeight="1">
      <c r="A1662" s="94" t="s">
        <v>192</v>
      </c>
      <c r="B1662" s="94" t="s">
        <v>198</v>
      </c>
      <c r="C1662" s="94">
        <v>11512.515</v>
      </c>
      <c r="D1662" s="94">
        <v>11513.85</v>
      </c>
      <c r="E1662" s="94">
        <v>1.335</v>
      </c>
      <c r="F1662" s="94" t="s">
        <v>259</v>
      </c>
      <c r="G1662" s="94" t="s">
        <v>50</v>
      </c>
    </row>
    <row r="1663" ht="15.75" customHeight="1">
      <c r="A1663" s="94" t="s">
        <v>192</v>
      </c>
      <c r="B1663" s="94" t="s">
        <v>198</v>
      </c>
      <c r="C1663" s="94">
        <v>11517.606</v>
      </c>
      <c r="D1663" s="94">
        <v>11518.642</v>
      </c>
      <c r="E1663" s="94">
        <v>1.036</v>
      </c>
      <c r="F1663" s="94" t="s">
        <v>259</v>
      </c>
      <c r="G1663" s="94" t="s">
        <v>50</v>
      </c>
    </row>
    <row r="1664" ht="15.75" customHeight="1">
      <c r="A1664" s="94" t="s">
        <v>192</v>
      </c>
      <c r="B1664" s="94" t="s">
        <v>198</v>
      </c>
      <c r="C1664" s="94">
        <v>12086.704</v>
      </c>
      <c r="D1664" s="94">
        <v>12086.945</v>
      </c>
      <c r="E1664" s="94">
        <v>0.241</v>
      </c>
      <c r="F1664" s="94" t="s">
        <v>259</v>
      </c>
      <c r="G1664" s="94" t="s">
        <v>50</v>
      </c>
    </row>
    <row r="1665" ht="15.75" customHeight="1">
      <c r="A1665" s="94" t="s">
        <v>192</v>
      </c>
      <c r="B1665" s="94" t="s">
        <v>198</v>
      </c>
      <c r="C1665" s="94">
        <v>12088.383</v>
      </c>
      <c r="D1665" s="94">
        <v>12088.802</v>
      </c>
      <c r="E1665" s="94">
        <v>0.419</v>
      </c>
      <c r="F1665" s="94" t="s">
        <v>259</v>
      </c>
      <c r="G1665" s="94" t="s">
        <v>50</v>
      </c>
    </row>
    <row r="1666" ht="15.75" customHeight="1">
      <c r="A1666" s="94" t="s">
        <v>192</v>
      </c>
      <c r="B1666" s="94" t="s">
        <v>198</v>
      </c>
      <c r="C1666" s="94">
        <v>12089.098</v>
      </c>
      <c r="D1666" s="94">
        <v>12090.18</v>
      </c>
      <c r="E1666" s="94">
        <v>1.082</v>
      </c>
      <c r="F1666" s="94" t="s">
        <v>259</v>
      </c>
      <c r="G1666" s="94" t="s">
        <v>50</v>
      </c>
    </row>
    <row r="1667" ht="15.75" customHeight="1">
      <c r="A1667" s="94" t="s">
        <v>192</v>
      </c>
      <c r="B1667" s="94" t="s">
        <v>198</v>
      </c>
      <c r="C1667" s="94">
        <v>12095.301</v>
      </c>
      <c r="D1667" s="94">
        <v>12096.295</v>
      </c>
      <c r="E1667" s="94">
        <v>0.994</v>
      </c>
      <c r="F1667" s="94" t="s">
        <v>259</v>
      </c>
      <c r="G1667" s="94" t="s">
        <v>50</v>
      </c>
    </row>
    <row r="1668" ht="15.75" customHeight="1">
      <c r="A1668" s="94" t="s">
        <v>192</v>
      </c>
      <c r="B1668" s="94" t="s">
        <v>198</v>
      </c>
      <c r="C1668" s="94">
        <v>12096.569</v>
      </c>
      <c r="D1668" s="94">
        <v>12097.143</v>
      </c>
      <c r="E1668" s="94">
        <v>0.574</v>
      </c>
      <c r="F1668" s="94" t="s">
        <v>259</v>
      </c>
      <c r="G1668" s="94" t="s">
        <v>50</v>
      </c>
    </row>
    <row r="1669" ht="15.75" customHeight="1">
      <c r="A1669" s="94" t="s">
        <v>192</v>
      </c>
      <c r="B1669" s="94" t="s">
        <v>198</v>
      </c>
      <c r="C1669" s="94">
        <v>12097.552</v>
      </c>
      <c r="D1669" s="94">
        <v>12098.558</v>
      </c>
      <c r="E1669" s="94">
        <v>1.006</v>
      </c>
      <c r="F1669" s="94" t="s">
        <v>259</v>
      </c>
      <c r="G1669" s="94" t="s">
        <v>50</v>
      </c>
    </row>
    <row r="1670" ht="15.75" customHeight="1">
      <c r="A1670" s="94" t="s">
        <v>192</v>
      </c>
      <c r="B1670" s="94" t="s">
        <v>198</v>
      </c>
      <c r="C1670" s="94">
        <v>12108.174</v>
      </c>
      <c r="D1670" s="94">
        <v>12109.889</v>
      </c>
      <c r="E1670" s="94">
        <v>1.715</v>
      </c>
      <c r="F1670" s="94" t="s">
        <v>259</v>
      </c>
      <c r="G1670" s="94" t="s">
        <v>50</v>
      </c>
    </row>
    <row r="1671" ht="15.75" customHeight="1">
      <c r="A1671" s="94" t="s">
        <v>192</v>
      </c>
      <c r="B1671" s="94" t="s">
        <v>198</v>
      </c>
      <c r="C1671" s="94">
        <v>12110.235</v>
      </c>
      <c r="D1671" s="94">
        <v>12110.912</v>
      </c>
      <c r="E1671" s="94">
        <v>0.677</v>
      </c>
      <c r="F1671" s="94" t="s">
        <v>259</v>
      </c>
      <c r="G1671" s="94" t="s">
        <v>50</v>
      </c>
    </row>
    <row r="1672" ht="15.75" customHeight="1">
      <c r="A1672" s="94" t="s">
        <v>192</v>
      </c>
      <c r="B1672" s="94" t="s">
        <v>198</v>
      </c>
      <c r="C1672" s="94">
        <v>12111.12</v>
      </c>
      <c r="D1672" s="94">
        <v>12112.1</v>
      </c>
      <c r="E1672" s="94">
        <v>0.98</v>
      </c>
      <c r="F1672" s="94" t="s">
        <v>259</v>
      </c>
      <c r="G1672" s="94" t="s">
        <v>50</v>
      </c>
    </row>
    <row r="1673" ht="15.75" customHeight="1">
      <c r="A1673" s="94" t="s">
        <v>192</v>
      </c>
      <c r="B1673" s="94" t="s">
        <v>198</v>
      </c>
      <c r="C1673" s="94">
        <v>12112.951</v>
      </c>
      <c r="D1673" s="94">
        <v>12113.43</v>
      </c>
      <c r="E1673" s="94">
        <v>0.479</v>
      </c>
      <c r="F1673" s="94" t="s">
        <v>257</v>
      </c>
      <c r="G1673" s="94" t="s">
        <v>50</v>
      </c>
    </row>
    <row r="1674" ht="15.75" customHeight="1">
      <c r="A1674" s="94" t="s">
        <v>192</v>
      </c>
      <c r="B1674" s="94" t="s">
        <v>198</v>
      </c>
      <c r="C1674" s="94">
        <v>38947.613</v>
      </c>
      <c r="D1674" s="94">
        <v>38948.155</v>
      </c>
      <c r="E1674" s="94">
        <v>0.542</v>
      </c>
      <c r="F1674" s="94" t="s">
        <v>259</v>
      </c>
      <c r="G1674" s="94" t="s">
        <v>50</v>
      </c>
    </row>
    <row r="1675" ht="15.75" customHeight="1">
      <c r="A1675" s="94" t="s">
        <v>192</v>
      </c>
      <c r="B1675" s="94" t="s">
        <v>198</v>
      </c>
      <c r="C1675" s="94">
        <v>38949.093</v>
      </c>
      <c r="D1675" s="94">
        <v>38949.485</v>
      </c>
      <c r="E1675" s="94">
        <v>0.392</v>
      </c>
      <c r="F1675" s="94" t="s">
        <v>259</v>
      </c>
      <c r="G1675" s="94" t="s">
        <v>50</v>
      </c>
    </row>
    <row r="1676" ht="15.75" customHeight="1">
      <c r="A1676" s="94" t="s">
        <v>192</v>
      </c>
      <c r="B1676" s="94" t="s">
        <v>198</v>
      </c>
      <c r="C1676" s="94">
        <v>38957.901</v>
      </c>
      <c r="D1676" s="94">
        <v>38958.539</v>
      </c>
      <c r="E1676" s="94">
        <v>0.638</v>
      </c>
      <c r="F1676" s="94" t="s">
        <v>259</v>
      </c>
      <c r="G1676" s="94" t="s">
        <v>50</v>
      </c>
    </row>
    <row r="1677" ht="15.75" customHeight="1">
      <c r="A1677" s="94" t="s">
        <v>192</v>
      </c>
      <c r="B1677" s="94" t="s">
        <v>198</v>
      </c>
      <c r="C1677" s="94">
        <v>38958.698</v>
      </c>
      <c r="D1677" s="94">
        <v>38959.259</v>
      </c>
      <c r="E1677" s="94">
        <v>0.561</v>
      </c>
      <c r="F1677" s="94" t="s">
        <v>259</v>
      </c>
      <c r="G1677" s="94" t="s">
        <v>50</v>
      </c>
    </row>
    <row r="1678" ht="15.75" customHeight="1">
      <c r="A1678" s="94" t="s">
        <v>192</v>
      </c>
      <c r="B1678" s="94" t="s">
        <v>198</v>
      </c>
      <c r="C1678" s="94">
        <v>38961.327</v>
      </c>
      <c r="D1678" s="94">
        <v>38962.155</v>
      </c>
      <c r="E1678" s="94">
        <v>0.828</v>
      </c>
      <c r="F1678" s="94" t="s">
        <v>259</v>
      </c>
      <c r="G1678" s="94" t="s">
        <v>50</v>
      </c>
    </row>
    <row r="1679" ht="15.75" customHeight="1">
      <c r="A1679" s="94" t="s">
        <v>192</v>
      </c>
      <c r="B1679" s="94" t="s">
        <v>198</v>
      </c>
      <c r="C1679" s="94">
        <v>38962.549</v>
      </c>
      <c r="D1679" s="94">
        <v>38963.213</v>
      </c>
      <c r="E1679" s="94">
        <v>0.664</v>
      </c>
      <c r="F1679" s="94" t="s">
        <v>30</v>
      </c>
      <c r="G1679" s="94" t="s">
        <v>50</v>
      </c>
    </row>
    <row r="1680" ht="15.75" customHeight="1">
      <c r="A1680" s="94" t="s">
        <v>192</v>
      </c>
      <c r="B1680" s="94" t="s">
        <v>198</v>
      </c>
      <c r="C1680" s="94">
        <v>38963.512</v>
      </c>
      <c r="D1680" s="94">
        <v>38964.459</v>
      </c>
      <c r="E1680" s="94">
        <v>0.947</v>
      </c>
      <c r="F1680" s="94" t="s">
        <v>259</v>
      </c>
      <c r="G1680" s="94" t="s">
        <v>50</v>
      </c>
    </row>
    <row r="1681" ht="15.75" customHeight="1">
      <c r="A1681" s="94" t="s">
        <v>192</v>
      </c>
      <c r="B1681" s="94" t="s">
        <v>198</v>
      </c>
      <c r="C1681" s="94">
        <v>38964.814</v>
      </c>
      <c r="D1681" s="94">
        <v>38965.839</v>
      </c>
      <c r="E1681" s="94">
        <v>1.025</v>
      </c>
      <c r="F1681" s="94" t="s">
        <v>259</v>
      </c>
      <c r="G1681" s="94" t="s">
        <v>50</v>
      </c>
    </row>
    <row r="1682" ht="15.75" customHeight="1">
      <c r="A1682" s="94" t="s">
        <v>192</v>
      </c>
      <c r="B1682" s="94" t="s">
        <v>198</v>
      </c>
      <c r="C1682" s="94">
        <v>38966.469</v>
      </c>
      <c r="D1682" s="94">
        <v>38967.799</v>
      </c>
      <c r="E1682" s="94">
        <v>1.33</v>
      </c>
      <c r="F1682" s="94" t="s">
        <v>259</v>
      </c>
      <c r="G1682" s="94" t="s">
        <v>50</v>
      </c>
    </row>
    <row r="1683" ht="15.75" customHeight="1">
      <c r="A1683" s="94" t="s">
        <v>192</v>
      </c>
      <c r="B1683" s="94" t="s">
        <v>198</v>
      </c>
      <c r="C1683" s="94">
        <v>38973.344</v>
      </c>
      <c r="D1683" s="94">
        <v>38974.498</v>
      </c>
      <c r="E1683" s="94">
        <v>1.154</v>
      </c>
      <c r="F1683" s="94" t="s">
        <v>259</v>
      </c>
      <c r="G1683" s="94" t="s">
        <v>50</v>
      </c>
    </row>
    <row r="1684" ht="15.75" customHeight="1">
      <c r="A1684" s="94" t="s">
        <v>192</v>
      </c>
      <c r="B1684" s="94" t="s">
        <v>198</v>
      </c>
      <c r="C1684" s="94">
        <v>38975.138</v>
      </c>
      <c r="D1684" s="94">
        <v>38975.57</v>
      </c>
      <c r="E1684" s="94">
        <v>0.432</v>
      </c>
      <c r="F1684" s="94" t="s">
        <v>257</v>
      </c>
      <c r="G1684" s="94" t="s">
        <v>50</v>
      </c>
    </row>
    <row r="1685" ht="15.75" hidden="1" customHeight="1">
      <c r="A1685" s="94" t="s">
        <v>342</v>
      </c>
      <c r="B1685" s="94"/>
      <c r="C1685" s="94">
        <v>720.0</v>
      </c>
      <c r="D1685" s="94">
        <v>780.0</v>
      </c>
      <c r="E1685" s="94">
        <v>60.0</v>
      </c>
      <c r="F1685" s="94" t="s">
        <v>343</v>
      </c>
      <c r="G1685" s="94" t="s">
        <v>50</v>
      </c>
    </row>
    <row r="1686" ht="15.75" hidden="1" customHeight="1">
      <c r="A1686" s="94" t="s">
        <v>342</v>
      </c>
      <c r="B1686" s="94"/>
      <c r="C1686" s="94">
        <v>4560.0</v>
      </c>
      <c r="D1686" s="94">
        <v>4620.0</v>
      </c>
      <c r="E1686" s="94">
        <v>60.0</v>
      </c>
      <c r="F1686" s="94" t="s">
        <v>344</v>
      </c>
      <c r="G1686" s="94" t="s">
        <v>50</v>
      </c>
    </row>
    <row r="1687" ht="15.75" hidden="1" customHeight="1">
      <c r="A1687" s="94" t="s">
        <v>342</v>
      </c>
      <c r="B1687" s="94"/>
      <c r="C1687" s="94">
        <v>5460.0</v>
      </c>
      <c r="D1687" s="94">
        <v>5520.0</v>
      </c>
      <c r="E1687" s="94">
        <v>60.0</v>
      </c>
      <c r="F1687" s="94" t="s">
        <v>345</v>
      </c>
      <c r="G1687" s="94" t="s">
        <v>50</v>
      </c>
    </row>
    <row r="1688" ht="15.75" hidden="1" customHeight="1">
      <c r="A1688" s="94" t="s">
        <v>342</v>
      </c>
      <c r="B1688" s="94"/>
      <c r="C1688" s="94">
        <v>11460.0</v>
      </c>
      <c r="D1688" s="94">
        <v>11520.0</v>
      </c>
      <c r="E1688" s="94">
        <v>60.0</v>
      </c>
      <c r="F1688" s="94" t="s">
        <v>346</v>
      </c>
      <c r="G1688" s="94" t="s">
        <v>50</v>
      </c>
    </row>
    <row r="1689" ht="15.75" hidden="1" customHeight="1">
      <c r="A1689" s="94" t="s">
        <v>342</v>
      </c>
      <c r="B1689" s="94"/>
      <c r="C1689" s="94">
        <v>12060.0</v>
      </c>
      <c r="D1689" s="94">
        <v>12120.0</v>
      </c>
      <c r="E1689" s="94">
        <v>60.0</v>
      </c>
      <c r="F1689" s="94" t="s">
        <v>347</v>
      </c>
      <c r="G1689" s="94" t="s">
        <v>50</v>
      </c>
    </row>
    <row r="1690" ht="15.75" hidden="1" customHeight="1">
      <c r="A1690" s="94" t="s">
        <v>342</v>
      </c>
      <c r="B1690" s="94"/>
      <c r="C1690" s="94">
        <v>21000.0</v>
      </c>
      <c r="D1690" s="94">
        <v>21060.0</v>
      </c>
      <c r="E1690" s="94">
        <v>60.0</v>
      </c>
      <c r="F1690" s="94" t="s">
        <v>348</v>
      </c>
      <c r="G1690" s="94" t="s">
        <v>50</v>
      </c>
    </row>
    <row r="1691" ht="15.75" hidden="1" customHeight="1">
      <c r="A1691" s="94" t="s">
        <v>342</v>
      </c>
      <c r="B1691" s="94"/>
      <c r="C1691" s="94">
        <v>22620.0</v>
      </c>
      <c r="D1691" s="94">
        <v>22680.0</v>
      </c>
      <c r="E1691" s="94">
        <v>60.0</v>
      </c>
      <c r="F1691" s="94" t="s">
        <v>349</v>
      </c>
      <c r="G1691" s="94" t="s">
        <v>50</v>
      </c>
    </row>
    <row r="1692" ht="15.75" hidden="1" customHeight="1">
      <c r="A1692" s="94" t="s">
        <v>342</v>
      </c>
      <c r="B1692" s="94"/>
      <c r="C1692" s="94">
        <v>34320.0</v>
      </c>
      <c r="D1692" s="94">
        <v>34380.0</v>
      </c>
      <c r="E1692" s="94">
        <v>60.0</v>
      </c>
      <c r="F1692" s="94" t="s">
        <v>350</v>
      </c>
      <c r="G1692" s="94" t="s">
        <v>50</v>
      </c>
    </row>
    <row r="1693" ht="15.75" hidden="1" customHeight="1">
      <c r="A1693" s="94" t="s">
        <v>342</v>
      </c>
      <c r="B1693" s="94"/>
      <c r="C1693" s="94">
        <v>38760.0</v>
      </c>
      <c r="D1693" s="94">
        <v>38820.0</v>
      </c>
      <c r="E1693" s="94">
        <v>60.0</v>
      </c>
      <c r="F1693" s="94" t="s">
        <v>351</v>
      </c>
      <c r="G1693" s="94" t="s">
        <v>50</v>
      </c>
    </row>
    <row r="1694" ht="15.75" hidden="1" customHeight="1">
      <c r="A1694" s="94" t="s">
        <v>342</v>
      </c>
      <c r="B1694" s="94"/>
      <c r="C1694" s="94">
        <v>38940.0</v>
      </c>
      <c r="D1694" s="94">
        <v>39000.0</v>
      </c>
      <c r="E1694" s="94">
        <v>60.0</v>
      </c>
      <c r="F1694" s="94" t="s">
        <v>352</v>
      </c>
      <c r="G1694" s="94" t="s">
        <v>50</v>
      </c>
    </row>
    <row r="1695" ht="15.75" customHeight="1">
      <c r="A1695" s="94" t="s">
        <v>200</v>
      </c>
      <c r="B1695" s="94" t="s">
        <v>200</v>
      </c>
      <c r="C1695" s="94">
        <v>751.303</v>
      </c>
      <c r="D1695" s="94">
        <v>751.743</v>
      </c>
      <c r="E1695" s="94">
        <v>0.44</v>
      </c>
      <c r="F1695" s="94" t="s">
        <v>288</v>
      </c>
      <c r="G1695" s="94" t="s">
        <v>50</v>
      </c>
    </row>
    <row r="1696" ht="15.75" customHeight="1">
      <c r="A1696" s="94" t="s">
        <v>200</v>
      </c>
      <c r="B1696" s="94" t="s">
        <v>200</v>
      </c>
      <c r="C1696" s="94">
        <v>753.07</v>
      </c>
      <c r="D1696" s="94">
        <v>753.74</v>
      </c>
      <c r="E1696" s="94">
        <v>0.67</v>
      </c>
      <c r="F1696" s="94" t="s">
        <v>612</v>
      </c>
      <c r="G1696" s="94" t="s">
        <v>50</v>
      </c>
    </row>
    <row r="1697" ht="15.75" customHeight="1">
      <c r="A1697" s="94" t="s">
        <v>200</v>
      </c>
      <c r="B1697" s="94" t="s">
        <v>200</v>
      </c>
      <c r="C1697" s="94">
        <v>760.092</v>
      </c>
      <c r="D1697" s="94">
        <v>761.759</v>
      </c>
      <c r="E1697" s="94">
        <v>1.667</v>
      </c>
      <c r="F1697" s="94" t="s">
        <v>613</v>
      </c>
      <c r="G1697" s="94" t="s">
        <v>50</v>
      </c>
    </row>
    <row r="1698" ht="15.75" customHeight="1">
      <c r="A1698" s="94" t="s">
        <v>200</v>
      </c>
      <c r="B1698" s="94" t="s">
        <v>200</v>
      </c>
      <c r="C1698" s="94">
        <v>762.9</v>
      </c>
      <c r="D1698" s="94">
        <v>763.15</v>
      </c>
      <c r="E1698" s="94">
        <v>0.25</v>
      </c>
      <c r="F1698" s="94" t="s">
        <v>423</v>
      </c>
      <c r="G1698" s="94" t="s">
        <v>50</v>
      </c>
    </row>
    <row r="1699" ht="15.75" customHeight="1">
      <c r="A1699" s="94" t="s">
        <v>200</v>
      </c>
      <c r="B1699" s="94" t="s">
        <v>200</v>
      </c>
      <c r="C1699" s="94">
        <v>765.377</v>
      </c>
      <c r="D1699" s="94">
        <v>767.028</v>
      </c>
      <c r="E1699" s="94">
        <v>1.651</v>
      </c>
      <c r="F1699" s="94" t="s">
        <v>288</v>
      </c>
      <c r="G1699" s="94" t="s">
        <v>50</v>
      </c>
    </row>
    <row r="1700" ht="15.75" customHeight="1">
      <c r="A1700" s="94" t="s">
        <v>200</v>
      </c>
      <c r="B1700" s="94" t="s">
        <v>200</v>
      </c>
      <c r="C1700" s="94">
        <v>767.61</v>
      </c>
      <c r="D1700" s="94">
        <v>767.81</v>
      </c>
      <c r="E1700" s="94">
        <v>0.2</v>
      </c>
      <c r="F1700" s="94" t="s">
        <v>288</v>
      </c>
      <c r="G1700" s="94" t="s">
        <v>50</v>
      </c>
    </row>
    <row r="1701" ht="15.75" customHeight="1">
      <c r="A1701" s="94" t="s">
        <v>200</v>
      </c>
      <c r="B1701" s="94" t="s">
        <v>200</v>
      </c>
      <c r="C1701" s="94">
        <v>772.465</v>
      </c>
      <c r="D1701" s="94">
        <v>773.68</v>
      </c>
      <c r="E1701" s="94">
        <v>1.215</v>
      </c>
      <c r="F1701" s="94" t="s">
        <v>614</v>
      </c>
      <c r="G1701" s="94" t="s">
        <v>50</v>
      </c>
    </row>
    <row r="1702" ht="15.75" customHeight="1">
      <c r="A1702" s="94" t="s">
        <v>200</v>
      </c>
      <c r="B1702" s="94" t="s">
        <v>200</v>
      </c>
      <c r="C1702" s="94">
        <v>774.545</v>
      </c>
      <c r="D1702" s="94">
        <v>775.3</v>
      </c>
      <c r="E1702" s="94">
        <v>0.755</v>
      </c>
      <c r="F1702" s="94" t="s">
        <v>615</v>
      </c>
      <c r="G1702" s="94" t="s">
        <v>50</v>
      </c>
    </row>
    <row r="1703" ht="15.75" customHeight="1">
      <c r="A1703" s="94" t="s">
        <v>200</v>
      </c>
      <c r="B1703" s="94" t="s">
        <v>200</v>
      </c>
      <c r="C1703" s="94">
        <v>776.213</v>
      </c>
      <c r="D1703" s="94">
        <v>776.58</v>
      </c>
      <c r="E1703" s="94">
        <v>0.367</v>
      </c>
      <c r="F1703" s="94" t="s">
        <v>288</v>
      </c>
      <c r="G1703" s="94" t="s">
        <v>50</v>
      </c>
    </row>
    <row r="1704" ht="15.75" customHeight="1">
      <c r="A1704" s="94" t="s">
        <v>200</v>
      </c>
      <c r="B1704" s="94" t="s">
        <v>200</v>
      </c>
      <c r="C1704" s="94">
        <v>5461.541</v>
      </c>
      <c r="D1704" s="94">
        <v>5462.665</v>
      </c>
      <c r="E1704" s="94">
        <v>1.124</v>
      </c>
      <c r="F1704" s="94" t="s">
        <v>616</v>
      </c>
      <c r="G1704" s="94" t="s">
        <v>50</v>
      </c>
    </row>
    <row r="1705" ht="15.75" customHeight="1">
      <c r="A1705" s="94" t="s">
        <v>200</v>
      </c>
      <c r="B1705" s="94" t="s">
        <v>200</v>
      </c>
      <c r="C1705" s="94">
        <v>5466.322</v>
      </c>
      <c r="D1705" s="94">
        <v>5467.157</v>
      </c>
      <c r="E1705" s="94">
        <v>0.835</v>
      </c>
      <c r="F1705" s="94" t="s">
        <v>617</v>
      </c>
      <c r="G1705" s="94" t="s">
        <v>50</v>
      </c>
    </row>
    <row r="1706" ht="15.75" customHeight="1">
      <c r="A1706" s="94" t="s">
        <v>200</v>
      </c>
      <c r="B1706" s="94" t="s">
        <v>200</v>
      </c>
      <c r="C1706" s="94">
        <v>5510.109</v>
      </c>
      <c r="D1706" s="94">
        <v>5510.871</v>
      </c>
      <c r="E1706" s="94">
        <v>0.762</v>
      </c>
      <c r="F1706" s="94" t="s">
        <v>618</v>
      </c>
      <c r="G1706" s="94" t="s">
        <v>50</v>
      </c>
    </row>
    <row r="1707" ht="15.75" customHeight="1">
      <c r="A1707" s="94" t="s">
        <v>200</v>
      </c>
      <c r="B1707" s="94" t="s">
        <v>200</v>
      </c>
      <c r="C1707" s="94">
        <v>5512.323</v>
      </c>
      <c r="D1707" s="94">
        <v>5512.845</v>
      </c>
      <c r="E1707" s="94">
        <v>0.522</v>
      </c>
      <c r="F1707" s="94" t="s">
        <v>619</v>
      </c>
      <c r="G1707" s="94" t="s">
        <v>50</v>
      </c>
    </row>
    <row r="1708" ht="15.75" customHeight="1">
      <c r="A1708" s="94" t="s">
        <v>200</v>
      </c>
      <c r="B1708" s="94" t="s">
        <v>200</v>
      </c>
      <c r="C1708" s="94">
        <v>11468.708</v>
      </c>
      <c r="D1708" s="94">
        <v>11469.825</v>
      </c>
      <c r="E1708" s="94">
        <v>1.117</v>
      </c>
      <c r="F1708" s="94" t="s">
        <v>620</v>
      </c>
      <c r="G1708" s="94" t="s">
        <v>50</v>
      </c>
    </row>
    <row r="1709" ht="15.75" customHeight="1">
      <c r="A1709" s="94" t="s">
        <v>200</v>
      </c>
      <c r="B1709" s="94" t="s">
        <v>200</v>
      </c>
      <c r="C1709" s="94">
        <v>11477.721</v>
      </c>
      <c r="D1709" s="94">
        <v>11478.168</v>
      </c>
      <c r="E1709" s="94">
        <v>0.447</v>
      </c>
      <c r="F1709" s="94">
        <v>0.0</v>
      </c>
      <c r="G1709" s="94" t="s">
        <v>50</v>
      </c>
    </row>
    <row r="1710" ht="15.75" customHeight="1">
      <c r="A1710" s="94" t="s">
        <v>200</v>
      </c>
      <c r="B1710" s="94" t="s">
        <v>200</v>
      </c>
      <c r="C1710" s="94">
        <v>11479.278</v>
      </c>
      <c r="D1710" s="94">
        <v>11480.229</v>
      </c>
      <c r="E1710" s="94">
        <v>0.951</v>
      </c>
      <c r="F1710" s="94" t="s">
        <v>621</v>
      </c>
      <c r="G1710" s="94" t="s">
        <v>50</v>
      </c>
    </row>
    <row r="1711" ht="15.75" customHeight="1">
      <c r="A1711" s="94" t="s">
        <v>200</v>
      </c>
      <c r="B1711" s="94" t="s">
        <v>200</v>
      </c>
      <c r="C1711" s="94">
        <v>11480.808</v>
      </c>
      <c r="D1711" s="94">
        <v>11482.523</v>
      </c>
      <c r="E1711" s="94">
        <v>1.715</v>
      </c>
      <c r="F1711" s="94" t="s">
        <v>622</v>
      </c>
      <c r="G1711" s="94" t="s">
        <v>50</v>
      </c>
    </row>
    <row r="1712" ht="15.75" customHeight="1">
      <c r="A1712" s="94" t="s">
        <v>200</v>
      </c>
      <c r="B1712" s="94" t="s">
        <v>200</v>
      </c>
      <c r="C1712" s="94">
        <v>11500.047</v>
      </c>
      <c r="D1712" s="94">
        <v>11501.239</v>
      </c>
      <c r="E1712" s="94">
        <v>1.192</v>
      </c>
      <c r="F1712" s="94" t="s">
        <v>623</v>
      </c>
      <c r="G1712" s="94" t="s">
        <v>50</v>
      </c>
    </row>
    <row r="1713" ht="15.75" customHeight="1">
      <c r="A1713" s="94" t="s">
        <v>200</v>
      </c>
      <c r="B1713" s="94" t="s">
        <v>200</v>
      </c>
      <c r="C1713" s="94">
        <v>11501.331</v>
      </c>
      <c r="D1713" s="94">
        <v>11501.881</v>
      </c>
      <c r="E1713" s="94">
        <v>0.55</v>
      </c>
      <c r="F1713" s="94" t="s">
        <v>624</v>
      </c>
      <c r="G1713" s="94" t="s">
        <v>50</v>
      </c>
    </row>
    <row r="1714" ht="15.75" customHeight="1">
      <c r="A1714" s="94" t="s">
        <v>200</v>
      </c>
      <c r="B1714" s="94" t="s">
        <v>200</v>
      </c>
      <c r="C1714" s="94">
        <v>11502.215</v>
      </c>
      <c r="D1714" s="94">
        <v>11503.175</v>
      </c>
      <c r="E1714" s="94">
        <v>0.96</v>
      </c>
      <c r="F1714" s="94" t="s">
        <v>625</v>
      </c>
      <c r="G1714" s="94" t="s">
        <v>50</v>
      </c>
    </row>
    <row r="1715" ht="15.75" customHeight="1">
      <c r="A1715" s="94" t="s">
        <v>200</v>
      </c>
      <c r="B1715" s="94" t="s">
        <v>200</v>
      </c>
      <c r="C1715" s="94">
        <v>11506.128</v>
      </c>
      <c r="D1715" s="94">
        <v>11507.093</v>
      </c>
      <c r="E1715" s="94">
        <v>0.965</v>
      </c>
      <c r="F1715" s="94" t="s">
        <v>626</v>
      </c>
      <c r="G1715" s="94" t="s">
        <v>50</v>
      </c>
    </row>
    <row r="1716" ht="15.75" customHeight="1">
      <c r="A1716" s="94" t="s">
        <v>200</v>
      </c>
      <c r="B1716" s="94" t="s">
        <v>200</v>
      </c>
      <c r="C1716" s="94">
        <v>11516.059</v>
      </c>
      <c r="D1716" s="94">
        <v>11518.26</v>
      </c>
      <c r="E1716" s="94">
        <v>2.201</v>
      </c>
      <c r="F1716" s="94" t="s">
        <v>288</v>
      </c>
      <c r="G1716" s="94" t="s">
        <v>50</v>
      </c>
    </row>
    <row r="1717" ht="15.75" customHeight="1">
      <c r="A1717" s="94" t="s">
        <v>200</v>
      </c>
      <c r="B1717" s="94" t="s">
        <v>200</v>
      </c>
      <c r="C1717" s="94">
        <v>12060.152</v>
      </c>
      <c r="D1717" s="94">
        <v>12062.803</v>
      </c>
      <c r="E1717" s="94">
        <v>2.651</v>
      </c>
      <c r="F1717" s="94" t="s">
        <v>627</v>
      </c>
      <c r="G1717" s="94" t="s">
        <v>50</v>
      </c>
    </row>
    <row r="1718" ht="15.75" customHeight="1">
      <c r="A1718" s="94" t="s">
        <v>200</v>
      </c>
      <c r="B1718" s="94" t="s">
        <v>200</v>
      </c>
      <c r="C1718" s="94">
        <v>12063.41</v>
      </c>
      <c r="D1718" s="94">
        <v>12064.571</v>
      </c>
      <c r="E1718" s="94">
        <v>1.161</v>
      </c>
      <c r="F1718" s="94" t="s">
        <v>628</v>
      </c>
      <c r="G1718" s="94" t="s">
        <v>50</v>
      </c>
    </row>
    <row r="1719" ht="15.75" customHeight="1">
      <c r="A1719" s="94" t="s">
        <v>200</v>
      </c>
      <c r="B1719" s="94" t="s">
        <v>200</v>
      </c>
      <c r="C1719" s="94">
        <v>12082.972</v>
      </c>
      <c r="D1719" s="94">
        <v>12084.019</v>
      </c>
      <c r="E1719" s="94">
        <v>1.047</v>
      </c>
      <c r="F1719" s="94" t="s">
        <v>629</v>
      </c>
      <c r="G1719" s="94" t="s">
        <v>50</v>
      </c>
    </row>
    <row r="1720" ht="15.75" customHeight="1">
      <c r="A1720" s="94" t="s">
        <v>200</v>
      </c>
      <c r="B1720" s="94" t="s">
        <v>200</v>
      </c>
      <c r="C1720" s="94">
        <v>12084.482</v>
      </c>
      <c r="D1720" s="94">
        <v>12085.635</v>
      </c>
      <c r="E1720" s="94">
        <v>1.153</v>
      </c>
      <c r="F1720" s="94" t="s">
        <v>630</v>
      </c>
      <c r="G1720" s="94" t="s">
        <v>50</v>
      </c>
    </row>
    <row r="1721" ht="15.75" customHeight="1">
      <c r="A1721" s="94" t="s">
        <v>200</v>
      </c>
      <c r="B1721" s="94" t="s">
        <v>200</v>
      </c>
      <c r="C1721" s="94">
        <v>12085.742</v>
      </c>
      <c r="D1721" s="94">
        <v>12086.4</v>
      </c>
      <c r="E1721" s="94">
        <v>0.658</v>
      </c>
      <c r="F1721" s="94" t="s">
        <v>288</v>
      </c>
      <c r="G1721" s="94" t="s">
        <v>50</v>
      </c>
    </row>
    <row r="1722" ht="15.75" customHeight="1">
      <c r="A1722" s="94" t="s">
        <v>200</v>
      </c>
      <c r="B1722" s="94" t="s">
        <v>200</v>
      </c>
      <c r="C1722" s="94">
        <v>12087.217</v>
      </c>
      <c r="D1722" s="94">
        <v>12088.634</v>
      </c>
      <c r="E1722" s="94">
        <v>1.417</v>
      </c>
      <c r="F1722" s="94" t="s">
        <v>631</v>
      </c>
      <c r="G1722" s="94" t="s">
        <v>50</v>
      </c>
    </row>
    <row r="1723" ht="15.75" customHeight="1">
      <c r="A1723" s="94" t="s">
        <v>200</v>
      </c>
      <c r="B1723" s="94" t="s">
        <v>200</v>
      </c>
      <c r="C1723" s="94">
        <v>12090.391</v>
      </c>
      <c r="D1723" s="94">
        <v>12092.192</v>
      </c>
      <c r="E1723" s="94">
        <v>1.801</v>
      </c>
      <c r="F1723" s="94" t="s">
        <v>632</v>
      </c>
      <c r="G1723" s="94" t="s">
        <v>50</v>
      </c>
    </row>
    <row r="1724" ht="15.75" customHeight="1">
      <c r="A1724" s="94" t="s">
        <v>200</v>
      </c>
      <c r="B1724" s="94" t="s">
        <v>200</v>
      </c>
      <c r="C1724" s="94">
        <v>12100.164</v>
      </c>
      <c r="D1724" s="94">
        <v>12101.215</v>
      </c>
      <c r="E1724" s="94">
        <v>1.051</v>
      </c>
      <c r="F1724" s="94" t="s">
        <v>633</v>
      </c>
      <c r="G1724" s="94" t="s">
        <v>50</v>
      </c>
    </row>
    <row r="1725" ht="15.75" customHeight="1">
      <c r="A1725" s="94" t="s">
        <v>200</v>
      </c>
      <c r="B1725" s="94" t="s">
        <v>200</v>
      </c>
      <c r="C1725" s="94">
        <v>12113.811</v>
      </c>
      <c r="D1725" s="94">
        <v>12115.071</v>
      </c>
      <c r="E1725" s="94">
        <v>1.26</v>
      </c>
      <c r="F1725" s="94" t="s">
        <v>634</v>
      </c>
      <c r="G1725" s="94" t="s">
        <v>50</v>
      </c>
    </row>
    <row r="1726" ht="15.75" customHeight="1">
      <c r="A1726" s="94" t="s">
        <v>200</v>
      </c>
      <c r="B1726" s="94" t="s">
        <v>200</v>
      </c>
      <c r="C1726" s="94">
        <v>38963.348</v>
      </c>
      <c r="D1726" s="94">
        <v>38965.075</v>
      </c>
      <c r="E1726" s="94">
        <v>1.727</v>
      </c>
      <c r="F1726" s="94" t="s">
        <v>635</v>
      </c>
      <c r="G1726" s="94" t="s">
        <v>50</v>
      </c>
    </row>
    <row r="1727" ht="15.75" customHeight="1">
      <c r="A1727" s="94" t="s">
        <v>200</v>
      </c>
      <c r="B1727" s="94" t="s">
        <v>200</v>
      </c>
      <c r="C1727" s="94">
        <v>38966.359</v>
      </c>
      <c r="D1727" s="94">
        <v>38967.036</v>
      </c>
      <c r="E1727" s="94">
        <v>0.677</v>
      </c>
      <c r="F1727" s="94" t="s">
        <v>288</v>
      </c>
      <c r="G1727" s="94" t="s">
        <v>50</v>
      </c>
    </row>
    <row r="1728" ht="15.75" customHeight="1">
      <c r="A1728" s="94" t="s">
        <v>200</v>
      </c>
      <c r="B1728" s="94" t="s">
        <v>200</v>
      </c>
      <c r="C1728" s="94">
        <v>38968.552</v>
      </c>
      <c r="D1728" s="94">
        <v>38969.14</v>
      </c>
      <c r="E1728" s="94">
        <v>0.588</v>
      </c>
      <c r="F1728" s="94" t="s">
        <v>288</v>
      </c>
      <c r="G1728" s="94" t="s">
        <v>50</v>
      </c>
    </row>
    <row r="1729" ht="15.75" customHeight="1">
      <c r="A1729" s="94" t="s">
        <v>200</v>
      </c>
      <c r="B1729" s="94" t="s">
        <v>200</v>
      </c>
      <c r="C1729" s="94">
        <v>38970.071</v>
      </c>
      <c r="D1729" s="94">
        <v>38971.329</v>
      </c>
      <c r="E1729" s="94">
        <v>1.258</v>
      </c>
      <c r="F1729" s="94" t="s">
        <v>636</v>
      </c>
      <c r="G1729" s="94" t="s">
        <v>50</v>
      </c>
    </row>
    <row r="1730" ht="15.75" customHeight="1">
      <c r="A1730" s="94" t="s">
        <v>200</v>
      </c>
      <c r="B1730" s="94" t="s">
        <v>200</v>
      </c>
      <c r="C1730" s="94">
        <v>38971.697</v>
      </c>
      <c r="D1730" s="94">
        <v>38973.585</v>
      </c>
      <c r="E1730" s="94">
        <v>1.888</v>
      </c>
      <c r="F1730" s="94" t="s">
        <v>637</v>
      </c>
      <c r="G1730" s="94" t="s">
        <v>50</v>
      </c>
    </row>
    <row r="1731" ht="15.75" customHeight="1">
      <c r="A1731" s="94" t="s">
        <v>200</v>
      </c>
      <c r="B1731" s="94" t="s">
        <v>200</v>
      </c>
      <c r="C1731" s="94">
        <v>38975.057</v>
      </c>
      <c r="D1731" s="94">
        <v>38976.744</v>
      </c>
      <c r="E1731" s="94">
        <v>1.687</v>
      </c>
      <c r="F1731" s="94" t="s">
        <v>638</v>
      </c>
      <c r="G1731" s="94" t="s">
        <v>50</v>
      </c>
    </row>
    <row r="1732" ht="15.75" customHeight="1">
      <c r="A1732" s="94" t="s">
        <v>200</v>
      </c>
      <c r="B1732" s="94" t="s">
        <v>200</v>
      </c>
      <c r="C1732" s="94">
        <v>38977.506</v>
      </c>
      <c r="D1732" s="94">
        <v>38979.242</v>
      </c>
      <c r="E1732" s="94">
        <v>1.736</v>
      </c>
      <c r="F1732" s="94" t="s">
        <v>639</v>
      </c>
      <c r="G1732" s="94" t="s">
        <v>50</v>
      </c>
    </row>
    <row r="1733" ht="15.75" customHeight="1">
      <c r="A1733" s="94" t="s">
        <v>200</v>
      </c>
      <c r="B1733" s="94" t="s">
        <v>200</v>
      </c>
      <c r="C1733" s="94">
        <v>38981.129</v>
      </c>
      <c r="D1733" s="94">
        <v>38982.824</v>
      </c>
      <c r="E1733" s="94">
        <v>1.695</v>
      </c>
      <c r="F1733" s="94" t="s">
        <v>640</v>
      </c>
      <c r="G1733" s="94" t="s">
        <v>50</v>
      </c>
    </row>
    <row r="1734" ht="15.75" customHeight="1">
      <c r="A1734" s="94" t="s">
        <v>200</v>
      </c>
      <c r="B1734" s="94" t="s">
        <v>200</v>
      </c>
      <c r="C1734" s="94">
        <v>38983.189</v>
      </c>
      <c r="D1734" s="94">
        <v>38984.744</v>
      </c>
      <c r="E1734" s="94">
        <v>1.555</v>
      </c>
      <c r="F1734" s="94" t="s">
        <v>641</v>
      </c>
      <c r="G1734" s="94" t="s">
        <v>50</v>
      </c>
    </row>
    <row r="1735" ht="15.75" customHeight="1">
      <c r="A1735" s="94" t="s">
        <v>200</v>
      </c>
      <c r="B1735" s="94" t="s">
        <v>200</v>
      </c>
      <c r="C1735" s="94">
        <v>38985.721</v>
      </c>
      <c r="D1735" s="94">
        <v>38986.652</v>
      </c>
      <c r="E1735" s="94">
        <v>0.931</v>
      </c>
      <c r="F1735" s="94" t="s">
        <v>642</v>
      </c>
      <c r="G1735" s="94" t="s">
        <v>50</v>
      </c>
    </row>
    <row r="1736" ht="15.75" customHeight="1">
      <c r="A1736" s="94" t="s">
        <v>200</v>
      </c>
      <c r="B1736" s="94" t="s">
        <v>200</v>
      </c>
      <c r="C1736" s="94">
        <v>38987.563</v>
      </c>
      <c r="D1736" s="94">
        <v>38988.162</v>
      </c>
      <c r="E1736" s="94">
        <v>0.599</v>
      </c>
      <c r="F1736" s="94" t="s">
        <v>643</v>
      </c>
      <c r="G1736" s="94" t="s">
        <v>50</v>
      </c>
    </row>
    <row r="1737" ht="15.75" customHeight="1">
      <c r="A1737" s="94" t="s">
        <v>200</v>
      </c>
      <c r="B1737" s="94" t="s">
        <v>200</v>
      </c>
      <c r="C1737" s="94">
        <v>38988.917</v>
      </c>
      <c r="D1737" s="94">
        <v>38989.54</v>
      </c>
      <c r="E1737" s="94">
        <v>0.623</v>
      </c>
      <c r="F1737" s="94" t="s">
        <v>644</v>
      </c>
      <c r="G1737" s="94" t="s">
        <v>50</v>
      </c>
    </row>
    <row r="1738" ht="15.75" customHeight="1">
      <c r="A1738" s="94" t="s">
        <v>200</v>
      </c>
      <c r="B1738" s="94" t="s">
        <v>200</v>
      </c>
      <c r="C1738" s="94">
        <v>38990.383</v>
      </c>
      <c r="D1738" s="94">
        <v>38991.267</v>
      </c>
      <c r="E1738" s="94">
        <v>0.884</v>
      </c>
      <c r="F1738" s="94" t="s">
        <v>645</v>
      </c>
      <c r="G1738" s="94" t="s">
        <v>50</v>
      </c>
    </row>
    <row r="1739" ht="15.75" customHeight="1">
      <c r="A1739" s="94" t="s">
        <v>200</v>
      </c>
      <c r="B1739" s="94" t="s">
        <v>200</v>
      </c>
      <c r="C1739" s="94">
        <v>38991.492</v>
      </c>
      <c r="D1739" s="94">
        <v>38992.352</v>
      </c>
      <c r="E1739" s="94">
        <v>0.86</v>
      </c>
      <c r="F1739" s="94" t="s">
        <v>646</v>
      </c>
      <c r="G1739" s="94" t="s">
        <v>50</v>
      </c>
    </row>
    <row r="1740" ht="15.75" customHeight="1">
      <c r="A1740" s="94" t="s">
        <v>200</v>
      </c>
      <c r="B1740" s="94" t="s">
        <v>200</v>
      </c>
      <c r="C1740" s="94">
        <v>38992.961</v>
      </c>
      <c r="D1740" s="94">
        <v>38993.338</v>
      </c>
      <c r="E1740" s="94">
        <v>0.377</v>
      </c>
      <c r="F1740" s="94" t="s">
        <v>288</v>
      </c>
      <c r="G1740" s="94" t="s">
        <v>50</v>
      </c>
    </row>
    <row r="1741" ht="15.75" customHeight="1">
      <c r="A1741" s="94" t="s">
        <v>200</v>
      </c>
      <c r="B1741" s="94" t="s">
        <v>200</v>
      </c>
      <c r="C1741" s="94">
        <v>38993.574</v>
      </c>
      <c r="D1741" s="94">
        <v>38993.841</v>
      </c>
      <c r="E1741" s="94">
        <v>0.267</v>
      </c>
      <c r="F1741" s="94">
        <v>0.0</v>
      </c>
      <c r="G1741" s="94" t="s">
        <v>50</v>
      </c>
    </row>
    <row r="1742" ht="15.75" customHeight="1">
      <c r="A1742" s="94" t="s">
        <v>200</v>
      </c>
      <c r="B1742" s="94" t="s">
        <v>200</v>
      </c>
      <c r="C1742" s="94">
        <v>38994.012</v>
      </c>
      <c r="D1742" s="94">
        <v>38994.264</v>
      </c>
      <c r="E1742" s="94">
        <v>0.252</v>
      </c>
      <c r="F1742" s="94" t="s">
        <v>647</v>
      </c>
      <c r="G1742" s="94" t="s">
        <v>50</v>
      </c>
    </row>
    <row r="1743" ht="15.75" customHeight="1">
      <c r="A1743" s="94" t="s">
        <v>200</v>
      </c>
      <c r="B1743" s="94" t="s">
        <v>200</v>
      </c>
      <c r="C1743" s="94">
        <v>38994.8</v>
      </c>
      <c r="D1743" s="94">
        <v>38996.034</v>
      </c>
      <c r="E1743" s="94">
        <v>1.234</v>
      </c>
      <c r="F1743" s="94" t="s">
        <v>648</v>
      </c>
      <c r="G1743" s="94" t="s">
        <v>50</v>
      </c>
    </row>
    <row r="1744" ht="15.75" customHeight="1">
      <c r="A1744" s="94" t="s">
        <v>200</v>
      </c>
      <c r="B1744" s="94" t="s">
        <v>200</v>
      </c>
      <c r="C1744" s="94">
        <v>38998.528</v>
      </c>
      <c r="D1744" s="94">
        <v>38999.568</v>
      </c>
      <c r="E1744" s="94">
        <v>1.04</v>
      </c>
      <c r="F1744" s="94" t="s">
        <v>649</v>
      </c>
      <c r="G1744" s="94" t="s">
        <v>50</v>
      </c>
    </row>
    <row r="1745" ht="15.75" hidden="1" customHeight="1">
      <c r="A1745" s="94" t="s">
        <v>388</v>
      </c>
      <c r="B1745" s="94" t="s">
        <v>198</v>
      </c>
      <c r="C1745" s="94">
        <v>720.554</v>
      </c>
      <c r="D1745" s="94">
        <v>721.442</v>
      </c>
      <c r="E1745" s="94">
        <v>0.888</v>
      </c>
      <c r="F1745" s="94" t="s">
        <v>256</v>
      </c>
      <c r="G1745" s="94" t="s">
        <v>50</v>
      </c>
    </row>
    <row r="1746" ht="15.75" hidden="1" customHeight="1">
      <c r="A1746" s="94" t="s">
        <v>388</v>
      </c>
      <c r="B1746" s="94" t="s">
        <v>198</v>
      </c>
      <c r="C1746" s="94">
        <v>724.893</v>
      </c>
      <c r="D1746" s="94">
        <v>726.307</v>
      </c>
      <c r="E1746" s="94">
        <v>1.414</v>
      </c>
      <c r="F1746" s="94" t="s">
        <v>256</v>
      </c>
      <c r="G1746" s="94" t="s">
        <v>50</v>
      </c>
    </row>
    <row r="1747" ht="15.75" hidden="1" customHeight="1">
      <c r="A1747" s="94" t="s">
        <v>388</v>
      </c>
      <c r="B1747" s="94" t="s">
        <v>198</v>
      </c>
      <c r="C1747" s="94">
        <v>727.399</v>
      </c>
      <c r="D1747" s="94">
        <v>728.391</v>
      </c>
      <c r="E1747" s="94">
        <v>0.992</v>
      </c>
      <c r="F1747" s="94" t="s">
        <v>259</v>
      </c>
      <c r="G1747" s="94" t="s">
        <v>50</v>
      </c>
    </row>
    <row r="1748" ht="15.75" hidden="1" customHeight="1">
      <c r="A1748" s="94" t="s">
        <v>388</v>
      </c>
      <c r="B1748" s="94" t="s">
        <v>198</v>
      </c>
      <c r="C1748" s="94">
        <v>730.758</v>
      </c>
      <c r="D1748" s="94">
        <v>731.152</v>
      </c>
      <c r="E1748" s="94">
        <v>0.394</v>
      </c>
      <c r="F1748" s="94" t="s">
        <v>259</v>
      </c>
      <c r="G1748" s="94" t="s">
        <v>50</v>
      </c>
    </row>
    <row r="1749" ht="15.75" hidden="1" customHeight="1">
      <c r="A1749" s="94" t="s">
        <v>388</v>
      </c>
      <c r="B1749" s="94" t="s">
        <v>198</v>
      </c>
      <c r="C1749" s="94">
        <v>731.964</v>
      </c>
      <c r="D1749" s="94">
        <v>732.74</v>
      </c>
      <c r="E1749" s="94">
        <v>0.776</v>
      </c>
      <c r="F1749" s="94" t="s">
        <v>259</v>
      </c>
      <c r="G1749" s="94" t="s">
        <v>50</v>
      </c>
    </row>
    <row r="1750" ht="15.75" hidden="1" customHeight="1">
      <c r="A1750" s="94" t="s">
        <v>388</v>
      </c>
      <c r="B1750" s="94" t="s">
        <v>198</v>
      </c>
      <c r="C1750" s="94">
        <v>733.697</v>
      </c>
      <c r="D1750" s="94">
        <v>734.786</v>
      </c>
      <c r="E1750" s="94">
        <v>1.089</v>
      </c>
      <c r="F1750" s="94" t="s">
        <v>259</v>
      </c>
      <c r="G1750" s="94" t="s">
        <v>50</v>
      </c>
    </row>
    <row r="1751" ht="15.75" hidden="1" customHeight="1">
      <c r="A1751" s="94" t="s">
        <v>388</v>
      </c>
      <c r="B1751" s="94" t="s">
        <v>198</v>
      </c>
      <c r="C1751" s="94">
        <v>735.771</v>
      </c>
      <c r="D1751" s="94">
        <v>736.319</v>
      </c>
      <c r="E1751" s="94">
        <v>0.548</v>
      </c>
      <c r="F1751" s="94" t="s">
        <v>259</v>
      </c>
      <c r="G1751" s="94" t="s">
        <v>50</v>
      </c>
    </row>
    <row r="1752" ht="15.75" hidden="1" customHeight="1">
      <c r="A1752" s="94" t="s">
        <v>388</v>
      </c>
      <c r="B1752" s="94" t="s">
        <v>198</v>
      </c>
      <c r="C1752" s="94">
        <v>736.767</v>
      </c>
      <c r="D1752" s="94">
        <v>737.586</v>
      </c>
      <c r="E1752" s="94">
        <v>0.819</v>
      </c>
      <c r="F1752" s="94" t="s">
        <v>259</v>
      </c>
      <c r="G1752" s="94" t="s">
        <v>50</v>
      </c>
    </row>
    <row r="1753" ht="15.75" hidden="1" customHeight="1">
      <c r="A1753" s="94" t="s">
        <v>388</v>
      </c>
      <c r="B1753" s="94" t="s">
        <v>198</v>
      </c>
      <c r="C1753" s="94">
        <v>739.002</v>
      </c>
      <c r="D1753" s="94">
        <v>739.943</v>
      </c>
      <c r="E1753" s="94">
        <v>0.941</v>
      </c>
      <c r="F1753" s="94" t="s">
        <v>259</v>
      </c>
      <c r="G1753" s="94" t="s">
        <v>50</v>
      </c>
    </row>
    <row r="1754" ht="15.75" hidden="1" customHeight="1">
      <c r="A1754" s="94" t="s">
        <v>388</v>
      </c>
      <c r="B1754" s="94" t="s">
        <v>198</v>
      </c>
      <c r="C1754" s="94">
        <v>741.784</v>
      </c>
      <c r="D1754" s="94">
        <v>742.403</v>
      </c>
      <c r="E1754" s="94">
        <v>0.619</v>
      </c>
      <c r="F1754" s="94" t="s">
        <v>257</v>
      </c>
      <c r="G1754" s="94" t="s">
        <v>50</v>
      </c>
    </row>
    <row r="1755" ht="15.75" hidden="1" customHeight="1">
      <c r="A1755" s="94" t="s">
        <v>388</v>
      </c>
      <c r="B1755" s="94" t="s">
        <v>198</v>
      </c>
      <c r="C1755" s="94">
        <v>743.251</v>
      </c>
      <c r="D1755" s="94">
        <v>745.456</v>
      </c>
      <c r="E1755" s="94">
        <v>2.205</v>
      </c>
      <c r="F1755" s="94" t="s">
        <v>256</v>
      </c>
      <c r="G1755" s="94" t="s">
        <v>50</v>
      </c>
    </row>
    <row r="1756" ht="15.75" hidden="1" customHeight="1">
      <c r="A1756" s="94" t="s">
        <v>388</v>
      </c>
      <c r="B1756" s="94" t="s">
        <v>198</v>
      </c>
      <c r="C1756" s="94">
        <v>746.921</v>
      </c>
      <c r="D1756" s="94">
        <v>747.66</v>
      </c>
      <c r="E1756" s="94">
        <v>0.739</v>
      </c>
      <c r="F1756" s="94" t="s">
        <v>256</v>
      </c>
      <c r="G1756" s="94" t="s">
        <v>50</v>
      </c>
    </row>
    <row r="1757" ht="15.75" hidden="1" customHeight="1">
      <c r="A1757" s="94" t="s">
        <v>388</v>
      </c>
      <c r="B1757" s="94" t="s">
        <v>198</v>
      </c>
      <c r="C1757" s="94">
        <v>749.399</v>
      </c>
      <c r="D1757" s="94">
        <v>750.933</v>
      </c>
      <c r="E1757" s="94">
        <v>1.534</v>
      </c>
      <c r="F1757" s="94" t="s">
        <v>256</v>
      </c>
      <c r="G1757" s="94" t="s">
        <v>50</v>
      </c>
    </row>
    <row r="1758" ht="15.75" hidden="1" customHeight="1">
      <c r="A1758" s="94" t="s">
        <v>388</v>
      </c>
      <c r="B1758" s="94" t="s">
        <v>198</v>
      </c>
      <c r="C1758" s="94">
        <v>754.95</v>
      </c>
      <c r="D1758" s="94">
        <v>755.4</v>
      </c>
      <c r="E1758" s="94">
        <v>0.45</v>
      </c>
      <c r="F1758" s="94" t="s">
        <v>256</v>
      </c>
      <c r="G1758" s="94" t="s">
        <v>50</v>
      </c>
    </row>
    <row r="1759" ht="15.75" hidden="1" customHeight="1">
      <c r="A1759" s="94" t="s">
        <v>388</v>
      </c>
      <c r="B1759" s="94" t="s">
        <v>198</v>
      </c>
      <c r="C1759" s="94">
        <v>756.483</v>
      </c>
      <c r="D1759" s="94">
        <v>758.266</v>
      </c>
      <c r="E1759" s="94">
        <v>1.783</v>
      </c>
      <c r="F1759" s="94" t="s">
        <v>256</v>
      </c>
      <c r="G1759" s="94" t="s">
        <v>50</v>
      </c>
    </row>
    <row r="1760" ht="15.75" hidden="1" customHeight="1">
      <c r="A1760" s="94" t="s">
        <v>388</v>
      </c>
      <c r="B1760" s="94" t="s">
        <v>198</v>
      </c>
      <c r="C1760" s="94">
        <v>762.594</v>
      </c>
      <c r="D1760" s="94">
        <v>762.878</v>
      </c>
      <c r="E1760" s="94">
        <v>0.284</v>
      </c>
      <c r="F1760" s="94" t="s">
        <v>256</v>
      </c>
      <c r="G1760" s="94" t="s">
        <v>50</v>
      </c>
    </row>
    <row r="1761" ht="15.75" hidden="1" customHeight="1">
      <c r="A1761" s="94" t="s">
        <v>388</v>
      </c>
      <c r="B1761" s="94" t="s">
        <v>198</v>
      </c>
      <c r="C1761" s="94">
        <v>764.193</v>
      </c>
      <c r="D1761" s="94">
        <v>765.12</v>
      </c>
      <c r="E1761" s="94">
        <v>0.927</v>
      </c>
      <c r="F1761" s="94" t="s">
        <v>256</v>
      </c>
      <c r="G1761" s="94" t="s">
        <v>50</v>
      </c>
    </row>
    <row r="1762" ht="15.75" hidden="1" customHeight="1">
      <c r="A1762" s="94" t="s">
        <v>388</v>
      </c>
      <c r="B1762" s="94" t="s">
        <v>198</v>
      </c>
      <c r="C1762" s="94">
        <v>767.438</v>
      </c>
      <c r="D1762" s="94">
        <v>767.936</v>
      </c>
      <c r="E1762" s="94">
        <v>0.498</v>
      </c>
      <c r="F1762" s="94" t="s">
        <v>256</v>
      </c>
      <c r="G1762" s="94" t="s">
        <v>50</v>
      </c>
    </row>
    <row r="1763" ht="15.75" hidden="1" customHeight="1">
      <c r="A1763" s="94" t="s">
        <v>388</v>
      </c>
      <c r="B1763" s="94" t="s">
        <v>198</v>
      </c>
      <c r="C1763" s="94">
        <v>768.962</v>
      </c>
      <c r="D1763" s="94">
        <v>769.197</v>
      </c>
      <c r="E1763" s="94">
        <v>0.235</v>
      </c>
      <c r="F1763" s="94" t="s">
        <v>256</v>
      </c>
      <c r="G1763" s="94" t="s">
        <v>50</v>
      </c>
    </row>
    <row r="1764" ht="15.75" hidden="1" customHeight="1">
      <c r="A1764" s="94" t="s">
        <v>388</v>
      </c>
      <c r="B1764" s="94" t="s">
        <v>198</v>
      </c>
      <c r="C1764" s="94">
        <v>5460.294</v>
      </c>
      <c r="D1764" s="94">
        <v>5460.657</v>
      </c>
      <c r="E1764" s="94">
        <v>0.363</v>
      </c>
      <c r="F1764" s="94" t="s">
        <v>257</v>
      </c>
      <c r="G1764" s="94" t="s">
        <v>50</v>
      </c>
    </row>
    <row r="1765" ht="15.75" hidden="1" customHeight="1">
      <c r="A1765" s="94" t="s">
        <v>388</v>
      </c>
      <c r="B1765" s="94" t="s">
        <v>198</v>
      </c>
      <c r="C1765" s="94">
        <v>5461.404</v>
      </c>
      <c r="D1765" s="94">
        <v>5462.112</v>
      </c>
      <c r="E1765" s="94">
        <v>0.708</v>
      </c>
      <c r="F1765" s="94" t="s">
        <v>257</v>
      </c>
      <c r="G1765" s="94" t="s">
        <v>50</v>
      </c>
    </row>
    <row r="1766" ht="15.75" hidden="1" customHeight="1">
      <c r="A1766" s="94" t="s">
        <v>388</v>
      </c>
      <c r="B1766" s="94" t="s">
        <v>198</v>
      </c>
      <c r="C1766" s="94">
        <v>5462.81</v>
      </c>
      <c r="D1766" s="94">
        <v>5463.697</v>
      </c>
      <c r="E1766" s="94">
        <v>0.887</v>
      </c>
      <c r="F1766" s="94" t="s">
        <v>259</v>
      </c>
      <c r="G1766" s="94" t="s">
        <v>50</v>
      </c>
    </row>
    <row r="1767" ht="15.75" hidden="1" customHeight="1">
      <c r="A1767" s="94" t="s">
        <v>388</v>
      </c>
      <c r="B1767" s="94" t="s">
        <v>198</v>
      </c>
      <c r="C1767" s="94">
        <v>5466.26</v>
      </c>
      <c r="D1767" s="94">
        <v>5467.367</v>
      </c>
      <c r="E1767" s="94">
        <v>1.107</v>
      </c>
      <c r="F1767" s="94" t="s">
        <v>257</v>
      </c>
      <c r="G1767" s="94" t="s">
        <v>50</v>
      </c>
    </row>
    <row r="1768" ht="15.75" hidden="1" customHeight="1">
      <c r="A1768" s="94" t="s">
        <v>388</v>
      </c>
      <c r="B1768" s="94" t="s">
        <v>198</v>
      </c>
      <c r="C1768" s="94">
        <v>5470.99</v>
      </c>
      <c r="D1768" s="94">
        <v>5471.93</v>
      </c>
      <c r="E1768" s="94">
        <v>0.94</v>
      </c>
      <c r="F1768" s="94" t="s">
        <v>259</v>
      </c>
      <c r="G1768" s="94" t="s">
        <v>50</v>
      </c>
    </row>
    <row r="1769" ht="15.75" hidden="1" customHeight="1">
      <c r="A1769" s="94" t="s">
        <v>388</v>
      </c>
      <c r="B1769" s="94" t="s">
        <v>198</v>
      </c>
      <c r="C1769" s="94">
        <v>5472.075</v>
      </c>
      <c r="D1769" s="94">
        <v>5474.613</v>
      </c>
      <c r="E1769" s="94">
        <v>2.538</v>
      </c>
      <c r="F1769" s="94" t="s">
        <v>259</v>
      </c>
      <c r="G1769" s="94" t="s">
        <v>50</v>
      </c>
    </row>
    <row r="1770" ht="15.75" hidden="1" customHeight="1">
      <c r="A1770" s="94" t="s">
        <v>388</v>
      </c>
      <c r="B1770" s="94" t="s">
        <v>198</v>
      </c>
      <c r="C1770" s="94">
        <v>5475.545</v>
      </c>
      <c r="D1770" s="94">
        <v>5475.792</v>
      </c>
      <c r="E1770" s="94">
        <v>0.247</v>
      </c>
      <c r="F1770" s="94" t="s">
        <v>259</v>
      </c>
      <c r="G1770" s="94" t="s">
        <v>50</v>
      </c>
    </row>
    <row r="1771" ht="15.75" hidden="1" customHeight="1">
      <c r="A1771" s="94" t="s">
        <v>388</v>
      </c>
      <c r="B1771" s="94" t="s">
        <v>198</v>
      </c>
      <c r="C1771" s="94">
        <v>5477.71</v>
      </c>
      <c r="D1771" s="94">
        <v>5478.381</v>
      </c>
      <c r="E1771" s="94">
        <v>0.671</v>
      </c>
      <c r="F1771" s="94" t="s">
        <v>259</v>
      </c>
      <c r="G1771" s="94" t="s">
        <v>50</v>
      </c>
    </row>
    <row r="1772" ht="15.75" hidden="1" customHeight="1">
      <c r="A1772" s="94" t="s">
        <v>388</v>
      </c>
      <c r="B1772" s="94" t="s">
        <v>198</v>
      </c>
      <c r="C1772" s="94">
        <v>5479.557</v>
      </c>
      <c r="D1772" s="94">
        <v>5481.612</v>
      </c>
      <c r="E1772" s="94">
        <v>2.055</v>
      </c>
      <c r="F1772" s="94" t="s">
        <v>259</v>
      </c>
      <c r="G1772" s="94" t="s">
        <v>50</v>
      </c>
    </row>
    <row r="1773" ht="15.75" hidden="1" customHeight="1">
      <c r="A1773" s="94" t="s">
        <v>388</v>
      </c>
      <c r="B1773" s="94" t="s">
        <v>198</v>
      </c>
      <c r="C1773" s="94">
        <v>5481.97</v>
      </c>
      <c r="D1773" s="94">
        <v>5482.373</v>
      </c>
      <c r="E1773" s="94">
        <v>0.403</v>
      </c>
      <c r="F1773" s="94" t="s">
        <v>259</v>
      </c>
      <c r="G1773" s="94" t="s">
        <v>50</v>
      </c>
    </row>
    <row r="1774" ht="15.75" hidden="1" customHeight="1">
      <c r="A1774" s="94" t="s">
        <v>388</v>
      </c>
      <c r="B1774" s="94" t="s">
        <v>198</v>
      </c>
      <c r="C1774" s="94">
        <v>5482.573</v>
      </c>
      <c r="D1774" s="94">
        <v>5485.891</v>
      </c>
      <c r="E1774" s="94">
        <v>3.318</v>
      </c>
      <c r="F1774" s="94" t="s">
        <v>259</v>
      </c>
      <c r="G1774" s="94" t="s">
        <v>50</v>
      </c>
    </row>
    <row r="1775" ht="15.75" hidden="1" customHeight="1">
      <c r="A1775" s="94" t="s">
        <v>388</v>
      </c>
      <c r="B1775" s="94" t="s">
        <v>198</v>
      </c>
      <c r="C1775" s="94">
        <v>5487.41</v>
      </c>
      <c r="D1775" s="94">
        <v>5487.85</v>
      </c>
      <c r="E1775" s="94">
        <v>0.44</v>
      </c>
      <c r="F1775" s="94" t="s">
        <v>259</v>
      </c>
      <c r="G1775" s="94" t="s">
        <v>50</v>
      </c>
    </row>
    <row r="1776" ht="15.75" hidden="1" customHeight="1">
      <c r="A1776" s="94" t="s">
        <v>388</v>
      </c>
      <c r="B1776" s="94" t="s">
        <v>198</v>
      </c>
      <c r="C1776" s="94">
        <v>5488.301</v>
      </c>
      <c r="D1776" s="94">
        <v>5488.683</v>
      </c>
      <c r="E1776" s="94">
        <v>0.382</v>
      </c>
      <c r="F1776" s="94" t="s">
        <v>259</v>
      </c>
      <c r="G1776" s="94" t="s">
        <v>50</v>
      </c>
    </row>
    <row r="1777" ht="15.75" hidden="1" customHeight="1">
      <c r="A1777" s="94" t="s">
        <v>388</v>
      </c>
      <c r="B1777" s="94" t="s">
        <v>198</v>
      </c>
      <c r="C1777" s="94">
        <v>5491.689</v>
      </c>
      <c r="D1777" s="94">
        <v>5492.915</v>
      </c>
      <c r="E1777" s="94">
        <v>1.226</v>
      </c>
      <c r="F1777" s="94" t="s">
        <v>259</v>
      </c>
      <c r="G1777" s="94" t="s">
        <v>50</v>
      </c>
    </row>
    <row r="1778" ht="15.75" hidden="1" customHeight="1">
      <c r="A1778" s="94" t="s">
        <v>388</v>
      </c>
      <c r="B1778" s="94" t="s">
        <v>198</v>
      </c>
      <c r="C1778" s="94">
        <v>5495.068</v>
      </c>
      <c r="D1778" s="94">
        <v>5497.649</v>
      </c>
      <c r="E1778" s="94">
        <v>2.581</v>
      </c>
      <c r="F1778" s="94" t="s">
        <v>259</v>
      </c>
      <c r="G1778" s="94" t="s">
        <v>50</v>
      </c>
    </row>
    <row r="1779" ht="15.75" hidden="1" customHeight="1">
      <c r="A1779" s="94" t="s">
        <v>388</v>
      </c>
      <c r="B1779" s="94" t="s">
        <v>198</v>
      </c>
      <c r="C1779" s="94">
        <v>5498.757</v>
      </c>
      <c r="D1779" s="94">
        <v>5501.928</v>
      </c>
      <c r="E1779" s="94">
        <v>3.171</v>
      </c>
      <c r="F1779" s="94" t="s">
        <v>259</v>
      </c>
      <c r="G1779" s="94" t="s">
        <v>50</v>
      </c>
    </row>
    <row r="1780" ht="15.75" hidden="1" customHeight="1">
      <c r="A1780" s="94" t="s">
        <v>388</v>
      </c>
      <c r="B1780" s="94" t="s">
        <v>198</v>
      </c>
      <c r="C1780" s="94">
        <v>5504.747</v>
      </c>
      <c r="D1780" s="94">
        <v>5505.74</v>
      </c>
      <c r="E1780" s="94">
        <v>0.993</v>
      </c>
      <c r="F1780" s="94" t="s">
        <v>259</v>
      </c>
      <c r="G1780" s="94" t="s">
        <v>50</v>
      </c>
    </row>
    <row r="1781" ht="15.75" hidden="1" customHeight="1">
      <c r="A1781" s="94" t="s">
        <v>388</v>
      </c>
      <c r="B1781" s="94" t="s">
        <v>198</v>
      </c>
      <c r="C1781" s="94">
        <v>5506.316</v>
      </c>
      <c r="D1781" s="94">
        <v>5507.328</v>
      </c>
      <c r="E1781" s="94">
        <v>1.012</v>
      </c>
      <c r="F1781" s="94" t="s">
        <v>259</v>
      </c>
      <c r="G1781" s="94" t="s">
        <v>50</v>
      </c>
    </row>
    <row r="1782" ht="15.75" hidden="1" customHeight="1">
      <c r="A1782" s="94" t="s">
        <v>388</v>
      </c>
      <c r="B1782" s="94" t="s">
        <v>198</v>
      </c>
      <c r="C1782" s="94">
        <v>5507.618</v>
      </c>
      <c r="D1782" s="94">
        <v>5508.201</v>
      </c>
      <c r="E1782" s="94">
        <v>0.583</v>
      </c>
      <c r="F1782" s="94" t="s">
        <v>259</v>
      </c>
      <c r="G1782" s="94" t="s">
        <v>50</v>
      </c>
    </row>
    <row r="1783" ht="15.75" hidden="1" customHeight="1">
      <c r="A1783" s="94" t="s">
        <v>388</v>
      </c>
      <c r="B1783" s="94" t="s">
        <v>198</v>
      </c>
      <c r="C1783" s="94">
        <v>5511.013</v>
      </c>
      <c r="D1783" s="94">
        <v>5511.288</v>
      </c>
      <c r="E1783" s="94">
        <v>0.275</v>
      </c>
      <c r="F1783" s="94" t="s">
        <v>259</v>
      </c>
      <c r="G1783" s="94" t="s">
        <v>50</v>
      </c>
    </row>
    <row r="1784" ht="15.75" hidden="1" customHeight="1">
      <c r="A1784" s="94" t="s">
        <v>388</v>
      </c>
      <c r="B1784" s="94" t="s">
        <v>198</v>
      </c>
      <c r="C1784" s="94">
        <v>5517.451</v>
      </c>
      <c r="D1784" s="94">
        <v>5519.464</v>
      </c>
      <c r="E1784" s="94">
        <v>2.013</v>
      </c>
      <c r="F1784" s="94" t="s">
        <v>259</v>
      </c>
      <c r="G1784" s="94" t="s">
        <v>50</v>
      </c>
    </row>
    <row r="1785" ht="15.75" hidden="1" customHeight="1">
      <c r="A1785" s="94" t="s">
        <v>388</v>
      </c>
      <c r="B1785" s="94" t="s">
        <v>198</v>
      </c>
      <c r="C1785" s="94">
        <v>11469.969</v>
      </c>
      <c r="D1785" s="94">
        <v>11470.347</v>
      </c>
      <c r="E1785" s="94">
        <v>0.378</v>
      </c>
      <c r="F1785" s="94" t="s">
        <v>256</v>
      </c>
      <c r="G1785" s="94" t="s">
        <v>50</v>
      </c>
    </row>
    <row r="1786" ht="15.75" hidden="1" customHeight="1">
      <c r="A1786" s="94" t="s">
        <v>388</v>
      </c>
      <c r="B1786" s="94" t="s">
        <v>198</v>
      </c>
      <c r="C1786" s="94">
        <v>11473.81</v>
      </c>
      <c r="D1786" s="94">
        <v>11474.66</v>
      </c>
      <c r="E1786" s="94">
        <v>0.85</v>
      </c>
      <c r="F1786" s="94" t="s">
        <v>256</v>
      </c>
      <c r="G1786" s="94" t="s">
        <v>50</v>
      </c>
    </row>
    <row r="1787" ht="15.75" hidden="1" customHeight="1">
      <c r="A1787" s="94" t="s">
        <v>388</v>
      </c>
      <c r="B1787" s="94" t="s">
        <v>198</v>
      </c>
      <c r="C1787" s="94">
        <v>11475.19</v>
      </c>
      <c r="D1787" s="94">
        <v>11476.368</v>
      </c>
      <c r="E1787" s="94">
        <v>1.178</v>
      </c>
      <c r="F1787" s="94" t="s">
        <v>256</v>
      </c>
      <c r="G1787" s="94" t="s">
        <v>50</v>
      </c>
    </row>
    <row r="1788" ht="15.75" hidden="1" customHeight="1">
      <c r="A1788" s="94" t="s">
        <v>388</v>
      </c>
      <c r="B1788" s="94" t="s">
        <v>198</v>
      </c>
      <c r="C1788" s="94">
        <v>11476.919</v>
      </c>
      <c r="D1788" s="94">
        <v>11477.366</v>
      </c>
      <c r="E1788" s="94">
        <v>0.447</v>
      </c>
      <c r="F1788" s="94" t="s">
        <v>256</v>
      </c>
      <c r="G1788" s="94" t="s">
        <v>50</v>
      </c>
    </row>
    <row r="1789" ht="15.75" hidden="1" customHeight="1">
      <c r="A1789" s="94" t="s">
        <v>388</v>
      </c>
      <c r="B1789" s="94" t="s">
        <v>198</v>
      </c>
      <c r="C1789" s="94">
        <v>11483.087</v>
      </c>
      <c r="D1789" s="94">
        <v>11484.93</v>
      </c>
      <c r="E1789" s="94">
        <v>1.843</v>
      </c>
      <c r="F1789" s="94" t="s">
        <v>256</v>
      </c>
      <c r="G1789" s="94" t="s">
        <v>50</v>
      </c>
    </row>
    <row r="1790" ht="15.75" hidden="1" customHeight="1">
      <c r="A1790" s="94" t="s">
        <v>388</v>
      </c>
      <c r="B1790" s="94" t="s">
        <v>198</v>
      </c>
      <c r="C1790" s="94">
        <v>11487.35</v>
      </c>
      <c r="D1790" s="94">
        <v>11488.492</v>
      </c>
      <c r="E1790" s="94">
        <v>1.142</v>
      </c>
      <c r="F1790" s="94" t="s">
        <v>256</v>
      </c>
      <c r="G1790" s="94" t="s">
        <v>50</v>
      </c>
    </row>
    <row r="1791" ht="15.75" hidden="1" customHeight="1">
      <c r="A1791" s="94" t="s">
        <v>388</v>
      </c>
      <c r="B1791" s="94" t="s">
        <v>198</v>
      </c>
      <c r="C1791" s="94">
        <v>11489.243</v>
      </c>
      <c r="D1791" s="94">
        <v>11490.582</v>
      </c>
      <c r="E1791" s="94">
        <v>1.339</v>
      </c>
      <c r="F1791" s="94" t="s">
        <v>256</v>
      </c>
      <c r="G1791" s="94" t="s">
        <v>50</v>
      </c>
    </row>
    <row r="1792" ht="15.75" hidden="1" customHeight="1">
      <c r="A1792" s="94" t="s">
        <v>388</v>
      </c>
      <c r="B1792" s="94" t="s">
        <v>198</v>
      </c>
      <c r="C1792" s="94">
        <v>11491.796</v>
      </c>
      <c r="D1792" s="94">
        <v>11492.112</v>
      </c>
      <c r="E1792" s="94">
        <v>0.316</v>
      </c>
      <c r="F1792" s="94" t="s">
        <v>256</v>
      </c>
      <c r="G1792" s="94" t="s">
        <v>50</v>
      </c>
    </row>
    <row r="1793" ht="15.75" hidden="1" customHeight="1">
      <c r="A1793" s="94" t="s">
        <v>388</v>
      </c>
      <c r="B1793" s="94" t="s">
        <v>198</v>
      </c>
      <c r="C1793" s="94">
        <v>11494.06</v>
      </c>
      <c r="D1793" s="94">
        <v>11494.731</v>
      </c>
      <c r="E1793" s="94">
        <v>0.671</v>
      </c>
      <c r="F1793" s="94" t="s">
        <v>256</v>
      </c>
      <c r="G1793" s="94" t="s">
        <v>50</v>
      </c>
    </row>
    <row r="1794" ht="15.75" hidden="1" customHeight="1">
      <c r="A1794" s="94" t="s">
        <v>388</v>
      </c>
      <c r="B1794" s="94" t="s">
        <v>198</v>
      </c>
      <c r="C1794" s="94">
        <v>11497.061</v>
      </c>
      <c r="D1794" s="94">
        <v>11497.637</v>
      </c>
      <c r="E1794" s="94">
        <v>0.576</v>
      </c>
      <c r="F1794" s="94" t="s">
        <v>256</v>
      </c>
      <c r="G1794" s="94" t="s">
        <v>50</v>
      </c>
    </row>
    <row r="1795" ht="15.75" hidden="1" customHeight="1">
      <c r="A1795" s="94" t="s">
        <v>388</v>
      </c>
      <c r="B1795" s="94" t="s">
        <v>198</v>
      </c>
      <c r="C1795" s="94">
        <v>11499.89</v>
      </c>
      <c r="D1795" s="94">
        <v>11500.984</v>
      </c>
      <c r="E1795" s="94">
        <v>1.094</v>
      </c>
      <c r="F1795" s="94" t="s">
        <v>256</v>
      </c>
      <c r="G1795" s="94" t="s">
        <v>50</v>
      </c>
    </row>
    <row r="1796" ht="15.75" hidden="1" customHeight="1">
      <c r="A1796" s="94" t="s">
        <v>388</v>
      </c>
      <c r="B1796" s="94" t="s">
        <v>198</v>
      </c>
      <c r="C1796" s="94">
        <v>11504.345</v>
      </c>
      <c r="D1796" s="94">
        <v>11505.044</v>
      </c>
      <c r="E1796" s="94">
        <v>0.699</v>
      </c>
      <c r="F1796" s="94" t="s">
        <v>256</v>
      </c>
      <c r="G1796" s="94" t="s">
        <v>50</v>
      </c>
    </row>
    <row r="1797" ht="15.75" hidden="1" customHeight="1">
      <c r="A1797" s="94" t="s">
        <v>388</v>
      </c>
      <c r="B1797" s="94" t="s">
        <v>198</v>
      </c>
      <c r="C1797" s="94">
        <v>11508.04</v>
      </c>
      <c r="D1797" s="94">
        <v>11508.953</v>
      </c>
      <c r="E1797" s="94">
        <v>0.913</v>
      </c>
      <c r="F1797" s="94" t="s">
        <v>256</v>
      </c>
      <c r="G1797" s="94" t="s">
        <v>50</v>
      </c>
    </row>
    <row r="1798" ht="15.75" hidden="1" customHeight="1">
      <c r="A1798" s="94" t="s">
        <v>388</v>
      </c>
      <c r="B1798" s="94" t="s">
        <v>198</v>
      </c>
      <c r="C1798" s="94">
        <v>11512.515</v>
      </c>
      <c r="D1798" s="94">
        <v>11513.85</v>
      </c>
      <c r="E1798" s="94">
        <v>1.335</v>
      </c>
      <c r="F1798" s="94" t="s">
        <v>256</v>
      </c>
      <c r="G1798" s="94" t="s">
        <v>50</v>
      </c>
    </row>
    <row r="1799" ht="15.75" hidden="1" customHeight="1">
      <c r="A1799" s="94" t="s">
        <v>388</v>
      </c>
      <c r="B1799" s="94" t="s">
        <v>198</v>
      </c>
      <c r="C1799" s="94">
        <v>11517.606</v>
      </c>
      <c r="D1799" s="94">
        <v>11518.642</v>
      </c>
      <c r="E1799" s="94">
        <v>1.036</v>
      </c>
      <c r="F1799" s="94" t="s">
        <v>256</v>
      </c>
      <c r="G1799" s="94" t="s">
        <v>50</v>
      </c>
    </row>
    <row r="1800" ht="15.75" hidden="1" customHeight="1">
      <c r="A1800" s="94" t="s">
        <v>388</v>
      </c>
      <c r="B1800" s="94" t="s">
        <v>198</v>
      </c>
      <c r="C1800" s="94">
        <v>12086.704</v>
      </c>
      <c r="D1800" s="94">
        <v>12086.945</v>
      </c>
      <c r="E1800" s="94">
        <v>0.241</v>
      </c>
      <c r="F1800" s="94" t="s">
        <v>257</v>
      </c>
      <c r="G1800" s="94" t="s">
        <v>50</v>
      </c>
    </row>
    <row r="1801" ht="15.75" hidden="1" customHeight="1">
      <c r="A1801" s="94" t="s">
        <v>388</v>
      </c>
      <c r="B1801" s="94" t="s">
        <v>198</v>
      </c>
      <c r="C1801" s="94">
        <v>12088.383</v>
      </c>
      <c r="D1801" s="94">
        <v>12088.802</v>
      </c>
      <c r="E1801" s="94">
        <v>0.419</v>
      </c>
      <c r="F1801" s="94" t="s">
        <v>259</v>
      </c>
      <c r="G1801" s="94" t="s">
        <v>50</v>
      </c>
    </row>
    <row r="1802" ht="15.75" hidden="1" customHeight="1">
      <c r="A1802" s="94" t="s">
        <v>388</v>
      </c>
      <c r="B1802" s="94" t="s">
        <v>198</v>
      </c>
      <c r="C1802" s="94">
        <v>12089.098</v>
      </c>
      <c r="D1802" s="94">
        <v>12090.18</v>
      </c>
      <c r="E1802" s="94">
        <v>1.082</v>
      </c>
      <c r="F1802" s="94" t="s">
        <v>259</v>
      </c>
      <c r="G1802" s="94" t="s">
        <v>50</v>
      </c>
    </row>
    <row r="1803" ht="15.75" hidden="1" customHeight="1">
      <c r="A1803" s="94" t="s">
        <v>388</v>
      </c>
      <c r="B1803" s="94" t="s">
        <v>198</v>
      </c>
      <c r="C1803" s="94">
        <v>12095.301</v>
      </c>
      <c r="D1803" s="94">
        <v>12096.295</v>
      </c>
      <c r="E1803" s="94">
        <v>0.994</v>
      </c>
      <c r="F1803" s="94" t="s">
        <v>259</v>
      </c>
      <c r="G1803" s="94" t="s">
        <v>50</v>
      </c>
    </row>
    <row r="1804" ht="15.75" hidden="1" customHeight="1">
      <c r="A1804" s="94" t="s">
        <v>388</v>
      </c>
      <c r="B1804" s="94" t="s">
        <v>198</v>
      </c>
      <c r="C1804" s="94">
        <v>12096.569</v>
      </c>
      <c r="D1804" s="94">
        <v>12097.143</v>
      </c>
      <c r="E1804" s="94">
        <v>0.574</v>
      </c>
      <c r="F1804" s="94" t="s">
        <v>259</v>
      </c>
      <c r="G1804" s="94" t="s">
        <v>50</v>
      </c>
    </row>
    <row r="1805" ht="15.75" hidden="1" customHeight="1">
      <c r="A1805" s="94" t="s">
        <v>388</v>
      </c>
      <c r="B1805" s="94" t="s">
        <v>198</v>
      </c>
      <c r="C1805" s="94">
        <v>12097.552</v>
      </c>
      <c r="D1805" s="94">
        <v>12098.558</v>
      </c>
      <c r="E1805" s="94">
        <v>1.006</v>
      </c>
      <c r="F1805" s="94" t="s">
        <v>259</v>
      </c>
      <c r="G1805" s="94" t="s">
        <v>50</v>
      </c>
    </row>
    <row r="1806" ht="15.75" hidden="1" customHeight="1">
      <c r="A1806" s="94" t="s">
        <v>388</v>
      </c>
      <c r="B1806" s="94" t="s">
        <v>198</v>
      </c>
      <c r="C1806" s="94">
        <v>12108.174</v>
      </c>
      <c r="D1806" s="94">
        <v>12109.889</v>
      </c>
      <c r="E1806" s="94">
        <v>1.715</v>
      </c>
      <c r="F1806" s="94" t="s">
        <v>259</v>
      </c>
      <c r="G1806" s="94" t="s">
        <v>50</v>
      </c>
    </row>
    <row r="1807" ht="15.75" hidden="1" customHeight="1">
      <c r="A1807" s="94" t="s">
        <v>388</v>
      </c>
      <c r="B1807" s="94" t="s">
        <v>198</v>
      </c>
      <c r="C1807" s="94">
        <v>12110.235</v>
      </c>
      <c r="D1807" s="94">
        <v>12110.912</v>
      </c>
      <c r="E1807" s="94">
        <v>0.677</v>
      </c>
      <c r="F1807" s="94" t="s">
        <v>259</v>
      </c>
      <c r="G1807" s="94" t="s">
        <v>50</v>
      </c>
    </row>
    <row r="1808" ht="15.75" hidden="1" customHeight="1">
      <c r="A1808" s="94" t="s">
        <v>388</v>
      </c>
      <c r="B1808" s="94" t="s">
        <v>198</v>
      </c>
      <c r="C1808" s="94">
        <v>12111.12</v>
      </c>
      <c r="D1808" s="94">
        <v>12112.1</v>
      </c>
      <c r="E1808" s="94">
        <v>0.98</v>
      </c>
      <c r="F1808" s="94" t="s">
        <v>259</v>
      </c>
      <c r="G1808" s="94" t="s">
        <v>50</v>
      </c>
    </row>
    <row r="1809" ht="15.75" hidden="1" customHeight="1">
      <c r="A1809" s="94" t="s">
        <v>388</v>
      </c>
      <c r="B1809" s="94" t="s">
        <v>198</v>
      </c>
      <c r="C1809" s="94">
        <v>12112.951</v>
      </c>
      <c r="D1809" s="94">
        <v>12113.43</v>
      </c>
      <c r="E1809" s="94">
        <v>0.479</v>
      </c>
      <c r="F1809" s="94" t="s">
        <v>257</v>
      </c>
      <c r="G1809" s="94" t="s">
        <v>50</v>
      </c>
    </row>
    <row r="1810" ht="15.75" hidden="1" customHeight="1">
      <c r="A1810" s="94" t="s">
        <v>388</v>
      </c>
      <c r="B1810" s="94" t="s">
        <v>198</v>
      </c>
      <c r="C1810" s="94">
        <v>38947.613</v>
      </c>
      <c r="D1810" s="94">
        <v>38948.155</v>
      </c>
      <c r="E1810" s="94">
        <v>0.542</v>
      </c>
      <c r="F1810" s="94" t="s">
        <v>259</v>
      </c>
      <c r="G1810" s="94" t="s">
        <v>50</v>
      </c>
    </row>
    <row r="1811" ht="15.75" hidden="1" customHeight="1">
      <c r="A1811" s="94" t="s">
        <v>388</v>
      </c>
      <c r="B1811" s="94" t="s">
        <v>198</v>
      </c>
      <c r="C1811" s="94">
        <v>38949.093</v>
      </c>
      <c r="D1811" s="94">
        <v>38949.485</v>
      </c>
      <c r="E1811" s="94">
        <v>0.392</v>
      </c>
      <c r="F1811" s="94" t="s">
        <v>257</v>
      </c>
      <c r="G1811" s="94" t="s">
        <v>50</v>
      </c>
    </row>
    <row r="1812" ht="15.75" hidden="1" customHeight="1">
      <c r="A1812" s="94" t="s">
        <v>388</v>
      </c>
      <c r="B1812" s="94" t="s">
        <v>198</v>
      </c>
      <c r="C1812" s="94">
        <v>38957.901</v>
      </c>
      <c r="D1812" s="94">
        <v>38958.539</v>
      </c>
      <c r="E1812" s="94">
        <v>0.638</v>
      </c>
      <c r="F1812" s="94" t="s">
        <v>256</v>
      </c>
      <c r="G1812" s="94" t="s">
        <v>50</v>
      </c>
    </row>
    <row r="1813" ht="15.75" hidden="1" customHeight="1">
      <c r="A1813" s="94" t="s">
        <v>388</v>
      </c>
      <c r="B1813" s="94" t="s">
        <v>198</v>
      </c>
      <c r="C1813" s="94">
        <v>38958.698</v>
      </c>
      <c r="D1813" s="94">
        <v>38959.259</v>
      </c>
      <c r="E1813" s="94">
        <v>0.561</v>
      </c>
      <c r="F1813" s="94" t="s">
        <v>256</v>
      </c>
      <c r="G1813" s="94" t="s">
        <v>50</v>
      </c>
    </row>
    <row r="1814" ht="15.75" hidden="1" customHeight="1">
      <c r="A1814" s="94" t="s">
        <v>388</v>
      </c>
      <c r="B1814" s="94" t="s">
        <v>198</v>
      </c>
      <c r="C1814" s="94">
        <v>38961.327</v>
      </c>
      <c r="D1814" s="94">
        <v>38962.155</v>
      </c>
      <c r="E1814" s="94">
        <v>0.828</v>
      </c>
      <c r="F1814" s="94" t="s">
        <v>258</v>
      </c>
      <c r="G1814" s="94" t="s">
        <v>50</v>
      </c>
    </row>
    <row r="1815" ht="15.75" hidden="1" customHeight="1">
      <c r="A1815" s="94" t="s">
        <v>388</v>
      </c>
      <c r="B1815" s="94" t="s">
        <v>198</v>
      </c>
      <c r="C1815" s="94">
        <v>38962.549</v>
      </c>
      <c r="D1815" s="94">
        <v>38963.213</v>
      </c>
      <c r="E1815" s="94">
        <v>0.664</v>
      </c>
      <c r="F1815" s="94" t="s">
        <v>259</v>
      </c>
      <c r="G1815" s="94" t="s">
        <v>50</v>
      </c>
    </row>
    <row r="1816" ht="15.75" hidden="1" customHeight="1">
      <c r="A1816" s="94" t="s">
        <v>388</v>
      </c>
      <c r="B1816" s="94" t="s">
        <v>198</v>
      </c>
      <c r="C1816" s="94">
        <v>38963.512</v>
      </c>
      <c r="D1816" s="94">
        <v>38964.459</v>
      </c>
      <c r="E1816" s="94">
        <v>0.947</v>
      </c>
      <c r="F1816" s="94" t="s">
        <v>257</v>
      </c>
      <c r="G1816" s="94" t="s">
        <v>50</v>
      </c>
    </row>
    <row r="1817" ht="15.75" hidden="1" customHeight="1">
      <c r="A1817" s="94" t="s">
        <v>388</v>
      </c>
      <c r="B1817" s="94" t="s">
        <v>198</v>
      </c>
      <c r="C1817" s="94">
        <v>38964.814</v>
      </c>
      <c r="D1817" s="94">
        <v>38965.839</v>
      </c>
      <c r="E1817" s="94">
        <v>1.025</v>
      </c>
      <c r="F1817" s="94" t="s">
        <v>259</v>
      </c>
      <c r="G1817" s="94" t="s">
        <v>50</v>
      </c>
    </row>
    <row r="1818" ht="15.75" hidden="1" customHeight="1">
      <c r="A1818" s="94" t="s">
        <v>388</v>
      </c>
      <c r="B1818" s="94" t="s">
        <v>198</v>
      </c>
      <c r="C1818" s="94">
        <v>38966.469</v>
      </c>
      <c r="D1818" s="94">
        <v>38967.799</v>
      </c>
      <c r="E1818" s="94">
        <v>1.33</v>
      </c>
      <c r="F1818" s="94" t="s">
        <v>256</v>
      </c>
      <c r="G1818" s="94" t="s">
        <v>50</v>
      </c>
    </row>
    <row r="1819" ht="15.75" hidden="1" customHeight="1">
      <c r="A1819" s="94" t="s">
        <v>388</v>
      </c>
      <c r="B1819" s="94" t="s">
        <v>198</v>
      </c>
      <c r="C1819" s="94">
        <v>38973.344</v>
      </c>
      <c r="D1819" s="94">
        <v>38974.498</v>
      </c>
      <c r="E1819" s="94">
        <v>1.154</v>
      </c>
      <c r="F1819" s="94" t="s">
        <v>256</v>
      </c>
      <c r="G1819" s="94" t="s">
        <v>50</v>
      </c>
    </row>
    <row r="1820" ht="15.75" hidden="1" customHeight="1">
      <c r="A1820" s="94" t="s">
        <v>388</v>
      </c>
      <c r="B1820" s="94" t="s">
        <v>198</v>
      </c>
      <c r="C1820" s="94">
        <v>38975.138</v>
      </c>
      <c r="D1820" s="94">
        <v>38975.57</v>
      </c>
      <c r="E1820" s="94">
        <v>0.432</v>
      </c>
      <c r="F1820" s="94" t="s">
        <v>257</v>
      </c>
      <c r="G1820" s="94" t="s">
        <v>50</v>
      </c>
    </row>
    <row r="1821" ht="15.75" customHeight="1">
      <c r="A1821" s="94" t="s">
        <v>203</v>
      </c>
      <c r="B1821" s="94" t="s">
        <v>203</v>
      </c>
      <c r="C1821" s="94">
        <v>11470.371</v>
      </c>
      <c r="D1821" s="94">
        <v>11471.317</v>
      </c>
      <c r="E1821" s="94">
        <v>0.946</v>
      </c>
      <c r="F1821" s="94" t="s">
        <v>650</v>
      </c>
      <c r="G1821" s="94" t="s">
        <v>50</v>
      </c>
    </row>
    <row r="1822" ht="15.75" customHeight="1">
      <c r="A1822" s="94" t="s">
        <v>203</v>
      </c>
      <c r="B1822" s="94" t="s">
        <v>203</v>
      </c>
      <c r="C1822" s="94">
        <v>11479.677</v>
      </c>
      <c r="D1822" s="94">
        <v>11480.631</v>
      </c>
      <c r="E1822" s="94">
        <v>0.954</v>
      </c>
      <c r="F1822" s="94" t="s">
        <v>288</v>
      </c>
      <c r="G1822" s="94" t="s">
        <v>50</v>
      </c>
    </row>
    <row r="1823" ht="15.75" customHeight="1">
      <c r="A1823" s="94" t="s">
        <v>203</v>
      </c>
      <c r="B1823" s="94" t="s">
        <v>203</v>
      </c>
      <c r="C1823" s="94">
        <v>11481.906</v>
      </c>
      <c r="D1823" s="94">
        <v>11482.721</v>
      </c>
      <c r="E1823" s="94">
        <v>0.815</v>
      </c>
      <c r="F1823" s="94" t="s">
        <v>651</v>
      </c>
      <c r="G1823" s="94" t="s">
        <v>50</v>
      </c>
    </row>
    <row r="1824" ht="15.75" customHeight="1">
      <c r="A1824" s="94" t="s">
        <v>203</v>
      </c>
      <c r="B1824" s="94" t="s">
        <v>203</v>
      </c>
      <c r="C1824" s="94">
        <v>11488.947</v>
      </c>
      <c r="D1824" s="94">
        <v>11490.723</v>
      </c>
      <c r="E1824" s="94">
        <v>1.776</v>
      </c>
      <c r="F1824" s="94" t="s">
        <v>652</v>
      </c>
      <c r="G1824" s="94" t="s">
        <v>50</v>
      </c>
    </row>
    <row r="1825" ht="15.75" customHeight="1">
      <c r="A1825" s="94" t="s">
        <v>203</v>
      </c>
      <c r="B1825" s="94" t="s">
        <v>203</v>
      </c>
      <c r="C1825" s="94">
        <v>11498.708</v>
      </c>
      <c r="D1825" s="94">
        <v>11499.092</v>
      </c>
      <c r="E1825" s="94">
        <v>0.384</v>
      </c>
      <c r="F1825" s="94" t="s">
        <v>288</v>
      </c>
      <c r="G1825" s="94" t="s">
        <v>50</v>
      </c>
    </row>
    <row r="1826" ht="15.75" customHeight="1">
      <c r="A1826" s="94" t="s">
        <v>203</v>
      </c>
      <c r="B1826" s="94" t="s">
        <v>203</v>
      </c>
      <c r="C1826" s="94">
        <v>11507.239</v>
      </c>
      <c r="D1826" s="94">
        <v>11507.911</v>
      </c>
      <c r="E1826" s="94">
        <v>0.672</v>
      </c>
      <c r="F1826" s="94" t="s">
        <v>288</v>
      </c>
      <c r="G1826" s="94" t="s">
        <v>50</v>
      </c>
    </row>
    <row r="1827" ht="15.75" customHeight="1">
      <c r="A1827" s="94" t="s">
        <v>203</v>
      </c>
      <c r="B1827" s="94" t="s">
        <v>203</v>
      </c>
      <c r="C1827" s="94">
        <v>11509.715</v>
      </c>
      <c r="D1827" s="94">
        <v>11510.249</v>
      </c>
      <c r="E1827" s="94">
        <v>0.534</v>
      </c>
      <c r="F1827" s="94" t="s">
        <v>653</v>
      </c>
      <c r="G1827" s="94" t="s">
        <v>50</v>
      </c>
    </row>
    <row r="1828" ht="15.75" customHeight="1">
      <c r="A1828" s="94" t="s">
        <v>203</v>
      </c>
      <c r="B1828" s="94" t="s">
        <v>203</v>
      </c>
      <c r="C1828" s="94">
        <v>11511.417</v>
      </c>
      <c r="D1828" s="94">
        <v>11512.298</v>
      </c>
      <c r="E1828" s="94">
        <v>0.881</v>
      </c>
      <c r="F1828" s="94" t="s">
        <v>288</v>
      </c>
      <c r="G1828" s="94" t="s">
        <v>50</v>
      </c>
    </row>
    <row r="1829" ht="15.75" customHeight="1">
      <c r="A1829" s="94" t="s">
        <v>203</v>
      </c>
      <c r="B1829" s="94" t="s">
        <v>203</v>
      </c>
      <c r="C1829" s="94">
        <v>11517.22</v>
      </c>
      <c r="D1829" s="94">
        <v>11517.653</v>
      </c>
      <c r="E1829" s="94">
        <v>0.433</v>
      </c>
      <c r="F1829" s="94">
        <v>0.0</v>
      </c>
      <c r="G1829" s="94" t="s">
        <v>50</v>
      </c>
    </row>
    <row r="1830" ht="15.75" customHeight="1">
      <c r="A1830" s="94" t="s">
        <v>203</v>
      </c>
      <c r="B1830" s="94" t="s">
        <v>203</v>
      </c>
      <c r="C1830" s="94">
        <v>12084.306</v>
      </c>
      <c r="D1830" s="94">
        <v>12084.688</v>
      </c>
      <c r="E1830" s="94">
        <v>0.382</v>
      </c>
      <c r="F1830" s="94" t="s">
        <v>654</v>
      </c>
      <c r="G1830" s="94" t="s">
        <v>50</v>
      </c>
    </row>
    <row r="1831" ht="15.75" customHeight="1">
      <c r="A1831" s="94" t="s">
        <v>203</v>
      </c>
      <c r="B1831" s="94" t="s">
        <v>203</v>
      </c>
      <c r="C1831" s="94">
        <v>12091.861</v>
      </c>
      <c r="D1831" s="94">
        <v>12092.389</v>
      </c>
      <c r="E1831" s="94">
        <v>0.528</v>
      </c>
      <c r="F1831" s="94" t="s">
        <v>655</v>
      </c>
      <c r="G1831" s="94" t="s">
        <v>50</v>
      </c>
    </row>
    <row r="1832" ht="15.75" customHeight="1">
      <c r="A1832" s="94" t="s">
        <v>203</v>
      </c>
      <c r="B1832" s="94" t="s">
        <v>203</v>
      </c>
      <c r="C1832" s="94">
        <v>12092.712</v>
      </c>
      <c r="D1832" s="94">
        <v>12094.054</v>
      </c>
      <c r="E1832" s="94">
        <v>1.342</v>
      </c>
      <c r="F1832" s="94" t="s">
        <v>656</v>
      </c>
      <c r="G1832" s="94" t="s">
        <v>50</v>
      </c>
    </row>
    <row r="1833" ht="15.75" customHeight="1">
      <c r="A1833" s="94" t="s">
        <v>203</v>
      </c>
      <c r="B1833" s="94" t="s">
        <v>203</v>
      </c>
      <c r="C1833" s="94">
        <v>12112.867</v>
      </c>
      <c r="D1833" s="94">
        <v>12113.891</v>
      </c>
      <c r="E1833" s="94">
        <v>1.024</v>
      </c>
      <c r="F1833" s="94" t="s">
        <v>657</v>
      </c>
      <c r="G1833" s="94" t="s">
        <v>50</v>
      </c>
    </row>
    <row r="1834" ht="15.75" customHeight="1">
      <c r="A1834" s="94" t="s">
        <v>203</v>
      </c>
      <c r="B1834" s="94" t="s">
        <v>203</v>
      </c>
      <c r="C1834" s="94">
        <v>12115.477</v>
      </c>
      <c r="D1834" s="94">
        <v>12116.395</v>
      </c>
      <c r="E1834" s="94">
        <v>0.918</v>
      </c>
      <c r="F1834" s="94" t="s">
        <v>658</v>
      </c>
      <c r="G1834" s="94" t="s">
        <v>50</v>
      </c>
    </row>
    <row r="1835" ht="15.75" customHeight="1">
      <c r="A1835" s="94" t="s">
        <v>203</v>
      </c>
      <c r="B1835" s="94" t="s">
        <v>203</v>
      </c>
      <c r="C1835" s="94">
        <v>12116.627</v>
      </c>
      <c r="D1835" s="94">
        <v>12116.895</v>
      </c>
      <c r="E1835" s="94">
        <v>0.268</v>
      </c>
      <c r="F1835" s="94" t="s">
        <v>288</v>
      </c>
      <c r="G1835" s="94" t="s">
        <v>50</v>
      </c>
    </row>
    <row r="1836" ht="15.75" hidden="1" customHeight="1">
      <c r="A1836" s="94" t="s">
        <v>659</v>
      </c>
      <c r="B1836" s="94" t="s">
        <v>201</v>
      </c>
      <c r="C1836" s="94">
        <v>12064.419</v>
      </c>
      <c r="D1836" s="94">
        <v>12065.248</v>
      </c>
      <c r="E1836" s="94">
        <v>0.829</v>
      </c>
      <c r="F1836" s="94" t="s">
        <v>259</v>
      </c>
      <c r="G1836" s="94" t="s">
        <v>50</v>
      </c>
    </row>
    <row r="1837" ht="15.75" hidden="1" customHeight="1">
      <c r="A1837" s="94" t="s">
        <v>659</v>
      </c>
      <c r="B1837" s="94" t="s">
        <v>201</v>
      </c>
      <c r="C1837" s="94">
        <v>12066.567</v>
      </c>
      <c r="D1837" s="94">
        <v>12068.063</v>
      </c>
      <c r="E1837" s="94">
        <v>1.496</v>
      </c>
      <c r="F1837" s="94" t="s">
        <v>259</v>
      </c>
      <c r="G1837" s="94" t="s">
        <v>50</v>
      </c>
    </row>
    <row r="1838" ht="15.75" hidden="1" customHeight="1">
      <c r="A1838" s="94" t="s">
        <v>659</v>
      </c>
      <c r="B1838" s="94" t="s">
        <v>201</v>
      </c>
      <c r="C1838" s="94">
        <v>12069.263</v>
      </c>
      <c r="D1838" s="94">
        <v>12070.267</v>
      </c>
      <c r="E1838" s="94">
        <v>1.004</v>
      </c>
      <c r="F1838" s="94" t="s">
        <v>259</v>
      </c>
      <c r="G1838" s="94" t="s">
        <v>50</v>
      </c>
    </row>
    <row r="1839" ht="15.75" hidden="1" customHeight="1">
      <c r="A1839" s="94" t="s">
        <v>659</v>
      </c>
      <c r="B1839" s="94" t="s">
        <v>201</v>
      </c>
      <c r="C1839" s="94">
        <v>12070.493</v>
      </c>
      <c r="D1839" s="94">
        <v>12072.036</v>
      </c>
      <c r="E1839" s="94">
        <v>1.543</v>
      </c>
      <c r="F1839" s="94" t="s">
        <v>259</v>
      </c>
      <c r="G1839" s="94" t="s">
        <v>50</v>
      </c>
    </row>
    <row r="1840" ht="15.75" hidden="1" customHeight="1">
      <c r="A1840" s="94" t="s">
        <v>659</v>
      </c>
      <c r="B1840" s="94" t="s">
        <v>201</v>
      </c>
      <c r="C1840" s="94">
        <v>12073.901</v>
      </c>
      <c r="D1840" s="94">
        <v>12075.086</v>
      </c>
      <c r="E1840" s="94">
        <v>1.185</v>
      </c>
      <c r="F1840" s="94" t="s">
        <v>259</v>
      </c>
      <c r="G1840" s="94" t="s">
        <v>50</v>
      </c>
    </row>
    <row r="1841" ht="15.75" hidden="1" customHeight="1">
      <c r="A1841" s="94" t="s">
        <v>659</v>
      </c>
      <c r="B1841" s="94" t="s">
        <v>201</v>
      </c>
      <c r="C1841" s="94">
        <v>12075.768</v>
      </c>
      <c r="D1841" s="94">
        <v>12076.838</v>
      </c>
      <c r="E1841" s="94">
        <v>1.07</v>
      </c>
      <c r="F1841" s="94" t="s">
        <v>259</v>
      </c>
      <c r="G1841" s="94" t="s">
        <v>50</v>
      </c>
    </row>
    <row r="1842" ht="15.75" hidden="1" customHeight="1">
      <c r="A1842" s="94" t="s">
        <v>659</v>
      </c>
      <c r="B1842" s="94" t="s">
        <v>201</v>
      </c>
      <c r="C1842" s="94">
        <v>12078.453</v>
      </c>
      <c r="D1842" s="94">
        <v>12080.315</v>
      </c>
      <c r="E1842" s="94">
        <v>1.862</v>
      </c>
      <c r="F1842" s="94" t="s">
        <v>256</v>
      </c>
      <c r="G1842" s="94" t="s">
        <v>50</v>
      </c>
    </row>
    <row r="1843" ht="15.75" hidden="1" customHeight="1">
      <c r="A1843" s="94" t="s">
        <v>659</v>
      </c>
      <c r="B1843" s="94" t="s">
        <v>201</v>
      </c>
      <c r="C1843" s="94">
        <v>12080.576</v>
      </c>
      <c r="D1843" s="94">
        <v>12082.099</v>
      </c>
      <c r="E1843" s="94">
        <v>1.523</v>
      </c>
      <c r="F1843" s="94" t="s">
        <v>256</v>
      </c>
      <c r="G1843" s="94" t="s">
        <v>50</v>
      </c>
    </row>
    <row r="1844" ht="15.75" hidden="1" customHeight="1">
      <c r="A1844" s="94" t="s">
        <v>659</v>
      </c>
      <c r="B1844" s="94" t="s">
        <v>201</v>
      </c>
      <c r="C1844" s="94">
        <v>12093.082</v>
      </c>
      <c r="D1844" s="94">
        <v>12094.018</v>
      </c>
      <c r="E1844" s="94">
        <v>0.936</v>
      </c>
      <c r="F1844" s="94" t="s">
        <v>256</v>
      </c>
      <c r="G1844" s="94" t="s">
        <v>50</v>
      </c>
    </row>
    <row r="1845" ht="15.75" hidden="1" customHeight="1">
      <c r="A1845" s="94" t="s">
        <v>659</v>
      </c>
      <c r="B1845" s="94" t="s">
        <v>201</v>
      </c>
      <c r="C1845" s="94">
        <v>12094.46</v>
      </c>
      <c r="D1845" s="94">
        <v>12096.177</v>
      </c>
      <c r="E1845" s="94">
        <v>1.717</v>
      </c>
      <c r="F1845" s="94" t="s">
        <v>256</v>
      </c>
      <c r="G1845" s="94" t="s">
        <v>50</v>
      </c>
    </row>
    <row r="1846" ht="15.75" customHeight="1">
      <c r="A1846" s="94" t="s">
        <v>196</v>
      </c>
      <c r="B1846" s="94" t="s">
        <v>203</v>
      </c>
      <c r="C1846" s="94">
        <v>11470.371</v>
      </c>
      <c r="D1846" s="94">
        <v>11471.317</v>
      </c>
      <c r="E1846" s="94">
        <v>0.946</v>
      </c>
      <c r="F1846" s="94" t="s">
        <v>259</v>
      </c>
      <c r="G1846" s="94" t="s">
        <v>50</v>
      </c>
    </row>
    <row r="1847" ht="15.75" customHeight="1">
      <c r="A1847" s="94" t="s">
        <v>196</v>
      </c>
      <c r="B1847" s="94" t="s">
        <v>203</v>
      </c>
      <c r="C1847" s="94">
        <v>11479.677</v>
      </c>
      <c r="D1847" s="94">
        <v>11480.631</v>
      </c>
      <c r="E1847" s="94">
        <v>0.954</v>
      </c>
      <c r="F1847" s="94" t="s">
        <v>259</v>
      </c>
      <c r="G1847" s="94" t="s">
        <v>50</v>
      </c>
    </row>
    <row r="1848" ht="15.75" customHeight="1">
      <c r="A1848" s="94" t="s">
        <v>196</v>
      </c>
      <c r="B1848" s="94" t="s">
        <v>203</v>
      </c>
      <c r="C1848" s="94">
        <v>11481.906</v>
      </c>
      <c r="D1848" s="94">
        <v>11482.721</v>
      </c>
      <c r="E1848" s="94">
        <v>0.815</v>
      </c>
      <c r="F1848" s="94" t="s">
        <v>259</v>
      </c>
      <c r="G1848" s="94" t="s">
        <v>50</v>
      </c>
    </row>
    <row r="1849" ht="15.75" customHeight="1">
      <c r="A1849" s="94" t="s">
        <v>196</v>
      </c>
      <c r="B1849" s="94" t="s">
        <v>203</v>
      </c>
      <c r="C1849" s="94">
        <v>11488.947</v>
      </c>
      <c r="D1849" s="94">
        <v>11490.723</v>
      </c>
      <c r="E1849" s="94">
        <v>1.776</v>
      </c>
      <c r="F1849" s="94" t="s">
        <v>259</v>
      </c>
      <c r="G1849" s="94" t="s">
        <v>50</v>
      </c>
    </row>
    <row r="1850" ht="15.75" customHeight="1">
      <c r="A1850" s="94" t="s">
        <v>196</v>
      </c>
      <c r="B1850" s="94" t="s">
        <v>203</v>
      </c>
      <c r="C1850" s="94">
        <v>11498.708</v>
      </c>
      <c r="D1850" s="94">
        <v>11499.092</v>
      </c>
      <c r="E1850" s="94">
        <v>0.384</v>
      </c>
      <c r="F1850" s="94" t="s">
        <v>259</v>
      </c>
      <c r="G1850" s="94" t="s">
        <v>50</v>
      </c>
    </row>
    <row r="1851" ht="15.75" customHeight="1">
      <c r="A1851" s="94" t="s">
        <v>196</v>
      </c>
      <c r="B1851" s="94" t="s">
        <v>203</v>
      </c>
      <c r="C1851" s="94">
        <v>11507.239</v>
      </c>
      <c r="D1851" s="94">
        <v>11507.911</v>
      </c>
      <c r="E1851" s="94">
        <v>0.672</v>
      </c>
      <c r="F1851" s="94" t="s">
        <v>259</v>
      </c>
      <c r="G1851" s="94" t="s">
        <v>50</v>
      </c>
    </row>
    <row r="1852" ht="15.75" customHeight="1">
      <c r="A1852" s="94" t="s">
        <v>196</v>
      </c>
      <c r="B1852" s="94" t="s">
        <v>203</v>
      </c>
      <c r="C1852" s="94">
        <v>11509.715</v>
      </c>
      <c r="D1852" s="94">
        <v>11510.249</v>
      </c>
      <c r="E1852" s="94">
        <v>0.534</v>
      </c>
      <c r="F1852" s="94" t="s">
        <v>259</v>
      </c>
      <c r="G1852" s="94" t="s">
        <v>50</v>
      </c>
    </row>
    <row r="1853" ht="15.75" customHeight="1">
      <c r="A1853" s="94" t="s">
        <v>196</v>
      </c>
      <c r="B1853" s="94" t="s">
        <v>203</v>
      </c>
      <c r="C1853" s="94">
        <v>11511.417</v>
      </c>
      <c r="D1853" s="94">
        <v>11512.298</v>
      </c>
      <c r="E1853" s="94">
        <v>0.881</v>
      </c>
      <c r="F1853" s="94" t="s">
        <v>259</v>
      </c>
      <c r="G1853" s="94" t="s">
        <v>50</v>
      </c>
    </row>
    <row r="1854" ht="15.75" customHeight="1">
      <c r="A1854" s="94" t="s">
        <v>196</v>
      </c>
      <c r="B1854" s="94" t="s">
        <v>203</v>
      </c>
      <c r="C1854" s="94">
        <v>11517.22</v>
      </c>
      <c r="D1854" s="94">
        <v>11517.653</v>
      </c>
      <c r="E1854" s="94">
        <v>0.433</v>
      </c>
      <c r="F1854" s="94" t="s">
        <v>30</v>
      </c>
      <c r="G1854" s="94" t="s">
        <v>50</v>
      </c>
    </row>
    <row r="1855" ht="15.75" customHeight="1">
      <c r="A1855" s="94" t="s">
        <v>196</v>
      </c>
      <c r="B1855" s="94" t="s">
        <v>203</v>
      </c>
      <c r="C1855" s="94">
        <v>12084.306</v>
      </c>
      <c r="D1855" s="94">
        <v>12084.688</v>
      </c>
      <c r="E1855" s="94">
        <v>0.382</v>
      </c>
      <c r="F1855" s="94" t="s">
        <v>257</v>
      </c>
      <c r="G1855" s="94" t="s">
        <v>50</v>
      </c>
    </row>
    <row r="1856" ht="15.75" customHeight="1">
      <c r="A1856" s="94" t="s">
        <v>196</v>
      </c>
      <c r="B1856" s="94" t="s">
        <v>203</v>
      </c>
      <c r="C1856" s="94">
        <v>12091.861</v>
      </c>
      <c r="D1856" s="94">
        <v>12092.389</v>
      </c>
      <c r="E1856" s="94">
        <v>0.528</v>
      </c>
      <c r="F1856" s="94" t="s">
        <v>259</v>
      </c>
      <c r="G1856" s="94" t="s">
        <v>50</v>
      </c>
    </row>
    <row r="1857" ht="15.75" customHeight="1">
      <c r="A1857" s="94" t="s">
        <v>196</v>
      </c>
      <c r="B1857" s="94" t="s">
        <v>203</v>
      </c>
      <c r="C1857" s="94">
        <v>12092.712</v>
      </c>
      <c r="D1857" s="94">
        <v>12094.054</v>
      </c>
      <c r="E1857" s="94">
        <v>1.342</v>
      </c>
      <c r="F1857" s="94" t="s">
        <v>259</v>
      </c>
      <c r="G1857" s="94" t="s">
        <v>50</v>
      </c>
    </row>
    <row r="1858" ht="15.75" customHeight="1">
      <c r="A1858" s="94" t="s">
        <v>196</v>
      </c>
      <c r="B1858" s="94" t="s">
        <v>203</v>
      </c>
      <c r="C1858" s="94">
        <v>12112.867</v>
      </c>
      <c r="D1858" s="94">
        <v>12113.891</v>
      </c>
      <c r="E1858" s="94">
        <v>1.024</v>
      </c>
      <c r="F1858" s="94" t="s">
        <v>259</v>
      </c>
      <c r="G1858" s="94" t="s">
        <v>50</v>
      </c>
    </row>
    <row r="1859" ht="15.75" customHeight="1">
      <c r="A1859" s="94" t="s">
        <v>196</v>
      </c>
      <c r="B1859" s="94" t="s">
        <v>203</v>
      </c>
      <c r="C1859" s="94">
        <v>12115.477</v>
      </c>
      <c r="D1859" s="94">
        <v>12116.395</v>
      </c>
      <c r="E1859" s="94">
        <v>0.918</v>
      </c>
      <c r="F1859" s="94" t="s">
        <v>259</v>
      </c>
      <c r="G1859" s="94" t="s">
        <v>50</v>
      </c>
    </row>
    <row r="1860" ht="15.75" customHeight="1">
      <c r="A1860" s="94" t="s">
        <v>196</v>
      </c>
      <c r="B1860" s="94" t="s">
        <v>203</v>
      </c>
      <c r="C1860" s="94">
        <v>12116.627</v>
      </c>
      <c r="D1860" s="94">
        <v>12116.895</v>
      </c>
      <c r="E1860" s="94">
        <v>0.268</v>
      </c>
      <c r="F1860" s="94" t="s">
        <v>30</v>
      </c>
      <c r="G1860" s="94" t="s">
        <v>50</v>
      </c>
    </row>
    <row r="1861" ht="15.75" customHeight="1">
      <c r="A1861" s="94" t="s">
        <v>195</v>
      </c>
      <c r="B1861" s="94" t="s">
        <v>201</v>
      </c>
      <c r="C1861" s="94">
        <v>12064.419</v>
      </c>
      <c r="D1861" s="94">
        <v>12065.248</v>
      </c>
      <c r="E1861" s="94">
        <v>0.829</v>
      </c>
      <c r="F1861" s="94" t="s">
        <v>259</v>
      </c>
      <c r="G1861" s="94" t="s">
        <v>50</v>
      </c>
    </row>
    <row r="1862" ht="15.75" customHeight="1">
      <c r="A1862" s="94" t="s">
        <v>195</v>
      </c>
      <c r="B1862" s="94" t="s">
        <v>201</v>
      </c>
      <c r="C1862" s="94">
        <v>12066.567</v>
      </c>
      <c r="D1862" s="94">
        <v>12068.063</v>
      </c>
      <c r="E1862" s="94">
        <v>1.496</v>
      </c>
      <c r="F1862" s="94" t="s">
        <v>259</v>
      </c>
      <c r="G1862" s="94" t="s">
        <v>50</v>
      </c>
    </row>
    <row r="1863" ht="15.75" customHeight="1">
      <c r="A1863" s="94" t="s">
        <v>195</v>
      </c>
      <c r="B1863" s="94" t="s">
        <v>201</v>
      </c>
      <c r="C1863" s="94">
        <v>12069.263</v>
      </c>
      <c r="D1863" s="94">
        <v>12070.267</v>
      </c>
      <c r="E1863" s="94">
        <v>1.004</v>
      </c>
      <c r="F1863" s="94" t="s">
        <v>259</v>
      </c>
      <c r="G1863" s="94" t="s">
        <v>50</v>
      </c>
    </row>
    <row r="1864" ht="15.75" customHeight="1">
      <c r="A1864" s="94" t="s">
        <v>195</v>
      </c>
      <c r="B1864" s="94" t="s">
        <v>201</v>
      </c>
      <c r="C1864" s="94">
        <v>12070.493</v>
      </c>
      <c r="D1864" s="94">
        <v>12072.036</v>
      </c>
      <c r="E1864" s="94">
        <v>1.543</v>
      </c>
      <c r="F1864" s="94" t="s">
        <v>259</v>
      </c>
      <c r="G1864" s="94" t="s">
        <v>50</v>
      </c>
    </row>
    <row r="1865" ht="15.75" customHeight="1">
      <c r="A1865" s="94" t="s">
        <v>195</v>
      </c>
      <c r="B1865" s="94" t="s">
        <v>201</v>
      </c>
      <c r="C1865" s="94">
        <v>12073.901</v>
      </c>
      <c r="D1865" s="94">
        <v>12075.086</v>
      </c>
      <c r="E1865" s="94">
        <v>1.185</v>
      </c>
      <c r="F1865" s="94" t="s">
        <v>259</v>
      </c>
      <c r="G1865" s="94" t="s">
        <v>50</v>
      </c>
    </row>
    <row r="1866" ht="15.75" customHeight="1">
      <c r="A1866" s="94" t="s">
        <v>195</v>
      </c>
      <c r="B1866" s="94" t="s">
        <v>201</v>
      </c>
      <c r="C1866" s="94">
        <v>12075.768</v>
      </c>
      <c r="D1866" s="94">
        <v>12076.838</v>
      </c>
      <c r="E1866" s="94">
        <v>1.07</v>
      </c>
      <c r="F1866" s="94" t="s">
        <v>259</v>
      </c>
      <c r="G1866" s="94" t="s">
        <v>50</v>
      </c>
    </row>
    <row r="1867" ht="15.75" customHeight="1">
      <c r="A1867" s="94" t="s">
        <v>195</v>
      </c>
      <c r="B1867" s="94" t="s">
        <v>201</v>
      </c>
      <c r="C1867" s="94">
        <v>12078.453</v>
      </c>
      <c r="D1867" s="94">
        <v>12080.315</v>
      </c>
      <c r="E1867" s="94">
        <v>1.862</v>
      </c>
      <c r="F1867" s="94" t="s">
        <v>259</v>
      </c>
      <c r="G1867" s="94" t="s">
        <v>50</v>
      </c>
    </row>
    <row r="1868" ht="15.75" customHeight="1">
      <c r="A1868" s="94" t="s">
        <v>195</v>
      </c>
      <c r="B1868" s="94" t="s">
        <v>201</v>
      </c>
      <c r="C1868" s="94">
        <v>12080.576</v>
      </c>
      <c r="D1868" s="94">
        <v>12082.099</v>
      </c>
      <c r="E1868" s="94">
        <v>1.523</v>
      </c>
      <c r="F1868" s="94" t="s">
        <v>259</v>
      </c>
      <c r="G1868" s="94" t="s">
        <v>50</v>
      </c>
    </row>
    <row r="1869" ht="15.75" customHeight="1">
      <c r="A1869" s="94" t="s">
        <v>195</v>
      </c>
      <c r="B1869" s="94" t="s">
        <v>201</v>
      </c>
      <c r="C1869" s="94">
        <v>12093.082</v>
      </c>
      <c r="D1869" s="94">
        <v>12094.018</v>
      </c>
      <c r="E1869" s="94">
        <v>0.936</v>
      </c>
      <c r="F1869" s="94" t="s">
        <v>259</v>
      </c>
      <c r="G1869" s="94" t="s">
        <v>50</v>
      </c>
    </row>
    <row r="1870" ht="15.75" customHeight="1">
      <c r="A1870" s="94" t="s">
        <v>195</v>
      </c>
      <c r="B1870" s="94" t="s">
        <v>201</v>
      </c>
      <c r="C1870" s="94">
        <v>12094.46</v>
      </c>
      <c r="D1870" s="94">
        <v>12096.177</v>
      </c>
      <c r="E1870" s="94">
        <v>1.717</v>
      </c>
      <c r="F1870" s="94" t="s">
        <v>259</v>
      </c>
      <c r="G1870" s="94" t="s">
        <v>50</v>
      </c>
    </row>
    <row r="1871" ht="15.75" customHeight="1">
      <c r="A1871" s="94" t="s">
        <v>199</v>
      </c>
      <c r="B1871" s="94" t="s">
        <v>199</v>
      </c>
      <c r="C1871" s="94">
        <v>11460.507</v>
      </c>
      <c r="D1871" s="94">
        <v>11462.458</v>
      </c>
      <c r="E1871" s="94">
        <v>1.951</v>
      </c>
      <c r="F1871" s="94" t="s">
        <v>660</v>
      </c>
      <c r="G1871" s="94" t="s">
        <v>50</v>
      </c>
    </row>
    <row r="1872" ht="15.75" customHeight="1">
      <c r="A1872" s="94" t="s">
        <v>199</v>
      </c>
      <c r="B1872" s="94" t="s">
        <v>199</v>
      </c>
      <c r="C1872" s="94">
        <v>11463.247</v>
      </c>
      <c r="D1872" s="94">
        <v>11463.687</v>
      </c>
      <c r="E1872" s="94">
        <v>0.44</v>
      </c>
      <c r="F1872" s="94" t="s">
        <v>287</v>
      </c>
      <c r="G1872" s="94" t="s">
        <v>50</v>
      </c>
    </row>
    <row r="1873" ht="15.75" customHeight="1">
      <c r="A1873" s="94" t="s">
        <v>199</v>
      </c>
      <c r="B1873" s="94" t="s">
        <v>199</v>
      </c>
      <c r="C1873" s="94">
        <v>11465.314</v>
      </c>
      <c r="D1873" s="94">
        <v>11465.574</v>
      </c>
      <c r="E1873" s="94">
        <v>0.26</v>
      </c>
      <c r="F1873" s="94" t="s">
        <v>661</v>
      </c>
      <c r="G1873" s="94" t="s">
        <v>50</v>
      </c>
    </row>
    <row r="1874" ht="15.75" customHeight="1">
      <c r="A1874" s="94" t="s">
        <v>199</v>
      </c>
      <c r="B1874" s="94" t="s">
        <v>199</v>
      </c>
      <c r="C1874" s="94">
        <v>11478.501</v>
      </c>
      <c r="D1874" s="94">
        <v>11479.123</v>
      </c>
      <c r="E1874" s="94">
        <v>0.622</v>
      </c>
      <c r="F1874" s="94" t="s">
        <v>662</v>
      </c>
      <c r="G1874" s="94" t="s">
        <v>50</v>
      </c>
    </row>
    <row r="1875" ht="15.75" customHeight="1">
      <c r="A1875" s="94" t="s">
        <v>199</v>
      </c>
      <c r="B1875" s="94" t="s">
        <v>199</v>
      </c>
      <c r="C1875" s="94">
        <v>11484.895</v>
      </c>
      <c r="D1875" s="94">
        <v>11485.443</v>
      </c>
      <c r="E1875" s="94">
        <v>0.548</v>
      </c>
      <c r="F1875" s="94" t="s">
        <v>663</v>
      </c>
      <c r="G1875" s="94" t="s">
        <v>50</v>
      </c>
    </row>
    <row r="1876" ht="15.75" customHeight="1">
      <c r="A1876" s="94" t="s">
        <v>199</v>
      </c>
      <c r="B1876" s="94" t="s">
        <v>199</v>
      </c>
      <c r="C1876" s="94">
        <v>11493.224</v>
      </c>
      <c r="D1876" s="94">
        <v>11493.711</v>
      </c>
      <c r="E1876" s="94">
        <v>0.487</v>
      </c>
      <c r="F1876" s="94" t="s">
        <v>664</v>
      </c>
      <c r="G1876" s="94" t="s">
        <v>50</v>
      </c>
    </row>
    <row r="1877" ht="15.75" customHeight="1">
      <c r="A1877" s="94" t="s">
        <v>199</v>
      </c>
      <c r="B1877" s="94" t="s">
        <v>199</v>
      </c>
      <c r="C1877" s="94">
        <v>11495.828</v>
      </c>
      <c r="D1877" s="94">
        <v>11496.987</v>
      </c>
      <c r="E1877" s="94">
        <v>1.159</v>
      </c>
      <c r="F1877" s="94" t="s">
        <v>665</v>
      </c>
      <c r="G1877" s="94" t="s">
        <v>50</v>
      </c>
    </row>
    <row r="1878" ht="15.75" customHeight="1">
      <c r="A1878" s="94" t="s">
        <v>199</v>
      </c>
      <c r="B1878" s="94" t="s">
        <v>199</v>
      </c>
      <c r="C1878" s="94">
        <v>11498.21</v>
      </c>
      <c r="D1878" s="94">
        <v>11499.78</v>
      </c>
      <c r="E1878" s="94">
        <v>1.57</v>
      </c>
      <c r="F1878" s="94" t="s">
        <v>666</v>
      </c>
      <c r="G1878" s="94" t="s">
        <v>50</v>
      </c>
    </row>
    <row r="1879" ht="15.75" customHeight="1">
      <c r="A1879" s="94" t="s">
        <v>199</v>
      </c>
      <c r="B1879" s="94" t="s">
        <v>199</v>
      </c>
      <c r="C1879" s="94">
        <v>11508.718</v>
      </c>
      <c r="D1879" s="94">
        <v>11510.492</v>
      </c>
      <c r="E1879" s="94">
        <v>1.774</v>
      </c>
      <c r="F1879" s="94" t="s">
        <v>667</v>
      </c>
      <c r="G1879" s="94" t="s">
        <v>50</v>
      </c>
    </row>
    <row r="1880" ht="15.75" customHeight="1">
      <c r="A1880" s="94" t="s">
        <v>199</v>
      </c>
      <c r="B1880" s="94" t="s">
        <v>199</v>
      </c>
      <c r="C1880" s="94">
        <v>11510.959</v>
      </c>
      <c r="D1880" s="94">
        <v>11512.374</v>
      </c>
      <c r="E1880" s="94">
        <v>1.415</v>
      </c>
      <c r="F1880" s="94" t="s">
        <v>668</v>
      </c>
      <c r="G1880" s="94" t="s">
        <v>50</v>
      </c>
    </row>
    <row r="1881" ht="15.75" customHeight="1">
      <c r="A1881" s="94" t="s">
        <v>199</v>
      </c>
      <c r="B1881" s="94" t="s">
        <v>199</v>
      </c>
      <c r="C1881" s="94">
        <v>11514.226</v>
      </c>
      <c r="D1881" s="94">
        <v>11514.97</v>
      </c>
      <c r="E1881" s="94">
        <v>0.744</v>
      </c>
      <c r="F1881" s="94" t="s">
        <v>669</v>
      </c>
      <c r="G1881" s="94" t="s">
        <v>50</v>
      </c>
    </row>
    <row r="1882" ht="15.75" customHeight="1">
      <c r="A1882" s="94" t="s">
        <v>199</v>
      </c>
      <c r="B1882" s="94" t="s">
        <v>199</v>
      </c>
      <c r="C1882" s="94">
        <v>11515.885</v>
      </c>
      <c r="D1882" s="94">
        <v>11517.144</v>
      </c>
      <c r="E1882" s="94">
        <v>1.259</v>
      </c>
      <c r="F1882" s="94" t="s">
        <v>670</v>
      </c>
      <c r="G1882" s="94" t="s">
        <v>50</v>
      </c>
    </row>
    <row r="1883" ht="15.75" customHeight="1">
      <c r="A1883" s="94" t="s">
        <v>199</v>
      </c>
      <c r="B1883" s="94" t="s">
        <v>199</v>
      </c>
      <c r="C1883" s="94">
        <v>11518.581</v>
      </c>
      <c r="D1883" s="94">
        <v>11519.715</v>
      </c>
      <c r="E1883" s="94">
        <v>1.134</v>
      </c>
      <c r="F1883" s="94" t="s">
        <v>671</v>
      </c>
      <c r="G1883" s="94" t="s">
        <v>50</v>
      </c>
    </row>
    <row r="1884" ht="15.75" customHeight="1">
      <c r="A1884" s="94" t="s">
        <v>199</v>
      </c>
      <c r="B1884" s="94" t="s">
        <v>199</v>
      </c>
      <c r="C1884" s="94">
        <v>12065.366</v>
      </c>
      <c r="D1884" s="94">
        <v>12066.762</v>
      </c>
      <c r="E1884" s="94">
        <v>1.396</v>
      </c>
      <c r="F1884" s="94" t="s">
        <v>672</v>
      </c>
      <c r="G1884" s="94" t="s">
        <v>50</v>
      </c>
    </row>
    <row r="1885" ht="15.75" customHeight="1">
      <c r="A1885" s="94" t="s">
        <v>199</v>
      </c>
      <c r="B1885" s="94" t="s">
        <v>199</v>
      </c>
      <c r="C1885" s="94">
        <v>12067.524</v>
      </c>
      <c r="D1885" s="94">
        <v>12068.063</v>
      </c>
      <c r="E1885" s="94">
        <v>0.539</v>
      </c>
      <c r="F1885" s="94" t="s">
        <v>673</v>
      </c>
      <c r="G1885" s="94" t="s">
        <v>50</v>
      </c>
    </row>
    <row r="1886" ht="15.75" customHeight="1">
      <c r="A1886" s="94" t="s">
        <v>199</v>
      </c>
      <c r="B1886" s="94" t="s">
        <v>199</v>
      </c>
      <c r="C1886" s="94">
        <v>12069.053</v>
      </c>
      <c r="D1886" s="94">
        <v>12069.521</v>
      </c>
      <c r="E1886" s="94">
        <v>0.468</v>
      </c>
      <c r="F1886" s="94" t="s">
        <v>288</v>
      </c>
      <c r="G1886" s="94" t="s">
        <v>50</v>
      </c>
    </row>
    <row r="1887" ht="15.75" customHeight="1">
      <c r="A1887" s="94" t="s">
        <v>199</v>
      </c>
      <c r="B1887" s="94" t="s">
        <v>199</v>
      </c>
      <c r="C1887" s="94">
        <v>12076.924</v>
      </c>
      <c r="D1887" s="94">
        <v>12078.266</v>
      </c>
      <c r="E1887" s="94">
        <v>1.342</v>
      </c>
      <c r="F1887" s="94" t="s">
        <v>674</v>
      </c>
      <c r="G1887" s="94" t="s">
        <v>50</v>
      </c>
    </row>
    <row r="1888" ht="15.75" customHeight="1">
      <c r="A1888" s="94" t="s">
        <v>199</v>
      </c>
      <c r="B1888" s="94" t="s">
        <v>199</v>
      </c>
      <c r="C1888" s="94">
        <v>12078.33</v>
      </c>
      <c r="D1888" s="94">
        <v>12078.922</v>
      </c>
      <c r="E1888" s="94">
        <v>0.592</v>
      </c>
      <c r="F1888" s="94" t="s">
        <v>288</v>
      </c>
      <c r="G1888" s="94" t="s">
        <v>50</v>
      </c>
    </row>
    <row r="1889" ht="15.75" customHeight="1">
      <c r="A1889" s="94" t="s">
        <v>199</v>
      </c>
      <c r="B1889" s="94" t="s">
        <v>199</v>
      </c>
      <c r="C1889" s="94">
        <v>12081.783</v>
      </c>
      <c r="D1889" s="94">
        <v>12082.579</v>
      </c>
      <c r="E1889" s="94">
        <v>0.796</v>
      </c>
      <c r="F1889" s="94" t="s">
        <v>675</v>
      </c>
      <c r="G1889" s="94" t="s">
        <v>50</v>
      </c>
    </row>
    <row r="1890" ht="15.75" customHeight="1">
      <c r="A1890" s="94" t="s">
        <v>199</v>
      </c>
      <c r="B1890" s="94" t="s">
        <v>199</v>
      </c>
      <c r="C1890" s="94">
        <v>12082.818</v>
      </c>
      <c r="D1890" s="94">
        <v>12083.176</v>
      </c>
      <c r="E1890" s="94">
        <v>0.358</v>
      </c>
      <c r="F1890" s="94" t="s">
        <v>420</v>
      </c>
      <c r="G1890" s="94" t="s">
        <v>50</v>
      </c>
    </row>
    <row r="1891" ht="15.75" customHeight="1">
      <c r="A1891" s="94" t="s">
        <v>199</v>
      </c>
      <c r="B1891" s="94" t="s">
        <v>199</v>
      </c>
      <c r="C1891" s="94">
        <v>12084.006</v>
      </c>
      <c r="D1891" s="94">
        <v>12084.388</v>
      </c>
      <c r="E1891" s="94">
        <v>0.382</v>
      </c>
      <c r="F1891" s="94" t="s">
        <v>420</v>
      </c>
      <c r="G1891" s="94" t="s">
        <v>50</v>
      </c>
    </row>
    <row r="1892" ht="15.75" customHeight="1">
      <c r="A1892" s="94" t="s">
        <v>199</v>
      </c>
      <c r="B1892" s="94" t="s">
        <v>199</v>
      </c>
      <c r="C1892" s="94">
        <v>12085.304</v>
      </c>
      <c r="D1892" s="94">
        <v>12086.94</v>
      </c>
      <c r="E1892" s="94">
        <v>1.636</v>
      </c>
      <c r="F1892" s="94" t="s">
        <v>676</v>
      </c>
      <c r="G1892" s="94" t="s">
        <v>50</v>
      </c>
    </row>
    <row r="1893" ht="15.75" customHeight="1">
      <c r="A1893" s="94" t="s">
        <v>199</v>
      </c>
      <c r="B1893" s="94" t="s">
        <v>199</v>
      </c>
      <c r="C1893" s="94">
        <v>12103.76</v>
      </c>
      <c r="D1893" s="94">
        <v>12104.242</v>
      </c>
      <c r="E1893" s="94">
        <v>0.482</v>
      </c>
      <c r="F1893" s="94" t="s">
        <v>677</v>
      </c>
      <c r="G1893" s="94" t="s">
        <v>50</v>
      </c>
    </row>
    <row r="1894" ht="15.75" customHeight="1">
      <c r="A1894" s="94" t="s">
        <v>199</v>
      </c>
      <c r="B1894" s="94" t="s">
        <v>199</v>
      </c>
      <c r="C1894" s="94">
        <v>12105.425</v>
      </c>
      <c r="D1894" s="94">
        <v>12105.848</v>
      </c>
      <c r="E1894" s="94">
        <v>0.423</v>
      </c>
      <c r="F1894" s="94" t="s">
        <v>678</v>
      </c>
      <c r="G1894" s="94" t="s">
        <v>50</v>
      </c>
    </row>
    <row r="1895" ht="15.75" customHeight="1">
      <c r="A1895" s="94" t="s">
        <v>199</v>
      </c>
      <c r="B1895" s="94" t="s">
        <v>199</v>
      </c>
      <c r="C1895" s="94">
        <v>12106.879</v>
      </c>
      <c r="D1895" s="94">
        <v>12107.753</v>
      </c>
      <c r="E1895" s="94">
        <v>0.874</v>
      </c>
      <c r="F1895" s="94" t="s">
        <v>288</v>
      </c>
      <c r="G1895" s="94" t="s">
        <v>50</v>
      </c>
    </row>
    <row r="1896" ht="15.75" customHeight="1">
      <c r="A1896" s="94" t="s">
        <v>199</v>
      </c>
      <c r="B1896" s="94" t="s">
        <v>199</v>
      </c>
      <c r="C1896" s="94">
        <v>12109.362</v>
      </c>
      <c r="D1896" s="94">
        <v>12110.513</v>
      </c>
      <c r="E1896" s="94">
        <v>1.151</v>
      </c>
      <c r="F1896" s="94" t="s">
        <v>288</v>
      </c>
      <c r="G1896" s="94" t="s">
        <v>50</v>
      </c>
    </row>
    <row r="1897" ht="15.75" customHeight="1">
      <c r="A1897" s="94" t="s">
        <v>199</v>
      </c>
      <c r="B1897" s="94" t="s">
        <v>199</v>
      </c>
      <c r="C1897" s="94">
        <v>12117.891</v>
      </c>
      <c r="D1897" s="94">
        <v>12118.865</v>
      </c>
      <c r="E1897" s="94">
        <v>0.974</v>
      </c>
      <c r="F1897" s="94" t="s">
        <v>679</v>
      </c>
      <c r="G1897" s="94" t="s">
        <v>50</v>
      </c>
    </row>
    <row r="1898" ht="15.75" customHeight="1">
      <c r="A1898" s="94" t="s">
        <v>199</v>
      </c>
      <c r="B1898" s="94" t="s">
        <v>199</v>
      </c>
      <c r="C1898" s="94">
        <v>12119.475</v>
      </c>
      <c r="D1898" s="94">
        <v>12120.118</v>
      </c>
      <c r="E1898" s="94">
        <v>0.643</v>
      </c>
      <c r="F1898" s="94" t="s">
        <v>680</v>
      </c>
      <c r="G1898" s="94" t="s">
        <v>50</v>
      </c>
    </row>
    <row r="1899" ht="15.75" customHeight="1">
      <c r="A1899" s="94" t="s">
        <v>199</v>
      </c>
      <c r="B1899" s="94" t="s">
        <v>199</v>
      </c>
      <c r="C1899" s="94">
        <v>38765.103</v>
      </c>
      <c r="D1899" s="94">
        <v>38766.138</v>
      </c>
      <c r="E1899" s="94">
        <v>1.035</v>
      </c>
      <c r="F1899" s="94" t="s">
        <v>681</v>
      </c>
      <c r="G1899" s="94" t="s">
        <v>50</v>
      </c>
    </row>
    <row r="1900" ht="15.75" customHeight="1">
      <c r="A1900" s="94" t="s">
        <v>199</v>
      </c>
      <c r="B1900" s="94" t="s">
        <v>199</v>
      </c>
      <c r="C1900" s="94">
        <v>38776.771</v>
      </c>
      <c r="D1900" s="94">
        <v>38777.103</v>
      </c>
      <c r="E1900" s="94">
        <v>0.332</v>
      </c>
      <c r="F1900" s="94" t="s">
        <v>682</v>
      </c>
      <c r="G1900" s="94" t="s">
        <v>50</v>
      </c>
    </row>
    <row r="1901" ht="15.75" customHeight="1">
      <c r="A1901" s="94" t="s">
        <v>199</v>
      </c>
      <c r="B1901" s="94" t="s">
        <v>199</v>
      </c>
      <c r="C1901" s="94">
        <v>38777.73</v>
      </c>
      <c r="D1901" s="94">
        <v>38778.624</v>
      </c>
      <c r="E1901" s="94">
        <v>0.894</v>
      </c>
      <c r="F1901" s="94" t="s">
        <v>683</v>
      </c>
      <c r="G1901" s="94" t="s">
        <v>50</v>
      </c>
    </row>
    <row r="1902" ht="15.75" customHeight="1">
      <c r="A1902" s="94" t="s">
        <v>199</v>
      </c>
      <c r="B1902" s="94" t="s">
        <v>199</v>
      </c>
      <c r="C1902" s="94">
        <v>38780.044</v>
      </c>
      <c r="D1902" s="94">
        <v>38780.536</v>
      </c>
      <c r="E1902" s="94">
        <v>0.492</v>
      </c>
      <c r="F1902" s="94" t="s">
        <v>684</v>
      </c>
      <c r="G1902" s="94" t="s">
        <v>50</v>
      </c>
    </row>
    <row r="1903" ht="15.75" customHeight="1">
      <c r="A1903" s="94" t="s">
        <v>199</v>
      </c>
      <c r="B1903" s="94" t="s">
        <v>199</v>
      </c>
      <c r="C1903" s="94">
        <v>38797.284</v>
      </c>
      <c r="D1903" s="94">
        <v>38798.403</v>
      </c>
      <c r="E1903" s="94">
        <v>1.119</v>
      </c>
      <c r="F1903" s="94" t="s">
        <v>685</v>
      </c>
      <c r="G1903" s="94" t="s">
        <v>50</v>
      </c>
    </row>
    <row r="1904" ht="15.75" customHeight="1">
      <c r="A1904" s="94" t="s">
        <v>199</v>
      </c>
      <c r="B1904" s="94" t="s">
        <v>199</v>
      </c>
      <c r="C1904" s="94">
        <v>38799.807</v>
      </c>
      <c r="D1904" s="94">
        <v>38800.659</v>
      </c>
      <c r="E1904" s="94">
        <v>0.852</v>
      </c>
      <c r="F1904" s="94" t="s">
        <v>686</v>
      </c>
      <c r="G1904" s="94" t="s">
        <v>50</v>
      </c>
    </row>
    <row r="1905" ht="15.75" customHeight="1">
      <c r="A1905" s="94" t="s">
        <v>199</v>
      </c>
      <c r="B1905" s="94" t="s">
        <v>199</v>
      </c>
      <c r="C1905" s="94">
        <v>38801.486</v>
      </c>
      <c r="D1905" s="94">
        <v>38802.442</v>
      </c>
      <c r="E1905" s="94">
        <v>0.956</v>
      </c>
      <c r="F1905" s="94" t="s">
        <v>687</v>
      </c>
      <c r="G1905" s="94" t="s">
        <v>50</v>
      </c>
    </row>
    <row r="1906" ht="15.75" customHeight="1">
      <c r="A1906" s="94" t="s">
        <v>199</v>
      </c>
      <c r="B1906" s="94" t="s">
        <v>199</v>
      </c>
      <c r="C1906" s="94">
        <v>38802.828</v>
      </c>
      <c r="D1906" s="94">
        <v>38803.04</v>
      </c>
      <c r="E1906" s="94">
        <v>0.212</v>
      </c>
      <c r="F1906" s="94">
        <v>0.0</v>
      </c>
      <c r="G1906" s="94" t="s">
        <v>50</v>
      </c>
    </row>
    <row r="1907" ht="15.75" customHeight="1">
      <c r="A1907" s="94" t="s">
        <v>199</v>
      </c>
      <c r="B1907" s="94" t="s">
        <v>199</v>
      </c>
      <c r="C1907" s="94">
        <v>38807.01</v>
      </c>
      <c r="D1907" s="94">
        <v>38808.107</v>
      </c>
      <c r="E1907" s="94">
        <v>1.097</v>
      </c>
      <c r="F1907" s="94" t="s">
        <v>688</v>
      </c>
      <c r="G1907" s="94" t="s">
        <v>50</v>
      </c>
    </row>
    <row r="1908" ht="15.75" customHeight="1">
      <c r="A1908" s="94" t="s">
        <v>199</v>
      </c>
      <c r="B1908" s="94" t="s">
        <v>199</v>
      </c>
      <c r="C1908" s="94">
        <v>38810.381</v>
      </c>
      <c r="D1908" s="94">
        <v>38812.227</v>
      </c>
      <c r="E1908" s="94">
        <v>1.846</v>
      </c>
      <c r="F1908" s="94" t="s">
        <v>689</v>
      </c>
      <c r="G1908" s="94" t="s">
        <v>50</v>
      </c>
    </row>
    <row r="1909" ht="15.75" customHeight="1">
      <c r="A1909" s="94" t="s">
        <v>199</v>
      </c>
      <c r="B1909" s="94" t="s">
        <v>199</v>
      </c>
      <c r="C1909" s="94">
        <v>38813.887</v>
      </c>
      <c r="D1909" s="94">
        <v>38815.394</v>
      </c>
      <c r="E1909" s="94">
        <v>1.507</v>
      </c>
      <c r="F1909" s="94" t="s">
        <v>690</v>
      </c>
      <c r="G1909" s="94" t="s">
        <v>50</v>
      </c>
    </row>
    <row r="1910" ht="15.75" customHeight="1">
      <c r="A1910" s="94" t="s">
        <v>199</v>
      </c>
      <c r="B1910" s="94" t="s">
        <v>199</v>
      </c>
      <c r="C1910" s="94">
        <v>38816.189</v>
      </c>
      <c r="D1910" s="94">
        <v>38817.514</v>
      </c>
      <c r="E1910" s="94">
        <v>1.325</v>
      </c>
      <c r="F1910" s="94" t="s">
        <v>691</v>
      </c>
      <c r="G1910" s="94" t="s">
        <v>50</v>
      </c>
    </row>
    <row r="1911" ht="15.75" customHeight="1">
      <c r="A1911" s="94" t="s">
        <v>199</v>
      </c>
      <c r="B1911" s="94" t="s">
        <v>199</v>
      </c>
      <c r="C1911" s="94">
        <v>38818.938</v>
      </c>
      <c r="D1911" s="94">
        <v>38819.7</v>
      </c>
      <c r="E1911" s="94">
        <v>0.762</v>
      </c>
      <c r="F1911" s="94" t="s">
        <v>692</v>
      </c>
      <c r="G1911" s="94" t="s">
        <v>50</v>
      </c>
    </row>
    <row r="1912" ht="15.75" customHeight="1">
      <c r="A1912" s="94" t="s">
        <v>193</v>
      </c>
      <c r="B1912" s="94" t="s">
        <v>199</v>
      </c>
      <c r="C1912" s="94">
        <v>11460.507</v>
      </c>
      <c r="D1912" s="94">
        <v>11462.458</v>
      </c>
      <c r="E1912" s="94">
        <v>1.951</v>
      </c>
      <c r="F1912" s="94" t="s">
        <v>259</v>
      </c>
      <c r="G1912" s="94" t="s">
        <v>50</v>
      </c>
    </row>
    <row r="1913" ht="15.75" customHeight="1">
      <c r="A1913" s="94" t="s">
        <v>193</v>
      </c>
      <c r="B1913" s="94" t="s">
        <v>199</v>
      </c>
      <c r="C1913" s="94">
        <v>11463.247</v>
      </c>
      <c r="D1913" s="94">
        <v>11463.687</v>
      </c>
      <c r="E1913" s="94">
        <v>0.44</v>
      </c>
      <c r="F1913" s="94" t="s">
        <v>259</v>
      </c>
      <c r="G1913" s="94" t="s">
        <v>50</v>
      </c>
    </row>
    <row r="1914" ht="15.75" customHeight="1">
      <c r="A1914" s="94" t="s">
        <v>193</v>
      </c>
      <c r="B1914" s="94" t="s">
        <v>199</v>
      </c>
      <c r="C1914" s="94">
        <v>11465.314</v>
      </c>
      <c r="D1914" s="94">
        <v>11465.574</v>
      </c>
      <c r="E1914" s="94">
        <v>0.26</v>
      </c>
      <c r="F1914" s="94" t="s">
        <v>259</v>
      </c>
      <c r="G1914" s="94" t="s">
        <v>50</v>
      </c>
    </row>
    <row r="1915" ht="15.75" customHeight="1">
      <c r="A1915" s="94" t="s">
        <v>193</v>
      </c>
      <c r="B1915" s="94" t="s">
        <v>199</v>
      </c>
      <c r="C1915" s="94">
        <v>11478.501</v>
      </c>
      <c r="D1915" s="94">
        <v>11479.123</v>
      </c>
      <c r="E1915" s="94">
        <v>0.622</v>
      </c>
      <c r="F1915" s="94" t="s">
        <v>259</v>
      </c>
      <c r="G1915" s="94" t="s">
        <v>50</v>
      </c>
    </row>
    <row r="1916" ht="15.75" customHeight="1">
      <c r="A1916" s="94" t="s">
        <v>193</v>
      </c>
      <c r="B1916" s="94" t="s">
        <v>199</v>
      </c>
      <c r="C1916" s="94">
        <v>11484.895</v>
      </c>
      <c r="D1916" s="94">
        <v>11485.443</v>
      </c>
      <c r="E1916" s="94">
        <v>0.548</v>
      </c>
      <c r="F1916" s="94" t="s">
        <v>259</v>
      </c>
      <c r="G1916" s="94" t="s">
        <v>50</v>
      </c>
    </row>
    <row r="1917" ht="15.75" customHeight="1">
      <c r="A1917" s="94" t="s">
        <v>193</v>
      </c>
      <c r="B1917" s="94" t="s">
        <v>199</v>
      </c>
      <c r="C1917" s="94">
        <v>11493.224</v>
      </c>
      <c r="D1917" s="94">
        <v>11493.711</v>
      </c>
      <c r="E1917" s="94">
        <v>0.487</v>
      </c>
      <c r="F1917" s="94" t="s">
        <v>259</v>
      </c>
      <c r="G1917" s="94" t="s">
        <v>50</v>
      </c>
    </row>
    <row r="1918" ht="15.75" customHeight="1">
      <c r="A1918" s="94" t="s">
        <v>193</v>
      </c>
      <c r="B1918" s="94" t="s">
        <v>199</v>
      </c>
      <c r="C1918" s="94">
        <v>11495.828</v>
      </c>
      <c r="D1918" s="94">
        <v>11496.987</v>
      </c>
      <c r="E1918" s="94">
        <v>1.159</v>
      </c>
      <c r="F1918" s="94" t="s">
        <v>259</v>
      </c>
      <c r="G1918" s="94" t="s">
        <v>50</v>
      </c>
    </row>
    <row r="1919" ht="15.75" customHeight="1">
      <c r="A1919" s="94" t="s">
        <v>193</v>
      </c>
      <c r="B1919" s="94" t="s">
        <v>199</v>
      </c>
      <c r="C1919" s="94">
        <v>11498.21</v>
      </c>
      <c r="D1919" s="94">
        <v>11499.78</v>
      </c>
      <c r="E1919" s="94">
        <v>1.57</v>
      </c>
      <c r="F1919" s="94" t="s">
        <v>259</v>
      </c>
      <c r="G1919" s="94" t="s">
        <v>50</v>
      </c>
    </row>
    <row r="1920" ht="15.75" customHeight="1">
      <c r="A1920" s="94" t="s">
        <v>193</v>
      </c>
      <c r="B1920" s="94" t="s">
        <v>199</v>
      </c>
      <c r="C1920" s="94">
        <v>11508.718</v>
      </c>
      <c r="D1920" s="94">
        <v>11510.492</v>
      </c>
      <c r="E1920" s="94">
        <v>1.774</v>
      </c>
      <c r="F1920" s="94" t="s">
        <v>259</v>
      </c>
      <c r="G1920" s="94" t="s">
        <v>50</v>
      </c>
    </row>
    <row r="1921" ht="15.75" customHeight="1">
      <c r="A1921" s="94" t="s">
        <v>193</v>
      </c>
      <c r="B1921" s="94" t="s">
        <v>199</v>
      </c>
      <c r="C1921" s="94">
        <v>11510.959</v>
      </c>
      <c r="D1921" s="94">
        <v>11512.374</v>
      </c>
      <c r="E1921" s="94">
        <v>1.415</v>
      </c>
      <c r="F1921" s="94" t="s">
        <v>259</v>
      </c>
      <c r="G1921" s="94" t="s">
        <v>50</v>
      </c>
    </row>
    <row r="1922" ht="15.75" customHeight="1">
      <c r="A1922" s="94" t="s">
        <v>193</v>
      </c>
      <c r="B1922" s="94" t="s">
        <v>199</v>
      </c>
      <c r="C1922" s="94">
        <v>11514.226</v>
      </c>
      <c r="D1922" s="94">
        <v>11514.97</v>
      </c>
      <c r="E1922" s="94">
        <v>0.744</v>
      </c>
      <c r="F1922" s="94" t="s">
        <v>259</v>
      </c>
      <c r="G1922" s="94" t="s">
        <v>50</v>
      </c>
    </row>
    <row r="1923" ht="15.75" customHeight="1">
      <c r="A1923" s="94" t="s">
        <v>193</v>
      </c>
      <c r="B1923" s="94" t="s">
        <v>199</v>
      </c>
      <c r="C1923" s="94">
        <v>11515.885</v>
      </c>
      <c r="D1923" s="94">
        <v>11517.144</v>
      </c>
      <c r="E1923" s="94">
        <v>1.259</v>
      </c>
      <c r="F1923" s="94" t="s">
        <v>259</v>
      </c>
      <c r="G1923" s="94" t="s">
        <v>50</v>
      </c>
    </row>
    <row r="1924" ht="15.75" customHeight="1">
      <c r="A1924" s="94" t="s">
        <v>193</v>
      </c>
      <c r="B1924" s="94" t="s">
        <v>199</v>
      </c>
      <c r="C1924" s="94">
        <v>11518.581</v>
      </c>
      <c r="D1924" s="94">
        <v>11519.715</v>
      </c>
      <c r="E1924" s="94">
        <v>1.134</v>
      </c>
      <c r="F1924" s="94" t="s">
        <v>259</v>
      </c>
      <c r="G1924" s="94" t="s">
        <v>50</v>
      </c>
    </row>
    <row r="1925" ht="15.75" customHeight="1">
      <c r="A1925" s="94" t="s">
        <v>193</v>
      </c>
      <c r="B1925" s="94" t="s">
        <v>199</v>
      </c>
      <c r="C1925" s="94">
        <v>12065.366</v>
      </c>
      <c r="D1925" s="94">
        <v>12066.762</v>
      </c>
      <c r="E1925" s="94">
        <v>1.396</v>
      </c>
      <c r="F1925" s="94" t="s">
        <v>259</v>
      </c>
      <c r="G1925" s="94" t="s">
        <v>50</v>
      </c>
    </row>
    <row r="1926" ht="15.75" customHeight="1">
      <c r="A1926" s="94" t="s">
        <v>193</v>
      </c>
      <c r="B1926" s="94" t="s">
        <v>199</v>
      </c>
      <c r="C1926" s="94">
        <v>12067.524</v>
      </c>
      <c r="D1926" s="94">
        <v>12068.063</v>
      </c>
      <c r="E1926" s="94">
        <v>0.539</v>
      </c>
      <c r="F1926" s="94" t="s">
        <v>259</v>
      </c>
      <c r="G1926" s="94" t="s">
        <v>50</v>
      </c>
    </row>
    <row r="1927" ht="15.75" customHeight="1">
      <c r="A1927" s="94" t="s">
        <v>193</v>
      </c>
      <c r="B1927" s="94" t="s">
        <v>199</v>
      </c>
      <c r="C1927" s="94">
        <v>12069.053</v>
      </c>
      <c r="D1927" s="94">
        <v>12069.521</v>
      </c>
      <c r="E1927" s="94">
        <v>0.468</v>
      </c>
      <c r="F1927" s="94" t="s">
        <v>259</v>
      </c>
      <c r="G1927" s="94" t="s">
        <v>50</v>
      </c>
    </row>
    <row r="1928" ht="15.75" customHeight="1">
      <c r="A1928" s="94" t="s">
        <v>193</v>
      </c>
      <c r="B1928" s="94" t="s">
        <v>199</v>
      </c>
      <c r="C1928" s="94">
        <v>12076.924</v>
      </c>
      <c r="D1928" s="94">
        <v>12078.266</v>
      </c>
      <c r="E1928" s="94">
        <v>1.342</v>
      </c>
      <c r="F1928" s="94" t="s">
        <v>259</v>
      </c>
      <c r="G1928" s="94" t="s">
        <v>50</v>
      </c>
    </row>
    <row r="1929" ht="15.75" customHeight="1">
      <c r="A1929" s="94" t="s">
        <v>193</v>
      </c>
      <c r="B1929" s="94" t="s">
        <v>199</v>
      </c>
      <c r="C1929" s="94">
        <v>12078.33</v>
      </c>
      <c r="D1929" s="94">
        <v>12078.922</v>
      </c>
      <c r="E1929" s="94">
        <v>0.592</v>
      </c>
      <c r="F1929" s="94" t="s">
        <v>259</v>
      </c>
      <c r="G1929" s="94" t="s">
        <v>50</v>
      </c>
    </row>
    <row r="1930" ht="15.75" customHeight="1">
      <c r="A1930" s="94" t="s">
        <v>193</v>
      </c>
      <c r="B1930" s="94" t="s">
        <v>199</v>
      </c>
      <c r="C1930" s="94">
        <v>12081.783</v>
      </c>
      <c r="D1930" s="94">
        <v>12082.579</v>
      </c>
      <c r="E1930" s="94">
        <v>0.796</v>
      </c>
      <c r="F1930" s="94" t="s">
        <v>259</v>
      </c>
      <c r="G1930" s="94" t="s">
        <v>50</v>
      </c>
    </row>
    <row r="1931" ht="15.75" customHeight="1">
      <c r="A1931" s="94" t="s">
        <v>193</v>
      </c>
      <c r="B1931" s="94" t="s">
        <v>199</v>
      </c>
      <c r="C1931" s="94">
        <v>12082.818</v>
      </c>
      <c r="D1931" s="94">
        <v>12083.176</v>
      </c>
      <c r="E1931" s="94">
        <v>0.358</v>
      </c>
      <c r="F1931" s="94" t="s">
        <v>259</v>
      </c>
      <c r="G1931" s="94" t="s">
        <v>50</v>
      </c>
    </row>
    <row r="1932" ht="15.75" customHeight="1">
      <c r="A1932" s="94" t="s">
        <v>193</v>
      </c>
      <c r="B1932" s="94" t="s">
        <v>199</v>
      </c>
      <c r="C1932" s="94">
        <v>12084.006</v>
      </c>
      <c r="D1932" s="94">
        <v>12084.388</v>
      </c>
      <c r="E1932" s="94">
        <v>0.382</v>
      </c>
      <c r="F1932" s="94" t="s">
        <v>259</v>
      </c>
      <c r="G1932" s="94" t="s">
        <v>50</v>
      </c>
    </row>
    <row r="1933" ht="15.75" customHeight="1">
      <c r="A1933" s="94" t="s">
        <v>193</v>
      </c>
      <c r="B1933" s="94" t="s">
        <v>199</v>
      </c>
      <c r="C1933" s="94">
        <v>12085.304</v>
      </c>
      <c r="D1933" s="94">
        <v>12086.94</v>
      </c>
      <c r="E1933" s="94">
        <v>1.636</v>
      </c>
      <c r="F1933" s="94" t="s">
        <v>259</v>
      </c>
      <c r="G1933" s="94" t="s">
        <v>50</v>
      </c>
    </row>
    <row r="1934" ht="15.75" customHeight="1">
      <c r="A1934" s="94" t="s">
        <v>193</v>
      </c>
      <c r="B1934" s="94" t="s">
        <v>199</v>
      </c>
      <c r="C1934" s="94">
        <v>12103.76</v>
      </c>
      <c r="D1934" s="94">
        <v>12104.242</v>
      </c>
      <c r="E1934" s="94">
        <v>0.482</v>
      </c>
      <c r="F1934" s="94" t="s">
        <v>259</v>
      </c>
      <c r="G1934" s="94" t="s">
        <v>50</v>
      </c>
    </row>
    <row r="1935" ht="15.75" customHeight="1">
      <c r="A1935" s="94" t="s">
        <v>193</v>
      </c>
      <c r="B1935" s="94" t="s">
        <v>199</v>
      </c>
      <c r="C1935" s="94">
        <v>12105.425</v>
      </c>
      <c r="D1935" s="94">
        <v>12105.848</v>
      </c>
      <c r="E1935" s="94">
        <v>0.423</v>
      </c>
      <c r="F1935" s="94" t="s">
        <v>259</v>
      </c>
      <c r="G1935" s="94" t="s">
        <v>50</v>
      </c>
    </row>
    <row r="1936" ht="15.75" customHeight="1">
      <c r="A1936" s="94" t="s">
        <v>193</v>
      </c>
      <c r="B1936" s="94" t="s">
        <v>199</v>
      </c>
      <c r="C1936" s="94">
        <v>12106.879</v>
      </c>
      <c r="D1936" s="94">
        <v>12107.753</v>
      </c>
      <c r="E1936" s="94">
        <v>0.874</v>
      </c>
      <c r="F1936" s="94" t="s">
        <v>259</v>
      </c>
      <c r="G1936" s="94" t="s">
        <v>50</v>
      </c>
    </row>
    <row r="1937" ht="15.75" customHeight="1">
      <c r="A1937" s="94" t="s">
        <v>193</v>
      </c>
      <c r="B1937" s="94" t="s">
        <v>199</v>
      </c>
      <c r="C1937" s="94">
        <v>12109.362</v>
      </c>
      <c r="D1937" s="94">
        <v>12110.513</v>
      </c>
      <c r="E1937" s="94">
        <v>1.151</v>
      </c>
      <c r="F1937" s="94" t="s">
        <v>259</v>
      </c>
      <c r="G1937" s="94" t="s">
        <v>50</v>
      </c>
    </row>
    <row r="1938" ht="15.75" customHeight="1">
      <c r="A1938" s="94" t="s">
        <v>193</v>
      </c>
      <c r="B1938" s="94" t="s">
        <v>199</v>
      </c>
      <c r="C1938" s="94">
        <v>12117.891</v>
      </c>
      <c r="D1938" s="94">
        <v>12118.865</v>
      </c>
      <c r="E1938" s="94">
        <v>0.974</v>
      </c>
      <c r="F1938" s="94" t="s">
        <v>259</v>
      </c>
      <c r="G1938" s="94" t="s">
        <v>50</v>
      </c>
    </row>
    <row r="1939" ht="15.75" customHeight="1">
      <c r="A1939" s="94" t="s">
        <v>193</v>
      </c>
      <c r="B1939" s="94" t="s">
        <v>199</v>
      </c>
      <c r="C1939" s="94">
        <v>12119.475</v>
      </c>
      <c r="D1939" s="94">
        <v>12120.118</v>
      </c>
      <c r="E1939" s="94">
        <v>0.643</v>
      </c>
      <c r="F1939" s="94" t="s">
        <v>259</v>
      </c>
      <c r="G1939" s="94" t="s">
        <v>50</v>
      </c>
    </row>
    <row r="1940" ht="15.75" customHeight="1">
      <c r="A1940" s="94" t="s">
        <v>193</v>
      </c>
      <c r="B1940" s="94" t="s">
        <v>199</v>
      </c>
      <c r="C1940" s="94">
        <v>38765.103</v>
      </c>
      <c r="D1940" s="94">
        <v>38766.138</v>
      </c>
      <c r="E1940" s="94">
        <v>1.035</v>
      </c>
      <c r="F1940" s="94" t="s">
        <v>259</v>
      </c>
      <c r="G1940" s="94" t="s">
        <v>50</v>
      </c>
    </row>
    <row r="1941" ht="15.75" customHeight="1">
      <c r="A1941" s="94" t="s">
        <v>193</v>
      </c>
      <c r="B1941" s="94" t="s">
        <v>199</v>
      </c>
      <c r="C1941" s="94">
        <v>38776.771</v>
      </c>
      <c r="D1941" s="94">
        <v>38777.103</v>
      </c>
      <c r="E1941" s="94">
        <v>0.332</v>
      </c>
      <c r="F1941" s="94" t="s">
        <v>259</v>
      </c>
      <c r="G1941" s="94" t="s">
        <v>50</v>
      </c>
    </row>
    <row r="1942" ht="15.75" customHeight="1">
      <c r="A1942" s="94" t="s">
        <v>193</v>
      </c>
      <c r="B1942" s="94" t="s">
        <v>199</v>
      </c>
      <c r="C1942" s="94">
        <v>38777.73</v>
      </c>
      <c r="D1942" s="94">
        <v>38778.624</v>
      </c>
      <c r="E1942" s="94">
        <v>0.894</v>
      </c>
      <c r="F1942" s="94" t="s">
        <v>259</v>
      </c>
      <c r="G1942" s="94" t="s">
        <v>50</v>
      </c>
    </row>
    <row r="1943" ht="15.75" customHeight="1">
      <c r="A1943" s="94" t="s">
        <v>193</v>
      </c>
      <c r="B1943" s="94" t="s">
        <v>199</v>
      </c>
      <c r="C1943" s="94">
        <v>38780.044</v>
      </c>
      <c r="D1943" s="94">
        <v>38780.536</v>
      </c>
      <c r="E1943" s="94">
        <v>0.492</v>
      </c>
      <c r="F1943" s="94" t="s">
        <v>259</v>
      </c>
      <c r="G1943" s="94" t="s">
        <v>50</v>
      </c>
    </row>
    <row r="1944" ht="15.75" customHeight="1">
      <c r="A1944" s="94" t="s">
        <v>193</v>
      </c>
      <c r="B1944" s="94" t="s">
        <v>199</v>
      </c>
      <c r="C1944" s="94">
        <v>38797.284</v>
      </c>
      <c r="D1944" s="94">
        <v>38798.403</v>
      </c>
      <c r="E1944" s="94">
        <v>1.119</v>
      </c>
      <c r="F1944" s="94" t="s">
        <v>259</v>
      </c>
      <c r="G1944" s="94" t="s">
        <v>50</v>
      </c>
    </row>
    <row r="1945" ht="15.75" customHeight="1">
      <c r="A1945" s="94" t="s">
        <v>193</v>
      </c>
      <c r="B1945" s="94" t="s">
        <v>199</v>
      </c>
      <c r="C1945" s="94">
        <v>38799.807</v>
      </c>
      <c r="D1945" s="94">
        <v>38800.659</v>
      </c>
      <c r="E1945" s="94">
        <v>0.852</v>
      </c>
      <c r="F1945" s="94" t="s">
        <v>259</v>
      </c>
      <c r="G1945" s="94" t="s">
        <v>50</v>
      </c>
    </row>
    <row r="1946" ht="15.75" customHeight="1">
      <c r="A1946" s="94" t="s">
        <v>193</v>
      </c>
      <c r="B1946" s="94" t="s">
        <v>199</v>
      </c>
      <c r="C1946" s="94">
        <v>38801.486</v>
      </c>
      <c r="D1946" s="94">
        <v>38802.442</v>
      </c>
      <c r="E1946" s="94">
        <v>0.956</v>
      </c>
      <c r="F1946" s="94" t="s">
        <v>259</v>
      </c>
      <c r="G1946" s="94" t="s">
        <v>50</v>
      </c>
    </row>
    <row r="1947" ht="15.75" customHeight="1">
      <c r="A1947" s="94" t="s">
        <v>193</v>
      </c>
      <c r="B1947" s="94" t="s">
        <v>199</v>
      </c>
      <c r="C1947" s="94">
        <v>38802.828</v>
      </c>
      <c r="D1947" s="94">
        <v>38803.04</v>
      </c>
      <c r="E1947" s="94">
        <v>0.212</v>
      </c>
      <c r="F1947" s="94" t="s">
        <v>30</v>
      </c>
      <c r="G1947" s="94" t="s">
        <v>50</v>
      </c>
    </row>
    <row r="1948" ht="15.75" customHeight="1">
      <c r="A1948" s="94" t="s">
        <v>193</v>
      </c>
      <c r="B1948" s="94" t="s">
        <v>199</v>
      </c>
      <c r="C1948" s="94">
        <v>38807.01</v>
      </c>
      <c r="D1948" s="94">
        <v>38808.107</v>
      </c>
      <c r="E1948" s="94">
        <v>1.097</v>
      </c>
      <c r="F1948" s="94" t="s">
        <v>259</v>
      </c>
      <c r="G1948" s="94" t="s">
        <v>50</v>
      </c>
    </row>
    <row r="1949" ht="15.75" customHeight="1">
      <c r="A1949" s="94" t="s">
        <v>193</v>
      </c>
      <c r="B1949" s="94" t="s">
        <v>199</v>
      </c>
      <c r="C1949" s="94">
        <v>38810.381</v>
      </c>
      <c r="D1949" s="94">
        <v>38812.227</v>
      </c>
      <c r="E1949" s="94">
        <v>1.846</v>
      </c>
      <c r="F1949" s="94" t="s">
        <v>259</v>
      </c>
      <c r="G1949" s="94" t="s">
        <v>50</v>
      </c>
    </row>
    <row r="1950" ht="15.75" customHeight="1">
      <c r="A1950" s="94" t="s">
        <v>193</v>
      </c>
      <c r="B1950" s="94" t="s">
        <v>199</v>
      </c>
      <c r="C1950" s="94">
        <v>38813.887</v>
      </c>
      <c r="D1950" s="94">
        <v>38815.394</v>
      </c>
      <c r="E1950" s="94">
        <v>1.507</v>
      </c>
      <c r="F1950" s="94" t="s">
        <v>259</v>
      </c>
      <c r="G1950" s="94" t="s">
        <v>50</v>
      </c>
    </row>
    <row r="1951" ht="15.75" customHeight="1">
      <c r="A1951" s="94" t="s">
        <v>193</v>
      </c>
      <c r="B1951" s="94" t="s">
        <v>199</v>
      </c>
      <c r="C1951" s="94">
        <v>38816.189</v>
      </c>
      <c r="D1951" s="94">
        <v>38817.514</v>
      </c>
      <c r="E1951" s="94">
        <v>1.325</v>
      </c>
      <c r="F1951" s="94" t="s">
        <v>259</v>
      </c>
      <c r="G1951" s="94" t="s">
        <v>50</v>
      </c>
    </row>
    <row r="1952" ht="15.75" customHeight="1">
      <c r="A1952" s="94" t="s">
        <v>193</v>
      </c>
      <c r="B1952" s="94" t="s">
        <v>199</v>
      </c>
      <c r="C1952" s="94">
        <v>38818.938</v>
      </c>
      <c r="D1952" s="94">
        <v>38819.7</v>
      </c>
      <c r="E1952" s="94">
        <v>0.762</v>
      </c>
      <c r="F1952" s="94" t="s">
        <v>259</v>
      </c>
      <c r="G1952" s="94" t="s">
        <v>50</v>
      </c>
    </row>
    <row r="1953" ht="15.75" hidden="1" customHeight="1">
      <c r="A1953" s="94" t="s">
        <v>693</v>
      </c>
      <c r="B1953" s="94" t="s">
        <v>199</v>
      </c>
      <c r="C1953" s="94">
        <v>11460.507</v>
      </c>
      <c r="D1953" s="94">
        <v>11462.458</v>
      </c>
      <c r="E1953" s="94">
        <v>1.951</v>
      </c>
      <c r="F1953" s="94" t="s">
        <v>259</v>
      </c>
      <c r="G1953" s="94" t="s">
        <v>50</v>
      </c>
    </row>
    <row r="1954" ht="15.75" hidden="1" customHeight="1">
      <c r="A1954" s="94" t="s">
        <v>693</v>
      </c>
      <c r="B1954" s="94" t="s">
        <v>199</v>
      </c>
      <c r="C1954" s="94">
        <v>11463.247</v>
      </c>
      <c r="D1954" s="94">
        <v>11463.687</v>
      </c>
      <c r="E1954" s="94">
        <v>0.44</v>
      </c>
      <c r="F1954" s="94" t="s">
        <v>259</v>
      </c>
      <c r="G1954" s="94" t="s">
        <v>50</v>
      </c>
    </row>
    <row r="1955" ht="15.75" hidden="1" customHeight="1">
      <c r="A1955" s="94" t="s">
        <v>693</v>
      </c>
      <c r="B1955" s="94" t="s">
        <v>199</v>
      </c>
      <c r="C1955" s="94">
        <v>11465.314</v>
      </c>
      <c r="D1955" s="94">
        <v>11465.574</v>
      </c>
      <c r="E1955" s="94">
        <v>0.26</v>
      </c>
      <c r="F1955" s="94" t="s">
        <v>259</v>
      </c>
      <c r="G1955" s="94" t="s">
        <v>50</v>
      </c>
    </row>
    <row r="1956" ht="15.75" hidden="1" customHeight="1">
      <c r="A1956" s="94" t="s">
        <v>693</v>
      </c>
      <c r="B1956" s="94" t="s">
        <v>199</v>
      </c>
      <c r="C1956" s="94">
        <v>11478.501</v>
      </c>
      <c r="D1956" s="94">
        <v>11479.123</v>
      </c>
      <c r="E1956" s="94">
        <v>0.622</v>
      </c>
      <c r="F1956" s="94" t="s">
        <v>259</v>
      </c>
      <c r="G1956" s="94" t="s">
        <v>50</v>
      </c>
    </row>
    <row r="1957" ht="15.75" hidden="1" customHeight="1">
      <c r="A1957" s="94" t="s">
        <v>693</v>
      </c>
      <c r="B1957" s="94" t="s">
        <v>199</v>
      </c>
      <c r="C1957" s="94">
        <v>11484.895</v>
      </c>
      <c r="D1957" s="94">
        <v>11485.443</v>
      </c>
      <c r="E1957" s="94">
        <v>0.548</v>
      </c>
      <c r="F1957" s="94" t="s">
        <v>256</v>
      </c>
      <c r="G1957" s="94" t="s">
        <v>50</v>
      </c>
    </row>
    <row r="1958" ht="15.75" hidden="1" customHeight="1">
      <c r="A1958" s="94" t="s">
        <v>693</v>
      </c>
      <c r="B1958" s="94" t="s">
        <v>199</v>
      </c>
      <c r="C1958" s="94">
        <v>11493.224</v>
      </c>
      <c r="D1958" s="94">
        <v>11493.711</v>
      </c>
      <c r="E1958" s="94">
        <v>0.487</v>
      </c>
      <c r="F1958" s="94" t="s">
        <v>256</v>
      </c>
      <c r="G1958" s="94" t="s">
        <v>50</v>
      </c>
    </row>
    <row r="1959" ht="15.75" hidden="1" customHeight="1">
      <c r="A1959" s="94" t="s">
        <v>693</v>
      </c>
      <c r="B1959" s="94" t="s">
        <v>199</v>
      </c>
      <c r="C1959" s="94">
        <v>11495.828</v>
      </c>
      <c r="D1959" s="94">
        <v>11496.987</v>
      </c>
      <c r="E1959" s="94">
        <v>1.159</v>
      </c>
      <c r="F1959" s="94" t="s">
        <v>256</v>
      </c>
      <c r="G1959" s="94" t="s">
        <v>50</v>
      </c>
    </row>
    <row r="1960" ht="15.75" hidden="1" customHeight="1">
      <c r="A1960" s="94" t="s">
        <v>693</v>
      </c>
      <c r="B1960" s="94" t="s">
        <v>199</v>
      </c>
      <c r="C1960" s="94">
        <v>11498.21</v>
      </c>
      <c r="D1960" s="94">
        <v>11499.78</v>
      </c>
      <c r="E1960" s="94">
        <v>1.57</v>
      </c>
      <c r="F1960" s="94" t="s">
        <v>259</v>
      </c>
      <c r="G1960" s="94" t="s">
        <v>50</v>
      </c>
    </row>
    <row r="1961" ht="15.75" hidden="1" customHeight="1">
      <c r="A1961" s="94" t="s">
        <v>693</v>
      </c>
      <c r="B1961" s="94" t="s">
        <v>199</v>
      </c>
      <c r="C1961" s="94">
        <v>11508.718</v>
      </c>
      <c r="D1961" s="94">
        <v>11510.492</v>
      </c>
      <c r="E1961" s="94">
        <v>1.774</v>
      </c>
      <c r="F1961" s="94" t="s">
        <v>256</v>
      </c>
      <c r="G1961" s="94" t="s">
        <v>50</v>
      </c>
    </row>
    <row r="1962" ht="15.75" hidden="1" customHeight="1">
      <c r="A1962" s="94" t="s">
        <v>693</v>
      </c>
      <c r="B1962" s="94" t="s">
        <v>199</v>
      </c>
      <c r="C1962" s="94">
        <v>11510.959</v>
      </c>
      <c r="D1962" s="94">
        <v>11512.374</v>
      </c>
      <c r="E1962" s="94">
        <v>1.415</v>
      </c>
      <c r="F1962" s="94" t="s">
        <v>256</v>
      </c>
      <c r="G1962" s="94" t="s">
        <v>50</v>
      </c>
    </row>
    <row r="1963" ht="15.75" hidden="1" customHeight="1">
      <c r="A1963" s="94" t="s">
        <v>693</v>
      </c>
      <c r="B1963" s="94" t="s">
        <v>199</v>
      </c>
      <c r="C1963" s="94">
        <v>11514.226</v>
      </c>
      <c r="D1963" s="94">
        <v>11514.97</v>
      </c>
      <c r="E1963" s="94">
        <v>0.744</v>
      </c>
      <c r="F1963" s="94" t="s">
        <v>256</v>
      </c>
      <c r="G1963" s="94" t="s">
        <v>50</v>
      </c>
    </row>
    <row r="1964" ht="15.75" hidden="1" customHeight="1">
      <c r="A1964" s="94" t="s">
        <v>693</v>
      </c>
      <c r="B1964" s="94" t="s">
        <v>199</v>
      </c>
      <c r="C1964" s="94">
        <v>11515.885</v>
      </c>
      <c r="D1964" s="94">
        <v>11517.144</v>
      </c>
      <c r="E1964" s="94">
        <v>1.259</v>
      </c>
      <c r="F1964" s="94" t="s">
        <v>259</v>
      </c>
      <c r="G1964" s="94" t="s">
        <v>50</v>
      </c>
    </row>
    <row r="1965" ht="15.75" hidden="1" customHeight="1">
      <c r="A1965" s="94" t="s">
        <v>693</v>
      </c>
      <c r="B1965" s="94" t="s">
        <v>199</v>
      </c>
      <c r="C1965" s="94">
        <v>11518.581</v>
      </c>
      <c r="D1965" s="94">
        <v>11519.715</v>
      </c>
      <c r="E1965" s="94">
        <v>1.134</v>
      </c>
      <c r="F1965" s="94" t="s">
        <v>256</v>
      </c>
      <c r="G1965" s="94" t="s">
        <v>50</v>
      </c>
    </row>
    <row r="1966" ht="15.75" hidden="1" customHeight="1">
      <c r="A1966" s="94" t="s">
        <v>693</v>
      </c>
      <c r="B1966" s="94" t="s">
        <v>199</v>
      </c>
      <c r="C1966" s="94">
        <v>12065.366</v>
      </c>
      <c r="D1966" s="94">
        <v>12066.762</v>
      </c>
      <c r="E1966" s="94">
        <v>1.396</v>
      </c>
      <c r="F1966" s="94" t="s">
        <v>256</v>
      </c>
      <c r="G1966" s="94" t="s">
        <v>50</v>
      </c>
    </row>
    <row r="1967" ht="15.75" hidden="1" customHeight="1">
      <c r="A1967" s="94" t="s">
        <v>693</v>
      </c>
      <c r="B1967" s="94" t="s">
        <v>199</v>
      </c>
      <c r="C1967" s="94">
        <v>12067.524</v>
      </c>
      <c r="D1967" s="94">
        <v>12068.063</v>
      </c>
      <c r="E1967" s="94">
        <v>0.539</v>
      </c>
      <c r="F1967" s="94" t="s">
        <v>259</v>
      </c>
      <c r="G1967" s="94" t="s">
        <v>50</v>
      </c>
    </row>
    <row r="1968" ht="15.75" hidden="1" customHeight="1">
      <c r="A1968" s="94" t="s">
        <v>693</v>
      </c>
      <c r="B1968" s="94" t="s">
        <v>199</v>
      </c>
      <c r="C1968" s="94">
        <v>12069.053</v>
      </c>
      <c r="D1968" s="94">
        <v>12069.521</v>
      </c>
      <c r="E1968" s="94">
        <v>0.468</v>
      </c>
      <c r="F1968" s="94" t="s">
        <v>259</v>
      </c>
      <c r="G1968" s="94" t="s">
        <v>50</v>
      </c>
    </row>
    <row r="1969" ht="15.75" hidden="1" customHeight="1">
      <c r="A1969" s="94" t="s">
        <v>693</v>
      </c>
      <c r="B1969" s="94" t="s">
        <v>199</v>
      </c>
      <c r="C1969" s="94">
        <v>12076.924</v>
      </c>
      <c r="D1969" s="94">
        <v>12078.266</v>
      </c>
      <c r="E1969" s="94">
        <v>1.342</v>
      </c>
      <c r="F1969" s="94" t="s">
        <v>256</v>
      </c>
      <c r="G1969" s="94" t="s">
        <v>50</v>
      </c>
    </row>
    <row r="1970" ht="15.75" hidden="1" customHeight="1">
      <c r="A1970" s="94" t="s">
        <v>693</v>
      </c>
      <c r="B1970" s="94" t="s">
        <v>199</v>
      </c>
      <c r="C1970" s="94">
        <v>12078.33</v>
      </c>
      <c r="D1970" s="94">
        <v>12078.922</v>
      </c>
      <c r="E1970" s="94">
        <v>0.592</v>
      </c>
      <c r="F1970" s="94" t="s">
        <v>257</v>
      </c>
      <c r="G1970" s="94" t="s">
        <v>50</v>
      </c>
    </row>
    <row r="1971" ht="15.75" hidden="1" customHeight="1">
      <c r="A1971" s="94" t="s">
        <v>693</v>
      </c>
      <c r="B1971" s="94" t="s">
        <v>199</v>
      </c>
      <c r="C1971" s="94">
        <v>12081.783</v>
      </c>
      <c r="D1971" s="94">
        <v>12082.579</v>
      </c>
      <c r="E1971" s="94">
        <v>0.796</v>
      </c>
      <c r="F1971" s="94" t="s">
        <v>256</v>
      </c>
      <c r="G1971" s="94" t="s">
        <v>50</v>
      </c>
    </row>
    <row r="1972" ht="15.75" hidden="1" customHeight="1">
      <c r="A1972" s="94" t="s">
        <v>693</v>
      </c>
      <c r="B1972" s="94" t="s">
        <v>199</v>
      </c>
      <c r="C1972" s="94">
        <v>12082.818</v>
      </c>
      <c r="D1972" s="94">
        <v>12083.176</v>
      </c>
      <c r="E1972" s="94">
        <v>0.358</v>
      </c>
      <c r="F1972" s="94" t="s">
        <v>256</v>
      </c>
      <c r="G1972" s="94" t="s">
        <v>50</v>
      </c>
    </row>
    <row r="1973" ht="15.75" hidden="1" customHeight="1">
      <c r="A1973" s="94" t="s">
        <v>693</v>
      </c>
      <c r="B1973" s="94" t="s">
        <v>199</v>
      </c>
      <c r="C1973" s="94">
        <v>12084.006</v>
      </c>
      <c r="D1973" s="94">
        <v>12084.388</v>
      </c>
      <c r="E1973" s="94">
        <v>0.382</v>
      </c>
      <c r="F1973" s="94" t="s">
        <v>256</v>
      </c>
      <c r="G1973" s="94" t="s">
        <v>50</v>
      </c>
    </row>
    <row r="1974" ht="15.75" hidden="1" customHeight="1">
      <c r="A1974" s="94" t="s">
        <v>693</v>
      </c>
      <c r="B1974" s="94" t="s">
        <v>199</v>
      </c>
      <c r="C1974" s="94">
        <v>12085.304</v>
      </c>
      <c r="D1974" s="94">
        <v>12086.94</v>
      </c>
      <c r="E1974" s="94">
        <v>1.636</v>
      </c>
      <c r="F1974" s="94" t="s">
        <v>256</v>
      </c>
      <c r="G1974" s="94" t="s">
        <v>50</v>
      </c>
    </row>
    <row r="1975" ht="15.75" hidden="1" customHeight="1">
      <c r="A1975" s="94" t="s">
        <v>693</v>
      </c>
      <c r="B1975" s="94" t="s">
        <v>199</v>
      </c>
      <c r="C1975" s="94">
        <v>12103.76</v>
      </c>
      <c r="D1975" s="94">
        <v>12104.242</v>
      </c>
      <c r="E1975" s="94">
        <v>0.482</v>
      </c>
      <c r="F1975" s="94" t="s">
        <v>256</v>
      </c>
      <c r="G1975" s="94" t="s">
        <v>50</v>
      </c>
    </row>
    <row r="1976" ht="15.75" hidden="1" customHeight="1">
      <c r="A1976" s="94" t="s">
        <v>693</v>
      </c>
      <c r="B1976" s="94" t="s">
        <v>199</v>
      </c>
      <c r="C1976" s="94">
        <v>12105.425</v>
      </c>
      <c r="D1976" s="94">
        <v>12105.848</v>
      </c>
      <c r="E1976" s="94">
        <v>0.423</v>
      </c>
      <c r="F1976" s="94" t="s">
        <v>256</v>
      </c>
      <c r="G1976" s="94" t="s">
        <v>50</v>
      </c>
    </row>
    <row r="1977" ht="15.75" hidden="1" customHeight="1">
      <c r="A1977" s="94" t="s">
        <v>693</v>
      </c>
      <c r="B1977" s="94" t="s">
        <v>199</v>
      </c>
      <c r="C1977" s="94">
        <v>12106.879</v>
      </c>
      <c r="D1977" s="94">
        <v>12107.753</v>
      </c>
      <c r="E1977" s="94">
        <v>0.874</v>
      </c>
      <c r="F1977" s="94" t="s">
        <v>259</v>
      </c>
      <c r="G1977" s="94" t="s">
        <v>50</v>
      </c>
    </row>
    <row r="1978" ht="15.75" hidden="1" customHeight="1">
      <c r="A1978" s="94" t="s">
        <v>693</v>
      </c>
      <c r="B1978" s="94" t="s">
        <v>199</v>
      </c>
      <c r="C1978" s="94">
        <v>12109.362</v>
      </c>
      <c r="D1978" s="94">
        <v>12110.513</v>
      </c>
      <c r="E1978" s="94">
        <v>1.151</v>
      </c>
      <c r="F1978" s="94" t="s">
        <v>257</v>
      </c>
      <c r="G1978" s="94" t="s">
        <v>50</v>
      </c>
    </row>
    <row r="1979" ht="15.75" hidden="1" customHeight="1">
      <c r="A1979" s="94" t="s">
        <v>693</v>
      </c>
      <c r="B1979" s="94" t="s">
        <v>199</v>
      </c>
      <c r="C1979" s="94">
        <v>12117.891</v>
      </c>
      <c r="D1979" s="94">
        <v>12118.865</v>
      </c>
      <c r="E1979" s="94">
        <v>0.974</v>
      </c>
      <c r="F1979" s="94" t="s">
        <v>259</v>
      </c>
      <c r="G1979" s="94" t="s">
        <v>50</v>
      </c>
    </row>
    <row r="1980" ht="15.75" hidden="1" customHeight="1">
      <c r="A1980" s="94" t="s">
        <v>693</v>
      </c>
      <c r="B1980" s="94" t="s">
        <v>199</v>
      </c>
      <c r="C1980" s="94">
        <v>12119.475</v>
      </c>
      <c r="D1980" s="94">
        <v>12120.118</v>
      </c>
      <c r="E1980" s="94">
        <v>0.643</v>
      </c>
      <c r="F1980" s="94" t="s">
        <v>259</v>
      </c>
      <c r="G1980" s="94" t="s">
        <v>50</v>
      </c>
    </row>
    <row r="1981" ht="15.75" hidden="1" customHeight="1">
      <c r="A1981" s="94" t="s">
        <v>693</v>
      </c>
      <c r="B1981" s="94" t="s">
        <v>199</v>
      </c>
      <c r="C1981" s="94">
        <v>38765.103</v>
      </c>
      <c r="D1981" s="94">
        <v>38766.138</v>
      </c>
      <c r="E1981" s="94">
        <v>1.035</v>
      </c>
      <c r="F1981" s="94" t="s">
        <v>259</v>
      </c>
      <c r="G1981" s="94" t="s">
        <v>50</v>
      </c>
    </row>
    <row r="1982" ht="15.75" hidden="1" customHeight="1">
      <c r="A1982" s="94" t="s">
        <v>693</v>
      </c>
      <c r="B1982" s="94" t="s">
        <v>199</v>
      </c>
      <c r="C1982" s="94">
        <v>38776.771</v>
      </c>
      <c r="D1982" s="94">
        <v>38777.103</v>
      </c>
      <c r="E1982" s="94">
        <v>0.332</v>
      </c>
      <c r="F1982" s="94" t="s">
        <v>259</v>
      </c>
      <c r="G1982" s="94" t="s">
        <v>50</v>
      </c>
    </row>
    <row r="1983" ht="15.75" hidden="1" customHeight="1">
      <c r="A1983" s="94" t="s">
        <v>693</v>
      </c>
      <c r="B1983" s="94" t="s">
        <v>199</v>
      </c>
      <c r="C1983" s="94">
        <v>38777.73</v>
      </c>
      <c r="D1983" s="94">
        <v>38778.624</v>
      </c>
      <c r="E1983" s="94">
        <v>0.894</v>
      </c>
      <c r="F1983" s="94" t="s">
        <v>259</v>
      </c>
      <c r="G1983" s="94" t="s">
        <v>50</v>
      </c>
    </row>
    <row r="1984" ht="15.75" hidden="1" customHeight="1">
      <c r="A1984" s="94" t="s">
        <v>693</v>
      </c>
      <c r="B1984" s="94" t="s">
        <v>199</v>
      </c>
      <c r="C1984" s="94">
        <v>38780.044</v>
      </c>
      <c r="D1984" s="94">
        <v>38780.536</v>
      </c>
      <c r="E1984" s="94">
        <v>0.492</v>
      </c>
      <c r="F1984" s="94" t="s">
        <v>259</v>
      </c>
      <c r="G1984" s="94" t="s">
        <v>50</v>
      </c>
    </row>
    <row r="1985" ht="15.75" hidden="1" customHeight="1">
      <c r="A1985" s="94" t="s">
        <v>693</v>
      </c>
      <c r="B1985" s="94" t="s">
        <v>199</v>
      </c>
      <c r="C1985" s="94">
        <v>38797.284</v>
      </c>
      <c r="D1985" s="94">
        <v>38798.403</v>
      </c>
      <c r="E1985" s="94">
        <v>1.119</v>
      </c>
      <c r="F1985" s="94" t="s">
        <v>259</v>
      </c>
      <c r="G1985" s="94" t="s">
        <v>50</v>
      </c>
    </row>
    <row r="1986" ht="15.75" hidden="1" customHeight="1">
      <c r="A1986" s="94" t="s">
        <v>693</v>
      </c>
      <c r="B1986" s="94" t="s">
        <v>199</v>
      </c>
      <c r="C1986" s="94">
        <v>38799.807</v>
      </c>
      <c r="D1986" s="94">
        <v>38800.659</v>
      </c>
      <c r="E1986" s="94">
        <v>0.852</v>
      </c>
      <c r="F1986" s="94" t="s">
        <v>259</v>
      </c>
      <c r="G1986" s="94" t="s">
        <v>50</v>
      </c>
    </row>
    <row r="1987" ht="15.75" hidden="1" customHeight="1">
      <c r="A1987" s="94" t="s">
        <v>693</v>
      </c>
      <c r="B1987" s="94" t="s">
        <v>199</v>
      </c>
      <c r="C1987" s="94">
        <v>38801.486</v>
      </c>
      <c r="D1987" s="94">
        <v>38802.442</v>
      </c>
      <c r="E1987" s="94">
        <v>0.956</v>
      </c>
      <c r="F1987" s="94" t="s">
        <v>259</v>
      </c>
      <c r="G1987" s="94" t="s">
        <v>50</v>
      </c>
    </row>
    <row r="1988" ht="15.75" hidden="1" customHeight="1">
      <c r="A1988" s="94" t="s">
        <v>693</v>
      </c>
      <c r="B1988" s="94" t="s">
        <v>199</v>
      </c>
      <c r="C1988" s="94">
        <v>38802.828</v>
      </c>
      <c r="D1988" s="94">
        <v>38803.04</v>
      </c>
      <c r="E1988" s="94">
        <v>0.212</v>
      </c>
      <c r="F1988" s="94" t="s">
        <v>259</v>
      </c>
      <c r="G1988" s="94" t="s">
        <v>50</v>
      </c>
    </row>
    <row r="1989" ht="15.75" hidden="1" customHeight="1">
      <c r="A1989" s="94" t="s">
        <v>693</v>
      </c>
      <c r="B1989" s="94" t="s">
        <v>199</v>
      </c>
      <c r="C1989" s="94">
        <v>38807.01</v>
      </c>
      <c r="D1989" s="94">
        <v>38808.107</v>
      </c>
      <c r="E1989" s="94">
        <v>1.097</v>
      </c>
      <c r="F1989" s="94" t="s">
        <v>259</v>
      </c>
      <c r="G1989" s="94" t="s">
        <v>50</v>
      </c>
    </row>
    <row r="1990" ht="15.75" hidden="1" customHeight="1">
      <c r="A1990" s="94" t="s">
        <v>693</v>
      </c>
      <c r="B1990" s="94" t="s">
        <v>199</v>
      </c>
      <c r="C1990" s="94">
        <v>38810.381</v>
      </c>
      <c r="D1990" s="94">
        <v>38812.227</v>
      </c>
      <c r="E1990" s="94">
        <v>1.846</v>
      </c>
      <c r="F1990" s="94" t="s">
        <v>259</v>
      </c>
      <c r="G1990" s="94" t="s">
        <v>50</v>
      </c>
    </row>
    <row r="1991" ht="15.75" hidden="1" customHeight="1">
      <c r="A1991" s="94" t="s">
        <v>693</v>
      </c>
      <c r="B1991" s="94" t="s">
        <v>199</v>
      </c>
      <c r="C1991" s="94">
        <v>38813.887</v>
      </c>
      <c r="D1991" s="94">
        <v>38815.394</v>
      </c>
      <c r="E1991" s="94">
        <v>1.507</v>
      </c>
      <c r="F1991" s="94" t="s">
        <v>259</v>
      </c>
      <c r="G1991" s="94" t="s">
        <v>50</v>
      </c>
    </row>
    <row r="1992" ht="15.75" hidden="1" customHeight="1">
      <c r="A1992" s="94" t="s">
        <v>693</v>
      </c>
      <c r="B1992" s="94" t="s">
        <v>199</v>
      </c>
      <c r="C1992" s="94">
        <v>38816.189</v>
      </c>
      <c r="D1992" s="94">
        <v>38817.514</v>
      </c>
      <c r="E1992" s="94">
        <v>1.325</v>
      </c>
      <c r="F1992" s="94" t="s">
        <v>259</v>
      </c>
      <c r="G1992" s="94" t="s">
        <v>50</v>
      </c>
    </row>
    <row r="1993" ht="15.75" hidden="1" customHeight="1">
      <c r="A1993" s="94" t="s">
        <v>693</v>
      </c>
      <c r="B1993" s="94" t="s">
        <v>199</v>
      </c>
      <c r="C1993" s="94">
        <v>38818.938</v>
      </c>
      <c r="D1993" s="94">
        <v>38819.7</v>
      </c>
      <c r="E1993" s="94">
        <v>0.762</v>
      </c>
      <c r="F1993" s="94" t="s">
        <v>259</v>
      </c>
      <c r="G1993" s="94" t="s">
        <v>50</v>
      </c>
    </row>
    <row r="1994" ht="15.75" customHeight="1">
      <c r="A1994" s="94" t="s">
        <v>201</v>
      </c>
      <c r="B1994" s="94" t="s">
        <v>201</v>
      </c>
      <c r="C1994" s="94">
        <v>12064.419</v>
      </c>
      <c r="D1994" s="94">
        <v>12065.248</v>
      </c>
      <c r="E1994" s="94">
        <v>0.829</v>
      </c>
      <c r="F1994" s="94" t="s">
        <v>694</v>
      </c>
      <c r="G1994" s="94" t="s">
        <v>50</v>
      </c>
    </row>
    <row r="1995" ht="15.75" customHeight="1">
      <c r="A1995" s="94" t="s">
        <v>201</v>
      </c>
      <c r="B1995" s="94" t="s">
        <v>201</v>
      </c>
      <c r="C1995" s="94">
        <v>12066.567</v>
      </c>
      <c r="D1995" s="94">
        <v>12068.063</v>
      </c>
      <c r="E1995" s="94">
        <v>1.496</v>
      </c>
      <c r="F1995" s="94" t="s">
        <v>695</v>
      </c>
      <c r="G1995" s="94" t="s">
        <v>50</v>
      </c>
    </row>
    <row r="1996" ht="15.75" customHeight="1">
      <c r="A1996" s="94" t="s">
        <v>201</v>
      </c>
      <c r="B1996" s="94" t="s">
        <v>201</v>
      </c>
      <c r="C1996" s="94">
        <v>12069.263</v>
      </c>
      <c r="D1996" s="94">
        <v>12070.267</v>
      </c>
      <c r="E1996" s="94">
        <v>1.004</v>
      </c>
      <c r="F1996" s="94" t="s">
        <v>696</v>
      </c>
      <c r="G1996" s="94" t="s">
        <v>50</v>
      </c>
    </row>
    <row r="1997" ht="15.75" customHeight="1">
      <c r="A1997" s="94" t="s">
        <v>201</v>
      </c>
      <c r="B1997" s="94" t="s">
        <v>201</v>
      </c>
      <c r="C1997" s="94">
        <v>12070.493</v>
      </c>
      <c r="D1997" s="94">
        <v>12072.036</v>
      </c>
      <c r="E1997" s="94">
        <v>1.543</v>
      </c>
      <c r="F1997" s="94" t="s">
        <v>697</v>
      </c>
      <c r="G1997" s="94" t="s">
        <v>50</v>
      </c>
    </row>
    <row r="1998" ht="15.75" customHeight="1">
      <c r="A1998" s="94" t="s">
        <v>201</v>
      </c>
      <c r="B1998" s="94" t="s">
        <v>201</v>
      </c>
      <c r="C1998" s="94">
        <v>12073.901</v>
      </c>
      <c r="D1998" s="94">
        <v>12075.086</v>
      </c>
      <c r="E1998" s="94">
        <v>1.185</v>
      </c>
      <c r="F1998" s="94" t="s">
        <v>698</v>
      </c>
      <c r="G1998" s="94" t="s">
        <v>50</v>
      </c>
    </row>
    <row r="1999" ht="15.75" customHeight="1">
      <c r="A1999" s="94" t="s">
        <v>201</v>
      </c>
      <c r="B1999" s="94" t="s">
        <v>201</v>
      </c>
      <c r="C1999" s="94">
        <v>12075.768</v>
      </c>
      <c r="D1999" s="94">
        <v>12076.838</v>
      </c>
      <c r="E1999" s="94">
        <v>1.07</v>
      </c>
      <c r="F1999" s="94" t="s">
        <v>699</v>
      </c>
      <c r="G1999" s="94" t="s">
        <v>50</v>
      </c>
    </row>
    <row r="2000" ht="15.75" customHeight="1">
      <c r="A2000" s="94" t="s">
        <v>201</v>
      </c>
      <c r="B2000" s="94" t="s">
        <v>201</v>
      </c>
      <c r="C2000" s="94">
        <v>12078.453</v>
      </c>
      <c r="D2000" s="94">
        <v>12080.315</v>
      </c>
      <c r="E2000" s="94">
        <v>1.862</v>
      </c>
      <c r="F2000" s="94" t="s">
        <v>700</v>
      </c>
      <c r="G2000" s="94" t="s">
        <v>50</v>
      </c>
    </row>
    <row r="2001" ht="15.75" customHeight="1">
      <c r="A2001" s="94" t="s">
        <v>201</v>
      </c>
      <c r="B2001" s="94" t="s">
        <v>201</v>
      </c>
      <c r="C2001" s="94">
        <v>12080.576</v>
      </c>
      <c r="D2001" s="94">
        <v>12082.099</v>
      </c>
      <c r="E2001" s="94">
        <v>1.523</v>
      </c>
      <c r="F2001" s="94" t="s">
        <v>701</v>
      </c>
      <c r="G2001" s="94" t="s">
        <v>50</v>
      </c>
    </row>
    <row r="2002" ht="15.75" customHeight="1">
      <c r="A2002" s="94" t="s">
        <v>201</v>
      </c>
      <c r="B2002" s="94" t="s">
        <v>201</v>
      </c>
      <c r="C2002" s="94">
        <v>12093.082</v>
      </c>
      <c r="D2002" s="94">
        <v>12094.018</v>
      </c>
      <c r="E2002" s="94">
        <v>0.936</v>
      </c>
      <c r="F2002" s="94" t="s">
        <v>702</v>
      </c>
      <c r="G2002" s="94" t="s">
        <v>50</v>
      </c>
    </row>
    <row r="2003" ht="15.75" customHeight="1">
      <c r="A2003" s="94" t="s">
        <v>201</v>
      </c>
      <c r="B2003" s="94" t="s">
        <v>201</v>
      </c>
      <c r="C2003" s="94">
        <v>12094.46</v>
      </c>
      <c r="D2003" s="94">
        <v>12096.177</v>
      </c>
      <c r="E2003" s="94">
        <v>1.717</v>
      </c>
      <c r="F2003" s="94" t="s">
        <v>703</v>
      </c>
      <c r="G2003" s="94" t="s">
        <v>50</v>
      </c>
    </row>
    <row r="2004" ht="15.75" hidden="1" customHeight="1">
      <c r="A2004" s="94" t="s">
        <v>184</v>
      </c>
      <c r="B2004" s="94"/>
      <c r="C2004" s="94">
        <v>1620.0</v>
      </c>
      <c r="D2004" s="94">
        <v>1680.0</v>
      </c>
      <c r="E2004" s="94">
        <v>60.0</v>
      </c>
      <c r="F2004" s="94"/>
      <c r="G2004" s="94" t="s">
        <v>48</v>
      </c>
    </row>
    <row r="2005" ht="15.75" hidden="1" customHeight="1">
      <c r="A2005" s="94" t="s">
        <v>184</v>
      </c>
      <c r="B2005" s="94"/>
      <c r="C2005" s="94">
        <v>6840.0</v>
      </c>
      <c r="D2005" s="94">
        <v>6900.0</v>
      </c>
      <c r="E2005" s="94">
        <v>60.0</v>
      </c>
      <c r="F2005" s="94"/>
      <c r="G2005" s="94" t="s">
        <v>48</v>
      </c>
    </row>
    <row r="2006" ht="15.75" hidden="1" customHeight="1">
      <c r="A2006" s="94" t="s">
        <v>184</v>
      </c>
      <c r="B2006" s="94"/>
      <c r="C2006" s="94">
        <v>6960.0</v>
      </c>
      <c r="D2006" s="94">
        <v>7020.0</v>
      </c>
      <c r="E2006" s="94">
        <v>60.0</v>
      </c>
      <c r="F2006" s="94"/>
      <c r="G2006" s="94" t="s">
        <v>48</v>
      </c>
    </row>
    <row r="2007" ht="15.75" hidden="1" customHeight="1">
      <c r="A2007" s="94" t="s">
        <v>184</v>
      </c>
      <c r="B2007" s="94"/>
      <c r="C2007" s="94">
        <v>10200.0</v>
      </c>
      <c r="D2007" s="94">
        <v>10260.0</v>
      </c>
      <c r="E2007" s="94">
        <v>60.0</v>
      </c>
      <c r="F2007" s="94"/>
      <c r="G2007" s="94" t="s">
        <v>48</v>
      </c>
    </row>
    <row r="2008" ht="15.75" hidden="1" customHeight="1">
      <c r="A2008" s="94" t="s">
        <v>184</v>
      </c>
      <c r="B2008" s="94"/>
      <c r="C2008" s="94">
        <v>10740.0</v>
      </c>
      <c r="D2008" s="94">
        <v>10800.0</v>
      </c>
      <c r="E2008" s="94">
        <v>60.0</v>
      </c>
      <c r="F2008" s="94"/>
      <c r="G2008" s="94" t="s">
        <v>48</v>
      </c>
    </row>
    <row r="2009" ht="15.75" hidden="1" customHeight="1">
      <c r="A2009" s="94" t="s">
        <v>184</v>
      </c>
      <c r="B2009" s="94"/>
      <c r="C2009" s="94">
        <v>17820.0</v>
      </c>
      <c r="D2009" s="94">
        <v>17880.0</v>
      </c>
      <c r="E2009" s="94">
        <v>60.0</v>
      </c>
      <c r="F2009" s="94"/>
      <c r="G2009" s="94" t="s">
        <v>48</v>
      </c>
    </row>
    <row r="2010" ht="15.75" hidden="1" customHeight="1">
      <c r="A2010" s="94" t="s">
        <v>184</v>
      </c>
      <c r="B2010" s="94"/>
      <c r="C2010" s="94">
        <v>19200.0</v>
      </c>
      <c r="D2010" s="94">
        <v>19260.0</v>
      </c>
      <c r="E2010" s="94">
        <v>60.0</v>
      </c>
      <c r="F2010" s="94"/>
      <c r="G2010" s="94" t="s">
        <v>48</v>
      </c>
    </row>
    <row r="2011" ht="15.75" hidden="1" customHeight="1">
      <c r="A2011" s="94" t="s">
        <v>184</v>
      </c>
      <c r="B2011" s="94"/>
      <c r="C2011" s="94">
        <v>23940.0</v>
      </c>
      <c r="D2011" s="94">
        <v>24000.0</v>
      </c>
      <c r="E2011" s="94">
        <v>60.0</v>
      </c>
      <c r="F2011" s="94"/>
      <c r="G2011" s="94" t="s">
        <v>48</v>
      </c>
    </row>
    <row r="2012" ht="15.75" hidden="1" customHeight="1">
      <c r="A2012" s="94" t="s">
        <v>184</v>
      </c>
      <c r="B2012" s="94"/>
      <c r="C2012" s="94">
        <v>27960.0</v>
      </c>
      <c r="D2012" s="94">
        <v>28020.0</v>
      </c>
      <c r="E2012" s="94">
        <v>60.0</v>
      </c>
      <c r="F2012" s="94"/>
      <c r="G2012" s="94" t="s">
        <v>48</v>
      </c>
    </row>
    <row r="2013" ht="15.75" hidden="1" customHeight="1">
      <c r="A2013" s="94" t="s">
        <v>184</v>
      </c>
      <c r="B2013" s="94"/>
      <c r="C2013" s="94">
        <v>29400.0</v>
      </c>
      <c r="D2013" s="94">
        <v>29460.0</v>
      </c>
      <c r="E2013" s="94">
        <v>60.0</v>
      </c>
      <c r="F2013" s="94"/>
      <c r="G2013" s="94" t="s">
        <v>48</v>
      </c>
    </row>
    <row r="2014" ht="15.75" customHeight="1">
      <c r="A2014" s="94" t="s">
        <v>189</v>
      </c>
      <c r="B2014" s="94" t="s">
        <v>189</v>
      </c>
      <c r="C2014" s="94">
        <v>6840.01</v>
      </c>
      <c r="D2014" s="94">
        <v>6843.43</v>
      </c>
      <c r="E2014" s="94">
        <v>3.42</v>
      </c>
      <c r="F2014" s="94">
        <v>0.0</v>
      </c>
      <c r="G2014" s="94" t="s">
        <v>48</v>
      </c>
    </row>
    <row r="2015" ht="15.75" customHeight="1">
      <c r="A2015" s="94" t="s">
        <v>189</v>
      </c>
      <c r="B2015" s="94" t="s">
        <v>189</v>
      </c>
      <c r="C2015" s="94">
        <v>6844.25</v>
      </c>
      <c r="D2015" s="94">
        <v>6845.55</v>
      </c>
      <c r="E2015" s="94">
        <v>1.3</v>
      </c>
      <c r="F2015" s="94">
        <v>0.0</v>
      </c>
      <c r="G2015" s="94" t="s">
        <v>48</v>
      </c>
    </row>
    <row r="2016" ht="15.75" customHeight="1">
      <c r="A2016" s="94" t="s">
        <v>189</v>
      </c>
      <c r="B2016" s="94" t="s">
        <v>189</v>
      </c>
      <c r="C2016" s="94">
        <v>6853.443</v>
      </c>
      <c r="D2016" s="94">
        <v>6855.03</v>
      </c>
      <c r="E2016" s="94">
        <v>1.587</v>
      </c>
      <c r="F2016" s="94">
        <v>0.0</v>
      </c>
      <c r="G2016" s="94" t="s">
        <v>48</v>
      </c>
    </row>
    <row r="2017" ht="15.75" customHeight="1">
      <c r="A2017" s="94" t="s">
        <v>189</v>
      </c>
      <c r="B2017" s="94" t="s">
        <v>189</v>
      </c>
      <c r="C2017" s="94">
        <v>6866.31</v>
      </c>
      <c r="D2017" s="94">
        <v>6867.04</v>
      </c>
      <c r="E2017" s="94">
        <v>0.73</v>
      </c>
      <c r="F2017" s="94">
        <v>0.0</v>
      </c>
      <c r="G2017" s="94" t="s">
        <v>48</v>
      </c>
    </row>
    <row r="2018" ht="15.75" customHeight="1">
      <c r="A2018" s="94" t="s">
        <v>189</v>
      </c>
      <c r="B2018" s="94" t="s">
        <v>189</v>
      </c>
      <c r="C2018" s="94">
        <v>6868.99</v>
      </c>
      <c r="D2018" s="94">
        <v>6869.711</v>
      </c>
      <c r="E2018" s="94">
        <v>0.721</v>
      </c>
      <c r="F2018" s="94">
        <v>0.0</v>
      </c>
      <c r="G2018" s="94" t="s">
        <v>48</v>
      </c>
    </row>
    <row r="2019" ht="15.75" customHeight="1">
      <c r="A2019" s="94" t="s">
        <v>189</v>
      </c>
      <c r="B2019" s="94" t="s">
        <v>189</v>
      </c>
      <c r="C2019" s="94">
        <v>6869.96</v>
      </c>
      <c r="D2019" s="94">
        <v>6871.727</v>
      </c>
      <c r="E2019" s="94">
        <v>1.767</v>
      </c>
      <c r="F2019" s="94">
        <v>0.0</v>
      </c>
      <c r="G2019" s="94" t="s">
        <v>48</v>
      </c>
    </row>
    <row r="2020" ht="15.75" customHeight="1">
      <c r="A2020" s="94" t="s">
        <v>189</v>
      </c>
      <c r="B2020" s="94" t="s">
        <v>189</v>
      </c>
      <c r="C2020" s="94">
        <v>6875.334</v>
      </c>
      <c r="D2020" s="94">
        <v>6877.13</v>
      </c>
      <c r="E2020" s="94">
        <v>1.796</v>
      </c>
      <c r="F2020" s="94">
        <v>0.0</v>
      </c>
      <c r="G2020" s="94" t="s">
        <v>48</v>
      </c>
    </row>
    <row r="2021" ht="15.75" customHeight="1">
      <c r="A2021" s="94" t="s">
        <v>189</v>
      </c>
      <c r="B2021" s="94" t="s">
        <v>189</v>
      </c>
      <c r="C2021" s="94">
        <v>6877.562</v>
      </c>
      <c r="D2021" s="94">
        <v>6879.578</v>
      </c>
      <c r="E2021" s="94">
        <v>2.016</v>
      </c>
      <c r="F2021" s="94">
        <v>0.0</v>
      </c>
      <c r="G2021" s="94" t="s">
        <v>48</v>
      </c>
    </row>
    <row r="2022" ht="15.75" customHeight="1">
      <c r="A2022" s="94" t="s">
        <v>189</v>
      </c>
      <c r="B2022" s="94" t="s">
        <v>189</v>
      </c>
      <c r="C2022" s="94">
        <v>6892.52</v>
      </c>
      <c r="D2022" s="94">
        <v>6893.971</v>
      </c>
      <c r="E2022" s="94">
        <v>1.451</v>
      </c>
      <c r="F2022" s="94">
        <v>0.0</v>
      </c>
      <c r="G2022" s="94" t="s">
        <v>48</v>
      </c>
    </row>
    <row r="2023" ht="15.75" customHeight="1">
      <c r="A2023" s="94" t="s">
        <v>189</v>
      </c>
      <c r="B2023" s="94" t="s">
        <v>189</v>
      </c>
      <c r="C2023" s="94">
        <v>6981.347</v>
      </c>
      <c r="D2023" s="94">
        <v>6984.54</v>
      </c>
      <c r="E2023" s="94">
        <v>3.193</v>
      </c>
      <c r="F2023" s="94">
        <v>0.0</v>
      </c>
      <c r="G2023" s="94" t="s">
        <v>48</v>
      </c>
    </row>
    <row r="2024" ht="15.75" customHeight="1">
      <c r="A2024" s="94" t="s">
        <v>189</v>
      </c>
      <c r="B2024" s="94" t="s">
        <v>189</v>
      </c>
      <c r="C2024" s="94">
        <v>7003.55</v>
      </c>
      <c r="D2024" s="94">
        <v>7004.769</v>
      </c>
      <c r="E2024" s="94">
        <v>1.219</v>
      </c>
      <c r="F2024" s="94">
        <v>0.0</v>
      </c>
      <c r="G2024" s="94" t="s">
        <v>48</v>
      </c>
    </row>
    <row r="2025" ht="15.75" customHeight="1">
      <c r="A2025" s="94" t="s">
        <v>189</v>
      </c>
      <c r="B2025" s="94" t="s">
        <v>189</v>
      </c>
      <c r="C2025" s="94">
        <v>7006.172</v>
      </c>
      <c r="D2025" s="94">
        <v>7007.532</v>
      </c>
      <c r="E2025" s="94">
        <v>1.36</v>
      </c>
      <c r="F2025" s="94">
        <v>0.0</v>
      </c>
      <c r="G2025" s="94" t="s">
        <v>48</v>
      </c>
    </row>
    <row r="2026" ht="15.75" customHeight="1">
      <c r="A2026" s="94" t="s">
        <v>189</v>
      </c>
      <c r="B2026" s="94" t="s">
        <v>189</v>
      </c>
      <c r="C2026" s="94">
        <v>7007.767</v>
      </c>
      <c r="D2026" s="94">
        <v>7008.99</v>
      </c>
      <c r="E2026" s="94">
        <v>1.223</v>
      </c>
      <c r="F2026" s="94">
        <v>0.0</v>
      </c>
      <c r="G2026" s="94" t="s">
        <v>48</v>
      </c>
    </row>
    <row r="2027" ht="15.75" customHeight="1">
      <c r="A2027" s="94" t="s">
        <v>189</v>
      </c>
      <c r="B2027" s="94" t="s">
        <v>189</v>
      </c>
      <c r="C2027" s="94">
        <v>7013.08</v>
      </c>
      <c r="D2027" s="94">
        <v>7014.71</v>
      </c>
      <c r="E2027" s="94">
        <v>1.63</v>
      </c>
      <c r="F2027" s="94">
        <v>0.0</v>
      </c>
      <c r="G2027" s="94" t="s">
        <v>48</v>
      </c>
    </row>
    <row r="2028" ht="15.75" customHeight="1">
      <c r="A2028" s="94" t="s">
        <v>189</v>
      </c>
      <c r="B2028" s="94" t="s">
        <v>189</v>
      </c>
      <c r="C2028" s="94">
        <v>7015.611</v>
      </c>
      <c r="D2028" s="94">
        <v>7016.93</v>
      </c>
      <c r="E2028" s="94">
        <v>1.319</v>
      </c>
      <c r="F2028" s="94">
        <v>0.0</v>
      </c>
      <c r="G2028" s="94" t="s">
        <v>48</v>
      </c>
    </row>
    <row r="2029" ht="15.75" customHeight="1">
      <c r="A2029" s="94" t="s">
        <v>189</v>
      </c>
      <c r="B2029" s="94" t="s">
        <v>189</v>
      </c>
      <c r="C2029" s="94">
        <v>10228.255</v>
      </c>
      <c r="D2029" s="94">
        <v>10228.793</v>
      </c>
      <c r="E2029" s="94">
        <v>0.538</v>
      </c>
      <c r="F2029" s="94">
        <v>0.0</v>
      </c>
      <c r="G2029" s="94" t="s">
        <v>48</v>
      </c>
    </row>
    <row r="2030" ht="15.75" customHeight="1">
      <c r="A2030" s="94" t="s">
        <v>189</v>
      </c>
      <c r="B2030" s="94" t="s">
        <v>189</v>
      </c>
      <c r="C2030" s="94">
        <v>10229.64</v>
      </c>
      <c r="D2030" s="94">
        <v>10233.05</v>
      </c>
      <c r="E2030" s="94">
        <v>3.41</v>
      </c>
      <c r="F2030" s="94">
        <v>0.0</v>
      </c>
      <c r="G2030" s="94" t="s">
        <v>48</v>
      </c>
    </row>
    <row r="2031" ht="15.75" customHeight="1">
      <c r="A2031" s="94" t="s">
        <v>189</v>
      </c>
      <c r="B2031" s="94" t="s">
        <v>189</v>
      </c>
      <c r="C2031" s="94">
        <v>10234.873</v>
      </c>
      <c r="D2031" s="94">
        <v>10237.368</v>
      </c>
      <c r="E2031" s="94">
        <v>2.495</v>
      </c>
      <c r="F2031" s="94">
        <v>0.0</v>
      </c>
      <c r="G2031" s="94" t="s">
        <v>48</v>
      </c>
    </row>
    <row r="2032" ht="15.75" customHeight="1">
      <c r="A2032" s="94" t="s">
        <v>189</v>
      </c>
      <c r="B2032" s="94" t="s">
        <v>189</v>
      </c>
      <c r="C2032" s="94">
        <v>10238.056</v>
      </c>
      <c r="D2032" s="94">
        <v>10240.87</v>
      </c>
      <c r="E2032" s="94">
        <v>2.814</v>
      </c>
      <c r="F2032" s="94">
        <v>0.0</v>
      </c>
      <c r="G2032" s="94" t="s">
        <v>48</v>
      </c>
    </row>
    <row r="2033" ht="15.75" customHeight="1">
      <c r="A2033" s="94" t="s">
        <v>189</v>
      </c>
      <c r="B2033" s="94" t="s">
        <v>189</v>
      </c>
      <c r="C2033" s="94">
        <v>10242.067</v>
      </c>
      <c r="D2033" s="94">
        <v>10245.823</v>
      </c>
      <c r="E2033" s="94">
        <v>3.756</v>
      </c>
      <c r="F2033" s="94">
        <v>0.0</v>
      </c>
      <c r="G2033" s="94" t="s">
        <v>48</v>
      </c>
    </row>
    <row r="2034" ht="15.75" customHeight="1">
      <c r="A2034" s="94" t="s">
        <v>189</v>
      </c>
      <c r="B2034" s="94" t="s">
        <v>189</v>
      </c>
      <c r="C2034" s="94">
        <v>10251.2</v>
      </c>
      <c r="D2034" s="94">
        <v>10253.076</v>
      </c>
      <c r="E2034" s="94">
        <v>1.876</v>
      </c>
      <c r="F2034" s="94">
        <v>0.0</v>
      </c>
      <c r="G2034" s="94" t="s">
        <v>48</v>
      </c>
    </row>
    <row r="2035" ht="15.75" customHeight="1">
      <c r="A2035" s="94" t="s">
        <v>189</v>
      </c>
      <c r="B2035" s="94" t="s">
        <v>189</v>
      </c>
      <c r="C2035" s="94">
        <v>10253.638</v>
      </c>
      <c r="D2035" s="94">
        <v>10255.307</v>
      </c>
      <c r="E2035" s="94">
        <v>1.669</v>
      </c>
      <c r="F2035" s="94">
        <v>0.0</v>
      </c>
      <c r="G2035" s="94" t="s">
        <v>48</v>
      </c>
    </row>
    <row r="2036" ht="15.75" customHeight="1">
      <c r="A2036" s="94" t="s">
        <v>189</v>
      </c>
      <c r="B2036" s="94" t="s">
        <v>189</v>
      </c>
      <c r="C2036" s="94">
        <v>10798.627</v>
      </c>
      <c r="D2036" s="94">
        <v>10799.99</v>
      </c>
      <c r="E2036" s="94">
        <v>1.363</v>
      </c>
      <c r="F2036" s="94">
        <v>0.0</v>
      </c>
      <c r="G2036" s="94" t="s">
        <v>48</v>
      </c>
    </row>
    <row r="2037" ht="15.75" customHeight="1">
      <c r="A2037" s="94" t="s">
        <v>189</v>
      </c>
      <c r="B2037" s="94" t="s">
        <v>189</v>
      </c>
      <c r="C2037" s="94">
        <v>19232.503</v>
      </c>
      <c r="D2037" s="94">
        <v>19233.8</v>
      </c>
      <c r="E2037" s="94">
        <v>1.297</v>
      </c>
      <c r="F2037" s="94">
        <v>0.0</v>
      </c>
      <c r="G2037" s="94" t="s">
        <v>48</v>
      </c>
    </row>
    <row r="2038" ht="15.75" customHeight="1">
      <c r="A2038" s="94" t="s">
        <v>189</v>
      </c>
      <c r="B2038" s="94" t="s">
        <v>189</v>
      </c>
      <c r="C2038" s="94">
        <v>23940.88</v>
      </c>
      <c r="D2038" s="94">
        <v>23941.24</v>
      </c>
      <c r="E2038" s="94">
        <v>0.36</v>
      </c>
      <c r="F2038" s="94">
        <v>0.0</v>
      </c>
      <c r="G2038" s="94" t="s">
        <v>48</v>
      </c>
    </row>
    <row r="2039" ht="15.75" customHeight="1">
      <c r="A2039" s="94" t="s">
        <v>189</v>
      </c>
      <c r="B2039" s="94" t="s">
        <v>189</v>
      </c>
      <c r="C2039" s="94">
        <v>23950.177</v>
      </c>
      <c r="D2039" s="94">
        <v>23950.502</v>
      </c>
      <c r="E2039" s="94">
        <v>0.325</v>
      </c>
      <c r="F2039" s="94">
        <v>0.0</v>
      </c>
      <c r="G2039" s="94" t="s">
        <v>48</v>
      </c>
    </row>
    <row r="2040" ht="15.75" customHeight="1">
      <c r="A2040" s="94" t="s">
        <v>189</v>
      </c>
      <c r="B2040" s="94" t="s">
        <v>189</v>
      </c>
      <c r="C2040" s="94">
        <v>23972.63</v>
      </c>
      <c r="D2040" s="94">
        <v>23973.77</v>
      </c>
      <c r="E2040" s="94">
        <v>1.14</v>
      </c>
      <c r="F2040" s="94">
        <v>0.0</v>
      </c>
      <c r="G2040" s="94" t="s">
        <v>48</v>
      </c>
    </row>
    <row r="2041" ht="15.75" customHeight="1">
      <c r="A2041" s="94" t="s">
        <v>189</v>
      </c>
      <c r="B2041" s="94" t="s">
        <v>189</v>
      </c>
      <c r="C2041" s="94">
        <v>23975.96</v>
      </c>
      <c r="D2041" s="94">
        <v>23979.03</v>
      </c>
      <c r="E2041" s="94">
        <v>3.07</v>
      </c>
      <c r="F2041" s="94">
        <v>0.0</v>
      </c>
      <c r="G2041" s="94" t="s">
        <v>48</v>
      </c>
    </row>
    <row r="2042" ht="15.75" hidden="1" customHeight="1">
      <c r="A2042" s="94" t="s">
        <v>255</v>
      </c>
      <c r="B2042" s="94" t="s">
        <v>200</v>
      </c>
      <c r="C2042" s="94">
        <v>7015.361</v>
      </c>
      <c r="D2042" s="94">
        <v>7017.222</v>
      </c>
      <c r="E2042" s="94">
        <v>1.861</v>
      </c>
      <c r="F2042" s="94" t="s">
        <v>259</v>
      </c>
      <c r="G2042" s="94" t="s">
        <v>48</v>
      </c>
    </row>
    <row r="2043" ht="15.75" hidden="1" customHeight="1">
      <c r="A2043" s="94" t="s">
        <v>255</v>
      </c>
      <c r="B2043" s="94" t="s">
        <v>200</v>
      </c>
      <c r="C2043" s="94">
        <v>7017.85</v>
      </c>
      <c r="D2043" s="94">
        <v>7019.37</v>
      </c>
      <c r="E2043" s="94">
        <v>1.52</v>
      </c>
      <c r="F2043" s="94" t="s">
        <v>259</v>
      </c>
      <c r="G2043" s="94" t="s">
        <v>48</v>
      </c>
    </row>
    <row r="2044" ht="15.75" hidden="1" customHeight="1">
      <c r="A2044" s="94" t="s">
        <v>255</v>
      </c>
      <c r="B2044" s="94" t="s">
        <v>200</v>
      </c>
      <c r="C2044" s="94">
        <v>10245.606</v>
      </c>
      <c r="D2044" s="94">
        <v>10246.419</v>
      </c>
      <c r="E2044" s="94">
        <v>0.813</v>
      </c>
      <c r="F2044" s="94" t="s">
        <v>259</v>
      </c>
      <c r="G2044" s="94" t="s">
        <v>48</v>
      </c>
    </row>
    <row r="2045" ht="15.75" hidden="1" customHeight="1">
      <c r="A2045" s="94" t="s">
        <v>255</v>
      </c>
      <c r="B2045" s="94" t="s">
        <v>200</v>
      </c>
      <c r="C2045" s="94">
        <v>10246.622</v>
      </c>
      <c r="D2045" s="94">
        <v>10248.036</v>
      </c>
      <c r="E2045" s="94">
        <v>1.414</v>
      </c>
      <c r="F2045" s="94" t="s">
        <v>259</v>
      </c>
      <c r="G2045" s="94" t="s">
        <v>48</v>
      </c>
    </row>
    <row r="2046" ht="15.75" hidden="1" customHeight="1">
      <c r="A2046" s="94" t="s">
        <v>255</v>
      </c>
      <c r="B2046" s="94" t="s">
        <v>200</v>
      </c>
      <c r="C2046" s="94">
        <v>10249.497</v>
      </c>
      <c r="D2046" s="94">
        <v>10250.4</v>
      </c>
      <c r="E2046" s="94">
        <v>0.903</v>
      </c>
      <c r="F2046" s="94" t="s">
        <v>259</v>
      </c>
      <c r="G2046" s="94" t="s">
        <v>48</v>
      </c>
    </row>
    <row r="2047" ht="15.75" hidden="1" customHeight="1">
      <c r="A2047" s="94" t="s">
        <v>255</v>
      </c>
      <c r="B2047" s="94" t="s">
        <v>200</v>
      </c>
      <c r="C2047" s="94">
        <v>10250.538</v>
      </c>
      <c r="D2047" s="94">
        <v>10251.568</v>
      </c>
      <c r="E2047" s="94">
        <v>1.03</v>
      </c>
      <c r="F2047" s="94" t="s">
        <v>259</v>
      </c>
      <c r="G2047" s="94" t="s">
        <v>48</v>
      </c>
    </row>
    <row r="2048" ht="15.75" hidden="1" customHeight="1">
      <c r="A2048" s="94" t="s">
        <v>255</v>
      </c>
      <c r="B2048" s="94" t="s">
        <v>200</v>
      </c>
      <c r="C2048" s="94">
        <v>10253.009</v>
      </c>
      <c r="D2048" s="94">
        <v>10254.473</v>
      </c>
      <c r="E2048" s="94">
        <v>1.464</v>
      </c>
      <c r="F2048" s="94" t="s">
        <v>259</v>
      </c>
      <c r="G2048" s="94" t="s">
        <v>48</v>
      </c>
    </row>
    <row r="2049" ht="15.75" hidden="1" customHeight="1">
      <c r="A2049" s="94" t="s">
        <v>255</v>
      </c>
      <c r="B2049" s="94" t="s">
        <v>200</v>
      </c>
      <c r="C2049" s="94">
        <v>10258.101</v>
      </c>
      <c r="D2049" s="94">
        <v>10259.683</v>
      </c>
      <c r="E2049" s="94">
        <v>1.582</v>
      </c>
      <c r="F2049" s="94" t="s">
        <v>259</v>
      </c>
      <c r="G2049" s="94" t="s">
        <v>48</v>
      </c>
    </row>
    <row r="2050" ht="15.75" hidden="1" customHeight="1">
      <c r="A2050" s="94" t="s">
        <v>255</v>
      </c>
      <c r="B2050" s="94" t="s">
        <v>200</v>
      </c>
      <c r="C2050" s="94">
        <v>10797.25</v>
      </c>
      <c r="D2050" s="94">
        <v>10798.414</v>
      </c>
      <c r="E2050" s="94">
        <v>1.164</v>
      </c>
      <c r="F2050" s="94" t="s">
        <v>256</v>
      </c>
      <c r="G2050" s="94" t="s">
        <v>48</v>
      </c>
    </row>
    <row r="2051" ht="15.75" hidden="1" customHeight="1">
      <c r="A2051" s="94" t="s">
        <v>255</v>
      </c>
      <c r="B2051" s="94" t="s">
        <v>200</v>
      </c>
      <c r="C2051" s="94">
        <v>17830.61</v>
      </c>
      <c r="D2051" s="94">
        <v>17834.128</v>
      </c>
      <c r="E2051" s="94">
        <v>3.518</v>
      </c>
      <c r="F2051" s="94" t="s">
        <v>256</v>
      </c>
      <c r="G2051" s="94" t="s">
        <v>48</v>
      </c>
    </row>
    <row r="2052" ht="15.75" hidden="1" customHeight="1">
      <c r="A2052" s="94" t="s">
        <v>255</v>
      </c>
      <c r="B2052" s="94" t="s">
        <v>200</v>
      </c>
      <c r="C2052" s="94">
        <v>17835.635</v>
      </c>
      <c r="D2052" s="94">
        <v>17838.27</v>
      </c>
      <c r="E2052" s="94">
        <v>2.635</v>
      </c>
      <c r="F2052" s="94" t="s">
        <v>256</v>
      </c>
      <c r="G2052" s="94" t="s">
        <v>48</v>
      </c>
    </row>
    <row r="2053" ht="15.75" hidden="1" customHeight="1">
      <c r="A2053" s="94" t="s">
        <v>255</v>
      </c>
      <c r="B2053" s="94" t="s">
        <v>200</v>
      </c>
      <c r="C2053" s="94">
        <v>17841.19</v>
      </c>
      <c r="D2053" s="94">
        <v>17842.3</v>
      </c>
      <c r="E2053" s="94">
        <v>1.11</v>
      </c>
      <c r="F2053" s="94" t="s">
        <v>256</v>
      </c>
      <c r="G2053" s="94" t="s">
        <v>48</v>
      </c>
    </row>
    <row r="2054" ht="15.75" hidden="1" customHeight="1">
      <c r="A2054" s="94" t="s">
        <v>255</v>
      </c>
      <c r="B2054" s="94" t="s">
        <v>200</v>
      </c>
      <c r="C2054" s="94">
        <v>17846.287</v>
      </c>
      <c r="D2054" s="94">
        <v>17846.82</v>
      </c>
      <c r="E2054" s="94">
        <v>0.533</v>
      </c>
      <c r="F2054" s="94" t="s">
        <v>256</v>
      </c>
      <c r="G2054" s="94" t="s">
        <v>48</v>
      </c>
    </row>
    <row r="2055" ht="15.75" hidden="1" customHeight="1">
      <c r="A2055" s="94" t="s">
        <v>255</v>
      </c>
      <c r="B2055" s="94" t="s">
        <v>200</v>
      </c>
      <c r="C2055" s="94">
        <v>17853.97</v>
      </c>
      <c r="D2055" s="94">
        <v>17854.84</v>
      </c>
      <c r="E2055" s="94">
        <v>0.87</v>
      </c>
      <c r="F2055" s="94" t="s">
        <v>256</v>
      </c>
      <c r="G2055" s="94" t="s">
        <v>48</v>
      </c>
    </row>
    <row r="2056" ht="15.75" hidden="1" customHeight="1">
      <c r="A2056" s="94" t="s">
        <v>255</v>
      </c>
      <c r="B2056" s="94" t="s">
        <v>200</v>
      </c>
      <c r="C2056" s="94">
        <v>17863.06</v>
      </c>
      <c r="D2056" s="94">
        <v>17863.965</v>
      </c>
      <c r="E2056" s="94">
        <v>0.905</v>
      </c>
      <c r="F2056" s="94" t="s">
        <v>256</v>
      </c>
      <c r="G2056" s="94" t="s">
        <v>48</v>
      </c>
    </row>
    <row r="2057" ht="15.75" hidden="1" customHeight="1">
      <c r="A2057" s="94" t="s">
        <v>255</v>
      </c>
      <c r="B2057" s="94" t="s">
        <v>200</v>
      </c>
      <c r="C2057" s="94">
        <v>19226.483</v>
      </c>
      <c r="D2057" s="94">
        <v>19227.167</v>
      </c>
      <c r="E2057" s="94">
        <v>0.684</v>
      </c>
      <c r="F2057" s="94" t="s">
        <v>257</v>
      </c>
      <c r="G2057" s="94" t="s">
        <v>48</v>
      </c>
    </row>
    <row r="2058" ht="15.75" hidden="1" customHeight="1">
      <c r="A2058" s="94" t="s">
        <v>255</v>
      </c>
      <c r="B2058" s="94" t="s">
        <v>200</v>
      </c>
      <c r="C2058" s="94">
        <v>19230.584</v>
      </c>
      <c r="D2058" s="94">
        <v>19231.983</v>
      </c>
      <c r="E2058" s="94">
        <v>1.399</v>
      </c>
      <c r="F2058" s="94" t="s">
        <v>256</v>
      </c>
      <c r="G2058" s="94" t="s">
        <v>48</v>
      </c>
    </row>
    <row r="2059" ht="15.75" customHeight="1">
      <c r="A2059" s="94" t="s">
        <v>191</v>
      </c>
      <c r="B2059" s="94" t="s">
        <v>189</v>
      </c>
      <c r="C2059" s="94">
        <v>6840.01</v>
      </c>
      <c r="D2059" s="94">
        <v>6843.43</v>
      </c>
      <c r="E2059" s="94">
        <v>3.42</v>
      </c>
      <c r="F2059" s="94" t="s">
        <v>16</v>
      </c>
      <c r="G2059" s="94" t="s">
        <v>48</v>
      </c>
    </row>
    <row r="2060" ht="15.75" customHeight="1">
      <c r="A2060" s="94" t="s">
        <v>191</v>
      </c>
      <c r="B2060" s="94" t="s">
        <v>189</v>
      </c>
      <c r="C2060" s="94">
        <v>6844.25</v>
      </c>
      <c r="D2060" s="94">
        <v>6845.55</v>
      </c>
      <c r="E2060" s="94">
        <v>1.3</v>
      </c>
      <c r="F2060" s="94" t="s">
        <v>16</v>
      </c>
      <c r="G2060" s="94" t="s">
        <v>48</v>
      </c>
    </row>
    <row r="2061" ht="15.75" customHeight="1">
      <c r="A2061" s="94" t="s">
        <v>191</v>
      </c>
      <c r="B2061" s="94" t="s">
        <v>189</v>
      </c>
      <c r="C2061" s="94">
        <v>6853.443</v>
      </c>
      <c r="D2061" s="94">
        <v>6855.03</v>
      </c>
      <c r="E2061" s="94">
        <v>1.587</v>
      </c>
      <c r="F2061" s="94" t="s">
        <v>16</v>
      </c>
      <c r="G2061" s="94" t="s">
        <v>48</v>
      </c>
    </row>
    <row r="2062" ht="15.75" customHeight="1">
      <c r="A2062" s="94" t="s">
        <v>191</v>
      </c>
      <c r="B2062" s="94" t="s">
        <v>189</v>
      </c>
      <c r="C2062" s="94">
        <v>6866.31</v>
      </c>
      <c r="D2062" s="94">
        <v>6867.04</v>
      </c>
      <c r="E2062" s="94">
        <v>0.73</v>
      </c>
      <c r="F2062" s="94" t="s">
        <v>16</v>
      </c>
      <c r="G2062" s="94" t="s">
        <v>48</v>
      </c>
    </row>
    <row r="2063" ht="15.75" customHeight="1">
      <c r="A2063" s="94" t="s">
        <v>191</v>
      </c>
      <c r="B2063" s="94" t="s">
        <v>189</v>
      </c>
      <c r="C2063" s="94">
        <v>6868.99</v>
      </c>
      <c r="D2063" s="94">
        <v>6869.711</v>
      </c>
      <c r="E2063" s="94">
        <v>0.721</v>
      </c>
      <c r="F2063" s="94" t="s">
        <v>16</v>
      </c>
      <c r="G2063" s="94" t="s">
        <v>48</v>
      </c>
    </row>
    <row r="2064" ht="15.75" customHeight="1">
      <c r="A2064" s="94" t="s">
        <v>191</v>
      </c>
      <c r="B2064" s="94" t="s">
        <v>189</v>
      </c>
      <c r="C2064" s="94">
        <v>6869.96</v>
      </c>
      <c r="D2064" s="94">
        <v>6871.727</v>
      </c>
      <c r="E2064" s="94">
        <v>1.767</v>
      </c>
      <c r="F2064" s="94" t="s">
        <v>16</v>
      </c>
      <c r="G2064" s="94" t="s">
        <v>48</v>
      </c>
    </row>
    <row r="2065" ht="15.75" customHeight="1">
      <c r="A2065" s="94" t="s">
        <v>191</v>
      </c>
      <c r="B2065" s="94" t="s">
        <v>189</v>
      </c>
      <c r="C2065" s="94">
        <v>6875.334</v>
      </c>
      <c r="D2065" s="94">
        <v>6877.13</v>
      </c>
      <c r="E2065" s="94">
        <v>1.796</v>
      </c>
      <c r="F2065" s="94" t="s">
        <v>16</v>
      </c>
      <c r="G2065" s="94" t="s">
        <v>48</v>
      </c>
    </row>
    <row r="2066" ht="15.75" customHeight="1">
      <c r="A2066" s="94" t="s">
        <v>191</v>
      </c>
      <c r="B2066" s="94" t="s">
        <v>189</v>
      </c>
      <c r="C2066" s="94">
        <v>6877.562</v>
      </c>
      <c r="D2066" s="94">
        <v>6879.578</v>
      </c>
      <c r="E2066" s="94">
        <v>2.016</v>
      </c>
      <c r="F2066" s="94" t="s">
        <v>16</v>
      </c>
      <c r="G2066" s="94" t="s">
        <v>48</v>
      </c>
    </row>
    <row r="2067" ht="15.75" customHeight="1">
      <c r="A2067" s="94" t="s">
        <v>191</v>
      </c>
      <c r="B2067" s="94" t="s">
        <v>189</v>
      </c>
      <c r="C2067" s="94">
        <v>6892.52</v>
      </c>
      <c r="D2067" s="94">
        <v>6893.971</v>
      </c>
      <c r="E2067" s="94">
        <v>1.451</v>
      </c>
      <c r="F2067" s="94" t="s">
        <v>16</v>
      </c>
      <c r="G2067" s="94" t="s">
        <v>48</v>
      </c>
    </row>
    <row r="2068" ht="15.75" customHeight="1">
      <c r="A2068" s="94" t="s">
        <v>191</v>
      </c>
      <c r="B2068" s="94" t="s">
        <v>189</v>
      </c>
      <c r="C2068" s="94">
        <v>6981.347</v>
      </c>
      <c r="D2068" s="94">
        <v>6984.54</v>
      </c>
      <c r="E2068" s="94">
        <v>3.193</v>
      </c>
      <c r="F2068" s="94" t="s">
        <v>16</v>
      </c>
      <c r="G2068" s="94" t="s">
        <v>48</v>
      </c>
    </row>
    <row r="2069" ht="15.75" customHeight="1">
      <c r="A2069" s="94" t="s">
        <v>191</v>
      </c>
      <c r="B2069" s="94" t="s">
        <v>189</v>
      </c>
      <c r="C2069" s="94">
        <v>7003.55</v>
      </c>
      <c r="D2069" s="94">
        <v>7004.769</v>
      </c>
      <c r="E2069" s="94">
        <v>1.219</v>
      </c>
      <c r="F2069" s="94" t="s">
        <v>16</v>
      </c>
      <c r="G2069" s="94" t="s">
        <v>48</v>
      </c>
    </row>
    <row r="2070" ht="15.75" customHeight="1">
      <c r="A2070" s="94" t="s">
        <v>191</v>
      </c>
      <c r="B2070" s="94" t="s">
        <v>189</v>
      </c>
      <c r="C2070" s="94">
        <v>7006.172</v>
      </c>
      <c r="D2070" s="94">
        <v>7007.532</v>
      </c>
      <c r="E2070" s="94">
        <v>1.36</v>
      </c>
      <c r="F2070" s="94" t="s">
        <v>16</v>
      </c>
      <c r="G2070" s="94" t="s">
        <v>48</v>
      </c>
    </row>
    <row r="2071" ht="15.75" customHeight="1">
      <c r="A2071" s="94" t="s">
        <v>191</v>
      </c>
      <c r="B2071" s="94" t="s">
        <v>189</v>
      </c>
      <c r="C2071" s="94">
        <v>7007.767</v>
      </c>
      <c r="D2071" s="94">
        <v>7008.99</v>
      </c>
      <c r="E2071" s="94">
        <v>1.223</v>
      </c>
      <c r="F2071" s="94" t="s">
        <v>16</v>
      </c>
      <c r="G2071" s="94" t="s">
        <v>48</v>
      </c>
    </row>
    <row r="2072" ht="15.75" customHeight="1">
      <c r="A2072" s="94" t="s">
        <v>191</v>
      </c>
      <c r="B2072" s="94" t="s">
        <v>189</v>
      </c>
      <c r="C2072" s="94">
        <v>7013.08</v>
      </c>
      <c r="D2072" s="94">
        <v>7014.71</v>
      </c>
      <c r="E2072" s="94">
        <v>1.63</v>
      </c>
      <c r="F2072" s="94" t="s">
        <v>16</v>
      </c>
      <c r="G2072" s="94" t="s">
        <v>48</v>
      </c>
    </row>
    <row r="2073" ht="15.75" customHeight="1">
      <c r="A2073" s="94" t="s">
        <v>191</v>
      </c>
      <c r="B2073" s="94" t="s">
        <v>189</v>
      </c>
      <c r="C2073" s="94">
        <v>7015.611</v>
      </c>
      <c r="D2073" s="94">
        <v>7016.93</v>
      </c>
      <c r="E2073" s="94">
        <v>1.319</v>
      </c>
      <c r="F2073" s="94" t="s">
        <v>16</v>
      </c>
      <c r="G2073" s="94" t="s">
        <v>48</v>
      </c>
    </row>
    <row r="2074" ht="15.75" customHeight="1">
      <c r="A2074" s="94" t="s">
        <v>191</v>
      </c>
      <c r="B2074" s="94" t="s">
        <v>189</v>
      </c>
      <c r="C2074" s="94">
        <v>10228.255</v>
      </c>
      <c r="D2074" s="94">
        <v>10228.793</v>
      </c>
      <c r="E2074" s="94">
        <v>0.538</v>
      </c>
      <c r="F2074" s="94" t="s">
        <v>16</v>
      </c>
      <c r="G2074" s="94" t="s">
        <v>48</v>
      </c>
    </row>
    <row r="2075" ht="15.75" customHeight="1">
      <c r="A2075" s="94" t="s">
        <v>191</v>
      </c>
      <c r="B2075" s="94" t="s">
        <v>189</v>
      </c>
      <c r="C2075" s="94">
        <v>10229.64</v>
      </c>
      <c r="D2075" s="94">
        <v>10233.05</v>
      </c>
      <c r="E2075" s="94">
        <v>3.41</v>
      </c>
      <c r="F2075" s="94" t="s">
        <v>16</v>
      </c>
      <c r="G2075" s="94" t="s">
        <v>48</v>
      </c>
    </row>
    <row r="2076" ht="15.75" customHeight="1">
      <c r="A2076" s="94" t="s">
        <v>191</v>
      </c>
      <c r="B2076" s="94" t="s">
        <v>189</v>
      </c>
      <c r="C2076" s="94">
        <v>10234.873</v>
      </c>
      <c r="D2076" s="94">
        <v>10237.368</v>
      </c>
      <c r="E2076" s="94">
        <v>2.495</v>
      </c>
      <c r="F2076" s="94" t="s">
        <v>16</v>
      </c>
      <c r="G2076" s="94" t="s">
        <v>48</v>
      </c>
    </row>
    <row r="2077" ht="15.75" customHeight="1">
      <c r="A2077" s="94" t="s">
        <v>191</v>
      </c>
      <c r="B2077" s="94" t="s">
        <v>189</v>
      </c>
      <c r="C2077" s="94">
        <v>10238.056</v>
      </c>
      <c r="D2077" s="94">
        <v>10240.87</v>
      </c>
      <c r="E2077" s="94">
        <v>2.814</v>
      </c>
      <c r="F2077" s="94" t="s">
        <v>16</v>
      </c>
      <c r="G2077" s="94" t="s">
        <v>48</v>
      </c>
    </row>
    <row r="2078" ht="15.75" customHeight="1">
      <c r="A2078" s="94" t="s">
        <v>191</v>
      </c>
      <c r="B2078" s="94" t="s">
        <v>189</v>
      </c>
      <c r="C2078" s="94">
        <v>10242.067</v>
      </c>
      <c r="D2078" s="94">
        <v>10245.823</v>
      </c>
      <c r="E2078" s="94">
        <v>3.756</v>
      </c>
      <c r="F2078" s="94" t="s">
        <v>16</v>
      </c>
      <c r="G2078" s="94" t="s">
        <v>48</v>
      </c>
    </row>
    <row r="2079" ht="15.75" customHeight="1">
      <c r="A2079" s="94" t="s">
        <v>191</v>
      </c>
      <c r="B2079" s="94" t="s">
        <v>189</v>
      </c>
      <c r="C2079" s="94">
        <v>10251.2</v>
      </c>
      <c r="D2079" s="94">
        <v>10253.076</v>
      </c>
      <c r="E2079" s="94">
        <v>1.876</v>
      </c>
      <c r="F2079" s="94" t="s">
        <v>16</v>
      </c>
      <c r="G2079" s="94" t="s">
        <v>48</v>
      </c>
    </row>
    <row r="2080" ht="15.75" customHeight="1">
      <c r="A2080" s="94" t="s">
        <v>191</v>
      </c>
      <c r="B2080" s="94" t="s">
        <v>189</v>
      </c>
      <c r="C2080" s="94">
        <v>10253.638</v>
      </c>
      <c r="D2080" s="94">
        <v>10255.307</v>
      </c>
      <c r="E2080" s="94">
        <v>1.669</v>
      </c>
      <c r="F2080" s="94" t="s">
        <v>16</v>
      </c>
      <c r="G2080" s="94" t="s">
        <v>48</v>
      </c>
    </row>
    <row r="2081" ht="15.75" customHeight="1">
      <c r="A2081" s="94" t="s">
        <v>191</v>
      </c>
      <c r="B2081" s="94" t="s">
        <v>189</v>
      </c>
      <c r="C2081" s="94">
        <v>10798.627</v>
      </c>
      <c r="D2081" s="94">
        <v>10799.99</v>
      </c>
      <c r="E2081" s="94">
        <v>1.363</v>
      </c>
      <c r="F2081" s="94" t="s">
        <v>16</v>
      </c>
      <c r="G2081" s="94" t="s">
        <v>48</v>
      </c>
    </row>
    <row r="2082" ht="15.75" customHeight="1">
      <c r="A2082" s="94" t="s">
        <v>191</v>
      </c>
      <c r="B2082" s="94" t="s">
        <v>189</v>
      </c>
      <c r="C2082" s="94">
        <v>19232.503</v>
      </c>
      <c r="D2082" s="94">
        <v>19233.8</v>
      </c>
      <c r="E2082" s="94">
        <v>1.297</v>
      </c>
      <c r="F2082" s="94" t="s">
        <v>30</v>
      </c>
      <c r="G2082" s="94" t="s">
        <v>48</v>
      </c>
    </row>
    <row r="2083" ht="15.75" customHeight="1">
      <c r="A2083" s="94" t="s">
        <v>191</v>
      </c>
      <c r="B2083" s="94" t="s">
        <v>189</v>
      </c>
      <c r="C2083" s="94">
        <v>23940.88</v>
      </c>
      <c r="D2083" s="94">
        <v>23941.24</v>
      </c>
      <c r="E2083" s="94">
        <v>0.36</v>
      </c>
      <c r="F2083" s="94" t="s">
        <v>30</v>
      </c>
      <c r="G2083" s="94" t="s">
        <v>48</v>
      </c>
    </row>
    <row r="2084" ht="15.75" customHeight="1">
      <c r="A2084" s="94" t="s">
        <v>191</v>
      </c>
      <c r="B2084" s="94" t="s">
        <v>189</v>
      </c>
      <c r="C2084" s="94">
        <v>23950.177</v>
      </c>
      <c r="D2084" s="94">
        <v>23950.502</v>
      </c>
      <c r="E2084" s="94">
        <v>0.325</v>
      </c>
      <c r="F2084" s="94" t="s">
        <v>30</v>
      </c>
      <c r="G2084" s="94" t="s">
        <v>48</v>
      </c>
    </row>
    <row r="2085" ht="15.75" customHeight="1">
      <c r="A2085" s="94" t="s">
        <v>191</v>
      </c>
      <c r="B2085" s="94" t="s">
        <v>189</v>
      </c>
      <c r="C2085" s="94">
        <v>23972.63</v>
      </c>
      <c r="D2085" s="94">
        <v>23973.77</v>
      </c>
      <c r="E2085" s="94">
        <v>1.14</v>
      </c>
      <c r="F2085" s="94" t="s">
        <v>30</v>
      </c>
      <c r="G2085" s="94" t="s">
        <v>48</v>
      </c>
    </row>
    <row r="2086" ht="15.75" customHeight="1">
      <c r="A2086" s="94" t="s">
        <v>191</v>
      </c>
      <c r="B2086" s="94" t="s">
        <v>189</v>
      </c>
      <c r="C2086" s="94">
        <v>23975.96</v>
      </c>
      <c r="D2086" s="94">
        <v>23979.03</v>
      </c>
      <c r="E2086" s="94">
        <v>3.07</v>
      </c>
      <c r="F2086" s="94" t="s">
        <v>30</v>
      </c>
      <c r="G2086" s="94" t="s">
        <v>48</v>
      </c>
    </row>
    <row r="2087" ht="15.75" hidden="1" customHeight="1">
      <c r="A2087" s="94" t="s">
        <v>261</v>
      </c>
      <c r="B2087" s="94"/>
      <c r="C2087" s="94">
        <v>6842.129</v>
      </c>
      <c r="D2087" s="94">
        <v>6842.82</v>
      </c>
      <c r="E2087" s="94">
        <v>0.691</v>
      </c>
      <c r="F2087" s="94" t="s">
        <v>262</v>
      </c>
      <c r="G2087" s="94" t="s">
        <v>48</v>
      </c>
    </row>
    <row r="2088" ht="15.75" hidden="1" customHeight="1">
      <c r="A2088" s="94" t="s">
        <v>261</v>
      </c>
      <c r="B2088" s="94"/>
      <c r="C2088" s="94">
        <v>6854.54</v>
      </c>
      <c r="D2088" s="94">
        <v>6856.07</v>
      </c>
      <c r="E2088" s="94">
        <v>1.53</v>
      </c>
      <c r="F2088" s="94" t="s">
        <v>262</v>
      </c>
      <c r="G2088" s="94" t="s">
        <v>48</v>
      </c>
    </row>
    <row r="2089" ht="15.75" hidden="1" customHeight="1">
      <c r="A2089" s="94" t="s">
        <v>261</v>
      </c>
      <c r="B2089" s="94"/>
      <c r="C2089" s="94">
        <v>10249.497</v>
      </c>
      <c r="D2089" s="94">
        <v>10250.4</v>
      </c>
      <c r="E2089" s="94">
        <v>0.903</v>
      </c>
      <c r="F2089" s="94" t="s">
        <v>401</v>
      </c>
      <c r="G2089" s="94" t="s">
        <v>48</v>
      </c>
    </row>
    <row r="2090" ht="15.75" hidden="1" customHeight="1">
      <c r="A2090" s="94" t="s">
        <v>261</v>
      </c>
      <c r="B2090" s="94"/>
      <c r="C2090" s="94">
        <v>17830.61</v>
      </c>
      <c r="D2090" s="94">
        <v>17834.128</v>
      </c>
      <c r="E2090" s="94">
        <v>3.518</v>
      </c>
      <c r="F2090" s="94" t="s">
        <v>401</v>
      </c>
      <c r="G2090" s="94" t="s">
        <v>48</v>
      </c>
    </row>
    <row r="2091" ht="15.75" hidden="1" customHeight="1">
      <c r="A2091" s="94" t="s">
        <v>263</v>
      </c>
      <c r="B2091" s="94"/>
      <c r="C2091" s="94">
        <v>1620.0</v>
      </c>
      <c r="D2091" s="94">
        <v>1680.0</v>
      </c>
      <c r="E2091" s="94">
        <v>60.0</v>
      </c>
      <c r="F2091" s="94" t="s">
        <v>704</v>
      </c>
      <c r="G2091" s="94" t="s">
        <v>48</v>
      </c>
    </row>
    <row r="2092" ht="15.75" hidden="1" customHeight="1">
      <c r="A2092" s="94" t="s">
        <v>263</v>
      </c>
      <c r="B2092" s="94"/>
      <c r="C2092" s="94">
        <v>6840.0</v>
      </c>
      <c r="D2092" s="94">
        <v>6900.0</v>
      </c>
      <c r="E2092" s="94">
        <v>60.0</v>
      </c>
      <c r="F2092" s="94" t="s">
        <v>705</v>
      </c>
      <c r="G2092" s="94" t="s">
        <v>48</v>
      </c>
    </row>
    <row r="2093" ht="15.75" hidden="1" customHeight="1">
      <c r="A2093" s="94" t="s">
        <v>263</v>
      </c>
      <c r="B2093" s="94"/>
      <c r="C2093" s="94">
        <v>6960.0</v>
      </c>
      <c r="D2093" s="94">
        <v>7020.0</v>
      </c>
      <c r="E2093" s="94">
        <v>60.0</v>
      </c>
      <c r="F2093" s="94" t="s">
        <v>706</v>
      </c>
      <c r="G2093" s="94" t="s">
        <v>48</v>
      </c>
    </row>
    <row r="2094" ht="15.75" hidden="1" customHeight="1">
      <c r="A2094" s="94" t="s">
        <v>263</v>
      </c>
      <c r="B2094" s="94"/>
      <c r="C2094" s="94">
        <v>10200.0</v>
      </c>
      <c r="D2094" s="94">
        <v>10260.0</v>
      </c>
      <c r="E2094" s="94">
        <v>60.0</v>
      </c>
      <c r="F2094" s="94" t="s">
        <v>707</v>
      </c>
      <c r="G2094" s="94" t="s">
        <v>48</v>
      </c>
    </row>
    <row r="2095" ht="15.75" hidden="1" customHeight="1">
      <c r="A2095" s="94" t="s">
        <v>263</v>
      </c>
      <c r="B2095" s="94"/>
      <c r="C2095" s="94">
        <v>10740.0</v>
      </c>
      <c r="D2095" s="94">
        <v>10800.0</v>
      </c>
      <c r="E2095" s="94">
        <v>60.0</v>
      </c>
      <c r="F2095" s="94" t="s">
        <v>708</v>
      </c>
      <c r="G2095" s="94" t="s">
        <v>48</v>
      </c>
    </row>
    <row r="2096" ht="15.75" hidden="1" customHeight="1">
      <c r="A2096" s="94" t="s">
        <v>263</v>
      </c>
      <c r="B2096" s="94"/>
      <c r="C2096" s="94">
        <v>17820.0</v>
      </c>
      <c r="D2096" s="94">
        <v>17880.0</v>
      </c>
      <c r="E2096" s="94">
        <v>60.0</v>
      </c>
      <c r="F2096" s="94" t="s">
        <v>709</v>
      </c>
      <c r="G2096" s="94" t="s">
        <v>48</v>
      </c>
    </row>
    <row r="2097" ht="15.75" hidden="1" customHeight="1">
      <c r="A2097" s="94" t="s">
        <v>263</v>
      </c>
      <c r="B2097" s="94"/>
      <c r="C2097" s="94">
        <v>19200.0</v>
      </c>
      <c r="D2097" s="94">
        <v>19260.0</v>
      </c>
      <c r="E2097" s="94">
        <v>60.0</v>
      </c>
      <c r="F2097" s="94" t="s">
        <v>710</v>
      </c>
      <c r="G2097" s="94" t="s">
        <v>48</v>
      </c>
    </row>
    <row r="2098" ht="15.75" hidden="1" customHeight="1">
      <c r="A2098" s="94" t="s">
        <v>263</v>
      </c>
      <c r="B2098" s="94"/>
      <c r="C2098" s="94">
        <v>23940.0</v>
      </c>
      <c r="D2098" s="94">
        <v>24000.0</v>
      </c>
      <c r="E2098" s="94">
        <v>60.0</v>
      </c>
      <c r="F2098" s="94" t="s">
        <v>711</v>
      </c>
      <c r="G2098" s="94" t="s">
        <v>48</v>
      </c>
    </row>
    <row r="2099" ht="15.75" hidden="1" customHeight="1">
      <c r="A2099" s="94" t="s">
        <v>263</v>
      </c>
      <c r="B2099" s="94"/>
      <c r="C2099" s="94">
        <v>27960.0</v>
      </c>
      <c r="D2099" s="94">
        <v>28020.0</v>
      </c>
      <c r="E2099" s="94">
        <v>60.0</v>
      </c>
      <c r="F2099" s="94" t="s">
        <v>712</v>
      </c>
      <c r="G2099" s="94" t="s">
        <v>48</v>
      </c>
    </row>
    <row r="2100" ht="15.75" hidden="1" customHeight="1">
      <c r="A2100" s="94" t="s">
        <v>263</v>
      </c>
      <c r="B2100" s="94"/>
      <c r="C2100" s="94">
        <v>29400.0</v>
      </c>
      <c r="D2100" s="94">
        <v>29460.0</v>
      </c>
      <c r="E2100" s="94">
        <v>60.0</v>
      </c>
      <c r="F2100" s="94" t="s">
        <v>272</v>
      </c>
      <c r="G2100" s="94" t="s">
        <v>48</v>
      </c>
    </row>
    <row r="2101" ht="15.75" customHeight="1">
      <c r="A2101" s="94" t="s">
        <v>194</v>
      </c>
      <c r="B2101" s="94" t="s">
        <v>200</v>
      </c>
      <c r="C2101" s="94">
        <v>7015.361</v>
      </c>
      <c r="D2101" s="94">
        <v>7017.222</v>
      </c>
      <c r="E2101" s="94">
        <v>1.861</v>
      </c>
      <c r="F2101" s="94" t="s">
        <v>259</v>
      </c>
      <c r="G2101" s="94" t="s">
        <v>48</v>
      </c>
    </row>
    <row r="2102" ht="15.75" customHeight="1">
      <c r="A2102" s="94" t="s">
        <v>194</v>
      </c>
      <c r="B2102" s="94" t="s">
        <v>200</v>
      </c>
      <c r="C2102" s="94">
        <v>7017.85</v>
      </c>
      <c r="D2102" s="94">
        <v>7019.37</v>
      </c>
      <c r="E2102" s="94">
        <v>1.52</v>
      </c>
      <c r="F2102" s="94" t="s">
        <v>259</v>
      </c>
      <c r="G2102" s="94" t="s">
        <v>48</v>
      </c>
    </row>
    <row r="2103" ht="15.75" customHeight="1">
      <c r="A2103" s="94" t="s">
        <v>194</v>
      </c>
      <c r="B2103" s="94" t="s">
        <v>200</v>
      </c>
      <c r="C2103" s="94">
        <v>10245.606</v>
      </c>
      <c r="D2103" s="94">
        <v>10246.419</v>
      </c>
      <c r="E2103" s="94">
        <v>0.813</v>
      </c>
      <c r="F2103" s="94" t="s">
        <v>259</v>
      </c>
      <c r="G2103" s="94" t="s">
        <v>48</v>
      </c>
    </row>
    <row r="2104" ht="15.75" customHeight="1">
      <c r="A2104" s="94" t="s">
        <v>194</v>
      </c>
      <c r="B2104" s="94" t="s">
        <v>200</v>
      </c>
      <c r="C2104" s="94">
        <v>10246.622</v>
      </c>
      <c r="D2104" s="94">
        <v>10248.036</v>
      </c>
      <c r="E2104" s="94">
        <v>1.414</v>
      </c>
      <c r="F2104" s="94" t="s">
        <v>259</v>
      </c>
      <c r="G2104" s="94" t="s">
        <v>48</v>
      </c>
    </row>
    <row r="2105" ht="15.75" customHeight="1">
      <c r="A2105" s="94" t="s">
        <v>194</v>
      </c>
      <c r="B2105" s="94" t="s">
        <v>200</v>
      </c>
      <c r="C2105" s="94">
        <v>10249.497</v>
      </c>
      <c r="D2105" s="94">
        <v>10250.4</v>
      </c>
      <c r="E2105" s="94">
        <v>0.903</v>
      </c>
      <c r="F2105" s="94" t="s">
        <v>259</v>
      </c>
      <c r="G2105" s="94" t="s">
        <v>48</v>
      </c>
    </row>
    <row r="2106" ht="15.75" customHeight="1">
      <c r="A2106" s="94" t="s">
        <v>194</v>
      </c>
      <c r="B2106" s="94" t="s">
        <v>200</v>
      </c>
      <c r="C2106" s="94">
        <v>10250.538</v>
      </c>
      <c r="D2106" s="94">
        <v>10251.568</v>
      </c>
      <c r="E2106" s="94">
        <v>1.03</v>
      </c>
      <c r="F2106" s="94" t="s">
        <v>259</v>
      </c>
      <c r="G2106" s="94" t="s">
        <v>48</v>
      </c>
    </row>
    <row r="2107" ht="15.75" customHeight="1">
      <c r="A2107" s="94" t="s">
        <v>194</v>
      </c>
      <c r="B2107" s="94" t="s">
        <v>200</v>
      </c>
      <c r="C2107" s="94">
        <v>10253.009</v>
      </c>
      <c r="D2107" s="94">
        <v>10254.473</v>
      </c>
      <c r="E2107" s="94">
        <v>1.464</v>
      </c>
      <c r="F2107" s="94" t="s">
        <v>259</v>
      </c>
      <c r="G2107" s="94" t="s">
        <v>48</v>
      </c>
    </row>
    <row r="2108" ht="15.75" customHeight="1">
      <c r="A2108" s="94" t="s">
        <v>194</v>
      </c>
      <c r="B2108" s="94" t="s">
        <v>200</v>
      </c>
      <c r="C2108" s="94">
        <v>10258.101</v>
      </c>
      <c r="D2108" s="94">
        <v>10259.683</v>
      </c>
      <c r="E2108" s="94">
        <v>1.582</v>
      </c>
      <c r="F2108" s="94" t="s">
        <v>259</v>
      </c>
      <c r="G2108" s="94" t="s">
        <v>48</v>
      </c>
    </row>
    <row r="2109" ht="15.75" customHeight="1">
      <c r="A2109" s="94" t="s">
        <v>194</v>
      </c>
      <c r="B2109" s="94" t="s">
        <v>200</v>
      </c>
      <c r="C2109" s="94">
        <v>10797.25</v>
      </c>
      <c r="D2109" s="94">
        <v>10798.414</v>
      </c>
      <c r="E2109" s="94">
        <v>1.164</v>
      </c>
      <c r="F2109" s="94" t="s">
        <v>259</v>
      </c>
      <c r="G2109" s="94" t="s">
        <v>48</v>
      </c>
    </row>
    <row r="2110" ht="15.75" customHeight="1">
      <c r="A2110" s="94" t="s">
        <v>194</v>
      </c>
      <c r="B2110" s="94" t="s">
        <v>200</v>
      </c>
      <c r="C2110" s="94">
        <v>17830.61</v>
      </c>
      <c r="D2110" s="94">
        <v>17834.128</v>
      </c>
      <c r="E2110" s="94">
        <v>3.518</v>
      </c>
      <c r="F2110" s="94" t="s">
        <v>259</v>
      </c>
      <c r="G2110" s="94" t="s">
        <v>48</v>
      </c>
    </row>
    <row r="2111" ht="15.75" customHeight="1">
      <c r="A2111" s="94" t="s">
        <v>194</v>
      </c>
      <c r="B2111" s="94" t="s">
        <v>200</v>
      </c>
      <c r="C2111" s="94">
        <v>17835.635</v>
      </c>
      <c r="D2111" s="94">
        <v>17838.27</v>
      </c>
      <c r="E2111" s="94">
        <v>2.635</v>
      </c>
      <c r="F2111" s="94" t="s">
        <v>259</v>
      </c>
      <c r="G2111" s="94" t="s">
        <v>48</v>
      </c>
    </row>
    <row r="2112" ht="15.75" customHeight="1">
      <c r="A2112" s="94" t="s">
        <v>194</v>
      </c>
      <c r="B2112" s="94" t="s">
        <v>200</v>
      </c>
      <c r="C2112" s="94">
        <v>17841.19</v>
      </c>
      <c r="D2112" s="94">
        <v>17842.3</v>
      </c>
      <c r="E2112" s="94">
        <v>1.11</v>
      </c>
      <c r="F2112" s="94" t="s">
        <v>259</v>
      </c>
      <c r="G2112" s="94" t="s">
        <v>48</v>
      </c>
    </row>
    <row r="2113" ht="15.75" customHeight="1">
      <c r="A2113" s="94" t="s">
        <v>194</v>
      </c>
      <c r="B2113" s="94" t="s">
        <v>200</v>
      </c>
      <c r="C2113" s="94">
        <v>17846.287</v>
      </c>
      <c r="D2113" s="94">
        <v>17846.82</v>
      </c>
      <c r="E2113" s="94">
        <v>0.533</v>
      </c>
      <c r="F2113" s="94" t="s">
        <v>259</v>
      </c>
      <c r="G2113" s="94" t="s">
        <v>48</v>
      </c>
    </row>
    <row r="2114" ht="15.75" customHeight="1">
      <c r="A2114" s="94" t="s">
        <v>194</v>
      </c>
      <c r="B2114" s="94" t="s">
        <v>200</v>
      </c>
      <c r="C2114" s="94">
        <v>17853.97</v>
      </c>
      <c r="D2114" s="94">
        <v>17854.84</v>
      </c>
      <c r="E2114" s="94">
        <v>0.87</v>
      </c>
      <c r="F2114" s="94" t="s">
        <v>259</v>
      </c>
      <c r="G2114" s="94" t="s">
        <v>48</v>
      </c>
    </row>
    <row r="2115" ht="15.75" customHeight="1">
      <c r="A2115" s="94" t="s">
        <v>194</v>
      </c>
      <c r="B2115" s="94" t="s">
        <v>200</v>
      </c>
      <c r="C2115" s="94">
        <v>17863.06</v>
      </c>
      <c r="D2115" s="94">
        <v>17863.965</v>
      </c>
      <c r="E2115" s="94">
        <v>0.905</v>
      </c>
      <c r="F2115" s="94" t="s">
        <v>259</v>
      </c>
      <c r="G2115" s="94" t="s">
        <v>48</v>
      </c>
    </row>
    <row r="2116" ht="15.75" customHeight="1">
      <c r="A2116" s="94" t="s">
        <v>194</v>
      </c>
      <c r="B2116" s="94" t="s">
        <v>200</v>
      </c>
      <c r="C2116" s="94">
        <v>19226.483</v>
      </c>
      <c r="D2116" s="94">
        <v>19227.167</v>
      </c>
      <c r="E2116" s="94">
        <v>0.684</v>
      </c>
      <c r="F2116" s="94" t="s">
        <v>257</v>
      </c>
      <c r="G2116" s="94" t="s">
        <v>48</v>
      </c>
    </row>
    <row r="2117" ht="15.75" customHeight="1">
      <c r="A2117" s="94" t="s">
        <v>194</v>
      </c>
      <c r="B2117" s="94" t="s">
        <v>200</v>
      </c>
      <c r="C2117" s="94">
        <v>19230.584</v>
      </c>
      <c r="D2117" s="94">
        <v>19231.983</v>
      </c>
      <c r="E2117" s="94">
        <v>1.399</v>
      </c>
      <c r="F2117" s="94" t="s">
        <v>259</v>
      </c>
      <c r="G2117" s="94" t="s">
        <v>48</v>
      </c>
    </row>
    <row r="2118" ht="15.75" customHeight="1">
      <c r="A2118" s="94" t="s">
        <v>198</v>
      </c>
      <c r="B2118" s="94" t="s">
        <v>198</v>
      </c>
      <c r="C2118" s="94">
        <v>6842.129</v>
      </c>
      <c r="D2118" s="94">
        <v>6842.82</v>
      </c>
      <c r="E2118" s="94">
        <v>0.691</v>
      </c>
      <c r="F2118" s="94" t="s">
        <v>288</v>
      </c>
      <c r="G2118" s="94" t="s">
        <v>48</v>
      </c>
    </row>
    <row r="2119" ht="15.75" customHeight="1">
      <c r="A2119" s="94" t="s">
        <v>198</v>
      </c>
      <c r="B2119" s="94" t="s">
        <v>198</v>
      </c>
      <c r="C2119" s="94">
        <v>6854.54</v>
      </c>
      <c r="D2119" s="94">
        <v>6856.07</v>
      </c>
      <c r="E2119" s="94">
        <v>1.53</v>
      </c>
      <c r="F2119" s="94" t="s">
        <v>713</v>
      </c>
      <c r="G2119" s="94" t="s">
        <v>48</v>
      </c>
    </row>
    <row r="2120" ht="15.75" customHeight="1">
      <c r="A2120" s="94" t="s">
        <v>198</v>
      </c>
      <c r="B2120" s="94" t="s">
        <v>198</v>
      </c>
      <c r="C2120" s="94">
        <v>6875.35</v>
      </c>
      <c r="D2120" s="94">
        <v>6876.18</v>
      </c>
      <c r="E2120" s="94">
        <v>0.83</v>
      </c>
      <c r="F2120" s="94" t="s">
        <v>714</v>
      </c>
      <c r="G2120" s="94" t="s">
        <v>48</v>
      </c>
    </row>
    <row r="2121" ht="15.75" customHeight="1">
      <c r="A2121" s="94" t="s">
        <v>198</v>
      </c>
      <c r="B2121" s="94" t="s">
        <v>198</v>
      </c>
      <c r="C2121" s="94">
        <v>6880.66</v>
      </c>
      <c r="D2121" s="94">
        <v>6884.31</v>
      </c>
      <c r="E2121" s="94">
        <v>3.65</v>
      </c>
      <c r="F2121" s="94" t="s">
        <v>715</v>
      </c>
      <c r="G2121" s="94" t="s">
        <v>48</v>
      </c>
    </row>
    <row r="2122" ht="15.75" customHeight="1">
      <c r="A2122" s="94" t="s">
        <v>198</v>
      </c>
      <c r="B2122" s="94" t="s">
        <v>198</v>
      </c>
      <c r="C2122" s="94">
        <v>6886.97</v>
      </c>
      <c r="D2122" s="94">
        <v>6888.436</v>
      </c>
      <c r="E2122" s="94">
        <v>1.466</v>
      </c>
      <c r="F2122" s="94" t="s">
        <v>716</v>
      </c>
      <c r="G2122" s="94" t="s">
        <v>48</v>
      </c>
    </row>
    <row r="2123" ht="15.75" customHeight="1">
      <c r="A2123" s="94" t="s">
        <v>198</v>
      </c>
      <c r="B2123" s="94" t="s">
        <v>198</v>
      </c>
      <c r="C2123" s="94">
        <v>6888.88</v>
      </c>
      <c r="D2123" s="94">
        <v>6893.09</v>
      </c>
      <c r="E2123" s="94">
        <v>4.21</v>
      </c>
      <c r="F2123" s="94" t="s">
        <v>717</v>
      </c>
      <c r="G2123" s="94" t="s">
        <v>48</v>
      </c>
    </row>
    <row r="2124" ht="15.75" customHeight="1">
      <c r="A2124" s="94" t="s">
        <v>198</v>
      </c>
      <c r="B2124" s="94" t="s">
        <v>198</v>
      </c>
      <c r="C2124" s="94">
        <v>10208.35</v>
      </c>
      <c r="D2124" s="94">
        <v>10208.98</v>
      </c>
      <c r="E2124" s="94">
        <v>0.63</v>
      </c>
      <c r="F2124" s="94" t="s">
        <v>718</v>
      </c>
      <c r="G2124" s="94" t="s">
        <v>48</v>
      </c>
    </row>
    <row r="2125" ht="15.75" customHeight="1">
      <c r="A2125" s="94" t="s">
        <v>198</v>
      </c>
      <c r="B2125" s="94" t="s">
        <v>198</v>
      </c>
      <c r="C2125" s="94">
        <v>10209.72</v>
      </c>
      <c r="D2125" s="94">
        <v>10210.26</v>
      </c>
      <c r="E2125" s="94">
        <v>0.54</v>
      </c>
      <c r="F2125" s="94" t="s">
        <v>719</v>
      </c>
      <c r="G2125" s="94" t="s">
        <v>48</v>
      </c>
    </row>
    <row r="2126" ht="15.75" customHeight="1">
      <c r="A2126" s="94" t="s">
        <v>198</v>
      </c>
      <c r="B2126" s="94" t="s">
        <v>198</v>
      </c>
      <c r="C2126" s="94">
        <v>10220.58</v>
      </c>
      <c r="D2126" s="94">
        <v>10222.02</v>
      </c>
      <c r="E2126" s="94">
        <v>1.44</v>
      </c>
      <c r="F2126" s="94" t="s">
        <v>720</v>
      </c>
      <c r="G2126" s="94" t="s">
        <v>48</v>
      </c>
    </row>
    <row r="2127" ht="15.75" customHeight="1">
      <c r="A2127" s="94" t="s">
        <v>198</v>
      </c>
      <c r="B2127" s="94" t="s">
        <v>198</v>
      </c>
      <c r="C2127" s="94">
        <v>10223.841</v>
      </c>
      <c r="D2127" s="94">
        <v>10224.936</v>
      </c>
      <c r="E2127" s="94">
        <v>1.095</v>
      </c>
      <c r="F2127" s="94" t="s">
        <v>721</v>
      </c>
      <c r="G2127" s="94" t="s">
        <v>48</v>
      </c>
    </row>
    <row r="2128" ht="15.75" customHeight="1">
      <c r="A2128" s="94" t="s">
        <v>198</v>
      </c>
      <c r="B2128" s="94" t="s">
        <v>198</v>
      </c>
      <c r="C2128" s="94">
        <v>10226.03</v>
      </c>
      <c r="D2128" s="94">
        <v>10227.01</v>
      </c>
      <c r="E2128" s="94">
        <v>0.98</v>
      </c>
      <c r="F2128" s="94" t="s">
        <v>722</v>
      </c>
      <c r="G2128" s="94" t="s">
        <v>48</v>
      </c>
    </row>
    <row r="2129" ht="15.75" customHeight="1">
      <c r="A2129" s="94" t="s">
        <v>198</v>
      </c>
      <c r="B2129" s="94" t="s">
        <v>198</v>
      </c>
      <c r="C2129" s="94">
        <v>10228.005</v>
      </c>
      <c r="D2129" s="94">
        <v>10228.54</v>
      </c>
      <c r="E2129" s="94">
        <v>0.535</v>
      </c>
      <c r="F2129" s="94" t="s">
        <v>723</v>
      </c>
      <c r="G2129" s="94" t="s">
        <v>48</v>
      </c>
    </row>
    <row r="2130" ht="15.75" customHeight="1">
      <c r="A2130" s="94" t="s">
        <v>198</v>
      </c>
      <c r="B2130" s="94" t="s">
        <v>198</v>
      </c>
      <c r="C2130" s="94">
        <v>10228.99</v>
      </c>
      <c r="D2130" s="94">
        <v>10229.469</v>
      </c>
      <c r="E2130" s="94">
        <v>0.479</v>
      </c>
      <c r="F2130" s="94" t="s">
        <v>724</v>
      </c>
      <c r="G2130" s="94" t="s">
        <v>48</v>
      </c>
    </row>
    <row r="2131" ht="15.75" customHeight="1">
      <c r="A2131" s="94" t="s">
        <v>198</v>
      </c>
      <c r="B2131" s="94" t="s">
        <v>198</v>
      </c>
      <c r="C2131" s="94">
        <v>10237.59</v>
      </c>
      <c r="D2131" s="94">
        <v>10238.754</v>
      </c>
      <c r="E2131" s="94">
        <v>1.164</v>
      </c>
      <c r="F2131" s="94" t="s">
        <v>725</v>
      </c>
      <c r="G2131" s="94" t="s">
        <v>48</v>
      </c>
    </row>
    <row r="2132" ht="15.75" customHeight="1">
      <c r="A2132" s="94" t="s">
        <v>198</v>
      </c>
      <c r="B2132" s="94" t="s">
        <v>198</v>
      </c>
      <c r="C2132" s="94">
        <v>10240.152</v>
      </c>
      <c r="D2132" s="94">
        <v>10241.732</v>
      </c>
      <c r="E2132" s="94">
        <v>1.58</v>
      </c>
      <c r="F2132" s="94" t="s">
        <v>726</v>
      </c>
      <c r="G2132" s="94" t="s">
        <v>48</v>
      </c>
    </row>
    <row r="2133" ht="15.75" customHeight="1">
      <c r="A2133" s="94" t="s">
        <v>198</v>
      </c>
      <c r="B2133" s="94" t="s">
        <v>198</v>
      </c>
      <c r="C2133" s="94">
        <v>10749.05</v>
      </c>
      <c r="D2133" s="94">
        <v>10751.228</v>
      </c>
      <c r="E2133" s="94">
        <v>2.178</v>
      </c>
      <c r="F2133" s="94" t="s">
        <v>727</v>
      </c>
      <c r="G2133" s="94" t="s">
        <v>48</v>
      </c>
    </row>
    <row r="2134" ht="15.75" customHeight="1">
      <c r="A2134" s="94" t="s">
        <v>198</v>
      </c>
      <c r="B2134" s="94" t="s">
        <v>198</v>
      </c>
      <c r="C2134" s="94">
        <v>10751.897</v>
      </c>
      <c r="D2134" s="94">
        <v>10752.267</v>
      </c>
      <c r="E2134" s="94">
        <v>0.37</v>
      </c>
      <c r="F2134" s="94" t="s">
        <v>288</v>
      </c>
      <c r="G2134" s="94" t="s">
        <v>48</v>
      </c>
    </row>
    <row r="2135" ht="15.75" customHeight="1">
      <c r="A2135" s="94" t="s">
        <v>198</v>
      </c>
      <c r="B2135" s="94" t="s">
        <v>198</v>
      </c>
      <c r="C2135" s="94">
        <v>10753.13</v>
      </c>
      <c r="D2135" s="94">
        <v>10755.42</v>
      </c>
      <c r="E2135" s="94">
        <v>2.29</v>
      </c>
      <c r="F2135" s="94" t="s">
        <v>728</v>
      </c>
      <c r="G2135" s="94" t="s">
        <v>48</v>
      </c>
    </row>
    <row r="2136" ht="15.75" customHeight="1">
      <c r="A2136" s="94" t="s">
        <v>198</v>
      </c>
      <c r="B2136" s="94" t="s">
        <v>198</v>
      </c>
      <c r="C2136" s="94">
        <v>10756.093</v>
      </c>
      <c r="D2136" s="94">
        <v>10757.402</v>
      </c>
      <c r="E2136" s="94">
        <v>1.309</v>
      </c>
      <c r="F2136" s="94" t="s">
        <v>729</v>
      </c>
      <c r="G2136" s="94" t="s">
        <v>48</v>
      </c>
    </row>
    <row r="2137" ht="15.75" customHeight="1">
      <c r="A2137" s="94" t="s">
        <v>198</v>
      </c>
      <c r="B2137" s="94" t="s">
        <v>198</v>
      </c>
      <c r="C2137" s="94">
        <v>10758.376</v>
      </c>
      <c r="D2137" s="94">
        <v>10759.532</v>
      </c>
      <c r="E2137" s="94">
        <v>1.156</v>
      </c>
      <c r="F2137" s="94" t="s">
        <v>730</v>
      </c>
      <c r="G2137" s="94" t="s">
        <v>48</v>
      </c>
    </row>
    <row r="2138" ht="15.75" customHeight="1">
      <c r="A2138" s="94" t="s">
        <v>198</v>
      </c>
      <c r="B2138" s="94" t="s">
        <v>198</v>
      </c>
      <c r="C2138" s="94">
        <v>10781.84</v>
      </c>
      <c r="D2138" s="94">
        <v>10782.57</v>
      </c>
      <c r="E2138" s="94">
        <v>0.73</v>
      </c>
      <c r="F2138" s="94" t="s">
        <v>731</v>
      </c>
      <c r="G2138" s="94" t="s">
        <v>48</v>
      </c>
    </row>
    <row r="2139" ht="15.75" customHeight="1">
      <c r="A2139" s="94" t="s">
        <v>198</v>
      </c>
      <c r="B2139" s="94" t="s">
        <v>198</v>
      </c>
      <c r="C2139" s="94">
        <v>10785.58</v>
      </c>
      <c r="D2139" s="94">
        <v>10786.254</v>
      </c>
      <c r="E2139" s="94">
        <v>0.674</v>
      </c>
      <c r="F2139" s="94" t="s">
        <v>732</v>
      </c>
      <c r="G2139" s="94" t="s">
        <v>48</v>
      </c>
    </row>
    <row r="2140" ht="15.75" customHeight="1">
      <c r="A2140" s="94" t="s">
        <v>198</v>
      </c>
      <c r="B2140" s="94" t="s">
        <v>198</v>
      </c>
      <c r="C2140" s="94">
        <v>10788.462</v>
      </c>
      <c r="D2140" s="94">
        <v>10790.18</v>
      </c>
      <c r="E2140" s="94">
        <v>1.718</v>
      </c>
      <c r="F2140" s="94" t="s">
        <v>733</v>
      </c>
      <c r="G2140" s="94" t="s">
        <v>48</v>
      </c>
    </row>
    <row r="2141" ht="15.75" customHeight="1">
      <c r="A2141" s="94" t="s">
        <v>198</v>
      </c>
      <c r="B2141" s="94" t="s">
        <v>198</v>
      </c>
      <c r="C2141" s="94">
        <v>10792.18</v>
      </c>
      <c r="D2141" s="94">
        <v>10793.49</v>
      </c>
      <c r="E2141" s="94">
        <v>1.31</v>
      </c>
      <c r="F2141" s="94" t="s">
        <v>734</v>
      </c>
      <c r="G2141" s="94" t="s">
        <v>48</v>
      </c>
    </row>
    <row r="2142" ht="15.75" customHeight="1">
      <c r="A2142" s="94" t="s">
        <v>198</v>
      </c>
      <c r="B2142" s="94" t="s">
        <v>198</v>
      </c>
      <c r="C2142" s="94">
        <v>10795.469</v>
      </c>
      <c r="D2142" s="94">
        <v>10796.24</v>
      </c>
      <c r="E2142" s="94">
        <v>0.771</v>
      </c>
      <c r="F2142" s="94" t="s">
        <v>735</v>
      </c>
      <c r="G2142" s="94" t="s">
        <v>48</v>
      </c>
    </row>
    <row r="2143" ht="15.75" customHeight="1">
      <c r="A2143" s="94" t="s">
        <v>198</v>
      </c>
      <c r="B2143" s="94" t="s">
        <v>198</v>
      </c>
      <c r="C2143" s="94">
        <v>17822.9</v>
      </c>
      <c r="D2143" s="94">
        <v>17824.21</v>
      </c>
      <c r="E2143" s="94">
        <v>1.31</v>
      </c>
      <c r="F2143" s="94" t="s">
        <v>593</v>
      </c>
      <c r="G2143" s="94" t="s">
        <v>48</v>
      </c>
    </row>
    <row r="2144" ht="15.75" customHeight="1">
      <c r="A2144" s="94" t="s">
        <v>198</v>
      </c>
      <c r="B2144" s="94" t="s">
        <v>198</v>
      </c>
      <c r="C2144" s="94">
        <v>17824.58</v>
      </c>
      <c r="D2144" s="94">
        <v>17828.872</v>
      </c>
      <c r="E2144" s="94">
        <v>4.292</v>
      </c>
      <c r="F2144" s="94" t="s">
        <v>736</v>
      </c>
      <c r="G2144" s="94" t="s">
        <v>48</v>
      </c>
    </row>
    <row r="2145" ht="15.75" customHeight="1">
      <c r="A2145" s="94" t="s">
        <v>198</v>
      </c>
      <c r="B2145" s="94" t="s">
        <v>198</v>
      </c>
      <c r="C2145" s="94">
        <v>17834.39</v>
      </c>
      <c r="D2145" s="94">
        <v>17835.372</v>
      </c>
      <c r="E2145" s="94">
        <v>0.982</v>
      </c>
      <c r="F2145" s="94" t="s">
        <v>737</v>
      </c>
      <c r="G2145" s="94" t="s">
        <v>48</v>
      </c>
    </row>
    <row r="2146" ht="15.75" customHeight="1">
      <c r="A2146" s="94" t="s">
        <v>198</v>
      </c>
      <c r="B2146" s="94" t="s">
        <v>198</v>
      </c>
      <c r="C2146" s="94">
        <v>17842.717</v>
      </c>
      <c r="D2146" s="94">
        <v>17846.257</v>
      </c>
      <c r="E2146" s="94">
        <v>3.54</v>
      </c>
      <c r="F2146" s="94" t="s">
        <v>738</v>
      </c>
      <c r="G2146" s="94" t="s">
        <v>48</v>
      </c>
    </row>
    <row r="2147" ht="15.75" customHeight="1">
      <c r="A2147" s="94" t="s">
        <v>198</v>
      </c>
      <c r="B2147" s="94" t="s">
        <v>198</v>
      </c>
      <c r="C2147" s="94">
        <v>17847.42</v>
      </c>
      <c r="D2147" s="94">
        <v>17848.314</v>
      </c>
      <c r="E2147" s="94">
        <v>0.894</v>
      </c>
      <c r="F2147" s="94" t="s">
        <v>739</v>
      </c>
      <c r="G2147" s="94" t="s">
        <v>48</v>
      </c>
    </row>
    <row r="2148" ht="15.75" customHeight="1">
      <c r="A2148" s="94" t="s">
        <v>198</v>
      </c>
      <c r="B2148" s="94" t="s">
        <v>198</v>
      </c>
      <c r="C2148" s="94">
        <v>17848.61</v>
      </c>
      <c r="D2148" s="94">
        <v>17849.006</v>
      </c>
      <c r="E2148" s="94">
        <v>0.396</v>
      </c>
      <c r="F2148" s="94" t="s">
        <v>740</v>
      </c>
      <c r="G2148" s="94" t="s">
        <v>48</v>
      </c>
    </row>
    <row r="2149" ht="15.75" customHeight="1">
      <c r="A2149" s="94" t="s">
        <v>198</v>
      </c>
      <c r="B2149" s="94" t="s">
        <v>198</v>
      </c>
      <c r="C2149" s="94">
        <v>17864.106</v>
      </c>
      <c r="D2149" s="94">
        <v>17869.15</v>
      </c>
      <c r="E2149" s="94">
        <v>5.044</v>
      </c>
      <c r="F2149" s="94" t="s">
        <v>741</v>
      </c>
      <c r="G2149" s="94" t="s">
        <v>48</v>
      </c>
    </row>
    <row r="2150" ht="15.75" customHeight="1">
      <c r="A2150" s="94" t="s">
        <v>198</v>
      </c>
      <c r="B2150" s="94" t="s">
        <v>198</v>
      </c>
      <c r="C2150" s="94">
        <v>17870.64</v>
      </c>
      <c r="D2150" s="94">
        <v>17871.558</v>
      </c>
      <c r="E2150" s="94">
        <v>0.918</v>
      </c>
      <c r="F2150" s="94" t="s">
        <v>742</v>
      </c>
      <c r="G2150" s="94" t="s">
        <v>48</v>
      </c>
    </row>
    <row r="2151" ht="15.75" customHeight="1">
      <c r="A2151" s="94" t="s">
        <v>198</v>
      </c>
      <c r="B2151" s="94" t="s">
        <v>198</v>
      </c>
      <c r="C2151" s="94">
        <v>17871.99</v>
      </c>
      <c r="D2151" s="94">
        <v>17875.244</v>
      </c>
      <c r="E2151" s="94">
        <v>3.254</v>
      </c>
      <c r="F2151" s="94" t="s">
        <v>743</v>
      </c>
      <c r="G2151" s="94" t="s">
        <v>48</v>
      </c>
    </row>
    <row r="2152" ht="15.75" customHeight="1">
      <c r="A2152" s="94" t="s">
        <v>198</v>
      </c>
      <c r="B2152" s="94" t="s">
        <v>198</v>
      </c>
      <c r="C2152" s="94">
        <v>17876.78</v>
      </c>
      <c r="D2152" s="94">
        <v>17877.731</v>
      </c>
      <c r="E2152" s="94">
        <v>0.951</v>
      </c>
      <c r="F2152" s="94" t="s">
        <v>744</v>
      </c>
      <c r="G2152" s="94" t="s">
        <v>48</v>
      </c>
    </row>
    <row r="2153" ht="15.75" customHeight="1">
      <c r="A2153" s="94" t="s">
        <v>198</v>
      </c>
      <c r="B2153" s="94" t="s">
        <v>198</v>
      </c>
      <c r="C2153" s="94">
        <v>17878.691</v>
      </c>
      <c r="D2153" s="94">
        <v>17879.99</v>
      </c>
      <c r="E2153" s="94">
        <v>1.299</v>
      </c>
      <c r="F2153" s="94" t="s">
        <v>745</v>
      </c>
      <c r="G2153" s="94" t="s">
        <v>48</v>
      </c>
    </row>
    <row r="2154" ht="15.75" customHeight="1">
      <c r="A2154" s="94" t="s">
        <v>198</v>
      </c>
      <c r="B2154" s="94" t="s">
        <v>198</v>
      </c>
      <c r="C2154" s="94">
        <v>19225.681</v>
      </c>
      <c r="D2154" s="94">
        <v>19226.742</v>
      </c>
      <c r="E2154" s="94">
        <v>1.061</v>
      </c>
      <c r="F2154" s="94" t="s">
        <v>746</v>
      </c>
      <c r="G2154" s="94" t="s">
        <v>48</v>
      </c>
    </row>
    <row r="2155" ht="15.75" customHeight="1">
      <c r="A2155" s="94" t="s">
        <v>198</v>
      </c>
      <c r="B2155" s="94" t="s">
        <v>198</v>
      </c>
      <c r="C2155" s="94">
        <v>23992.637</v>
      </c>
      <c r="D2155" s="94">
        <v>23995.57</v>
      </c>
      <c r="E2155" s="94">
        <v>2.933</v>
      </c>
      <c r="F2155" s="94" t="s">
        <v>747</v>
      </c>
      <c r="G2155" s="94" t="s">
        <v>48</v>
      </c>
    </row>
    <row r="2156" ht="15.75" hidden="1" customHeight="1">
      <c r="A2156" s="94" t="s">
        <v>341</v>
      </c>
      <c r="B2156" s="94"/>
      <c r="C2156" s="94">
        <v>1560.0</v>
      </c>
      <c r="D2156" s="94">
        <v>1740.0</v>
      </c>
      <c r="E2156" s="94">
        <v>180.0</v>
      </c>
      <c r="F2156" s="94"/>
      <c r="G2156" s="94" t="s">
        <v>48</v>
      </c>
    </row>
    <row r="2157" ht="15.75" hidden="1" customHeight="1">
      <c r="A2157" s="94" t="s">
        <v>341</v>
      </c>
      <c r="B2157" s="94"/>
      <c r="C2157" s="94">
        <v>6780.0</v>
      </c>
      <c r="D2157" s="94">
        <v>6960.0</v>
      </c>
      <c r="E2157" s="94">
        <v>180.0</v>
      </c>
      <c r="F2157" s="94"/>
      <c r="G2157" s="94" t="s">
        <v>48</v>
      </c>
    </row>
    <row r="2158" ht="15.75" hidden="1" customHeight="1">
      <c r="A2158" s="94" t="s">
        <v>341</v>
      </c>
      <c r="B2158" s="94"/>
      <c r="C2158" s="94">
        <v>6900.0</v>
      </c>
      <c r="D2158" s="94">
        <v>7080.0</v>
      </c>
      <c r="E2158" s="94">
        <v>180.0</v>
      </c>
      <c r="F2158" s="94"/>
      <c r="G2158" s="94" t="s">
        <v>48</v>
      </c>
    </row>
    <row r="2159" ht="15.75" hidden="1" customHeight="1">
      <c r="A2159" s="94" t="s">
        <v>341</v>
      </c>
      <c r="B2159" s="94"/>
      <c r="C2159" s="94">
        <v>10140.0</v>
      </c>
      <c r="D2159" s="94">
        <v>10320.0</v>
      </c>
      <c r="E2159" s="94">
        <v>180.0</v>
      </c>
      <c r="F2159" s="94"/>
      <c r="G2159" s="94" t="s">
        <v>48</v>
      </c>
    </row>
    <row r="2160" ht="15.75" hidden="1" customHeight="1">
      <c r="A2160" s="94" t="s">
        <v>341</v>
      </c>
      <c r="B2160" s="94"/>
      <c r="C2160" s="94">
        <v>10680.0</v>
      </c>
      <c r="D2160" s="94">
        <v>10860.0</v>
      </c>
      <c r="E2160" s="94">
        <v>180.0</v>
      </c>
      <c r="F2160" s="94"/>
      <c r="G2160" s="94" t="s">
        <v>48</v>
      </c>
    </row>
    <row r="2161" ht="15.75" hidden="1" customHeight="1">
      <c r="A2161" s="94" t="s">
        <v>341</v>
      </c>
      <c r="B2161" s="94"/>
      <c r="C2161" s="94">
        <v>17760.0</v>
      </c>
      <c r="D2161" s="94">
        <v>17940.0</v>
      </c>
      <c r="E2161" s="94">
        <v>180.0</v>
      </c>
      <c r="F2161" s="94"/>
      <c r="G2161" s="94" t="s">
        <v>48</v>
      </c>
    </row>
    <row r="2162" ht="15.75" hidden="1" customHeight="1">
      <c r="A2162" s="94" t="s">
        <v>341</v>
      </c>
      <c r="B2162" s="94"/>
      <c r="C2162" s="94">
        <v>19140.0</v>
      </c>
      <c r="D2162" s="94">
        <v>19320.0</v>
      </c>
      <c r="E2162" s="94">
        <v>180.0</v>
      </c>
      <c r="F2162" s="94"/>
      <c r="G2162" s="94" t="s">
        <v>48</v>
      </c>
    </row>
    <row r="2163" ht="15.75" hidden="1" customHeight="1">
      <c r="A2163" s="94" t="s">
        <v>341</v>
      </c>
      <c r="B2163" s="94"/>
      <c r="C2163" s="94">
        <v>23880.0</v>
      </c>
      <c r="D2163" s="94">
        <v>24060.0</v>
      </c>
      <c r="E2163" s="94">
        <v>180.0</v>
      </c>
      <c r="F2163" s="94"/>
      <c r="G2163" s="94" t="s">
        <v>48</v>
      </c>
    </row>
    <row r="2164" ht="15.75" hidden="1" customHeight="1">
      <c r="A2164" s="94" t="s">
        <v>341</v>
      </c>
      <c r="B2164" s="94"/>
      <c r="C2164" s="94">
        <v>27900.0</v>
      </c>
      <c r="D2164" s="94">
        <v>28080.0</v>
      </c>
      <c r="E2164" s="94">
        <v>180.0</v>
      </c>
      <c r="F2164" s="94"/>
      <c r="G2164" s="94" t="s">
        <v>48</v>
      </c>
    </row>
    <row r="2165" ht="15.75" hidden="1" customHeight="1">
      <c r="A2165" s="94" t="s">
        <v>341</v>
      </c>
      <c r="B2165" s="94"/>
      <c r="C2165" s="94">
        <v>29340.0</v>
      </c>
      <c r="D2165" s="94">
        <v>29520.0</v>
      </c>
      <c r="E2165" s="94">
        <v>180.0</v>
      </c>
      <c r="F2165" s="94"/>
      <c r="G2165" s="94" t="s">
        <v>48</v>
      </c>
    </row>
    <row r="2166" ht="15.75" customHeight="1">
      <c r="A2166" s="94" t="s">
        <v>192</v>
      </c>
      <c r="B2166" s="94" t="s">
        <v>198</v>
      </c>
      <c r="C2166" s="94">
        <v>6842.129</v>
      </c>
      <c r="D2166" s="94">
        <v>6842.82</v>
      </c>
      <c r="E2166" s="94">
        <v>0.691</v>
      </c>
      <c r="F2166" s="94" t="s">
        <v>259</v>
      </c>
      <c r="G2166" s="94" t="s">
        <v>48</v>
      </c>
    </row>
    <row r="2167" ht="15.75" customHeight="1">
      <c r="A2167" s="94" t="s">
        <v>192</v>
      </c>
      <c r="B2167" s="94" t="s">
        <v>198</v>
      </c>
      <c r="C2167" s="94">
        <v>6854.54</v>
      </c>
      <c r="D2167" s="94">
        <v>6856.07</v>
      </c>
      <c r="E2167" s="94">
        <v>1.53</v>
      </c>
      <c r="F2167" s="94" t="s">
        <v>259</v>
      </c>
      <c r="G2167" s="94" t="s">
        <v>48</v>
      </c>
    </row>
    <row r="2168" ht="15.75" customHeight="1">
      <c r="A2168" s="94" t="s">
        <v>192</v>
      </c>
      <c r="B2168" s="94" t="s">
        <v>198</v>
      </c>
      <c r="C2168" s="94">
        <v>6875.35</v>
      </c>
      <c r="D2168" s="94">
        <v>6876.18</v>
      </c>
      <c r="E2168" s="94">
        <v>0.83</v>
      </c>
      <c r="F2168" s="94" t="s">
        <v>259</v>
      </c>
      <c r="G2168" s="94" t="s">
        <v>48</v>
      </c>
    </row>
    <row r="2169" ht="15.75" customHeight="1">
      <c r="A2169" s="94" t="s">
        <v>192</v>
      </c>
      <c r="B2169" s="94" t="s">
        <v>198</v>
      </c>
      <c r="C2169" s="94">
        <v>6880.66</v>
      </c>
      <c r="D2169" s="94">
        <v>6884.31</v>
      </c>
      <c r="E2169" s="94">
        <v>3.65</v>
      </c>
      <c r="F2169" s="94" t="s">
        <v>259</v>
      </c>
      <c r="G2169" s="94" t="s">
        <v>48</v>
      </c>
    </row>
    <row r="2170" ht="15.75" customHeight="1">
      <c r="A2170" s="94" t="s">
        <v>192</v>
      </c>
      <c r="B2170" s="94" t="s">
        <v>198</v>
      </c>
      <c r="C2170" s="94">
        <v>6886.97</v>
      </c>
      <c r="D2170" s="94">
        <v>6888.436</v>
      </c>
      <c r="E2170" s="94">
        <v>1.466</v>
      </c>
      <c r="F2170" s="94" t="s">
        <v>259</v>
      </c>
      <c r="G2170" s="94" t="s">
        <v>48</v>
      </c>
    </row>
    <row r="2171" ht="15.75" customHeight="1">
      <c r="A2171" s="94" t="s">
        <v>192</v>
      </c>
      <c r="B2171" s="94" t="s">
        <v>198</v>
      </c>
      <c r="C2171" s="94">
        <v>6888.88</v>
      </c>
      <c r="D2171" s="94">
        <v>6893.09</v>
      </c>
      <c r="E2171" s="94">
        <v>4.21</v>
      </c>
      <c r="F2171" s="94" t="s">
        <v>259</v>
      </c>
      <c r="G2171" s="94" t="s">
        <v>48</v>
      </c>
    </row>
    <row r="2172" ht="15.75" customHeight="1">
      <c r="A2172" s="94" t="s">
        <v>192</v>
      </c>
      <c r="B2172" s="94" t="s">
        <v>198</v>
      </c>
      <c r="C2172" s="94">
        <v>10208.35</v>
      </c>
      <c r="D2172" s="94">
        <v>10208.98</v>
      </c>
      <c r="E2172" s="94">
        <v>0.63</v>
      </c>
      <c r="F2172" s="94" t="s">
        <v>259</v>
      </c>
      <c r="G2172" s="94" t="s">
        <v>48</v>
      </c>
    </row>
    <row r="2173" ht="15.75" customHeight="1">
      <c r="A2173" s="94" t="s">
        <v>192</v>
      </c>
      <c r="B2173" s="94" t="s">
        <v>198</v>
      </c>
      <c r="C2173" s="94">
        <v>10209.72</v>
      </c>
      <c r="D2173" s="94">
        <v>10210.26</v>
      </c>
      <c r="E2173" s="94">
        <v>0.54</v>
      </c>
      <c r="F2173" s="94" t="s">
        <v>259</v>
      </c>
      <c r="G2173" s="94" t="s">
        <v>48</v>
      </c>
    </row>
    <row r="2174" ht="15.75" customHeight="1">
      <c r="A2174" s="94" t="s">
        <v>192</v>
      </c>
      <c r="B2174" s="94" t="s">
        <v>198</v>
      </c>
      <c r="C2174" s="94">
        <v>10220.58</v>
      </c>
      <c r="D2174" s="94">
        <v>10222.02</v>
      </c>
      <c r="E2174" s="94">
        <v>1.44</v>
      </c>
      <c r="F2174" s="94" t="s">
        <v>259</v>
      </c>
      <c r="G2174" s="94" t="s">
        <v>48</v>
      </c>
    </row>
    <row r="2175" ht="15.75" customHeight="1">
      <c r="A2175" s="94" t="s">
        <v>192</v>
      </c>
      <c r="B2175" s="94" t="s">
        <v>198</v>
      </c>
      <c r="C2175" s="94">
        <v>10223.841</v>
      </c>
      <c r="D2175" s="94">
        <v>10224.936</v>
      </c>
      <c r="E2175" s="94">
        <v>1.095</v>
      </c>
      <c r="F2175" s="94" t="s">
        <v>259</v>
      </c>
      <c r="G2175" s="94" t="s">
        <v>48</v>
      </c>
    </row>
    <row r="2176" ht="15.75" customHeight="1">
      <c r="A2176" s="94" t="s">
        <v>192</v>
      </c>
      <c r="B2176" s="94" t="s">
        <v>198</v>
      </c>
      <c r="C2176" s="94">
        <v>10226.03</v>
      </c>
      <c r="D2176" s="94">
        <v>10227.01</v>
      </c>
      <c r="E2176" s="94">
        <v>0.98</v>
      </c>
      <c r="F2176" s="94" t="s">
        <v>259</v>
      </c>
      <c r="G2176" s="94" t="s">
        <v>48</v>
      </c>
    </row>
    <row r="2177" ht="15.75" customHeight="1">
      <c r="A2177" s="94" t="s">
        <v>192</v>
      </c>
      <c r="B2177" s="94" t="s">
        <v>198</v>
      </c>
      <c r="C2177" s="94">
        <v>10228.005</v>
      </c>
      <c r="D2177" s="94">
        <v>10228.54</v>
      </c>
      <c r="E2177" s="94">
        <v>0.535</v>
      </c>
      <c r="F2177" s="94" t="s">
        <v>259</v>
      </c>
      <c r="G2177" s="94" t="s">
        <v>48</v>
      </c>
    </row>
    <row r="2178" ht="15.75" customHeight="1">
      <c r="A2178" s="94" t="s">
        <v>192</v>
      </c>
      <c r="B2178" s="94" t="s">
        <v>198</v>
      </c>
      <c r="C2178" s="94">
        <v>10228.99</v>
      </c>
      <c r="D2178" s="94">
        <v>10229.469</v>
      </c>
      <c r="E2178" s="94">
        <v>0.479</v>
      </c>
      <c r="F2178" s="94" t="s">
        <v>259</v>
      </c>
      <c r="G2178" s="94" t="s">
        <v>48</v>
      </c>
    </row>
    <row r="2179" ht="15.75" customHeight="1">
      <c r="A2179" s="94" t="s">
        <v>192</v>
      </c>
      <c r="B2179" s="94" t="s">
        <v>198</v>
      </c>
      <c r="C2179" s="94">
        <v>10237.59</v>
      </c>
      <c r="D2179" s="94">
        <v>10238.754</v>
      </c>
      <c r="E2179" s="94">
        <v>1.164</v>
      </c>
      <c r="F2179" s="94" t="s">
        <v>259</v>
      </c>
      <c r="G2179" s="94" t="s">
        <v>48</v>
      </c>
    </row>
    <row r="2180" ht="15.75" customHeight="1">
      <c r="A2180" s="94" t="s">
        <v>192</v>
      </c>
      <c r="B2180" s="94" t="s">
        <v>198</v>
      </c>
      <c r="C2180" s="94">
        <v>10240.152</v>
      </c>
      <c r="D2180" s="94">
        <v>10241.732</v>
      </c>
      <c r="E2180" s="94">
        <v>1.58</v>
      </c>
      <c r="F2180" s="94" t="s">
        <v>259</v>
      </c>
      <c r="G2180" s="94" t="s">
        <v>48</v>
      </c>
    </row>
    <row r="2181" ht="15.75" customHeight="1">
      <c r="A2181" s="94" t="s">
        <v>192</v>
      </c>
      <c r="B2181" s="94" t="s">
        <v>198</v>
      </c>
      <c r="C2181" s="94">
        <v>10749.05</v>
      </c>
      <c r="D2181" s="94">
        <v>10751.228</v>
      </c>
      <c r="E2181" s="94">
        <v>2.178</v>
      </c>
      <c r="F2181" s="94" t="s">
        <v>259</v>
      </c>
      <c r="G2181" s="94" t="s">
        <v>48</v>
      </c>
    </row>
    <row r="2182" ht="15.75" customHeight="1">
      <c r="A2182" s="94" t="s">
        <v>192</v>
      </c>
      <c r="B2182" s="94" t="s">
        <v>198</v>
      </c>
      <c r="C2182" s="94">
        <v>10751.897</v>
      </c>
      <c r="D2182" s="94">
        <v>10752.267</v>
      </c>
      <c r="E2182" s="94">
        <v>0.37</v>
      </c>
      <c r="F2182" s="94" t="s">
        <v>30</v>
      </c>
      <c r="G2182" s="94" t="s">
        <v>48</v>
      </c>
    </row>
    <row r="2183" ht="15.75" customHeight="1">
      <c r="A2183" s="94" t="s">
        <v>192</v>
      </c>
      <c r="B2183" s="94" t="s">
        <v>198</v>
      </c>
      <c r="C2183" s="94">
        <v>10753.13</v>
      </c>
      <c r="D2183" s="94">
        <v>10755.42</v>
      </c>
      <c r="E2183" s="94">
        <v>2.29</v>
      </c>
      <c r="F2183" s="94" t="s">
        <v>259</v>
      </c>
      <c r="G2183" s="94" t="s">
        <v>48</v>
      </c>
    </row>
    <row r="2184" ht="15.75" customHeight="1">
      <c r="A2184" s="94" t="s">
        <v>192</v>
      </c>
      <c r="B2184" s="94" t="s">
        <v>198</v>
      </c>
      <c r="C2184" s="94">
        <v>10756.093</v>
      </c>
      <c r="D2184" s="94">
        <v>10757.402</v>
      </c>
      <c r="E2184" s="94">
        <v>1.309</v>
      </c>
      <c r="F2184" s="94" t="s">
        <v>259</v>
      </c>
      <c r="G2184" s="94" t="s">
        <v>48</v>
      </c>
    </row>
    <row r="2185" ht="15.75" customHeight="1">
      <c r="A2185" s="94" t="s">
        <v>192</v>
      </c>
      <c r="B2185" s="94" t="s">
        <v>198</v>
      </c>
      <c r="C2185" s="94">
        <v>10758.376</v>
      </c>
      <c r="D2185" s="94">
        <v>10759.532</v>
      </c>
      <c r="E2185" s="94">
        <v>1.156</v>
      </c>
      <c r="F2185" s="94" t="s">
        <v>259</v>
      </c>
      <c r="G2185" s="94" t="s">
        <v>48</v>
      </c>
    </row>
    <row r="2186" ht="15.75" customHeight="1">
      <c r="A2186" s="94" t="s">
        <v>192</v>
      </c>
      <c r="B2186" s="94" t="s">
        <v>198</v>
      </c>
      <c r="C2186" s="94">
        <v>10781.84</v>
      </c>
      <c r="D2186" s="94">
        <v>10782.57</v>
      </c>
      <c r="E2186" s="94">
        <v>0.73</v>
      </c>
      <c r="F2186" s="94" t="s">
        <v>259</v>
      </c>
      <c r="G2186" s="94" t="s">
        <v>48</v>
      </c>
    </row>
    <row r="2187" ht="15.75" customHeight="1">
      <c r="A2187" s="94" t="s">
        <v>192</v>
      </c>
      <c r="B2187" s="94" t="s">
        <v>198</v>
      </c>
      <c r="C2187" s="94">
        <v>10785.58</v>
      </c>
      <c r="D2187" s="94">
        <v>10786.254</v>
      </c>
      <c r="E2187" s="94">
        <v>0.674</v>
      </c>
      <c r="F2187" s="94" t="s">
        <v>259</v>
      </c>
      <c r="G2187" s="94" t="s">
        <v>48</v>
      </c>
    </row>
    <row r="2188" ht="15.75" customHeight="1">
      <c r="A2188" s="94" t="s">
        <v>192</v>
      </c>
      <c r="B2188" s="94" t="s">
        <v>198</v>
      </c>
      <c r="C2188" s="94">
        <v>10788.462</v>
      </c>
      <c r="D2188" s="94">
        <v>10790.18</v>
      </c>
      <c r="E2188" s="94">
        <v>1.718</v>
      </c>
      <c r="F2188" s="94" t="s">
        <v>259</v>
      </c>
      <c r="G2188" s="94" t="s">
        <v>48</v>
      </c>
    </row>
    <row r="2189" ht="15.75" customHeight="1">
      <c r="A2189" s="94" t="s">
        <v>192</v>
      </c>
      <c r="B2189" s="94" t="s">
        <v>198</v>
      </c>
      <c r="C2189" s="94">
        <v>10792.18</v>
      </c>
      <c r="D2189" s="94">
        <v>10793.49</v>
      </c>
      <c r="E2189" s="94">
        <v>1.31</v>
      </c>
      <c r="F2189" s="94" t="s">
        <v>259</v>
      </c>
      <c r="G2189" s="94" t="s">
        <v>48</v>
      </c>
    </row>
    <row r="2190" ht="15.75" customHeight="1">
      <c r="A2190" s="94" t="s">
        <v>192</v>
      </c>
      <c r="B2190" s="94" t="s">
        <v>198</v>
      </c>
      <c r="C2190" s="94">
        <v>10795.469</v>
      </c>
      <c r="D2190" s="94">
        <v>10796.24</v>
      </c>
      <c r="E2190" s="94">
        <v>0.771</v>
      </c>
      <c r="F2190" s="94" t="s">
        <v>259</v>
      </c>
      <c r="G2190" s="94" t="s">
        <v>48</v>
      </c>
    </row>
    <row r="2191" ht="15.75" customHeight="1">
      <c r="A2191" s="94" t="s">
        <v>192</v>
      </c>
      <c r="B2191" s="94" t="s">
        <v>198</v>
      </c>
      <c r="C2191" s="94">
        <v>17822.9</v>
      </c>
      <c r="D2191" s="94">
        <v>17824.21</v>
      </c>
      <c r="E2191" s="94">
        <v>1.31</v>
      </c>
      <c r="F2191" s="94" t="s">
        <v>259</v>
      </c>
      <c r="G2191" s="94" t="s">
        <v>48</v>
      </c>
    </row>
    <row r="2192" ht="15.75" customHeight="1">
      <c r="A2192" s="94" t="s">
        <v>192</v>
      </c>
      <c r="B2192" s="94" t="s">
        <v>198</v>
      </c>
      <c r="C2192" s="94">
        <v>17824.58</v>
      </c>
      <c r="D2192" s="94">
        <v>17828.872</v>
      </c>
      <c r="E2192" s="94">
        <v>4.292</v>
      </c>
      <c r="F2192" s="94" t="s">
        <v>259</v>
      </c>
      <c r="G2192" s="94" t="s">
        <v>48</v>
      </c>
    </row>
    <row r="2193" ht="15.75" customHeight="1">
      <c r="A2193" s="94" t="s">
        <v>192</v>
      </c>
      <c r="B2193" s="94" t="s">
        <v>198</v>
      </c>
      <c r="C2193" s="94">
        <v>17834.39</v>
      </c>
      <c r="D2193" s="94">
        <v>17835.372</v>
      </c>
      <c r="E2193" s="94">
        <v>0.982</v>
      </c>
      <c r="F2193" s="94" t="s">
        <v>259</v>
      </c>
      <c r="G2193" s="94" t="s">
        <v>48</v>
      </c>
    </row>
    <row r="2194" ht="15.75" customHeight="1">
      <c r="A2194" s="94" t="s">
        <v>192</v>
      </c>
      <c r="B2194" s="94" t="s">
        <v>198</v>
      </c>
      <c r="C2194" s="94">
        <v>17842.717</v>
      </c>
      <c r="D2194" s="94">
        <v>17846.257</v>
      </c>
      <c r="E2194" s="94">
        <v>3.54</v>
      </c>
      <c r="F2194" s="94" t="s">
        <v>259</v>
      </c>
      <c r="G2194" s="94" t="s">
        <v>48</v>
      </c>
    </row>
    <row r="2195" ht="15.75" customHeight="1">
      <c r="A2195" s="94" t="s">
        <v>192</v>
      </c>
      <c r="B2195" s="94" t="s">
        <v>198</v>
      </c>
      <c r="C2195" s="94">
        <v>17847.42</v>
      </c>
      <c r="D2195" s="94">
        <v>17848.314</v>
      </c>
      <c r="E2195" s="94">
        <v>0.894</v>
      </c>
      <c r="F2195" s="94" t="s">
        <v>259</v>
      </c>
      <c r="G2195" s="94" t="s">
        <v>48</v>
      </c>
    </row>
    <row r="2196" ht="15.75" customHeight="1">
      <c r="A2196" s="94" t="s">
        <v>192</v>
      </c>
      <c r="B2196" s="94" t="s">
        <v>198</v>
      </c>
      <c r="C2196" s="94">
        <v>17848.61</v>
      </c>
      <c r="D2196" s="94">
        <v>17849.006</v>
      </c>
      <c r="E2196" s="94">
        <v>0.396</v>
      </c>
      <c r="F2196" s="94" t="s">
        <v>259</v>
      </c>
      <c r="G2196" s="94" t="s">
        <v>48</v>
      </c>
    </row>
    <row r="2197" ht="15.75" customHeight="1">
      <c r="A2197" s="94" t="s">
        <v>192</v>
      </c>
      <c r="B2197" s="94" t="s">
        <v>198</v>
      </c>
      <c r="C2197" s="94">
        <v>17864.106</v>
      </c>
      <c r="D2197" s="94">
        <v>17869.15</v>
      </c>
      <c r="E2197" s="94">
        <v>5.044</v>
      </c>
      <c r="F2197" s="94" t="s">
        <v>259</v>
      </c>
      <c r="G2197" s="94" t="s">
        <v>48</v>
      </c>
    </row>
    <row r="2198" ht="15.75" customHeight="1">
      <c r="A2198" s="94" t="s">
        <v>192</v>
      </c>
      <c r="B2198" s="94" t="s">
        <v>198</v>
      </c>
      <c r="C2198" s="94">
        <v>17870.64</v>
      </c>
      <c r="D2198" s="94">
        <v>17871.558</v>
      </c>
      <c r="E2198" s="94">
        <v>0.918</v>
      </c>
      <c r="F2198" s="94" t="s">
        <v>259</v>
      </c>
      <c r="G2198" s="94" t="s">
        <v>48</v>
      </c>
    </row>
    <row r="2199" ht="15.75" customHeight="1">
      <c r="A2199" s="94" t="s">
        <v>192</v>
      </c>
      <c r="B2199" s="94" t="s">
        <v>198</v>
      </c>
      <c r="C2199" s="94">
        <v>17871.99</v>
      </c>
      <c r="D2199" s="94">
        <v>17875.244</v>
      </c>
      <c r="E2199" s="94">
        <v>3.254</v>
      </c>
      <c r="F2199" s="94" t="s">
        <v>259</v>
      </c>
      <c r="G2199" s="94" t="s">
        <v>48</v>
      </c>
    </row>
    <row r="2200" ht="15.75" customHeight="1">
      <c r="A2200" s="94" t="s">
        <v>192</v>
      </c>
      <c r="B2200" s="94" t="s">
        <v>198</v>
      </c>
      <c r="C2200" s="94">
        <v>17876.78</v>
      </c>
      <c r="D2200" s="94">
        <v>17877.731</v>
      </c>
      <c r="E2200" s="94">
        <v>0.951</v>
      </c>
      <c r="F2200" s="94" t="s">
        <v>259</v>
      </c>
      <c r="G2200" s="94" t="s">
        <v>48</v>
      </c>
    </row>
    <row r="2201" ht="15.75" customHeight="1">
      <c r="A2201" s="94" t="s">
        <v>192</v>
      </c>
      <c r="B2201" s="94" t="s">
        <v>198</v>
      </c>
      <c r="C2201" s="94">
        <v>17878.691</v>
      </c>
      <c r="D2201" s="94">
        <v>17879.99</v>
      </c>
      <c r="E2201" s="94">
        <v>1.299</v>
      </c>
      <c r="F2201" s="94" t="s">
        <v>259</v>
      </c>
      <c r="G2201" s="94" t="s">
        <v>48</v>
      </c>
    </row>
    <row r="2202" ht="15.75" customHeight="1">
      <c r="A2202" s="94" t="s">
        <v>192</v>
      </c>
      <c r="B2202" s="94" t="s">
        <v>198</v>
      </c>
      <c r="C2202" s="94">
        <v>19225.681</v>
      </c>
      <c r="D2202" s="94">
        <v>19226.742</v>
      </c>
      <c r="E2202" s="94">
        <v>1.061</v>
      </c>
      <c r="F2202" s="94" t="s">
        <v>257</v>
      </c>
      <c r="G2202" s="94" t="s">
        <v>48</v>
      </c>
    </row>
    <row r="2203" ht="15.75" customHeight="1">
      <c r="A2203" s="94" t="s">
        <v>192</v>
      </c>
      <c r="B2203" s="94" t="s">
        <v>198</v>
      </c>
      <c r="C2203" s="94">
        <v>23992.637</v>
      </c>
      <c r="D2203" s="94">
        <v>23995.57</v>
      </c>
      <c r="E2203" s="94">
        <v>2.933</v>
      </c>
      <c r="F2203" s="94" t="s">
        <v>259</v>
      </c>
      <c r="G2203" s="94" t="s">
        <v>48</v>
      </c>
    </row>
    <row r="2204" ht="15.75" hidden="1" customHeight="1">
      <c r="A2204" s="94" t="s">
        <v>342</v>
      </c>
      <c r="B2204" s="94"/>
      <c r="C2204" s="94">
        <v>1620.0</v>
      </c>
      <c r="D2204" s="94">
        <v>1680.0</v>
      </c>
      <c r="E2204" s="94">
        <v>60.0</v>
      </c>
      <c r="F2204" s="94" t="s">
        <v>343</v>
      </c>
      <c r="G2204" s="94" t="s">
        <v>48</v>
      </c>
    </row>
    <row r="2205" ht="15.75" hidden="1" customHeight="1">
      <c r="A2205" s="94" t="s">
        <v>342</v>
      </c>
      <c r="B2205" s="94"/>
      <c r="C2205" s="94">
        <v>6840.0</v>
      </c>
      <c r="D2205" s="94">
        <v>6900.0</v>
      </c>
      <c r="E2205" s="94">
        <v>60.0</v>
      </c>
      <c r="F2205" s="94" t="s">
        <v>344</v>
      </c>
      <c r="G2205" s="94" t="s">
        <v>48</v>
      </c>
    </row>
    <row r="2206" ht="15.75" hidden="1" customHeight="1">
      <c r="A2206" s="94" t="s">
        <v>342</v>
      </c>
      <c r="B2206" s="94"/>
      <c r="C2206" s="94">
        <v>6960.0</v>
      </c>
      <c r="D2206" s="94">
        <v>7020.0</v>
      </c>
      <c r="E2206" s="94">
        <v>60.0</v>
      </c>
      <c r="F2206" s="94" t="s">
        <v>345</v>
      </c>
      <c r="G2206" s="94" t="s">
        <v>48</v>
      </c>
    </row>
    <row r="2207" ht="15.75" hidden="1" customHeight="1">
      <c r="A2207" s="94" t="s">
        <v>342</v>
      </c>
      <c r="B2207" s="94"/>
      <c r="C2207" s="94">
        <v>10200.0</v>
      </c>
      <c r="D2207" s="94">
        <v>10260.0</v>
      </c>
      <c r="E2207" s="94">
        <v>60.0</v>
      </c>
      <c r="F2207" s="94" t="s">
        <v>346</v>
      </c>
      <c r="G2207" s="94" t="s">
        <v>48</v>
      </c>
    </row>
    <row r="2208" ht="15.75" hidden="1" customHeight="1">
      <c r="A2208" s="94" t="s">
        <v>342</v>
      </c>
      <c r="B2208" s="94"/>
      <c r="C2208" s="94">
        <v>10740.0</v>
      </c>
      <c r="D2208" s="94">
        <v>10800.0</v>
      </c>
      <c r="E2208" s="94">
        <v>60.0</v>
      </c>
      <c r="F2208" s="94" t="s">
        <v>347</v>
      </c>
      <c r="G2208" s="94" t="s">
        <v>48</v>
      </c>
    </row>
    <row r="2209" ht="15.75" hidden="1" customHeight="1">
      <c r="A2209" s="94" t="s">
        <v>342</v>
      </c>
      <c r="B2209" s="94"/>
      <c r="C2209" s="94">
        <v>17820.0</v>
      </c>
      <c r="D2209" s="94">
        <v>17880.0</v>
      </c>
      <c r="E2209" s="94">
        <v>60.0</v>
      </c>
      <c r="F2209" s="94" t="s">
        <v>348</v>
      </c>
      <c r="G2209" s="94" t="s">
        <v>48</v>
      </c>
    </row>
    <row r="2210" ht="15.75" hidden="1" customHeight="1">
      <c r="A2210" s="94" t="s">
        <v>342</v>
      </c>
      <c r="B2210" s="94"/>
      <c r="C2210" s="94">
        <v>19200.0</v>
      </c>
      <c r="D2210" s="94">
        <v>19260.0</v>
      </c>
      <c r="E2210" s="94">
        <v>60.0</v>
      </c>
      <c r="F2210" s="94" t="s">
        <v>349</v>
      </c>
      <c r="G2210" s="94" t="s">
        <v>48</v>
      </c>
    </row>
    <row r="2211" ht="15.75" hidden="1" customHeight="1">
      <c r="A2211" s="94" t="s">
        <v>342</v>
      </c>
      <c r="B2211" s="94"/>
      <c r="C2211" s="94">
        <v>23940.0</v>
      </c>
      <c r="D2211" s="94">
        <v>24000.0</v>
      </c>
      <c r="E2211" s="94">
        <v>60.0</v>
      </c>
      <c r="F2211" s="94" t="s">
        <v>350</v>
      </c>
      <c r="G2211" s="94" t="s">
        <v>48</v>
      </c>
    </row>
    <row r="2212" ht="15.75" hidden="1" customHeight="1">
      <c r="A2212" s="94" t="s">
        <v>342</v>
      </c>
      <c r="B2212" s="94"/>
      <c r="C2212" s="94">
        <v>27960.0</v>
      </c>
      <c r="D2212" s="94">
        <v>28020.0</v>
      </c>
      <c r="E2212" s="94">
        <v>60.0</v>
      </c>
      <c r="F2212" s="94" t="s">
        <v>351</v>
      </c>
      <c r="G2212" s="94" t="s">
        <v>48</v>
      </c>
    </row>
    <row r="2213" ht="15.75" hidden="1" customHeight="1">
      <c r="A2213" s="94" t="s">
        <v>342</v>
      </c>
      <c r="B2213" s="94"/>
      <c r="C2213" s="94">
        <v>29400.0</v>
      </c>
      <c r="D2213" s="94">
        <v>29460.0</v>
      </c>
      <c r="E2213" s="94">
        <v>60.0</v>
      </c>
      <c r="F2213" s="94" t="s">
        <v>352</v>
      </c>
      <c r="G2213" s="94" t="s">
        <v>48</v>
      </c>
    </row>
    <row r="2214" ht="15.75" customHeight="1">
      <c r="A2214" s="94" t="s">
        <v>200</v>
      </c>
      <c r="B2214" s="94" t="s">
        <v>200</v>
      </c>
      <c r="C2214" s="94">
        <v>7015.361</v>
      </c>
      <c r="D2214" s="94">
        <v>7017.222</v>
      </c>
      <c r="E2214" s="94">
        <v>1.861</v>
      </c>
      <c r="F2214" s="94" t="s">
        <v>748</v>
      </c>
      <c r="G2214" s="94" t="s">
        <v>48</v>
      </c>
    </row>
    <row r="2215" ht="15.75" customHeight="1">
      <c r="A2215" s="94" t="s">
        <v>200</v>
      </c>
      <c r="B2215" s="94" t="s">
        <v>200</v>
      </c>
      <c r="C2215" s="94">
        <v>7017.85</v>
      </c>
      <c r="D2215" s="94">
        <v>7019.37</v>
      </c>
      <c r="E2215" s="94">
        <v>1.52</v>
      </c>
      <c r="F2215" s="94" t="s">
        <v>749</v>
      </c>
      <c r="G2215" s="94" t="s">
        <v>48</v>
      </c>
    </row>
    <row r="2216" ht="15.75" customHeight="1">
      <c r="A2216" s="94" t="s">
        <v>200</v>
      </c>
      <c r="B2216" s="94" t="s">
        <v>200</v>
      </c>
      <c r="C2216" s="94">
        <v>10245.606</v>
      </c>
      <c r="D2216" s="94">
        <v>10246.419</v>
      </c>
      <c r="E2216" s="94">
        <v>0.813</v>
      </c>
      <c r="F2216" s="94" t="s">
        <v>750</v>
      </c>
      <c r="G2216" s="94" t="s">
        <v>48</v>
      </c>
    </row>
    <row r="2217" ht="15.75" customHeight="1">
      <c r="A2217" s="94" t="s">
        <v>200</v>
      </c>
      <c r="B2217" s="94" t="s">
        <v>200</v>
      </c>
      <c r="C2217" s="94">
        <v>10246.622</v>
      </c>
      <c r="D2217" s="94">
        <v>10248.036</v>
      </c>
      <c r="E2217" s="94">
        <v>1.414</v>
      </c>
      <c r="F2217" s="94" t="s">
        <v>288</v>
      </c>
      <c r="G2217" s="94" t="s">
        <v>48</v>
      </c>
    </row>
    <row r="2218" ht="15.75" customHeight="1">
      <c r="A2218" s="94" t="s">
        <v>200</v>
      </c>
      <c r="B2218" s="94" t="s">
        <v>200</v>
      </c>
      <c r="C2218" s="94">
        <v>10249.497</v>
      </c>
      <c r="D2218" s="94">
        <v>10250.4</v>
      </c>
      <c r="E2218" s="94">
        <v>0.903</v>
      </c>
      <c r="F2218" s="94" t="s">
        <v>751</v>
      </c>
      <c r="G2218" s="94" t="s">
        <v>48</v>
      </c>
    </row>
    <row r="2219" ht="15.75" customHeight="1">
      <c r="A2219" s="94" t="s">
        <v>200</v>
      </c>
      <c r="B2219" s="94" t="s">
        <v>200</v>
      </c>
      <c r="C2219" s="94">
        <v>10250.538</v>
      </c>
      <c r="D2219" s="94">
        <v>10251.568</v>
      </c>
      <c r="E2219" s="94">
        <v>1.03</v>
      </c>
      <c r="F2219" s="94" t="s">
        <v>752</v>
      </c>
      <c r="G2219" s="94" t="s">
        <v>48</v>
      </c>
    </row>
    <row r="2220" ht="15.75" customHeight="1">
      <c r="A2220" s="94" t="s">
        <v>200</v>
      </c>
      <c r="B2220" s="94" t="s">
        <v>200</v>
      </c>
      <c r="C2220" s="94">
        <v>10253.009</v>
      </c>
      <c r="D2220" s="94">
        <v>10254.473</v>
      </c>
      <c r="E2220" s="94">
        <v>1.464</v>
      </c>
      <c r="F2220" s="94" t="s">
        <v>288</v>
      </c>
      <c r="G2220" s="94" t="s">
        <v>48</v>
      </c>
    </row>
    <row r="2221" ht="15.75" customHeight="1">
      <c r="A2221" s="94" t="s">
        <v>200</v>
      </c>
      <c r="B2221" s="94" t="s">
        <v>200</v>
      </c>
      <c r="C2221" s="94">
        <v>10258.101</v>
      </c>
      <c r="D2221" s="94">
        <v>10259.683</v>
      </c>
      <c r="E2221" s="94">
        <v>1.582</v>
      </c>
      <c r="F2221" s="94" t="s">
        <v>753</v>
      </c>
      <c r="G2221" s="94" t="s">
        <v>48</v>
      </c>
    </row>
    <row r="2222" ht="15.75" customHeight="1">
      <c r="A2222" s="94" t="s">
        <v>200</v>
      </c>
      <c r="B2222" s="94" t="s">
        <v>200</v>
      </c>
      <c r="C2222" s="94">
        <v>10797.25</v>
      </c>
      <c r="D2222" s="94">
        <v>10798.414</v>
      </c>
      <c r="E2222" s="94">
        <v>1.164</v>
      </c>
      <c r="F2222" s="94" t="s">
        <v>754</v>
      </c>
      <c r="G2222" s="94" t="s">
        <v>48</v>
      </c>
    </row>
    <row r="2223" ht="15.75" customHeight="1">
      <c r="A2223" s="94" t="s">
        <v>200</v>
      </c>
      <c r="B2223" s="94" t="s">
        <v>200</v>
      </c>
      <c r="C2223" s="94">
        <v>17830.61</v>
      </c>
      <c r="D2223" s="94">
        <v>17834.128</v>
      </c>
      <c r="E2223" s="94">
        <v>3.518</v>
      </c>
      <c r="F2223" s="94" t="s">
        <v>755</v>
      </c>
      <c r="G2223" s="94" t="s">
        <v>48</v>
      </c>
    </row>
    <row r="2224" ht="15.75" customHeight="1">
      <c r="A2224" s="94" t="s">
        <v>200</v>
      </c>
      <c r="B2224" s="94" t="s">
        <v>200</v>
      </c>
      <c r="C2224" s="94">
        <v>17835.635</v>
      </c>
      <c r="D2224" s="94">
        <v>17838.27</v>
      </c>
      <c r="E2224" s="94">
        <v>2.635</v>
      </c>
      <c r="F2224" s="94" t="s">
        <v>756</v>
      </c>
      <c r="G2224" s="94" t="s">
        <v>48</v>
      </c>
    </row>
    <row r="2225" ht="15.75" customHeight="1">
      <c r="A2225" s="94" t="s">
        <v>200</v>
      </c>
      <c r="B2225" s="94" t="s">
        <v>200</v>
      </c>
      <c r="C2225" s="94">
        <v>17841.19</v>
      </c>
      <c r="D2225" s="94">
        <v>17842.3</v>
      </c>
      <c r="E2225" s="94">
        <v>1.11</v>
      </c>
      <c r="F2225" s="94" t="s">
        <v>757</v>
      </c>
      <c r="G2225" s="94" t="s">
        <v>48</v>
      </c>
    </row>
    <row r="2226" ht="15.75" customHeight="1">
      <c r="A2226" s="94" t="s">
        <v>200</v>
      </c>
      <c r="B2226" s="94" t="s">
        <v>200</v>
      </c>
      <c r="C2226" s="94">
        <v>17846.287</v>
      </c>
      <c r="D2226" s="94">
        <v>17846.82</v>
      </c>
      <c r="E2226" s="94">
        <v>0.533</v>
      </c>
      <c r="F2226" s="94" t="s">
        <v>758</v>
      </c>
      <c r="G2226" s="94" t="s">
        <v>48</v>
      </c>
    </row>
    <row r="2227" ht="15.75" customHeight="1">
      <c r="A2227" s="94" t="s">
        <v>200</v>
      </c>
      <c r="B2227" s="94" t="s">
        <v>200</v>
      </c>
      <c r="C2227" s="94">
        <v>17853.97</v>
      </c>
      <c r="D2227" s="94">
        <v>17854.84</v>
      </c>
      <c r="E2227" s="94">
        <v>0.87</v>
      </c>
      <c r="F2227" s="94" t="s">
        <v>759</v>
      </c>
      <c r="G2227" s="94" t="s">
        <v>48</v>
      </c>
    </row>
    <row r="2228" ht="15.75" customHeight="1">
      <c r="A2228" s="94" t="s">
        <v>200</v>
      </c>
      <c r="B2228" s="94" t="s">
        <v>200</v>
      </c>
      <c r="C2228" s="94">
        <v>17863.06</v>
      </c>
      <c r="D2228" s="94">
        <v>17863.965</v>
      </c>
      <c r="E2228" s="94">
        <v>0.905</v>
      </c>
      <c r="F2228" s="94" t="s">
        <v>760</v>
      </c>
      <c r="G2228" s="94" t="s">
        <v>48</v>
      </c>
    </row>
    <row r="2229" ht="15.75" customHeight="1">
      <c r="A2229" s="94" t="s">
        <v>200</v>
      </c>
      <c r="B2229" s="94" t="s">
        <v>200</v>
      </c>
      <c r="C2229" s="94">
        <v>19226.483</v>
      </c>
      <c r="D2229" s="94">
        <v>19227.167</v>
      </c>
      <c r="E2229" s="94">
        <v>0.684</v>
      </c>
      <c r="F2229" s="94" t="s">
        <v>288</v>
      </c>
      <c r="G2229" s="94" t="s">
        <v>48</v>
      </c>
    </row>
    <row r="2230" ht="15.75" customHeight="1">
      <c r="A2230" s="94" t="s">
        <v>200</v>
      </c>
      <c r="B2230" s="94" t="s">
        <v>200</v>
      </c>
      <c r="C2230" s="94">
        <v>19230.584</v>
      </c>
      <c r="D2230" s="94">
        <v>19231.983</v>
      </c>
      <c r="E2230" s="94">
        <v>1.399</v>
      </c>
      <c r="F2230" s="94" t="s">
        <v>288</v>
      </c>
      <c r="G2230" s="94" t="s">
        <v>48</v>
      </c>
    </row>
    <row r="2231" ht="15.75" hidden="1" customHeight="1">
      <c r="A2231" s="94" t="s">
        <v>388</v>
      </c>
      <c r="B2231" s="94" t="s">
        <v>198</v>
      </c>
      <c r="C2231" s="94">
        <v>6842.129</v>
      </c>
      <c r="D2231" s="94">
        <v>6842.82</v>
      </c>
      <c r="E2231" s="94">
        <v>0.691</v>
      </c>
      <c r="F2231" s="94" t="s">
        <v>256</v>
      </c>
      <c r="G2231" s="94" t="s">
        <v>48</v>
      </c>
    </row>
    <row r="2232" ht="15.75" hidden="1" customHeight="1">
      <c r="A2232" s="94" t="s">
        <v>388</v>
      </c>
      <c r="B2232" s="94" t="s">
        <v>198</v>
      </c>
      <c r="C2232" s="94">
        <v>6854.54</v>
      </c>
      <c r="D2232" s="94">
        <v>6856.07</v>
      </c>
      <c r="E2232" s="94">
        <v>1.53</v>
      </c>
      <c r="F2232" s="94" t="s">
        <v>259</v>
      </c>
      <c r="G2232" s="94" t="s">
        <v>48</v>
      </c>
    </row>
    <row r="2233" ht="15.75" hidden="1" customHeight="1">
      <c r="A2233" s="94" t="s">
        <v>388</v>
      </c>
      <c r="B2233" s="94" t="s">
        <v>198</v>
      </c>
      <c r="C2233" s="94">
        <v>6875.35</v>
      </c>
      <c r="D2233" s="94">
        <v>6876.18</v>
      </c>
      <c r="E2233" s="94">
        <v>0.83</v>
      </c>
      <c r="F2233" s="94" t="s">
        <v>256</v>
      </c>
      <c r="G2233" s="94" t="s">
        <v>48</v>
      </c>
    </row>
    <row r="2234" ht="15.75" hidden="1" customHeight="1">
      <c r="A2234" s="94" t="s">
        <v>388</v>
      </c>
      <c r="B2234" s="94" t="s">
        <v>198</v>
      </c>
      <c r="C2234" s="94">
        <v>6880.66</v>
      </c>
      <c r="D2234" s="94">
        <v>6884.31</v>
      </c>
      <c r="E2234" s="94">
        <v>3.65</v>
      </c>
      <c r="F2234" s="94" t="s">
        <v>256</v>
      </c>
      <c r="G2234" s="94" t="s">
        <v>48</v>
      </c>
    </row>
    <row r="2235" ht="15.75" hidden="1" customHeight="1">
      <c r="A2235" s="94" t="s">
        <v>388</v>
      </c>
      <c r="B2235" s="94" t="s">
        <v>198</v>
      </c>
      <c r="C2235" s="94">
        <v>6886.97</v>
      </c>
      <c r="D2235" s="94">
        <v>6888.436</v>
      </c>
      <c r="E2235" s="94">
        <v>1.466</v>
      </c>
      <c r="F2235" s="94" t="s">
        <v>256</v>
      </c>
      <c r="G2235" s="94" t="s">
        <v>48</v>
      </c>
    </row>
    <row r="2236" ht="15.75" hidden="1" customHeight="1">
      <c r="A2236" s="94" t="s">
        <v>388</v>
      </c>
      <c r="B2236" s="94" t="s">
        <v>198</v>
      </c>
      <c r="C2236" s="94">
        <v>6888.88</v>
      </c>
      <c r="D2236" s="94">
        <v>6893.09</v>
      </c>
      <c r="E2236" s="94">
        <v>4.21</v>
      </c>
      <c r="F2236" s="94" t="s">
        <v>258</v>
      </c>
      <c r="G2236" s="94" t="s">
        <v>48</v>
      </c>
    </row>
    <row r="2237" ht="15.75" hidden="1" customHeight="1">
      <c r="A2237" s="94" t="s">
        <v>388</v>
      </c>
      <c r="B2237" s="94" t="s">
        <v>198</v>
      </c>
      <c r="C2237" s="94">
        <v>10208.35</v>
      </c>
      <c r="D2237" s="94">
        <v>10208.98</v>
      </c>
      <c r="E2237" s="94">
        <v>0.63</v>
      </c>
      <c r="F2237" s="94" t="s">
        <v>259</v>
      </c>
      <c r="G2237" s="94" t="s">
        <v>48</v>
      </c>
    </row>
    <row r="2238" ht="15.75" hidden="1" customHeight="1">
      <c r="A2238" s="94" t="s">
        <v>388</v>
      </c>
      <c r="B2238" s="94" t="s">
        <v>198</v>
      </c>
      <c r="C2238" s="94">
        <v>10209.72</v>
      </c>
      <c r="D2238" s="94">
        <v>10210.26</v>
      </c>
      <c r="E2238" s="94">
        <v>0.54</v>
      </c>
      <c r="F2238" s="94" t="s">
        <v>259</v>
      </c>
      <c r="G2238" s="94" t="s">
        <v>48</v>
      </c>
    </row>
    <row r="2239" ht="15.75" hidden="1" customHeight="1">
      <c r="A2239" s="94" t="s">
        <v>388</v>
      </c>
      <c r="B2239" s="94" t="s">
        <v>198</v>
      </c>
      <c r="C2239" s="94">
        <v>10220.58</v>
      </c>
      <c r="D2239" s="94">
        <v>10222.02</v>
      </c>
      <c r="E2239" s="94">
        <v>1.44</v>
      </c>
      <c r="F2239" s="94" t="s">
        <v>259</v>
      </c>
      <c r="G2239" s="94" t="s">
        <v>48</v>
      </c>
    </row>
    <row r="2240" ht="15.75" hidden="1" customHeight="1">
      <c r="A2240" s="94" t="s">
        <v>388</v>
      </c>
      <c r="B2240" s="94" t="s">
        <v>198</v>
      </c>
      <c r="C2240" s="94">
        <v>10223.841</v>
      </c>
      <c r="D2240" s="94">
        <v>10224.936</v>
      </c>
      <c r="E2240" s="94">
        <v>1.095</v>
      </c>
      <c r="F2240" s="94" t="s">
        <v>259</v>
      </c>
      <c r="G2240" s="94" t="s">
        <v>48</v>
      </c>
    </row>
    <row r="2241" ht="15.75" hidden="1" customHeight="1">
      <c r="A2241" s="94" t="s">
        <v>388</v>
      </c>
      <c r="B2241" s="94" t="s">
        <v>198</v>
      </c>
      <c r="C2241" s="94">
        <v>10226.03</v>
      </c>
      <c r="D2241" s="94">
        <v>10227.01</v>
      </c>
      <c r="E2241" s="94">
        <v>0.98</v>
      </c>
      <c r="F2241" s="94" t="s">
        <v>259</v>
      </c>
      <c r="G2241" s="94" t="s">
        <v>48</v>
      </c>
    </row>
    <row r="2242" ht="15.75" hidden="1" customHeight="1">
      <c r="A2242" s="94" t="s">
        <v>388</v>
      </c>
      <c r="B2242" s="94" t="s">
        <v>198</v>
      </c>
      <c r="C2242" s="94">
        <v>10228.005</v>
      </c>
      <c r="D2242" s="94">
        <v>10228.54</v>
      </c>
      <c r="E2242" s="94">
        <v>0.535</v>
      </c>
      <c r="F2242" s="94" t="s">
        <v>259</v>
      </c>
      <c r="G2242" s="94" t="s">
        <v>48</v>
      </c>
    </row>
    <row r="2243" ht="15.75" hidden="1" customHeight="1">
      <c r="A2243" s="94" t="s">
        <v>388</v>
      </c>
      <c r="B2243" s="94" t="s">
        <v>198</v>
      </c>
      <c r="C2243" s="94">
        <v>10228.99</v>
      </c>
      <c r="D2243" s="94">
        <v>10229.469</v>
      </c>
      <c r="E2243" s="94">
        <v>0.479</v>
      </c>
      <c r="F2243" s="94" t="s">
        <v>259</v>
      </c>
      <c r="G2243" s="94" t="s">
        <v>48</v>
      </c>
    </row>
    <row r="2244" ht="15.75" hidden="1" customHeight="1">
      <c r="A2244" s="94" t="s">
        <v>388</v>
      </c>
      <c r="B2244" s="94" t="s">
        <v>198</v>
      </c>
      <c r="C2244" s="94">
        <v>10237.59</v>
      </c>
      <c r="D2244" s="94">
        <v>10238.754</v>
      </c>
      <c r="E2244" s="94">
        <v>1.164</v>
      </c>
      <c r="F2244" s="94" t="s">
        <v>259</v>
      </c>
      <c r="G2244" s="94" t="s">
        <v>48</v>
      </c>
    </row>
    <row r="2245" ht="15.75" hidden="1" customHeight="1">
      <c r="A2245" s="94" t="s">
        <v>388</v>
      </c>
      <c r="B2245" s="94" t="s">
        <v>198</v>
      </c>
      <c r="C2245" s="94">
        <v>10240.152</v>
      </c>
      <c r="D2245" s="94">
        <v>10241.732</v>
      </c>
      <c r="E2245" s="94">
        <v>1.58</v>
      </c>
      <c r="F2245" s="94" t="s">
        <v>259</v>
      </c>
      <c r="G2245" s="94" t="s">
        <v>48</v>
      </c>
    </row>
    <row r="2246" ht="15.75" hidden="1" customHeight="1">
      <c r="A2246" s="94" t="s">
        <v>388</v>
      </c>
      <c r="B2246" s="94" t="s">
        <v>198</v>
      </c>
      <c r="C2246" s="94">
        <v>10749.05</v>
      </c>
      <c r="D2246" s="94">
        <v>10751.228</v>
      </c>
      <c r="E2246" s="94">
        <v>2.178</v>
      </c>
      <c r="F2246" s="94" t="s">
        <v>259</v>
      </c>
      <c r="G2246" s="94" t="s">
        <v>48</v>
      </c>
    </row>
    <row r="2247" ht="15.75" hidden="1" customHeight="1">
      <c r="A2247" s="94" t="s">
        <v>388</v>
      </c>
      <c r="B2247" s="94" t="s">
        <v>198</v>
      </c>
      <c r="C2247" s="94">
        <v>10751.897</v>
      </c>
      <c r="D2247" s="94">
        <v>10752.267</v>
      </c>
      <c r="E2247" s="94">
        <v>0.37</v>
      </c>
      <c r="F2247" s="94" t="s">
        <v>259</v>
      </c>
      <c r="G2247" s="94" t="s">
        <v>48</v>
      </c>
    </row>
    <row r="2248" ht="15.75" hidden="1" customHeight="1">
      <c r="A2248" s="94" t="s">
        <v>388</v>
      </c>
      <c r="B2248" s="94" t="s">
        <v>198</v>
      </c>
      <c r="C2248" s="94">
        <v>10753.13</v>
      </c>
      <c r="D2248" s="94">
        <v>10755.42</v>
      </c>
      <c r="E2248" s="94">
        <v>2.29</v>
      </c>
      <c r="F2248" s="94" t="s">
        <v>259</v>
      </c>
      <c r="G2248" s="94" t="s">
        <v>48</v>
      </c>
    </row>
    <row r="2249" ht="15.75" hidden="1" customHeight="1">
      <c r="A2249" s="94" t="s">
        <v>388</v>
      </c>
      <c r="B2249" s="94" t="s">
        <v>198</v>
      </c>
      <c r="C2249" s="94">
        <v>10756.093</v>
      </c>
      <c r="D2249" s="94">
        <v>10757.402</v>
      </c>
      <c r="E2249" s="94">
        <v>1.309</v>
      </c>
      <c r="F2249" s="94" t="s">
        <v>259</v>
      </c>
      <c r="G2249" s="94" t="s">
        <v>48</v>
      </c>
    </row>
    <row r="2250" ht="15.75" hidden="1" customHeight="1">
      <c r="A2250" s="94" t="s">
        <v>388</v>
      </c>
      <c r="B2250" s="94" t="s">
        <v>198</v>
      </c>
      <c r="C2250" s="94">
        <v>10758.376</v>
      </c>
      <c r="D2250" s="94">
        <v>10759.532</v>
      </c>
      <c r="E2250" s="94">
        <v>1.156</v>
      </c>
      <c r="F2250" s="94" t="s">
        <v>259</v>
      </c>
      <c r="G2250" s="94" t="s">
        <v>48</v>
      </c>
    </row>
    <row r="2251" ht="15.75" hidden="1" customHeight="1">
      <c r="A2251" s="94" t="s">
        <v>388</v>
      </c>
      <c r="B2251" s="94" t="s">
        <v>198</v>
      </c>
      <c r="C2251" s="94">
        <v>10781.84</v>
      </c>
      <c r="D2251" s="94">
        <v>10782.57</v>
      </c>
      <c r="E2251" s="94">
        <v>0.73</v>
      </c>
      <c r="F2251" s="94" t="s">
        <v>259</v>
      </c>
      <c r="G2251" s="94" t="s">
        <v>48</v>
      </c>
    </row>
    <row r="2252" ht="15.75" hidden="1" customHeight="1">
      <c r="A2252" s="94" t="s">
        <v>388</v>
      </c>
      <c r="B2252" s="94" t="s">
        <v>198</v>
      </c>
      <c r="C2252" s="94">
        <v>10785.58</v>
      </c>
      <c r="D2252" s="94">
        <v>10786.254</v>
      </c>
      <c r="E2252" s="94">
        <v>0.674</v>
      </c>
      <c r="F2252" s="94" t="s">
        <v>259</v>
      </c>
      <c r="G2252" s="94" t="s">
        <v>48</v>
      </c>
    </row>
    <row r="2253" ht="15.75" hidden="1" customHeight="1">
      <c r="A2253" s="94" t="s">
        <v>388</v>
      </c>
      <c r="B2253" s="94" t="s">
        <v>198</v>
      </c>
      <c r="C2253" s="94">
        <v>10788.462</v>
      </c>
      <c r="D2253" s="94">
        <v>10790.18</v>
      </c>
      <c r="E2253" s="94">
        <v>1.718</v>
      </c>
      <c r="F2253" s="94" t="s">
        <v>256</v>
      </c>
      <c r="G2253" s="94" t="s">
        <v>48</v>
      </c>
    </row>
    <row r="2254" ht="15.75" hidden="1" customHeight="1">
      <c r="A2254" s="94" t="s">
        <v>388</v>
      </c>
      <c r="B2254" s="94" t="s">
        <v>198</v>
      </c>
      <c r="C2254" s="94">
        <v>10792.18</v>
      </c>
      <c r="D2254" s="94">
        <v>10793.49</v>
      </c>
      <c r="E2254" s="94">
        <v>1.31</v>
      </c>
      <c r="F2254" s="94" t="s">
        <v>256</v>
      </c>
      <c r="G2254" s="94" t="s">
        <v>48</v>
      </c>
    </row>
    <row r="2255" ht="15.75" hidden="1" customHeight="1">
      <c r="A2255" s="94" t="s">
        <v>388</v>
      </c>
      <c r="B2255" s="94" t="s">
        <v>198</v>
      </c>
      <c r="C2255" s="94">
        <v>10795.469</v>
      </c>
      <c r="D2255" s="94">
        <v>10796.24</v>
      </c>
      <c r="E2255" s="94">
        <v>0.771</v>
      </c>
      <c r="F2255" s="94" t="s">
        <v>256</v>
      </c>
      <c r="G2255" s="94" t="s">
        <v>48</v>
      </c>
    </row>
    <row r="2256" ht="15.75" hidden="1" customHeight="1">
      <c r="A2256" s="94" t="s">
        <v>388</v>
      </c>
      <c r="B2256" s="94" t="s">
        <v>198</v>
      </c>
      <c r="C2256" s="94">
        <v>17822.9</v>
      </c>
      <c r="D2256" s="94">
        <v>17824.21</v>
      </c>
      <c r="E2256" s="94">
        <v>1.31</v>
      </c>
      <c r="F2256" s="94" t="s">
        <v>256</v>
      </c>
      <c r="G2256" s="94" t="s">
        <v>48</v>
      </c>
    </row>
    <row r="2257" ht="15.75" hidden="1" customHeight="1">
      <c r="A2257" s="94" t="s">
        <v>388</v>
      </c>
      <c r="B2257" s="94" t="s">
        <v>198</v>
      </c>
      <c r="C2257" s="94">
        <v>17824.58</v>
      </c>
      <c r="D2257" s="94">
        <v>17828.872</v>
      </c>
      <c r="E2257" s="94">
        <v>4.292</v>
      </c>
      <c r="F2257" s="94" t="s">
        <v>256</v>
      </c>
      <c r="G2257" s="94" t="s">
        <v>48</v>
      </c>
    </row>
    <row r="2258" ht="15.75" hidden="1" customHeight="1">
      <c r="A2258" s="94" t="s">
        <v>388</v>
      </c>
      <c r="B2258" s="94" t="s">
        <v>198</v>
      </c>
      <c r="C2258" s="94">
        <v>17834.39</v>
      </c>
      <c r="D2258" s="94">
        <v>17835.372</v>
      </c>
      <c r="E2258" s="94">
        <v>0.982</v>
      </c>
      <c r="F2258" s="94" t="s">
        <v>256</v>
      </c>
      <c r="G2258" s="94" t="s">
        <v>48</v>
      </c>
    </row>
    <row r="2259" ht="15.75" hidden="1" customHeight="1">
      <c r="A2259" s="94" t="s">
        <v>388</v>
      </c>
      <c r="B2259" s="94" t="s">
        <v>198</v>
      </c>
      <c r="C2259" s="94">
        <v>17842.717</v>
      </c>
      <c r="D2259" s="94">
        <v>17846.257</v>
      </c>
      <c r="E2259" s="94">
        <v>3.54</v>
      </c>
      <c r="F2259" s="94" t="s">
        <v>256</v>
      </c>
      <c r="G2259" s="94" t="s">
        <v>48</v>
      </c>
    </row>
    <row r="2260" ht="15.75" hidden="1" customHeight="1">
      <c r="A2260" s="94" t="s">
        <v>388</v>
      </c>
      <c r="B2260" s="94" t="s">
        <v>198</v>
      </c>
      <c r="C2260" s="94">
        <v>17847.42</v>
      </c>
      <c r="D2260" s="94">
        <v>17848.314</v>
      </c>
      <c r="E2260" s="94">
        <v>0.894</v>
      </c>
      <c r="F2260" s="94" t="s">
        <v>256</v>
      </c>
      <c r="G2260" s="94" t="s">
        <v>48</v>
      </c>
    </row>
    <row r="2261" ht="15.75" hidden="1" customHeight="1">
      <c r="A2261" s="94" t="s">
        <v>388</v>
      </c>
      <c r="B2261" s="94" t="s">
        <v>198</v>
      </c>
      <c r="C2261" s="94">
        <v>17848.61</v>
      </c>
      <c r="D2261" s="94">
        <v>17849.006</v>
      </c>
      <c r="E2261" s="94">
        <v>0.396</v>
      </c>
      <c r="F2261" s="94" t="s">
        <v>256</v>
      </c>
      <c r="G2261" s="94" t="s">
        <v>48</v>
      </c>
    </row>
    <row r="2262" ht="15.75" hidden="1" customHeight="1">
      <c r="A2262" s="94" t="s">
        <v>388</v>
      </c>
      <c r="B2262" s="94" t="s">
        <v>198</v>
      </c>
      <c r="C2262" s="94">
        <v>17864.106</v>
      </c>
      <c r="D2262" s="94">
        <v>17869.15</v>
      </c>
      <c r="E2262" s="94">
        <v>5.044</v>
      </c>
      <c r="F2262" s="94" t="s">
        <v>256</v>
      </c>
      <c r="G2262" s="94" t="s">
        <v>48</v>
      </c>
    </row>
    <row r="2263" ht="15.75" hidden="1" customHeight="1">
      <c r="A2263" s="94" t="s">
        <v>388</v>
      </c>
      <c r="B2263" s="94" t="s">
        <v>198</v>
      </c>
      <c r="C2263" s="94">
        <v>17870.64</v>
      </c>
      <c r="D2263" s="94">
        <v>17871.558</v>
      </c>
      <c r="E2263" s="94">
        <v>0.918</v>
      </c>
      <c r="F2263" s="94" t="s">
        <v>256</v>
      </c>
      <c r="G2263" s="94" t="s">
        <v>48</v>
      </c>
    </row>
    <row r="2264" ht="15.75" hidden="1" customHeight="1">
      <c r="A2264" s="94" t="s">
        <v>388</v>
      </c>
      <c r="B2264" s="94" t="s">
        <v>198</v>
      </c>
      <c r="C2264" s="94">
        <v>17871.99</v>
      </c>
      <c r="D2264" s="94">
        <v>17875.244</v>
      </c>
      <c r="E2264" s="94">
        <v>3.254</v>
      </c>
      <c r="F2264" s="94" t="s">
        <v>259</v>
      </c>
      <c r="G2264" s="94" t="s">
        <v>48</v>
      </c>
    </row>
    <row r="2265" ht="15.75" hidden="1" customHeight="1">
      <c r="A2265" s="94" t="s">
        <v>388</v>
      </c>
      <c r="B2265" s="94" t="s">
        <v>198</v>
      </c>
      <c r="C2265" s="94">
        <v>17876.78</v>
      </c>
      <c r="D2265" s="94">
        <v>17877.731</v>
      </c>
      <c r="E2265" s="94">
        <v>0.951</v>
      </c>
      <c r="F2265" s="94" t="s">
        <v>259</v>
      </c>
      <c r="G2265" s="94" t="s">
        <v>48</v>
      </c>
    </row>
    <row r="2266" ht="15.75" hidden="1" customHeight="1">
      <c r="A2266" s="94" t="s">
        <v>388</v>
      </c>
      <c r="B2266" s="94" t="s">
        <v>198</v>
      </c>
      <c r="C2266" s="94">
        <v>17878.691</v>
      </c>
      <c r="D2266" s="94">
        <v>17879.99</v>
      </c>
      <c r="E2266" s="94">
        <v>1.299</v>
      </c>
      <c r="F2266" s="94" t="s">
        <v>259</v>
      </c>
      <c r="G2266" s="94" t="s">
        <v>48</v>
      </c>
    </row>
    <row r="2267" ht="15.75" hidden="1" customHeight="1">
      <c r="A2267" s="94" t="s">
        <v>388</v>
      </c>
      <c r="B2267" s="94" t="s">
        <v>198</v>
      </c>
      <c r="C2267" s="94">
        <v>19225.681</v>
      </c>
      <c r="D2267" s="94">
        <v>19226.742</v>
      </c>
      <c r="E2267" s="94">
        <v>1.061</v>
      </c>
      <c r="F2267" s="94" t="s">
        <v>256</v>
      </c>
      <c r="G2267" s="94" t="s">
        <v>48</v>
      </c>
    </row>
    <row r="2268" ht="15.75" hidden="1" customHeight="1">
      <c r="A2268" s="94" t="s">
        <v>388</v>
      </c>
      <c r="B2268" s="94" t="s">
        <v>198</v>
      </c>
      <c r="C2268" s="94">
        <v>23992.637</v>
      </c>
      <c r="D2268" s="94">
        <v>23995.57</v>
      </c>
      <c r="E2268" s="94">
        <v>2.933</v>
      </c>
      <c r="F2268" s="94" t="s">
        <v>257</v>
      </c>
      <c r="G2268" s="94" t="s">
        <v>48</v>
      </c>
    </row>
    <row r="2269" ht="15.75" hidden="1" customHeight="1">
      <c r="A2269" s="94" t="s">
        <v>184</v>
      </c>
      <c r="B2269" s="94"/>
      <c r="C2269" s="94">
        <v>2340.0</v>
      </c>
      <c r="D2269" s="94">
        <v>2400.0</v>
      </c>
      <c r="E2269" s="94">
        <v>60.0</v>
      </c>
      <c r="F2269" s="94"/>
      <c r="G2269" s="94" t="s">
        <v>51</v>
      </c>
    </row>
    <row r="2270" ht="15.75" hidden="1" customHeight="1">
      <c r="A2270" s="94" t="s">
        <v>184</v>
      </c>
      <c r="B2270" s="94"/>
      <c r="C2270" s="94">
        <v>6300.0</v>
      </c>
      <c r="D2270" s="94">
        <v>6360.0</v>
      </c>
      <c r="E2270" s="94">
        <v>60.0</v>
      </c>
      <c r="F2270" s="94"/>
      <c r="G2270" s="94" t="s">
        <v>51</v>
      </c>
    </row>
    <row r="2271" ht="15.75" hidden="1" customHeight="1">
      <c r="A2271" s="94" t="s">
        <v>184</v>
      </c>
      <c r="B2271" s="94"/>
      <c r="C2271" s="94">
        <v>17700.0</v>
      </c>
      <c r="D2271" s="94">
        <v>17760.0</v>
      </c>
      <c r="E2271" s="94">
        <v>60.0</v>
      </c>
      <c r="F2271" s="94"/>
      <c r="G2271" s="94" t="s">
        <v>51</v>
      </c>
    </row>
    <row r="2272" ht="15.75" hidden="1" customHeight="1">
      <c r="A2272" s="94" t="s">
        <v>184</v>
      </c>
      <c r="B2272" s="94"/>
      <c r="C2272" s="94">
        <v>21840.0</v>
      </c>
      <c r="D2272" s="94">
        <v>21900.0</v>
      </c>
      <c r="E2272" s="94">
        <v>60.0</v>
      </c>
      <c r="F2272" s="94"/>
      <c r="G2272" s="94" t="s">
        <v>51</v>
      </c>
    </row>
    <row r="2273" ht="15.75" hidden="1" customHeight="1">
      <c r="A2273" s="94" t="s">
        <v>184</v>
      </c>
      <c r="B2273" s="94"/>
      <c r="C2273" s="94">
        <v>24060.0</v>
      </c>
      <c r="D2273" s="94">
        <v>24120.0</v>
      </c>
      <c r="E2273" s="94">
        <v>60.0</v>
      </c>
      <c r="F2273" s="94"/>
      <c r="G2273" s="94" t="s">
        <v>51</v>
      </c>
    </row>
    <row r="2274" ht="15.75" hidden="1" customHeight="1">
      <c r="A2274" s="94" t="s">
        <v>184</v>
      </c>
      <c r="B2274" s="94"/>
      <c r="C2274" s="94">
        <v>28440.0</v>
      </c>
      <c r="D2274" s="94">
        <v>28500.0</v>
      </c>
      <c r="E2274" s="94">
        <v>60.0</v>
      </c>
      <c r="F2274" s="94"/>
      <c r="G2274" s="94" t="s">
        <v>51</v>
      </c>
    </row>
    <row r="2275" ht="15.75" hidden="1" customHeight="1">
      <c r="A2275" s="94" t="s">
        <v>184</v>
      </c>
      <c r="B2275" s="94"/>
      <c r="C2275" s="94">
        <v>30900.0</v>
      </c>
      <c r="D2275" s="94">
        <v>30960.0</v>
      </c>
      <c r="E2275" s="94">
        <v>60.0</v>
      </c>
      <c r="F2275" s="94"/>
      <c r="G2275" s="94" t="s">
        <v>51</v>
      </c>
    </row>
    <row r="2276" ht="15.75" hidden="1" customHeight="1">
      <c r="A2276" s="94" t="s">
        <v>184</v>
      </c>
      <c r="B2276" s="94"/>
      <c r="C2276" s="94">
        <v>39060.0</v>
      </c>
      <c r="D2276" s="94">
        <v>39120.0</v>
      </c>
      <c r="E2276" s="94">
        <v>60.0</v>
      </c>
      <c r="F2276" s="94"/>
      <c r="G2276" s="94" t="s">
        <v>51</v>
      </c>
    </row>
    <row r="2277" ht="15.75" hidden="1" customHeight="1">
      <c r="A2277" s="94" t="s">
        <v>184</v>
      </c>
      <c r="B2277" s="94"/>
      <c r="C2277" s="94">
        <v>39420.0</v>
      </c>
      <c r="D2277" s="94">
        <v>39480.0</v>
      </c>
      <c r="E2277" s="94">
        <v>60.0</v>
      </c>
      <c r="F2277" s="94"/>
      <c r="G2277" s="94" t="s">
        <v>51</v>
      </c>
    </row>
    <row r="2278" ht="15.75" hidden="1" customHeight="1">
      <c r="A2278" s="94" t="s">
        <v>184</v>
      </c>
      <c r="B2278" s="94"/>
      <c r="C2278" s="94">
        <v>51900.0</v>
      </c>
      <c r="D2278" s="94">
        <v>51960.0</v>
      </c>
      <c r="E2278" s="94">
        <v>60.0</v>
      </c>
      <c r="F2278" s="94"/>
      <c r="G2278" s="94" t="s">
        <v>51</v>
      </c>
    </row>
    <row r="2279" ht="15.75" hidden="1" customHeight="1">
      <c r="A2279" s="94" t="s">
        <v>187</v>
      </c>
      <c r="B2279" s="94"/>
      <c r="C2279" s="94">
        <v>21840.0</v>
      </c>
      <c r="D2279" s="94">
        <v>21900.0</v>
      </c>
      <c r="E2279" s="94">
        <v>60.0</v>
      </c>
      <c r="F2279" s="94" t="s">
        <v>761</v>
      </c>
      <c r="G2279" s="94" t="s">
        <v>51</v>
      </c>
    </row>
    <row r="2280" ht="15.75" hidden="1" customHeight="1">
      <c r="A2280" s="94" t="s">
        <v>187</v>
      </c>
      <c r="B2280" s="94"/>
      <c r="C2280" s="94">
        <v>30900.0</v>
      </c>
      <c r="D2280" s="94">
        <v>30960.0</v>
      </c>
      <c r="E2280" s="94">
        <v>60.0</v>
      </c>
      <c r="F2280" s="94" t="s">
        <v>762</v>
      </c>
      <c r="G2280" s="94" t="s">
        <v>51</v>
      </c>
    </row>
    <row r="2281" ht="15.75" customHeight="1">
      <c r="A2281" s="94" t="s">
        <v>189</v>
      </c>
      <c r="B2281" s="94" t="s">
        <v>189</v>
      </c>
      <c r="C2281" s="94">
        <v>2382.171</v>
      </c>
      <c r="D2281" s="94">
        <v>2382.524</v>
      </c>
      <c r="E2281" s="94">
        <v>0.353</v>
      </c>
      <c r="F2281" s="94" t="s">
        <v>763</v>
      </c>
      <c r="G2281" s="94" t="s">
        <v>51</v>
      </c>
    </row>
    <row r="2282" ht="15.75" customHeight="1">
      <c r="A2282" s="94" t="s">
        <v>189</v>
      </c>
      <c r="B2282" s="94" t="s">
        <v>189</v>
      </c>
      <c r="C2282" s="94">
        <v>2387.353</v>
      </c>
      <c r="D2282" s="94">
        <v>2387.874</v>
      </c>
      <c r="E2282" s="94">
        <v>0.521</v>
      </c>
      <c r="F2282" s="94">
        <v>0.0</v>
      </c>
      <c r="G2282" s="94" t="s">
        <v>51</v>
      </c>
    </row>
    <row r="2283" ht="15.75" customHeight="1">
      <c r="A2283" s="94" t="s">
        <v>189</v>
      </c>
      <c r="B2283" s="94" t="s">
        <v>189</v>
      </c>
      <c r="C2283" s="94">
        <v>2388.103</v>
      </c>
      <c r="D2283" s="94">
        <v>2388.482</v>
      </c>
      <c r="E2283" s="94">
        <v>0.379</v>
      </c>
      <c r="F2283" s="94">
        <v>0.0</v>
      </c>
      <c r="G2283" s="94" t="s">
        <v>51</v>
      </c>
    </row>
    <row r="2284" ht="15.75" customHeight="1">
      <c r="A2284" s="94" t="s">
        <v>189</v>
      </c>
      <c r="B2284" s="94" t="s">
        <v>189</v>
      </c>
      <c r="C2284" s="94">
        <v>2392.519</v>
      </c>
      <c r="D2284" s="94">
        <v>2393.104</v>
      </c>
      <c r="E2284" s="94">
        <v>0.585</v>
      </c>
      <c r="F2284" s="94">
        <v>0.0</v>
      </c>
      <c r="G2284" s="94" t="s">
        <v>51</v>
      </c>
    </row>
    <row r="2285" ht="15.75" customHeight="1">
      <c r="A2285" s="94" t="s">
        <v>189</v>
      </c>
      <c r="B2285" s="94" t="s">
        <v>189</v>
      </c>
      <c r="C2285" s="94">
        <v>6336.327</v>
      </c>
      <c r="D2285" s="94">
        <v>6336.99</v>
      </c>
      <c r="E2285" s="94">
        <v>0.663</v>
      </c>
      <c r="F2285" s="94">
        <v>0.0</v>
      </c>
      <c r="G2285" s="94" t="s">
        <v>51</v>
      </c>
    </row>
    <row r="2286" ht="15.75" customHeight="1">
      <c r="A2286" s="94" t="s">
        <v>189</v>
      </c>
      <c r="B2286" s="94" t="s">
        <v>189</v>
      </c>
      <c r="C2286" s="94">
        <v>6337.225</v>
      </c>
      <c r="D2286" s="94">
        <v>6337.777</v>
      </c>
      <c r="E2286" s="94">
        <v>0.552</v>
      </c>
      <c r="F2286" s="94">
        <v>0.0</v>
      </c>
      <c r="G2286" s="94" t="s">
        <v>51</v>
      </c>
    </row>
    <row r="2287" ht="15.75" customHeight="1">
      <c r="A2287" s="94" t="s">
        <v>189</v>
      </c>
      <c r="B2287" s="94" t="s">
        <v>189</v>
      </c>
      <c r="C2287" s="94">
        <v>6338.395</v>
      </c>
      <c r="D2287" s="94">
        <v>6338.929</v>
      </c>
      <c r="E2287" s="94">
        <v>0.534</v>
      </c>
      <c r="F2287" s="94">
        <v>0.0</v>
      </c>
      <c r="G2287" s="94" t="s">
        <v>51</v>
      </c>
    </row>
    <row r="2288" ht="15.75" customHeight="1">
      <c r="A2288" s="94" t="s">
        <v>189</v>
      </c>
      <c r="B2288" s="94" t="s">
        <v>189</v>
      </c>
      <c r="C2288" s="94">
        <v>6343.817</v>
      </c>
      <c r="D2288" s="94">
        <v>6344.933</v>
      </c>
      <c r="E2288" s="94">
        <v>1.116</v>
      </c>
      <c r="F2288" s="94">
        <v>0.0</v>
      </c>
      <c r="G2288" s="94" t="s">
        <v>51</v>
      </c>
    </row>
    <row r="2289" ht="15.75" customHeight="1">
      <c r="A2289" s="94" t="s">
        <v>189</v>
      </c>
      <c r="B2289" s="94" t="s">
        <v>189</v>
      </c>
      <c r="C2289" s="94">
        <v>17700.098</v>
      </c>
      <c r="D2289" s="94">
        <v>17700.926</v>
      </c>
      <c r="E2289" s="94">
        <v>0.828</v>
      </c>
      <c r="F2289" s="94">
        <v>0.0</v>
      </c>
      <c r="G2289" s="94" t="s">
        <v>51</v>
      </c>
    </row>
    <row r="2290" ht="15.75" customHeight="1">
      <c r="A2290" s="94" t="s">
        <v>189</v>
      </c>
      <c r="B2290" s="94" t="s">
        <v>189</v>
      </c>
      <c r="C2290" s="94">
        <v>17702.138</v>
      </c>
      <c r="D2290" s="94">
        <v>17703.723</v>
      </c>
      <c r="E2290" s="94">
        <v>1.585</v>
      </c>
      <c r="F2290" s="94">
        <v>0.0</v>
      </c>
      <c r="G2290" s="94" t="s">
        <v>51</v>
      </c>
    </row>
    <row r="2291" ht="15.75" customHeight="1">
      <c r="A2291" s="94" t="s">
        <v>189</v>
      </c>
      <c r="B2291" s="94" t="s">
        <v>189</v>
      </c>
      <c r="C2291" s="94">
        <v>17704.38</v>
      </c>
      <c r="D2291" s="94">
        <v>17704.829</v>
      </c>
      <c r="E2291" s="94">
        <v>0.449</v>
      </c>
      <c r="F2291" s="94">
        <v>0.0</v>
      </c>
      <c r="G2291" s="94" t="s">
        <v>51</v>
      </c>
    </row>
    <row r="2292" ht="15.75" customHeight="1">
      <c r="A2292" s="94" t="s">
        <v>189</v>
      </c>
      <c r="B2292" s="94" t="s">
        <v>189</v>
      </c>
      <c r="C2292" s="94">
        <v>17707.93</v>
      </c>
      <c r="D2292" s="94">
        <v>17708.922</v>
      </c>
      <c r="E2292" s="94">
        <v>0.992</v>
      </c>
      <c r="F2292" s="94">
        <v>0.0</v>
      </c>
      <c r="G2292" s="94" t="s">
        <v>51</v>
      </c>
    </row>
    <row r="2293" ht="15.75" customHeight="1">
      <c r="A2293" s="94" t="s">
        <v>189</v>
      </c>
      <c r="B2293" s="94" t="s">
        <v>189</v>
      </c>
      <c r="C2293" s="94">
        <v>17709.611</v>
      </c>
      <c r="D2293" s="94">
        <v>17710.084</v>
      </c>
      <c r="E2293" s="94">
        <v>0.473</v>
      </c>
      <c r="F2293" s="94">
        <v>0.0</v>
      </c>
      <c r="G2293" s="94" t="s">
        <v>51</v>
      </c>
    </row>
    <row r="2294" ht="15.75" customHeight="1">
      <c r="A2294" s="94" t="s">
        <v>189</v>
      </c>
      <c r="B2294" s="94" t="s">
        <v>189</v>
      </c>
      <c r="C2294" s="94">
        <v>17712.423</v>
      </c>
      <c r="D2294" s="94">
        <v>17712.797</v>
      </c>
      <c r="E2294" s="94">
        <v>0.374</v>
      </c>
      <c r="F2294" s="94">
        <v>0.0</v>
      </c>
      <c r="G2294" s="94" t="s">
        <v>51</v>
      </c>
    </row>
    <row r="2295" ht="15.75" customHeight="1">
      <c r="A2295" s="94" t="s">
        <v>189</v>
      </c>
      <c r="B2295" s="94" t="s">
        <v>189</v>
      </c>
      <c r="C2295" s="94">
        <v>17713.791</v>
      </c>
      <c r="D2295" s="94">
        <v>17714.365</v>
      </c>
      <c r="E2295" s="94">
        <v>0.574</v>
      </c>
      <c r="F2295" s="94">
        <v>0.0</v>
      </c>
      <c r="G2295" s="94" t="s">
        <v>51</v>
      </c>
    </row>
    <row r="2296" ht="15.75" customHeight="1">
      <c r="A2296" s="94" t="s">
        <v>189</v>
      </c>
      <c r="B2296" s="94" t="s">
        <v>189</v>
      </c>
      <c r="C2296" s="94">
        <v>17732.057</v>
      </c>
      <c r="D2296" s="94">
        <v>17732.802</v>
      </c>
      <c r="E2296" s="94">
        <v>0.745</v>
      </c>
      <c r="F2296" s="94">
        <v>0.0</v>
      </c>
      <c r="G2296" s="94" t="s">
        <v>51</v>
      </c>
    </row>
    <row r="2297" ht="15.75" customHeight="1">
      <c r="A2297" s="94" t="s">
        <v>189</v>
      </c>
      <c r="B2297" s="94" t="s">
        <v>189</v>
      </c>
      <c r="C2297" s="94">
        <v>17733.217</v>
      </c>
      <c r="D2297" s="94">
        <v>17734.135</v>
      </c>
      <c r="E2297" s="94">
        <v>0.918</v>
      </c>
      <c r="F2297" s="94">
        <v>0.0</v>
      </c>
      <c r="G2297" s="94" t="s">
        <v>51</v>
      </c>
    </row>
    <row r="2298" ht="15.75" customHeight="1">
      <c r="A2298" s="94" t="s">
        <v>189</v>
      </c>
      <c r="B2298" s="94" t="s">
        <v>189</v>
      </c>
      <c r="C2298" s="94">
        <v>17734.425</v>
      </c>
      <c r="D2298" s="94">
        <v>17735.141</v>
      </c>
      <c r="E2298" s="94">
        <v>0.716</v>
      </c>
      <c r="F2298" s="94">
        <v>0.0</v>
      </c>
      <c r="G2298" s="94" t="s">
        <v>51</v>
      </c>
    </row>
    <row r="2299" ht="15.75" customHeight="1">
      <c r="A2299" s="94" t="s">
        <v>189</v>
      </c>
      <c r="B2299" s="94" t="s">
        <v>189</v>
      </c>
      <c r="C2299" s="94">
        <v>17735.712</v>
      </c>
      <c r="D2299" s="94">
        <v>17736.422</v>
      </c>
      <c r="E2299" s="94">
        <v>0.71</v>
      </c>
      <c r="F2299" s="94">
        <v>0.0</v>
      </c>
      <c r="G2299" s="94" t="s">
        <v>51</v>
      </c>
    </row>
    <row r="2300" ht="15.75" customHeight="1">
      <c r="A2300" s="94" t="s">
        <v>189</v>
      </c>
      <c r="B2300" s="94" t="s">
        <v>189</v>
      </c>
      <c r="C2300" s="94">
        <v>17751.518</v>
      </c>
      <c r="D2300" s="94">
        <v>17752.92</v>
      </c>
      <c r="E2300" s="94">
        <v>1.402</v>
      </c>
      <c r="F2300" s="94">
        <v>0.0</v>
      </c>
      <c r="G2300" s="94" t="s">
        <v>51</v>
      </c>
    </row>
    <row r="2301" ht="15.75" customHeight="1">
      <c r="A2301" s="94" t="s">
        <v>189</v>
      </c>
      <c r="B2301" s="94" t="s">
        <v>189</v>
      </c>
      <c r="C2301" s="94">
        <v>17753.8</v>
      </c>
      <c r="D2301" s="94">
        <v>17754.561</v>
      </c>
      <c r="E2301" s="94">
        <v>0.761</v>
      </c>
      <c r="F2301" s="94">
        <v>0.0</v>
      </c>
      <c r="G2301" s="94" t="s">
        <v>51</v>
      </c>
    </row>
    <row r="2302" ht="15.75" customHeight="1">
      <c r="A2302" s="94" t="s">
        <v>189</v>
      </c>
      <c r="B2302" s="94" t="s">
        <v>189</v>
      </c>
      <c r="C2302" s="94">
        <v>17759.446</v>
      </c>
      <c r="D2302" s="94">
        <v>17759.7</v>
      </c>
      <c r="E2302" s="94">
        <v>0.254</v>
      </c>
      <c r="F2302" s="94">
        <v>0.0</v>
      </c>
      <c r="G2302" s="94" t="s">
        <v>51</v>
      </c>
    </row>
    <row r="2303" ht="15.75" customHeight="1">
      <c r="A2303" s="94" t="s">
        <v>189</v>
      </c>
      <c r="B2303" s="94" t="s">
        <v>189</v>
      </c>
      <c r="C2303" s="94">
        <v>24066.91</v>
      </c>
      <c r="D2303" s="94">
        <v>24067.14</v>
      </c>
      <c r="E2303" s="94">
        <v>0.23</v>
      </c>
      <c r="F2303" s="94">
        <v>0.0</v>
      </c>
      <c r="G2303" s="94" t="s">
        <v>51</v>
      </c>
    </row>
    <row r="2304" ht="15.75" customHeight="1">
      <c r="A2304" s="94" t="s">
        <v>189</v>
      </c>
      <c r="B2304" s="94" t="s">
        <v>189</v>
      </c>
      <c r="C2304" s="94">
        <v>24069.449</v>
      </c>
      <c r="D2304" s="94">
        <v>24070.252</v>
      </c>
      <c r="E2304" s="94">
        <v>0.803</v>
      </c>
      <c r="F2304" s="94">
        <v>0.0</v>
      </c>
      <c r="G2304" s="94" t="s">
        <v>51</v>
      </c>
    </row>
    <row r="2305" ht="15.75" customHeight="1">
      <c r="A2305" s="94" t="s">
        <v>189</v>
      </c>
      <c r="B2305" s="94" t="s">
        <v>189</v>
      </c>
      <c r="C2305" s="94">
        <v>24071.504</v>
      </c>
      <c r="D2305" s="94">
        <v>24074.096</v>
      </c>
      <c r="E2305" s="94">
        <v>2.592</v>
      </c>
      <c r="F2305" s="94">
        <v>0.0</v>
      </c>
      <c r="G2305" s="94" t="s">
        <v>51</v>
      </c>
    </row>
    <row r="2306" ht="15.75" customHeight="1">
      <c r="A2306" s="94" t="s">
        <v>189</v>
      </c>
      <c r="B2306" s="94" t="s">
        <v>189</v>
      </c>
      <c r="C2306" s="94">
        <v>24076.327</v>
      </c>
      <c r="D2306" s="94">
        <v>24077.35</v>
      </c>
      <c r="E2306" s="94">
        <v>1.023</v>
      </c>
      <c r="F2306" s="94">
        <v>0.0</v>
      </c>
      <c r="G2306" s="94" t="s">
        <v>51</v>
      </c>
    </row>
    <row r="2307" ht="15.75" customHeight="1">
      <c r="A2307" s="94" t="s">
        <v>189</v>
      </c>
      <c r="B2307" s="94" t="s">
        <v>189</v>
      </c>
      <c r="C2307" s="94">
        <v>24078.231</v>
      </c>
      <c r="D2307" s="94">
        <v>24078.977</v>
      </c>
      <c r="E2307" s="94">
        <v>0.746</v>
      </c>
      <c r="F2307" s="94">
        <v>0.0</v>
      </c>
      <c r="G2307" s="94" t="s">
        <v>51</v>
      </c>
    </row>
    <row r="2308" ht="15.75" customHeight="1">
      <c r="A2308" s="94" t="s">
        <v>189</v>
      </c>
      <c r="B2308" s="94" t="s">
        <v>189</v>
      </c>
      <c r="C2308" s="94">
        <v>24079.388</v>
      </c>
      <c r="D2308" s="94">
        <v>24081.082</v>
      </c>
      <c r="E2308" s="94">
        <v>1.694</v>
      </c>
      <c r="F2308" s="94">
        <v>0.0</v>
      </c>
      <c r="G2308" s="94" t="s">
        <v>51</v>
      </c>
    </row>
    <row r="2309" ht="15.75" customHeight="1">
      <c r="A2309" s="94" t="s">
        <v>189</v>
      </c>
      <c r="B2309" s="94" t="s">
        <v>189</v>
      </c>
      <c r="C2309" s="94">
        <v>24081.997</v>
      </c>
      <c r="D2309" s="94">
        <v>24082.387</v>
      </c>
      <c r="E2309" s="94">
        <v>0.39</v>
      </c>
      <c r="F2309" s="94">
        <v>0.0</v>
      </c>
      <c r="G2309" s="94" t="s">
        <v>51</v>
      </c>
    </row>
    <row r="2310" ht="15.75" customHeight="1">
      <c r="A2310" s="94" t="s">
        <v>189</v>
      </c>
      <c r="B2310" s="94" t="s">
        <v>189</v>
      </c>
      <c r="C2310" s="94">
        <v>24085.32</v>
      </c>
      <c r="D2310" s="94">
        <v>24085.821</v>
      </c>
      <c r="E2310" s="94">
        <v>0.501</v>
      </c>
      <c r="F2310" s="94" t="s">
        <v>764</v>
      </c>
      <c r="G2310" s="94" t="s">
        <v>51</v>
      </c>
    </row>
    <row r="2311" ht="15.75" customHeight="1">
      <c r="A2311" s="94" t="s">
        <v>189</v>
      </c>
      <c r="B2311" s="94" t="s">
        <v>189</v>
      </c>
      <c r="C2311" s="94">
        <v>24086.448</v>
      </c>
      <c r="D2311" s="94">
        <v>24087.159</v>
      </c>
      <c r="E2311" s="94">
        <v>0.711</v>
      </c>
      <c r="F2311" s="94" t="s">
        <v>764</v>
      </c>
      <c r="G2311" s="94" t="s">
        <v>51</v>
      </c>
    </row>
    <row r="2312" ht="15.75" customHeight="1">
      <c r="A2312" s="94" t="s">
        <v>189</v>
      </c>
      <c r="B2312" s="94" t="s">
        <v>189</v>
      </c>
      <c r="C2312" s="94">
        <v>24087.976</v>
      </c>
      <c r="D2312" s="94">
        <v>24088.609</v>
      </c>
      <c r="E2312" s="94">
        <v>0.633</v>
      </c>
      <c r="F2312" s="94" t="s">
        <v>764</v>
      </c>
      <c r="G2312" s="94" t="s">
        <v>51</v>
      </c>
    </row>
    <row r="2313" ht="15.75" customHeight="1">
      <c r="A2313" s="94" t="s">
        <v>189</v>
      </c>
      <c r="B2313" s="94" t="s">
        <v>189</v>
      </c>
      <c r="C2313" s="94">
        <v>24089.816</v>
      </c>
      <c r="D2313" s="94">
        <v>24090.413</v>
      </c>
      <c r="E2313" s="94">
        <v>0.597</v>
      </c>
      <c r="F2313" s="94" t="s">
        <v>764</v>
      </c>
      <c r="G2313" s="94" t="s">
        <v>51</v>
      </c>
    </row>
    <row r="2314" ht="15.75" customHeight="1">
      <c r="A2314" s="94" t="s">
        <v>189</v>
      </c>
      <c r="B2314" s="94" t="s">
        <v>189</v>
      </c>
      <c r="C2314" s="94">
        <v>24091.416</v>
      </c>
      <c r="D2314" s="94">
        <v>24092.433</v>
      </c>
      <c r="E2314" s="94">
        <v>1.017</v>
      </c>
      <c r="F2314" s="94" t="s">
        <v>764</v>
      </c>
      <c r="G2314" s="94" t="s">
        <v>51</v>
      </c>
    </row>
    <row r="2315" ht="15.75" customHeight="1">
      <c r="A2315" s="94" t="s">
        <v>189</v>
      </c>
      <c r="B2315" s="94" t="s">
        <v>189</v>
      </c>
      <c r="C2315" s="94">
        <v>24093.191</v>
      </c>
      <c r="D2315" s="94">
        <v>24094.034</v>
      </c>
      <c r="E2315" s="94">
        <v>0.843</v>
      </c>
      <c r="F2315" s="94" t="s">
        <v>764</v>
      </c>
      <c r="G2315" s="94" t="s">
        <v>51</v>
      </c>
    </row>
    <row r="2316" ht="15.75" customHeight="1">
      <c r="A2316" s="94" t="s">
        <v>189</v>
      </c>
      <c r="B2316" s="94" t="s">
        <v>189</v>
      </c>
      <c r="C2316" s="94">
        <v>24096.272</v>
      </c>
      <c r="D2316" s="94">
        <v>24097.572</v>
      </c>
      <c r="E2316" s="94">
        <v>1.3</v>
      </c>
      <c r="F2316" s="94">
        <v>0.0</v>
      </c>
      <c r="G2316" s="94" t="s">
        <v>51</v>
      </c>
    </row>
    <row r="2317" ht="15.75" customHeight="1">
      <c r="A2317" s="94" t="s">
        <v>189</v>
      </c>
      <c r="B2317" s="94" t="s">
        <v>189</v>
      </c>
      <c r="C2317" s="94">
        <v>24108.549</v>
      </c>
      <c r="D2317" s="94">
        <v>24109.27</v>
      </c>
      <c r="E2317" s="94">
        <v>0.721</v>
      </c>
      <c r="F2317" s="94" t="s">
        <v>764</v>
      </c>
      <c r="G2317" s="94" t="s">
        <v>51</v>
      </c>
    </row>
    <row r="2318" ht="15.75" customHeight="1">
      <c r="A2318" s="94" t="s">
        <v>189</v>
      </c>
      <c r="B2318" s="94" t="s">
        <v>189</v>
      </c>
      <c r="C2318" s="94">
        <v>24113.101</v>
      </c>
      <c r="D2318" s="94">
        <v>24113.582</v>
      </c>
      <c r="E2318" s="94">
        <v>0.481</v>
      </c>
      <c r="F2318" s="94" t="s">
        <v>765</v>
      </c>
      <c r="G2318" s="94" t="s">
        <v>51</v>
      </c>
    </row>
    <row r="2319" ht="15.75" customHeight="1">
      <c r="A2319" s="94" t="s">
        <v>189</v>
      </c>
      <c r="B2319" s="94" t="s">
        <v>189</v>
      </c>
      <c r="C2319" s="94">
        <v>24114.089</v>
      </c>
      <c r="D2319" s="94">
        <v>24114.887</v>
      </c>
      <c r="E2319" s="94">
        <v>0.798</v>
      </c>
      <c r="F2319" s="94" t="s">
        <v>764</v>
      </c>
      <c r="G2319" s="94" t="s">
        <v>51</v>
      </c>
    </row>
    <row r="2320" ht="15.75" customHeight="1">
      <c r="A2320" s="94" t="s">
        <v>189</v>
      </c>
      <c r="B2320" s="94" t="s">
        <v>189</v>
      </c>
      <c r="C2320" s="94">
        <v>24115.568</v>
      </c>
      <c r="D2320" s="94">
        <v>24116.559</v>
      </c>
      <c r="E2320" s="94">
        <v>0.991</v>
      </c>
      <c r="F2320" s="94" t="s">
        <v>764</v>
      </c>
      <c r="G2320" s="94" t="s">
        <v>51</v>
      </c>
    </row>
    <row r="2321" ht="15.75" customHeight="1">
      <c r="A2321" s="94" t="s">
        <v>189</v>
      </c>
      <c r="B2321" s="94" t="s">
        <v>189</v>
      </c>
      <c r="C2321" s="94">
        <v>24117.062</v>
      </c>
      <c r="D2321" s="94">
        <v>24117.789</v>
      </c>
      <c r="E2321" s="94">
        <v>0.727</v>
      </c>
      <c r="F2321" s="94" t="s">
        <v>764</v>
      </c>
      <c r="G2321" s="94" t="s">
        <v>51</v>
      </c>
    </row>
    <row r="2322" ht="15.75" customHeight="1">
      <c r="A2322" s="94" t="s">
        <v>189</v>
      </c>
      <c r="B2322" s="94" t="s">
        <v>189</v>
      </c>
      <c r="C2322" s="94">
        <v>28448.056</v>
      </c>
      <c r="D2322" s="94">
        <v>28448.734</v>
      </c>
      <c r="E2322" s="94">
        <v>0.678</v>
      </c>
      <c r="F2322" s="94">
        <v>0.0</v>
      </c>
      <c r="G2322" s="94" t="s">
        <v>51</v>
      </c>
    </row>
    <row r="2323" ht="15.75" customHeight="1">
      <c r="A2323" s="94" t="s">
        <v>189</v>
      </c>
      <c r="B2323" s="94" t="s">
        <v>189</v>
      </c>
      <c r="C2323" s="94">
        <v>28451.242</v>
      </c>
      <c r="D2323" s="94">
        <v>28452.053</v>
      </c>
      <c r="E2323" s="94">
        <v>0.811</v>
      </c>
      <c r="F2323" s="94">
        <v>0.0</v>
      </c>
      <c r="G2323" s="94" t="s">
        <v>51</v>
      </c>
    </row>
    <row r="2324" ht="15.75" customHeight="1">
      <c r="A2324" s="94" t="s">
        <v>189</v>
      </c>
      <c r="B2324" s="94" t="s">
        <v>189</v>
      </c>
      <c r="C2324" s="94">
        <v>28453.396</v>
      </c>
      <c r="D2324" s="94">
        <v>28453.994</v>
      </c>
      <c r="E2324" s="94">
        <v>0.598</v>
      </c>
      <c r="F2324" s="94">
        <v>0.0</v>
      </c>
      <c r="G2324" s="94" t="s">
        <v>51</v>
      </c>
    </row>
    <row r="2325" ht="15.75" customHeight="1">
      <c r="A2325" s="94" t="s">
        <v>189</v>
      </c>
      <c r="B2325" s="94" t="s">
        <v>189</v>
      </c>
      <c r="C2325" s="94">
        <v>28461.072</v>
      </c>
      <c r="D2325" s="94">
        <v>28461.601</v>
      </c>
      <c r="E2325" s="94">
        <v>0.529</v>
      </c>
      <c r="F2325" s="94">
        <v>0.0</v>
      </c>
      <c r="G2325" s="94" t="s">
        <v>51</v>
      </c>
    </row>
    <row r="2326" ht="15.75" customHeight="1">
      <c r="A2326" s="94" t="s">
        <v>189</v>
      </c>
      <c r="B2326" s="94" t="s">
        <v>189</v>
      </c>
      <c r="C2326" s="94">
        <v>28463.252</v>
      </c>
      <c r="D2326" s="94">
        <v>28463.83</v>
      </c>
      <c r="E2326" s="94">
        <v>0.578</v>
      </c>
      <c r="F2326" s="94">
        <v>0.0</v>
      </c>
      <c r="G2326" s="94" t="s">
        <v>51</v>
      </c>
    </row>
    <row r="2327" ht="15.75" customHeight="1">
      <c r="A2327" s="94" t="s">
        <v>189</v>
      </c>
      <c r="B2327" s="94" t="s">
        <v>189</v>
      </c>
      <c r="C2327" s="94">
        <v>28468.524</v>
      </c>
      <c r="D2327" s="94">
        <v>28468.994</v>
      </c>
      <c r="E2327" s="94">
        <v>0.47</v>
      </c>
      <c r="F2327" s="94">
        <v>0.0</v>
      </c>
      <c r="G2327" s="94" t="s">
        <v>51</v>
      </c>
    </row>
    <row r="2328" ht="15.75" customHeight="1">
      <c r="A2328" s="94" t="s">
        <v>189</v>
      </c>
      <c r="B2328" s="94" t="s">
        <v>189</v>
      </c>
      <c r="C2328" s="94">
        <v>28471.549</v>
      </c>
      <c r="D2328" s="94">
        <v>28472.246</v>
      </c>
      <c r="E2328" s="94">
        <v>0.697</v>
      </c>
      <c r="F2328" s="94">
        <v>0.0</v>
      </c>
      <c r="G2328" s="94" t="s">
        <v>51</v>
      </c>
    </row>
    <row r="2329" ht="15.75" customHeight="1">
      <c r="A2329" s="94" t="s">
        <v>189</v>
      </c>
      <c r="B2329" s="94" t="s">
        <v>189</v>
      </c>
      <c r="C2329" s="94">
        <v>28472.997</v>
      </c>
      <c r="D2329" s="94">
        <v>28474.865</v>
      </c>
      <c r="E2329" s="94">
        <v>1.868</v>
      </c>
      <c r="F2329" s="94">
        <v>0.0</v>
      </c>
      <c r="G2329" s="94" t="s">
        <v>51</v>
      </c>
    </row>
    <row r="2330" ht="15.75" customHeight="1">
      <c r="A2330" s="94" t="s">
        <v>189</v>
      </c>
      <c r="B2330" s="94" t="s">
        <v>189</v>
      </c>
      <c r="C2330" s="94">
        <v>28475.723</v>
      </c>
      <c r="D2330" s="94">
        <v>28476.546</v>
      </c>
      <c r="E2330" s="94">
        <v>0.823</v>
      </c>
      <c r="F2330" s="94">
        <v>0.0</v>
      </c>
      <c r="G2330" s="94" t="s">
        <v>51</v>
      </c>
    </row>
    <row r="2331" ht="15.75" customHeight="1">
      <c r="A2331" s="94" t="s">
        <v>189</v>
      </c>
      <c r="B2331" s="94" t="s">
        <v>189</v>
      </c>
      <c r="C2331" s="94">
        <v>28483.662</v>
      </c>
      <c r="D2331" s="94">
        <v>28484.206</v>
      </c>
      <c r="E2331" s="94">
        <v>0.544</v>
      </c>
      <c r="F2331" s="94">
        <v>0.0</v>
      </c>
      <c r="G2331" s="94" t="s">
        <v>51</v>
      </c>
    </row>
    <row r="2332" ht="15.75" customHeight="1">
      <c r="A2332" s="94" t="s">
        <v>189</v>
      </c>
      <c r="B2332" s="94" t="s">
        <v>189</v>
      </c>
      <c r="C2332" s="94">
        <v>28490.979</v>
      </c>
      <c r="D2332" s="94">
        <v>28491.374</v>
      </c>
      <c r="E2332" s="94">
        <v>0.395</v>
      </c>
      <c r="F2332" s="94">
        <v>0.0</v>
      </c>
      <c r="G2332" s="94" t="s">
        <v>51</v>
      </c>
    </row>
    <row r="2333" ht="15.75" customHeight="1">
      <c r="A2333" s="94" t="s">
        <v>189</v>
      </c>
      <c r="B2333" s="94" t="s">
        <v>189</v>
      </c>
      <c r="C2333" s="94">
        <v>28492.513</v>
      </c>
      <c r="D2333" s="94">
        <v>28493.152</v>
      </c>
      <c r="E2333" s="94">
        <v>0.639</v>
      </c>
      <c r="F2333" s="94">
        <v>0.0</v>
      </c>
      <c r="G2333" s="94" t="s">
        <v>51</v>
      </c>
    </row>
    <row r="2334" ht="15.75" customHeight="1">
      <c r="A2334" s="94" t="s">
        <v>189</v>
      </c>
      <c r="B2334" s="94" t="s">
        <v>189</v>
      </c>
      <c r="C2334" s="94">
        <v>28493.486</v>
      </c>
      <c r="D2334" s="94">
        <v>28494.166</v>
      </c>
      <c r="E2334" s="94">
        <v>0.68</v>
      </c>
      <c r="F2334" s="94">
        <v>0.0</v>
      </c>
      <c r="G2334" s="94" t="s">
        <v>51</v>
      </c>
    </row>
    <row r="2335" ht="15.75" customHeight="1">
      <c r="A2335" s="94" t="s">
        <v>189</v>
      </c>
      <c r="B2335" s="94" t="s">
        <v>189</v>
      </c>
      <c r="C2335" s="94">
        <v>28494.603</v>
      </c>
      <c r="D2335" s="94">
        <v>28495.262</v>
      </c>
      <c r="E2335" s="94">
        <v>0.659</v>
      </c>
      <c r="F2335" s="94">
        <v>0.0</v>
      </c>
      <c r="G2335" s="94" t="s">
        <v>51</v>
      </c>
    </row>
    <row r="2336" ht="15.75" customHeight="1">
      <c r="A2336" s="94" t="s">
        <v>189</v>
      </c>
      <c r="B2336" s="94" t="s">
        <v>189</v>
      </c>
      <c r="C2336" s="94">
        <v>28495.687</v>
      </c>
      <c r="D2336" s="94">
        <v>28496.202</v>
      </c>
      <c r="E2336" s="94">
        <v>0.515</v>
      </c>
      <c r="F2336" s="94">
        <v>0.0</v>
      </c>
      <c r="G2336" s="94" t="s">
        <v>51</v>
      </c>
    </row>
    <row r="2337" ht="15.75" customHeight="1">
      <c r="A2337" s="94" t="s">
        <v>189</v>
      </c>
      <c r="B2337" s="94" t="s">
        <v>189</v>
      </c>
      <c r="C2337" s="94">
        <v>28496.494</v>
      </c>
      <c r="D2337" s="94">
        <v>28497.366</v>
      </c>
      <c r="E2337" s="94">
        <v>0.872</v>
      </c>
      <c r="F2337" s="94">
        <v>0.0</v>
      </c>
      <c r="G2337" s="94" t="s">
        <v>51</v>
      </c>
    </row>
    <row r="2338" ht="15.75" customHeight="1">
      <c r="A2338" s="94" t="s">
        <v>189</v>
      </c>
      <c r="B2338" s="94" t="s">
        <v>189</v>
      </c>
      <c r="C2338" s="94">
        <v>39061.617</v>
      </c>
      <c r="D2338" s="94">
        <v>39062.744</v>
      </c>
      <c r="E2338" s="94">
        <v>1.127</v>
      </c>
      <c r="F2338" s="94">
        <v>0.0</v>
      </c>
      <c r="G2338" s="94" t="s">
        <v>51</v>
      </c>
    </row>
    <row r="2339" ht="15.75" customHeight="1">
      <c r="A2339" s="94" t="s">
        <v>189</v>
      </c>
      <c r="B2339" s="94" t="s">
        <v>189</v>
      </c>
      <c r="C2339" s="94">
        <v>39063.728</v>
      </c>
      <c r="D2339" s="94">
        <v>39064.574</v>
      </c>
      <c r="E2339" s="94">
        <v>0.846</v>
      </c>
      <c r="F2339" s="94">
        <v>0.0</v>
      </c>
      <c r="G2339" s="94" t="s">
        <v>51</v>
      </c>
    </row>
    <row r="2340" ht="15.75" customHeight="1">
      <c r="A2340" s="94" t="s">
        <v>189</v>
      </c>
      <c r="B2340" s="94" t="s">
        <v>189</v>
      </c>
      <c r="C2340" s="94">
        <v>39064.761</v>
      </c>
      <c r="D2340" s="94">
        <v>39065.966</v>
      </c>
      <c r="E2340" s="94">
        <v>1.205</v>
      </c>
      <c r="F2340" s="94">
        <v>0.0</v>
      </c>
      <c r="G2340" s="94" t="s">
        <v>51</v>
      </c>
    </row>
    <row r="2341" ht="15.75" customHeight="1">
      <c r="A2341" s="94" t="s">
        <v>189</v>
      </c>
      <c r="B2341" s="94" t="s">
        <v>189</v>
      </c>
      <c r="C2341" s="94">
        <v>39066.275</v>
      </c>
      <c r="D2341" s="94">
        <v>39067.038</v>
      </c>
      <c r="E2341" s="94">
        <v>0.763</v>
      </c>
      <c r="F2341" s="94">
        <v>0.0</v>
      </c>
      <c r="G2341" s="94" t="s">
        <v>51</v>
      </c>
    </row>
    <row r="2342" ht="15.75" customHeight="1">
      <c r="A2342" s="94" t="s">
        <v>189</v>
      </c>
      <c r="B2342" s="94" t="s">
        <v>189</v>
      </c>
      <c r="C2342" s="94">
        <v>39069.092</v>
      </c>
      <c r="D2342" s="94">
        <v>39069.543</v>
      </c>
      <c r="E2342" s="94">
        <v>0.451</v>
      </c>
      <c r="F2342" s="94">
        <v>0.0</v>
      </c>
      <c r="G2342" s="94" t="s">
        <v>51</v>
      </c>
    </row>
    <row r="2343" ht="15.75" customHeight="1">
      <c r="A2343" s="94" t="s">
        <v>189</v>
      </c>
      <c r="B2343" s="94" t="s">
        <v>189</v>
      </c>
      <c r="C2343" s="94">
        <v>39070.346</v>
      </c>
      <c r="D2343" s="94">
        <v>39070.667</v>
      </c>
      <c r="E2343" s="94">
        <v>0.321</v>
      </c>
      <c r="F2343" s="94">
        <v>0.0</v>
      </c>
      <c r="G2343" s="94" t="s">
        <v>51</v>
      </c>
    </row>
    <row r="2344" ht="15.75" customHeight="1">
      <c r="A2344" s="94" t="s">
        <v>189</v>
      </c>
      <c r="B2344" s="94" t="s">
        <v>189</v>
      </c>
      <c r="C2344" s="94">
        <v>39071.811</v>
      </c>
      <c r="D2344" s="94">
        <v>39072.598</v>
      </c>
      <c r="E2344" s="94">
        <v>0.787</v>
      </c>
      <c r="F2344" s="94">
        <v>0.0</v>
      </c>
      <c r="G2344" s="94" t="s">
        <v>51</v>
      </c>
    </row>
    <row r="2345" ht="15.75" customHeight="1">
      <c r="A2345" s="94" t="s">
        <v>189</v>
      </c>
      <c r="B2345" s="94" t="s">
        <v>189</v>
      </c>
      <c r="C2345" s="94">
        <v>39072.838</v>
      </c>
      <c r="D2345" s="94">
        <v>39073.824</v>
      </c>
      <c r="E2345" s="94">
        <v>0.986</v>
      </c>
      <c r="F2345" s="94">
        <v>0.0</v>
      </c>
      <c r="G2345" s="94" t="s">
        <v>51</v>
      </c>
    </row>
    <row r="2346" ht="15.75" customHeight="1">
      <c r="A2346" s="94" t="s">
        <v>189</v>
      </c>
      <c r="B2346" s="94" t="s">
        <v>189</v>
      </c>
      <c r="C2346" s="94">
        <v>39079.47</v>
      </c>
      <c r="D2346" s="94">
        <v>39080.243</v>
      </c>
      <c r="E2346" s="94">
        <v>0.773</v>
      </c>
      <c r="F2346" s="94">
        <v>0.0</v>
      </c>
      <c r="G2346" s="94" t="s">
        <v>51</v>
      </c>
    </row>
    <row r="2347" ht="15.75" customHeight="1">
      <c r="A2347" s="94" t="s">
        <v>189</v>
      </c>
      <c r="B2347" s="94" t="s">
        <v>189</v>
      </c>
      <c r="C2347" s="94">
        <v>39081.188</v>
      </c>
      <c r="D2347" s="94">
        <v>39082.322</v>
      </c>
      <c r="E2347" s="94">
        <v>1.134</v>
      </c>
      <c r="F2347" s="94">
        <v>0.0</v>
      </c>
      <c r="G2347" s="94" t="s">
        <v>51</v>
      </c>
    </row>
    <row r="2348" ht="15.75" customHeight="1">
      <c r="A2348" s="94" t="s">
        <v>189</v>
      </c>
      <c r="B2348" s="94" t="s">
        <v>189</v>
      </c>
      <c r="C2348" s="94">
        <v>39094.377</v>
      </c>
      <c r="D2348" s="94">
        <v>39094.779</v>
      </c>
      <c r="E2348" s="94">
        <v>0.402</v>
      </c>
      <c r="F2348" s="94">
        <v>0.0</v>
      </c>
      <c r="G2348" s="94" t="s">
        <v>51</v>
      </c>
    </row>
    <row r="2349" ht="15.75" customHeight="1">
      <c r="A2349" s="94" t="s">
        <v>189</v>
      </c>
      <c r="B2349" s="94" t="s">
        <v>189</v>
      </c>
      <c r="C2349" s="94">
        <v>39095.487</v>
      </c>
      <c r="D2349" s="94">
        <v>39096.303</v>
      </c>
      <c r="E2349" s="94">
        <v>0.816</v>
      </c>
      <c r="F2349" s="94">
        <v>0.0</v>
      </c>
      <c r="G2349" s="94" t="s">
        <v>51</v>
      </c>
    </row>
    <row r="2350" ht="15.75" customHeight="1">
      <c r="A2350" s="94" t="s">
        <v>189</v>
      </c>
      <c r="B2350" s="94" t="s">
        <v>189</v>
      </c>
      <c r="C2350" s="94">
        <v>39097.116</v>
      </c>
      <c r="D2350" s="94">
        <v>39098.099</v>
      </c>
      <c r="E2350" s="94">
        <v>0.983</v>
      </c>
      <c r="F2350" s="94">
        <v>0.0</v>
      </c>
      <c r="G2350" s="94" t="s">
        <v>51</v>
      </c>
    </row>
    <row r="2351" ht="15.75" customHeight="1">
      <c r="A2351" s="94" t="s">
        <v>189</v>
      </c>
      <c r="B2351" s="94" t="s">
        <v>189</v>
      </c>
      <c r="C2351" s="94">
        <v>39459.276</v>
      </c>
      <c r="D2351" s="94">
        <v>39460.205</v>
      </c>
      <c r="E2351" s="94">
        <v>0.929</v>
      </c>
      <c r="F2351" s="94">
        <v>0.0</v>
      </c>
      <c r="G2351" s="94" t="s">
        <v>51</v>
      </c>
    </row>
    <row r="2352" ht="15.75" customHeight="1">
      <c r="A2352" s="94" t="s">
        <v>189</v>
      </c>
      <c r="B2352" s="94" t="s">
        <v>189</v>
      </c>
      <c r="C2352" s="94">
        <v>39460.428</v>
      </c>
      <c r="D2352" s="94">
        <v>39461.177</v>
      </c>
      <c r="E2352" s="94">
        <v>0.749</v>
      </c>
      <c r="F2352" s="94">
        <v>0.0</v>
      </c>
      <c r="G2352" s="94" t="s">
        <v>51</v>
      </c>
    </row>
    <row r="2353" ht="15.75" customHeight="1">
      <c r="A2353" s="94" t="s">
        <v>189</v>
      </c>
      <c r="B2353" s="94" t="s">
        <v>189</v>
      </c>
      <c r="C2353" s="94">
        <v>39461.492</v>
      </c>
      <c r="D2353" s="94">
        <v>39461.909</v>
      </c>
      <c r="E2353" s="94">
        <v>0.417</v>
      </c>
      <c r="F2353" s="94">
        <v>0.0</v>
      </c>
      <c r="G2353" s="94" t="s">
        <v>51</v>
      </c>
    </row>
    <row r="2354" ht="15.75" customHeight="1">
      <c r="A2354" s="94" t="s">
        <v>189</v>
      </c>
      <c r="B2354" s="94" t="s">
        <v>189</v>
      </c>
      <c r="C2354" s="94">
        <v>39467.664</v>
      </c>
      <c r="D2354" s="94">
        <v>39468.494</v>
      </c>
      <c r="E2354" s="94">
        <v>0.83</v>
      </c>
      <c r="F2354" s="94">
        <v>0.0</v>
      </c>
      <c r="G2354" s="94" t="s">
        <v>51</v>
      </c>
    </row>
    <row r="2355" ht="15.75" customHeight="1">
      <c r="A2355" s="94" t="s">
        <v>189</v>
      </c>
      <c r="B2355" s="94" t="s">
        <v>189</v>
      </c>
      <c r="C2355" s="94">
        <v>39469.742</v>
      </c>
      <c r="D2355" s="94">
        <v>39470.5</v>
      </c>
      <c r="E2355" s="94">
        <v>0.758</v>
      </c>
      <c r="F2355" s="94">
        <v>0.0</v>
      </c>
      <c r="G2355" s="94" t="s">
        <v>51</v>
      </c>
    </row>
    <row r="2356" ht="15.75" customHeight="1">
      <c r="A2356" s="94" t="s">
        <v>189</v>
      </c>
      <c r="B2356" s="94" t="s">
        <v>189</v>
      </c>
      <c r="C2356" s="94">
        <v>39472.257</v>
      </c>
      <c r="D2356" s="94">
        <v>39472.976</v>
      </c>
      <c r="E2356" s="94">
        <v>0.719</v>
      </c>
      <c r="F2356" s="94">
        <v>0.0</v>
      </c>
      <c r="G2356" s="94" t="s">
        <v>51</v>
      </c>
    </row>
    <row r="2357" ht="15.75" customHeight="1">
      <c r="A2357" s="94" t="s">
        <v>189</v>
      </c>
      <c r="B2357" s="94" t="s">
        <v>189</v>
      </c>
      <c r="C2357" s="94">
        <v>39474.875</v>
      </c>
      <c r="D2357" s="94">
        <v>39476.254</v>
      </c>
      <c r="E2357" s="94">
        <v>1.379</v>
      </c>
      <c r="F2357" s="94">
        <v>0.0</v>
      </c>
      <c r="G2357" s="94" t="s">
        <v>51</v>
      </c>
    </row>
    <row r="2358" ht="15.75" customHeight="1">
      <c r="A2358" s="94" t="s">
        <v>189</v>
      </c>
      <c r="B2358" s="94" t="s">
        <v>189</v>
      </c>
      <c r="C2358" s="94">
        <v>39476.562</v>
      </c>
      <c r="D2358" s="94">
        <v>39478.225</v>
      </c>
      <c r="E2358" s="94">
        <v>1.663</v>
      </c>
      <c r="F2358" s="94">
        <v>0.0</v>
      </c>
      <c r="G2358" s="94" t="s">
        <v>51</v>
      </c>
    </row>
    <row r="2359" ht="15.75" hidden="1" customHeight="1">
      <c r="A2359" s="94" t="s">
        <v>255</v>
      </c>
      <c r="B2359" s="94" t="s">
        <v>200</v>
      </c>
      <c r="C2359" s="94">
        <v>2350.015</v>
      </c>
      <c r="D2359" s="94">
        <v>2351.18</v>
      </c>
      <c r="E2359" s="94">
        <v>1.165</v>
      </c>
      <c r="F2359" s="94" t="s">
        <v>259</v>
      </c>
      <c r="G2359" s="94" t="s">
        <v>51</v>
      </c>
    </row>
    <row r="2360" ht="15.75" hidden="1" customHeight="1">
      <c r="A2360" s="94" t="s">
        <v>255</v>
      </c>
      <c r="B2360" s="94" t="s">
        <v>200</v>
      </c>
      <c r="C2360" s="94">
        <v>2351.549</v>
      </c>
      <c r="D2360" s="94">
        <v>2352.037</v>
      </c>
      <c r="E2360" s="94">
        <v>0.488</v>
      </c>
      <c r="F2360" s="94" t="s">
        <v>259</v>
      </c>
      <c r="G2360" s="94" t="s">
        <v>51</v>
      </c>
    </row>
    <row r="2361" ht="15.75" hidden="1" customHeight="1">
      <c r="A2361" s="94" t="s">
        <v>255</v>
      </c>
      <c r="B2361" s="94" t="s">
        <v>200</v>
      </c>
      <c r="C2361" s="94">
        <v>2353.356</v>
      </c>
      <c r="D2361" s="94">
        <v>2354.959</v>
      </c>
      <c r="E2361" s="94">
        <v>1.603</v>
      </c>
      <c r="F2361" s="94" t="s">
        <v>259</v>
      </c>
      <c r="G2361" s="94" t="s">
        <v>51</v>
      </c>
    </row>
    <row r="2362" ht="15.75" hidden="1" customHeight="1">
      <c r="A2362" s="94" t="s">
        <v>255</v>
      </c>
      <c r="B2362" s="94" t="s">
        <v>200</v>
      </c>
      <c r="C2362" s="94">
        <v>2355.345</v>
      </c>
      <c r="D2362" s="94">
        <v>2356.639</v>
      </c>
      <c r="E2362" s="94">
        <v>1.294</v>
      </c>
      <c r="F2362" s="94" t="s">
        <v>259</v>
      </c>
      <c r="G2362" s="94" t="s">
        <v>51</v>
      </c>
    </row>
    <row r="2363" ht="15.75" hidden="1" customHeight="1">
      <c r="A2363" s="94" t="s">
        <v>255</v>
      </c>
      <c r="B2363" s="94" t="s">
        <v>200</v>
      </c>
      <c r="C2363" s="94">
        <v>2360.667</v>
      </c>
      <c r="D2363" s="94">
        <v>2362.038</v>
      </c>
      <c r="E2363" s="94">
        <v>1.371</v>
      </c>
      <c r="F2363" s="94" t="s">
        <v>259</v>
      </c>
      <c r="G2363" s="94" t="s">
        <v>51</v>
      </c>
    </row>
    <row r="2364" ht="15.75" hidden="1" customHeight="1">
      <c r="A2364" s="94" t="s">
        <v>255</v>
      </c>
      <c r="B2364" s="94" t="s">
        <v>200</v>
      </c>
      <c r="C2364" s="94">
        <v>2363.256</v>
      </c>
      <c r="D2364" s="94">
        <v>2364.507</v>
      </c>
      <c r="E2364" s="94">
        <v>1.251</v>
      </c>
      <c r="F2364" s="94" t="s">
        <v>259</v>
      </c>
      <c r="G2364" s="94" t="s">
        <v>51</v>
      </c>
    </row>
    <row r="2365" ht="15.75" hidden="1" customHeight="1">
      <c r="A2365" s="94" t="s">
        <v>255</v>
      </c>
      <c r="B2365" s="94" t="s">
        <v>200</v>
      </c>
      <c r="C2365" s="94">
        <v>2374.604</v>
      </c>
      <c r="D2365" s="94">
        <v>2375.329</v>
      </c>
      <c r="E2365" s="94">
        <v>0.725</v>
      </c>
      <c r="F2365" s="94" t="s">
        <v>259</v>
      </c>
      <c r="G2365" s="94" t="s">
        <v>51</v>
      </c>
    </row>
    <row r="2366" ht="15.75" hidden="1" customHeight="1">
      <c r="A2366" s="94" t="s">
        <v>255</v>
      </c>
      <c r="B2366" s="94" t="s">
        <v>200</v>
      </c>
      <c r="C2366" s="94">
        <v>2378.069</v>
      </c>
      <c r="D2366" s="94">
        <v>2379.625</v>
      </c>
      <c r="E2366" s="94">
        <v>1.556</v>
      </c>
      <c r="F2366" s="94" t="s">
        <v>259</v>
      </c>
      <c r="G2366" s="94" t="s">
        <v>51</v>
      </c>
    </row>
    <row r="2367" ht="15.75" hidden="1" customHeight="1">
      <c r="A2367" s="94" t="s">
        <v>255</v>
      </c>
      <c r="B2367" s="94" t="s">
        <v>200</v>
      </c>
      <c r="C2367" s="94">
        <v>2380.782</v>
      </c>
      <c r="D2367" s="94">
        <v>2382.464</v>
      </c>
      <c r="E2367" s="94">
        <v>1.682</v>
      </c>
      <c r="F2367" s="94" t="s">
        <v>259</v>
      </c>
      <c r="G2367" s="94" t="s">
        <v>51</v>
      </c>
    </row>
    <row r="2368" ht="15.75" hidden="1" customHeight="1">
      <c r="A2368" s="94" t="s">
        <v>255</v>
      </c>
      <c r="B2368" s="94" t="s">
        <v>200</v>
      </c>
      <c r="C2368" s="94">
        <v>2386.16</v>
      </c>
      <c r="D2368" s="94">
        <v>2388.95</v>
      </c>
      <c r="E2368" s="94">
        <v>2.79</v>
      </c>
      <c r="F2368" s="94" t="s">
        <v>259</v>
      </c>
      <c r="G2368" s="94" t="s">
        <v>51</v>
      </c>
    </row>
    <row r="2369" ht="15.75" hidden="1" customHeight="1">
      <c r="A2369" s="94" t="s">
        <v>255</v>
      </c>
      <c r="B2369" s="94" t="s">
        <v>200</v>
      </c>
      <c r="C2369" s="94">
        <v>2389.644</v>
      </c>
      <c r="D2369" s="94">
        <v>2390.29</v>
      </c>
      <c r="E2369" s="94">
        <v>0.646</v>
      </c>
      <c r="F2369" s="94" t="s">
        <v>259</v>
      </c>
      <c r="G2369" s="94" t="s">
        <v>51</v>
      </c>
    </row>
    <row r="2370" ht="15.75" hidden="1" customHeight="1">
      <c r="A2370" s="94" t="s">
        <v>255</v>
      </c>
      <c r="B2370" s="94" t="s">
        <v>200</v>
      </c>
      <c r="C2370" s="94">
        <v>2392.53</v>
      </c>
      <c r="D2370" s="94">
        <v>2393.181</v>
      </c>
      <c r="E2370" s="94">
        <v>0.651</v>
      </c>
      <c r="F2370" s="94" t="s">
        <v>259</v>
      </c>
      <c r="G2370" s="94" t="s">
        <v>51</v>
      </c>
    </row>
    <row r="2371" ht="15.75" hidden="1" customHeight="1">
      <c r="A2371" s="94" t="s">
        <v>255</v>
      </c>
      <c r="B2371" s="94" t="s">
        <v>200</v>
      </c>
      <c r="C2371" s="94">
        <v>2397.238</v>
      </c>
      <c r="D2371" s="94">
        <v>2398.164</v>
      </c>
      <c r="E2371" s="94">
        <v>0.926</v>
      </c>
      <c r="F2371" s="94" t="s">
        <v>257</v>
      </c>
      <c r="G2371" s="94" t="s">
        <v>51</v>
      </c>
    </row>
    <row r="2372" ht="15.75" hidden="1" customHeight="1">
      <c r="A2372" s="94" t="s">
        <v>255</v>
      </c>
      <c r="B2372" s="94" t="s">
        <v>200</v>
      </c>
      <c r="C2372" s="94">
        <v>6301.993</v>
      </c>
      <c r="D2372" s="94">
        <v>6308.189</v>
      </c>
      <c r="E2372" s="94">
        <v>6.196</v>
      </c>
      <c r="F2372" s="94" t="s">
        <v>259</v>
      </c>
      <c r="G2372" s="94" t="s">
        <v>51</v>
      </c>
    </row>
    <row r="2373" ht="15.75" hidden="1" customHeight="1">
      <c r="A2373" s="94" t="s">
        <v>255</v>
      </c>
      <c r="B2373" s="94" t="s">
        <v>200</v>
      </c>
      <c r="C2373" s="94">
        <v>6323.77</v>
      </c>
      <c r="D2373" s="94">
        <v>6324.631</v>
      </c>
      <c r="E2373" s="94">
        <v>0.861</v>
      </c>
      <c r="F2373" s="94" t="s">
        <v>259</v>
      </c>
      <c r="G2373" s="94" t="s">
        <v>51</v>
      </c>
    </row>
    <row r="2374" ht="15.75" hidden="1" customHeight="1">
      <c r="A2374" s="94" t="s">
        <v>255</v>
      </c>
      <c r="B2374" s="94" t="s">
        <v>200</v>
      </c>
      <c r="C2374" s="94">
        <v>6342.915</v>
      </c>
      <c r="D2374" s="94">
        <v>6343.131</v>
      </c>
      <c r="E2374" s="94">
        <v>0.216</v>
      </c>
      <c r="F2374" s="94" t="s">
        <v>259</v>
      </c>
      <c r="G2374" s="94" t="s">
        <v>51</v>
      </c>
    </row>
    <row r="2375" ht="15.75" hidden="1" customHeight="1">
      <c r="A2375" s="94" t="s">
        <v>255</v>
      </c>
      <c r="B2375" s="94" t="s">
        <v>200</v>
      </c>
      <c r="C2375" s="94">
        <v>6345.338</v>
      </c>
      <c r="D2375" s="94">
        <v>6346.133</v>
      </c>
      <c r="E2375" s="94">
        <v>0.795</v>
      </c>
      <c r="F2375" s="94" t="s">
        <v>259</v>
      </c>
      <c r="G2375" s="94" t="s">
        <v>51</v>
      </c>
    </row>
    <row r="2376" ht="15.75" hidden="1" customHeight="1">
      <c r="A2376" s="94" t="s">
        <v>255</v>
      </c>
      <c r="B2376" s="94" t="s">
        <v>200</v>
      </c>
      <c r="C2376" s="94">
        <v>6347.508</v>
      </c>
      <c r="D2376" s="94">
        <v>6348.618</v>
      </c>
      <c r="E2376" s="94">
        <v>1.11</v>
      </c>
      <c r="F2376" s="94" t="s">
        <v>259</v>
      </c>
      <c r="G2376" s="94" t="s">
        <v>51</v>
      </c>
    </row>
    <row r="2377" ht="15.75" hidden="1" customHeight="1">
      <c r="A2377" s="94" t="s">
        <v>255</v>
      </c>
      <c r="B2377" s="94" t="s">
        <v>200</v>
      </c>
      <c r="C2377" s="94">
        <v>6350.262</v>
      </c>
      <c r="D2377" s="94">
        <v>6350.829</v>
      </c>
      <c r="E2377" s="94">
        <v>0.567</v>
      </c>
      <c r="F2377" s="94" t="s">
        <v>259</v>
      </c>
      <c r="G2377" s="94" t="s">
        <v>51</v>
      </c>
    </row>
    <row r="2378" ht="15.75" hidden="1" customHeight="1">
      <c r="A2378" s="94" t="s">
        <v>255</v>
      </c>
      <c r="B2378" s="94" t="s">
        <v>200</v>
      </c>
      <c r="C2378" s="94">
        <v>17714.964</v>
      </c>
      <c r="D2378" s="94">
        <v>17715.879</v>
      </c>
      <c r="E2378" s="94">
        <v>0.915</v>
      </c>
      <c r="F2378" s="94" t="s">
        <v>259</v>
      </c>
      <c r="G2378" s="94" t="s">
        <v>51</v>
      </c>
    </row>
    <row r="2379" ht="15.75" hidden="1" customHeight="1">
      <c r="A2379" s="94" t="s">
        <v>255</v>
      </c>
      <c r="B2379" s="94" t="s">
        <v>200</v>
      </c>
      <c r="C2379" s="94">
        <v>24060.746</v>
      </c>
      <c r="D2379" s="94">
        <v>24064.591</v>
      </c>
      <c r="E2379" s="94">
        <v>3.845</v>
      </c>
      <c r="F2379" s="94" t="s">
        <v>259</v>
      </c>
      <c r="G2379" s="94" t="s">
        <v>51</v>
      </c>
    </row>
    <row r="2380" ht="15.75" hidden="1" customHeight="1">
      <c r="A2380" s="94" t="s">
        <v>255</v>
      </c>
      <c r="B2380" s="94" t="s">
        <v>200</v>
      </c>
      <c r="C2380" s="94">
        <v>24069.404</v>
      </c>
      <c r="D2380" s="94">
        <v>24072.274</v>
      </c>
      <c r="E2380" s="94">
        <v>2.87</v>
      </c>
      <c r="F2380" s="94" t="s">
        <v>256</v>
      </c>
      <c r="G2380" s="94" t="s">
        <v>51</v>
      </c>
    </row>
    <row r="2381" ht="15.75" hidden="1" customHeight="1">
      <c r="A2381" s="94" t="s">
        <v>255</v>
      </c>
      <c r="B2381" s="94" t="s">
        <v>200</v>
      </c>
      <c r="C2381" s="94">
        <v>24072.908</v>
      </c>
      <c r="D2381" s="94">
        <v>24073.884</v>
      </c>
      <c r="E2381" s="94">
        <v>0.976</v>
      </c>
      <c r="F2381" s="94" t="s">
        <v>257</v>
      </c>
      <c r="G2381" s="94" t="s">
        <v>51</v>
      </c>
    </row>
    <row r="2382" ht="15.75" hidden="1" customHeight="1">
      <c r="A2382" s="94" t="s">
        <v>255</v>
      </c>
      <c r="B2382" s="94" t="s">
        <v>200</v>
      </c>
      <c r="C2382" s="94">
        <v>24080.039</v>
      </c>
      <c r="D2382" s="94">
        <v>24080.641</v>
      </c>
      <c r="E2382" s="94">
        <v>0.602</v>
      </c>
      <c r="F2382" s="94" t="s">
        <v>257</v>
      </c>
      <c r="G2382" s="94" t="s">
        <v>51</v>
      </c>
    </row>
    <row r="2383" ht="15.75" hidden="1" customHeight="1">
      <c r="A2383" s="94" t="s">
        <v>255</v>
      </c>
      <c r="B2383" s="94" t="s">
        <v>200</v>
      </c>
      <c r="C2383" s="94">
        <v>24081.018</v>
      </c>
      <c r="D2383" s="94">
        <v>24082.351</v>
      </c>
      <c r="E2383" s="94">
        <v>1.333</v>
      </c>
      <c r="F2383" s="94" t="s">
        <v>257</v>
      </c>
      <c r="G2383" s="94" t="s">
        <v>51</v>
      </c>
    </row>
    <row r="2384" ht="15.75" hidden="1" customHeight="1">
      <c r="A2384" s="94" t="s">
        <v>255</v>
      </c>
      <c r="B2384" s="94" t="s">
        <v>200</v>
      </c>
      <c r="C2384" s="94">
        <v>24105.488</v>
      </c>
      <c r="D2384" s="94">
        <v>24106.094</v>
      </c>
      <c r="E2384" s="94">
        <v>0.606</v>
      </c>
      <c r="F2384" s="94" t="s">
        <v>257</v>
      </c>
      <c r="G2384" s="94" t="s">
        <v>51</v>
      </c>
    </row>
    <row r="2385" ht="15.75" hidden="1" customHeight="1">
      <c r="A2385" s="94" t="s">
        <v>255</v>
      </c>
      <c r="B2385" s="94" t="s">
        <v>200</v>
      </c>
      <c r="C2385" s="94">
        <v>28441.423</v>
      </c>
      <c r="D2385" s="94">
        <v>28444.201</v>
      </c>
      <c r="E2385" s="94">
        <v>2.778</v>
      </c>
      <c r="F2385" s="94" t="s">
        <v>259</v>
      </c>
      <c r="G2385" s="94" t="s">
        <v>51</v>
      </c>
    </row>
    <row r="2386" ht="15.75" hidden="1" customHeight="1">
      <c r="A2386" s="94" t="s">
        <v>255</v>
      </c>
      <c r="B2386" s="94" t="s">
        <v>200</v>
      </c>
      <c r="C2386" s="94">
        <v>28450.923</v>
      </c>
      <c r="D2386" s="94">
        <v>28451.672</v>
      </c>
      <c r="E2386" s="94">
        <v>0.749</v>
      </c>
      <c r="F2386" s="94" t="s">
        <v>256</v>
      </c>
      <c r="G2386" s="94" t="s">
        <v>51</v>
      </c>
    </row>
    <row r="2387" ht="15.75" hidden="1" customHeight="1">
      <c r="A2387" s="94" t="s">
        <v>255</v>
      </c>
      <c r="B2387" s="94" t="s">
        <v>200</v>
      </c>
      <c r="C2387" s="94">
        <v>28466.915</v>
      </c>
      <c r="D2387" s="94">
        <v>28468.554</v>
      </c>
      <c r="E2387" s="94">
        <v>1.639</v>
      </c>
      <c r="F2387" s="94" t="s">
        <v>257</v>
      </c>
      <c r="G2387" s="94" t="s">
        <v>51</v>
      </c>
    </row>
    <row r="2388" ht="15.75" hidden="1" customHeight="1">
      <c r="A2388" s="94" t="s">
        <v>255</v>
      </c>
      <c r="B2388" s="94" t="s">
        <v>200</v>
      </c>
      <c r="C2388" s="94">
        <v>28475.446</v>
      </c>
      <c r="D2388" s="94">
        <v>28476.261</v>
      </c>
      <c r="E2388" s="94">
        <v>0.815</v>
      </c>
      <c r="F2388" s="94" t="s">
        <v>257</v>
      </c>
      <c r="G2388" s="94" t="s">
        <v>51</v>
      </c>
    </row>
    <row r="2389" ht="15.75" hidden="1" customHeight="1">
      <c r="A2389" s="94" t="s">
        <v>255</v>
      </c>
      <c r="B2389" s="94" t="s">
        <v>200</v>
      </c>
      <c r="C2389" s="94">
        <v>28478.324</v>
      </c>
      <c r="D2389" s="94">
        <v>28482.6</v>
      </c>
      <c r="E2389" s="94">
        <v>4.276</v>
      </c>
      <c r="F2389" s="94" t="s">
        <v>259</v>
      </c>
      <c r="G2389" s="94" t="s">
        <v>51</v>
      </c>
    </row>
    <row r="2390" ht="15.75" hidden="1" customHeight="1">
      <c r="A2390" s="94" t="s">
        <v>255</v>
      </c>
      <c r="B2390" s="94" t="s">
        <v>200</v>
      </c>
      <c r="C2390" s="94">
        <v>28485.942</v>
      </c>
      <c r="D2390" s="94">
        <v>28486.911</v>
      </c>
      <c r="E2390" s="94">
        <v>0.969</v>
      </c>
      <c r="F2390" s="94" t="s">
        <v>257</v>
      </c>
      <c r="G2390" s="94" t="s">
        <v>51</v>
      </c>
    </row>
    <row r="2391" ht="15.75" hidden="1" customHeight="1">
      <c r="A2391" s="94" t="s">
        <v>255</v>
      </c>
      <c r="B2391" s="94" t="s">
        <v>200</v>
      </c>
      <c r="C2391" s="94">
        <v>28488.772</v>
      </c>
      <c r="D2391" s="94">
        <v>28489.192</v>
      </c>
      <c r="E2391" s="94">
        <v>0.42</v>
      </c>
      <c r="F2391" s="94" t="s">
        <v>257</v>
      </c>
      <c r="G2391" s="94" t="s">
        <v>51</v>
      </c>
    </row>
    <row r="2392" ht="15.75" hidden="1" customHeight="1">
      <c r="A2392" s="94" t="s">
        <v>255</v>
      </c>
      <c r="B2392" s="94" t="s">
        <v>200</v>
      </c>
      <c r="C2392" s="94">
        <v>28491.364</v>
      </c>
      <c r="D2392" s="94">
        <v>28492.051</v>
      </c>
      <c r="E2392" s="94">
        <v>0.687</v>
      </c>
      <c r="F2392" s="94" t="s">
        <v>259</v>
      </c>
      <c r="G2392" s="94" t="s">
        <v>51</v>
      </c>
    </row>
    <row r="2393" ht="15.75" hidden="1" customHeight="1">
      <c r="A2393" s="94" t="s">
        <v>255</v>
      </c>
      <c r="B2393" s="94" t="s">
        <v>200</v>
      </c>
      <c r="C2393" s="94">
        <v>30906.853</v>
      </c>
      <c r="D2393" s="94">
        <v>30908.427</v>
      </c>
      <c r="E2393" s="94">
        <v>1.574</v>
      </c>
      <c r="F2393" s="94" t="s">
        <v>257</v>
      </c>
      <c r="G2393" s="94" t="s">
        <v>51</v>
      </c>
    </row>
    <row r="2394" ht="15.75" hidden="1" customHeight="1">
      <c r="A2394" s="94" t="s">
        <v>255</v>
      </c>
      <c r="B2394" s="94" t="s">
        <v>200</v>
      </c>
      <c r="C2394" s="94">
        <v>39464.007</v>
      </c>
      <c r="D2394" s="94">
        <v>39466.807</v>
      </c>
      <c r="E2394" s="94">
        <v>2.8</v>
      </c>
      <c r="F2394" s="94" t="s">
        <v>259</v>
      </c>
      <c r="G2394" s="94" t="s">
        <v>51</v>
      </c>
    </row>
    <row r="2395" ht="15.75" hidden="1" customHeight="1">
      <c r="A2395" s="94" t="s">
        <v>255</v>
      </c>
      <c r="B2395" s="94" t="s">
        <v>200</v>
      </c>
      <c r="C2395" s="94">
        <v>39467.042</v>
      </c>
      <c r="D2395" s="94">
        <v>39467.532</v>
      </c>
      <c r="E2395" s="94">
        <v>0.49</v>
      </c>
      <c r="F2395" s="94" t="s">
        <v>259</v>
      </c>
      <c r="G2395" s="94" t="s">
        <v>51</v>
      </c>
    </row>
    <row r="2396" ht="15.75" customHeight="1">
      <c r="A2396" s="94" t="s">
        <v>191</v>
      </c>
      <c r="B2396" s="94" t="s">
        <v>189</v>
      </c>
      <c r="C2396" s="94">
        <v>2382.171</v>
      </c>
      <c r="D2396" s="94">
        <v>2382.524</v>
      </c>
      <c r="E2396" s="94">
        <v>0.353</v>
      </c>
      <c r="F2396" s="94" t="s">
        <v>30</v>
      </c>
      <c r="G2396" s="94" t="s">
        <v>51</v>
      </c>
    </row>
    <row r="2397" ht="15.75" customHeight="1">
      <c r="A2397" s="94" t="s">
        <v>191</v>
      </c>
      <c r="B2397" s="94" t="s">
        <v>189</v>
      </c>
      <c r="C2397" s="94">
        <v>2387.353</v>
      </c>
      <c r="D2397" s="94">
        <v>2387.874</v>
      </c>
      <c r="E2397" s="94">
        <v>0.521</v>
      </c>
      <c r="F2397" s="94" t="s">
        <v>260</v>
      </c>
      <c r="G2397" s="94" t="s">
        <v>51</v>
      </c>
    </row>
    <row r="2398" ht="15.75" customHeight="1">
      <c r="A2398" s="94" t="s">
        <v>191</v>
      </c>
      <c r="B2398" s="94" t="s">
        <v>189</v>
      </c>
      <c r="C2398" s="94">
        <v>2388.103</v>
      </c>
      <c r="D2398" s="94">
        <v>2388.482</v>
      </c>
      <c r="E2398" s="94">
        <v>0.379</v>
      </c>
      <c r="F2398" s="94" t="s">
        <v>260</v>
      </c>
      <c r="G2398" s="94" t="s">
        <v>51</v>
      </c>
    </row>
    <row r="2399" ht="15.75" customHeight="1">
      <c r="A2399" s="94" t="s">
        <v>191</v>
      </c>
      <c r="B2399" s="94" t="s">
        <v>189</v>
      </c>
      <c r="C2399" s="94">
        <v>2392.519</v>
      </c>
      <c r="D2399" s="94">
        <v>2393.104</v>
      </c>
      <c r="E2399" s="94">
        <v>0.585</v>
      </c>
      <c r="F2399" s="94" t="s">
        <v>30</v>
      </c>
      <c r="G2399" s="94" t="s">
        <v>51</v>
      </c>
    </row>
    <row r="2400" ht="15.75" customHeight="1">
      <c r="A2400" s="94" t="s">
        <v>191</v>
      </c>
      <c r="B2400" s="94" t="s">
        <v>189</v>
      </c>
      <c r="C2400" s="94">
        <v>6336.327</v>
      </c>
      <c r="D2400" s="94">
        <v>6336.99</v>
      </c>
      <c r="E2400" s="94">
        <v>0.663</v>
      </c>
      <c r="F2400" s="94" t="s">
        <v>30</v>
      </c>
      <c r="G2400" s="94" t="s">
        <v>51</v>
      </c>
    </row>
    <row r="2401" ht="15.75" customHeight="1">
      <c r="A2401" s="94" t="s">
        <v>191</v>
      </c>
      <c r="B2401" s="94" t="s">
        <v>189</v>
      </c>
      <c r="C2401" s="94">
        <v>6337.225</v>
      </c>
      <c r="D2401" s="94">
        <v>6337.777</v>
      </c>
      <c r="E2401" s="94">
        <v>0.552</v>
      </c>
      <c r="F2401" s="94" t="s">
        <v>30</v>
      </c>
      <c r="G2401" s="94" t="s">
        <v>51</v>
      </c>
    </row>
    <row r="2402" ht="15.75" customHeight="1">
      <c r="A2402" s="94" t="s">
        <v>191</v>
      </c>
      <c r="B2402" s="94" t="s">
        <v>189</v>
      </c>
      <c r="C2402" s="94">
        <v>6338.395</v>
      </c>
      <c r="D2402" s="94">
        <v>6338.929</v>
      </c>
      <c r="E2402" s="94">
        <v>0.534</v>
      </c>
      <c r="F2402" s="94" t="s">
        <v>30</v>
      </c>
      <c r="G2402" s="94" t="s">
        <v>51</v>
      </c>
    </row>
    <row r="2403" ht="15.75" customHeight="1">
      <c r="A2403" s="94" t="s">
        <v>191</v>
      </c>
      <c r="B2403" s="94" t="s">
        <v>189</v>
      </c>
      <c r="C2403" s="94">
        <v>6343.817</v>
      </c>
      <c r="D2403" s="94">
        <v>6344.933</v>
      </c>
      <c r="E2403" s="94">
        <v>1.116</v>
      </c>
      <c r="F2403" s="94" t="s">
        <v>30</v>
      </c>
      <c r="G2403" s="94" t="s">
        <v>51</v>
      </c>
    </row>
    <row r="2404" ht="15.75" customHeight="1">
      <c r="A2404" s="94" t="s">
        <v>191</v>
      </c>
      <c r="B2404" s="94" t="s">
        <v>189</v>
      </c>
      <c r="C2404" s="94">
        <v>17700.098</v>
      </c>
      <c r="D2404" s="94">
        <v>17700.926</v>
      </c>
      <c r="E2404" s="94">
        <v>0.828</v>
      </c>
      <c r="F2404" s="94" t="s">
        <v>16</v>
      </c>
      <c r="G2404" s="94" t="s">
        <v>51</v>
      </c>
    </row>
    <row r="2405" ht="15.75" customHeight="1">
      <c r="A2405" s="94" t="s">
        <v>191</v>
      </c>
      <c r="B2405" s="94" t="s">
        <v>189</v>
      </c>
      <c r="C2405" s="94">
        <v>17702.138</v>
      </c>
      <c r="D2405" s="94">
        <v>17703.723</v>
      </c>
      <c r="E2405" s="94">
        <v>1.585</v>
      </c>
      <c r="F2405" s="94" t="s">
        <v>16</v>
      </c>
      <c r="G2405" s="94" t="s">
        <v>51</v>
      </c>
    </row>
    <row r="2406" ht="15.75" customHeight="1">
      <c r="A2406" s="94" t="s">
        <v>191</v>
      </c>
      <c r="B2406" s="94" t="s">
        <v>189</v>
      </c>
      <c r="C2406" s="94">
        <v>17704.38</v>
      </c>
      <c r="D2406" s="94">
        <v>17704.829</v>
      </c>
      <c r="E2406" s="94">
        <v>0.449</v>
      </c>
      <c r="F2406" s="94" t="s">
        <v>30</v>
      </c>
      <c r="G2406" s="94" t="s">
        <v>51</v>
      </c>
    </row>
    <row r="2407" ht="15.75" customHeight="1">
      <c r="A2407" s="94" t="s">
        <v>191</v>
      </c>
      <c r="B2407" s="94" t="s">
        <v>189</v>
      </c>
      <c r="C2407" s="94">
        <v>17707.93</v>
      </c>
      <c r="D2407" s="94">
        <v>17708.922</v>
      </c>
      <c r="E2407" s="94">
        <v>0.992</v>
      </c>
      <c r="F2407" s="94" t="s">
        <v>30</v>
      </c>
      <c r="G2407" s="94" t="s">
        <v>51</v>
      </c>
    </row>
    <row r="2408" ht="15.75" customHeight="1">
      <c r="A2408" s="94" t="s">
        <v>191</v>
      </c>
      <c r="B2408" s="94" t="s">
        <v>189</v>
      </c>
      <c r="C2408" s="94">
        <v>17709.611</v>
      </c>
      <c r="D2408" s="94">
        <v>17710.084</v>
      </c>
      <c r="E2408" s="94">
        <v>0.473</v>
      </c>
      <c r="F2408" s="94" t="s">
        <v>30</v>
      </c>
      <c r="G2408" s="94" t="s">
        <v>51</v>
      </c>
    </row>
    <row r="2409" ht="15.75" customHeight="1">
      <c r="A2409" s="94" t="s">
        <v>191</v>
      </c>
      <c r="B2409" s="94" t="s">
        <v>189</v>
      </c>
      <c r="C2409" s="94">
        <v>17712.423</v>
      </c>
      <c r="D2409" s="94">
        <v>17712.797</v>
      </c>
      <c r="E2409" s="94">
        <v>0.374</v>
      </c>
      <c r="F2409" s="94" t="s">
        <v>30</v>
      </c>
      <c r="G2409" s="94" t="s">
        <v>51</v>
      </c>
    </row>
    <row r="2410" ht="15.75" customHeight="1">
      <c r="A2410" s="94" t="s">
        <v>191</v>
      </c>
      <c r="B2410" s="94" t="s">
        <v>189</v>
      </c>
      <c r="C2410" s="94">
        <v>17713.791</v>
      </c>
      <c r="D2410" s="94">
        <v>17714.365</v>
      </c>
      <c r="E2410" s="94">
        <v>0.574</v>
      </c>
      <c r="F2410" s="94" t="s">
        <v>30</v>
      </c>
      <c r="G2410" s="94" t="s">
        <v>51</v>
      </c>
    </row>
    <row r="2411" ht="15.75" customHeight="1">
      <c r="A2411" s="94" t="s">
        <v>191</v>
      </c>
      <c r="B2411" s="94" t="s">
        <v>189</v>
      </c>
      <c r="C2411" s="94">
        <v>17732.057</v>
      </c>
      <c r="D2411" s="94">
        <v>17732.802</v>
      </c>
      <c r="E2411" s="94">
        <v>0.745</v>
      </c>
      <c r="F2411" s="94" t="s">
        <v>30</v>
      </c>
      <c r="G2411" s="94" t="s">
        <v>51</v>
      </c>
    </row>
    <row r="2412" ht="15.75" customHeight="1">
      <c r="A2412" s="94" t="s">
        <v>191</v>
      </c>
      <c r="B2412" s="94" t="s">
        <v>189</v>
      </c>
      <c r="C2412" s="94">
        <v>17733.217</v>
      </c>
      <c r="D2412" s="94">
        <v>17734.135</v>
      </c>
      <c r="E2412" s="94">
        <v>0.918</v>
      </c>
      <c r="F2412" s="94" t="s">
        <v>259</v>
      </c>
      <c r="G2412" s="94" t="s">
        <v>51</v>
      </c>
    </row>
    <row r="2413" ht="15.75" customHeight="1">
      <c r="A2413" s="94" t="s">
        <v>191</v>
      </c>
      <c r="B2413" s="94" t="s">
        <v>189</v>
      </c>
      <c r="C2413" s="94">
        <v>17734.425</v>
      </c>
      <c r="D2413" s="94">
        <v>17735.141</v>
      </c>
      <c r="E2413" s="94">
        <v>0.716</v>
      </c>
      <c r="F2413" s="94" t="s">
        <v>30</v>
      </c>
      <c r="G2413" s="94" t="s">
        <v>51</v>
      </c>
    </row>
    <row r="2414" ht="15.75" customHeight="1">
      <c r="A2414" s="94" t="s">
        <v>191</v>
      </c>
      <c r="B2414" s="94" t="s">
        <v>189</v>
      </c>
      <c r="C2414" s="94">
        <v>17735.712</v>
      </c>
      <c r="D2414" s="94">
        <v>17736.422</v>
      </c>
      <c r="E2414" s="94">
        <v>0.71</v>
      </c>
      <c r="F2414" s="94" t="s">
        <v>30</v>
      </c>
      <c r="G2414" s="94" t="s">
        <v>51</v>
      </c>
    </row>
    <row r="2415" ht="15.75" customHeight="1">
      <c r="A2415" s="94" t="s">
        <v>191</v>
      </c>
      <c r="B2415" s="94" t="s">
        <v>189</v>
      </c>
      <c r="C2415" s="94">
        <v>17751.518</v>
      </c>
      <c r="D2415" s="94">
        <v>17752.92</v>
      </c>
      <c r="E2415" s="94">
        <v>1.402</v>
      </c>
      <c r="F2415" s="94" t="s">
        <v>30</v>
      </c>
      <c r="G2415" s="94" t="s">
        <v>51</v>
      </c>
    </row>
    <row r="2416" ht="15.75" customHeight="1">
      <c r="A2416" s="94" t="s">
        <v>191</v>
      </c>
      <c r="B2416" s="94" t="s">
        <v>189</v>
      </c>
      <c r="C2416" s="94">
        <v>17753.8</v>
      </c>
      <c r="D2416" s="94">
        <v>17754.561</v>
      </c>
      <c r="E2416" s="94">
        <v>0.761</v>
      </c>
      <c r="F2416" s="94" t="s">
        <v>30</v>
      </c>
      <c r="G2416" s="94" t="s">
        <v>51</v>
      </c>
    </row>
    <row r="2417" ht="15.75" customHeight="1">
      <c r="A2417" s="94" t="s">
        <v>191</v>
      </c>
      <c r="B2417" s="94" t="s">
        <v>189</v>
      </c>
      <c r="C2417" s="94">
        <v>17759.446</v>
      </c>
      <c r="D2417" s="94">
        <v>17759.7</v>
      </c>
      <c r="E2417" s="94">
        <v>0.254</v>
      </c>
      <c r="F2417" s="94" t="s">
        <v>30</v>
      </c>
      <c r="G2417" s="94" t="s">
        <v>51</v>
      </c>
    </row>
    <row r="2418" ht="15.75" customHeight="1">
      <c r="A2418" s="94" t="s">
        <v>191</v>
      </c>
      <c r="B2418" s="94" t="s">
        <v>189</v>
      </c>
      <c r="C2418" s="94">
        <v>24066.91</v>
      </c>
      <c r="D2418" s="94">
        <v>24067.14</v>
      </c>
      <c r="E2418" s="94">
        <v>0.23</v>
      </c>
      <c r="F2418" s="94" t="s">
        <v>30</v>
      </c>
      <c r="G2418" s="94" t="s">
        <v>51</v>
      </c>
    </row>
    <row r="2419" ht="15.75" customHeight="1">
      <c r="A2419" s="94" t="s">
        <v>191</v>
      </c>
      <c r="B2419" s="94" t="s">
        <v>189</v>
      </c>
      <c r="C2419" s="94">
        <v>24069.449</v>
      </c>
      <c r="D2419" s="94">
        <v>24070.252</v>
      </c>
      <c r="E2419" s="94">
        <v>0.803</v>
      </c>
      <c r="F2419" s="94" t="s">
        <v>30</v>
      </c>
      <c r="G2419" s="94" t="s">
        <v>51</v>
      </c>
    </row>
    <row r="2420" ht="15.75" customHeight="1">
      <c r="A2420" s="94" t="s">
        <v>191</v>
      </c>
      <c r="B2420" s="94" t="s">
        <v>189</v>
      </c>
      <c r="C2420" s="94">
        <v>24071.504</v>
      </c>
      <c r="D2420" s="94">
        <v>24074.096</v>
      </c>
      <c r="E2420" s="94">
        <v>2.592</v>
      </c>
      <c r="F2420" s="94" t="s">
        <v>260</v>
      </c>
      <c r="G2420" s="94" t="s">
        <v>51</v>
      </c>
    </row>
    <row r="2421" ht="15.75" customHeight="1">
      <c r="A2421" s="94" t="s">
        <v>191</v>
      </c>
      <c r="B2421" s="94" t="s">
        <v>189</v>
      </c>
      <c r="C2421" s="94">
        <v>24076.327</v>
      </c>
      <c r="D2421" s="94">
        <v>24077.35</v>
      </c>
      <c r="E2421" s="94">
        <v>1.023</v>
      </c>
      <c r="F2421" s="94" t="s">
        <v>260</v>
      </c>
      <c r="G2421" s="94" t="s">
        <v>51</v>
      </c>
    </row>
    <row r="2422" ht="15.75" customHeight="1">
      <c r="A2422" s="94" t="s">
        <v>191</v>
      </c>
      <c r="B2422" s="94" t="s">
        <v>189</v>
      </c>
      <c r="C2422" s="94">
        <v>24078.231</v>
      </c>
      <c r="D2422" s="94">
        <v>24078.977</v>
      </c>
      <c r="E2422" s="94">
        <v>0.746</v>
      </c>
      <c r="F2422" s="94" t="s">
        <v>260</v>
      </c>
      <c r="G2422" s="94" t="s">
        <v>51</v>
      </c>
    </row>
    <row r="2423" ht="15.75" customHeight="1">
      <c r="A2423" s="94" t="s">
        <v>191</v>
      </c>
      <c r="B2423" s="94" t="s">
        <v>189</v>
      </c>
      <c r="C2423" s="94">
        <v>24079.388</v>
      </c>
      <c r="D2423" s="94">
        <v>24081.082</v>
      </c>
      <c r="E2423" s="94">
        <v>1.694</v>
      </c>
      <c r="F2423" s="94" t="s">
        <v>260</v>
      </c>
      <c r="G2423" s="94" t="s">
        <v>51</v>
      </c>
    </row>
    <row r="2424" ht="15.75" customHeight="1">
      <c r="A2424" s="94" t="s">
        <v>191</v>
      </c>
      <c r="B2424" s="94" t="s">
        <v>189</v>
      </c>
      <c r="C2424" s="94">
        <v>24081.997</v>
      </c>
      <c r="D2424" s="94">
        <v>24082.387</v>
      </c>
      <c r="E2424" s="94">
        <v>0.39</v>
      </c>
      <c r="F2424" s="94" t="s">
        <v>30</v>
      </c>
      <c r="G2424" s="94" t="s">
        <v>51</v>
      </c>
    </row>
    <row r="2425" ht="15.75" customHeight="1">
      <c r="A2425" s="94" t="s">
        <v>191</v>
      </c>
      <c r="B2425" s="94" t="s">
        <v>189</v>
      </c>
      <c r="C2425" s="94">
        <v>24085.32</v>
      </c>
      <c r="D2425" s="94">
        <v>24085.821</v>
      </c>
      <c r="E2425" s="94">
        <v>0.501</v>
      </c>
      <c r="F2425" s="94" t="s">
        <v>259</v>
      </c>
      <c r="G2425" s="94" t="s">
        <v>51</v>
      </c>
    </row>
    <row r="2426" ht="15.75" customHeight="1">
      <c r="A2426" s="94" t="s">
        <v>191</v>
      </c>
      <c r="B2426" s="94" t="s">
        <v>189</v>
      </c>
      <c r="C2426" s="94">
        <v>24086.448</v>
      </c>
      <c r="D2426" s="94">
        <v>24087.159</v>
      </c>
      <c r="E2426" s="94">
        <v>0.711</v>
      </c>
      <c r="F2426" s="94" t="s">
        <v>259</v>
      </c>
      <c r="G2426" s="94" t="s">
        <v>51</v>
      </c>
    </row>
    <row r="2427" ht="15.75" customHeight="1">
      <c r="A2427" s="94" t="s">
        <v>191</v>
      </c>
      <c r="B2427" s="94" t="s">
        <v>189</v>
      </c>
      <c r="C2427" s="94">
        <v>24087.976</v>
      </c>
      <c r="D2427" s="94">
        <v>24088.609</v>
      </c>
      <c r="E2427" s="94">
        <v>0.633</v>
      </c>
      <c r="F2427" s="94" t="s">
        <v>259</v>
      </c>
      <c r="G2427" s="94" t="s">
        <v>51</v>
      </c>
    </row>
    <row r="2428" ht="15.75" customHeight="1">
      <c r="A2428" s="94" t="s">
        <v>191</v>
      </c>
      <c r="B2428" s="94" t="s">
        <v>189</v>
      </c>
      <c r="C2428" s="94">
        <v>24089.816</v>
      </c>
      <c r="D2428" s="94">
        <v>24090.413</v>
      </c>
      <c r="E2428" s="94">
        <v>0.597</v>
      </c>
      <c r="F2428" s="94" t="s">
        <v>259</v>
      </c>
      <c r="G2428" s="94" t="s">
        <v>51</v>
      </c>
    </row>
    <row r="2429" ht="15.75" customHeight="1">
      <c r="A2429" s="94" t="s">
        <v>191</v>
      </c>
      <c r="B2429" s="94" t="s">
        <v>189</v>
      </c>
      <c r="C2429" s="94">
        <v>24091.416</v>
      </c>
      <c r="D2429" s="94">
        <v>24092.433</v>
      </c>
      <c r="E2429" s="94">
        <v>1.017</v>
      </c>
      <c r="F2429" s="94" t="s">
        <v>259</v>
      </c>
      <c r="G2429" s="94" t="s">
        <v>51</v>
      </c>
    </row>
    <row r="2430" ht="15.75" customHeight="1">
      <c r="A2430" s="94" t="s">
        <v>191</v>
      </c>
      <c r="B2430" s="94" t="s">
        <v>189</v>
      </c>
      <c r="C2430" s="94">
        <v>24093.191</v>
      </c>
      <c r="D2430" s="94">
        <v>24094.034</v>
      </c>
      <c r="E2430" s="94">
        <v>0.843</v>
      </c>
      <c r="F2430" s="94" t="s">
        <v>259</v>
      </c>
      <c r="G2430" s="94" t="s">
        <v>51</v>
      </c>
    </row>
    <row r="2431" ht="15.75" customHeight="1">
      <c r="A2431" s="94" t="s">
        <v>191</v>
      </c>
      <c r="B2431" s="94" t="s">
        <v>189</v>
      </c>
      <c r="C2431" s="94">
        <v>24096.272</v>
      </c>
      <c r="D2431" s="94">
        <v>24097.572</v>
      </c>
      <c r="E2431" s="94">
        <v>1.3</v>
      </c>
      <c r="F2431" s="94" t="s">
        <v>30</v>
      </c>
      <c r="G2431" s="94" t="s">
        <v>51</v>
      </c>
    </row>
    <row r="2432" ht="15.75" customHeight="1">
      <c r="A2432" s="94" t="s">
        <v>191</v>
      </c>
      <c r="B2432" s="94" t="s">
        <v>189</v>
      </c>
      <c r="C2432" s="94">
        <v>24108.549</v>
      </c>
      <c r="D2432" s="94">
        <v>24109.27</v>
      </c>
      <c r="E2432" s="94">
        <v>0.721</v>
      </c>
      <c r="F2432" s="94" t="s">
        <v>259</v>
      </c>
      <c r="G2432" s="94" t="s">
        <v>51</v>
      </c>
    </row>
    <row r="2433" ht="15.75" customHeight="1">
      <c r="A2433" s="94" t="s">
        <v>191</v>
      </c>
      <c r="B2433" s="94" t="s">
        <v>189</v>
      </c>
      <c r="C2433" s="94">
        <v>24113.101</v>
      </c>
      <c r="D2433" s="94">
        <v>24113.582</v>
      </c>
      <c r="E2433" s="94">
        <v>0.481</v>
      </c>
      <c r="F2433" s="94" t="s">
        <v>259</v>
      </c>
      <c r="G2433" s="94" t="s">
        <v>51</v>
      </c>
    </row>
    <row r="2434" ht="15.75" customHeight="1">
      <c r="A2434" s="94" t="s">
        <v>191</v>
      </c>
      <c r="B2434" s="94" t="s">
        <v>189</v>
      </c>
      <c r="C2434" s="94">
        <v>24114.089</v>
      </c>
      <c r="D2434" s="94">
        <v>24114.887</v>
      </c>
      <c r="E2434" s="94">
        <v>0.798</v>
      </c>
      <c r="F2434" s="94" t="s">
        <v>259</v>
      </c>
      <c r="G2434" s="94" t="s">
        <v>51</v>
      </c>
    </row>
    <row r="2435" ht="15.75" customHeight="1">
      <c r="A2435" s="94" t="s">
        <v>191</v>
      </c>
      <c r="B2435" s="94" t="s">
        <v>189</v>
      </c>
      <c r="C2435" s="94">
        <v>24115.568</v>
      </c>
      <c r="D2435" s="94">
        <v>24116.559</v>
      </c>
      <c r="E2435" s="94">
        <v>0.991</v>
      </c>
      <c r="F2435" s="94" t="s">
        <v>259</v>
      </c>
      <c r="G2435" s="94" t="s">
        <v>51</v>
      </c>
    </row>
    <row r="2436" ht="15.75" customHeight="1">
      <c r="A2436" s="94" t="s">
        <v>191</v>
      </c>
      <c r="B2436" s="94" t="s">
        <v>189</v>
      </c>
      <c r="C2436" s="94">
        <v>24117.062</v>
      </c>
      <c r="D2436" s="94">
        <v>24117.789</v>
      </c>
      <c r="E2436" s="94">
        <v>0.727</v>
      </c>
      <c r="F2436" s="94" t="s">
        <v>259</v>
      </c>
      <c r="G2436" s="94" t="s">
        <v>51</v>
      </c>
    </row>
    <row r="2437" ht="15.75" customHeight="1">
      <c r="A2437" s="94" t="s">
        <v>191</v>
      </c>
      <c r="B2437" s="94" t="s">
        <v>189</v>
      </c>
      <c r="C2437" s="94">
        <v>28448.056</v>
      </c>
      <c r="D2437" s="94">
        <v>28448.734</v>
      </c>
      <c r="E2437" s="94">
        <v>0.678</v>
      </c>
      <c r="F2437" s="94" t="s">
        <v>30</v>
      </c>
      <c r="G2437" s="94" t="s">
        <v>51</v>
      </c>
    </row>
    <row r="2438" ht="15.75" customHeight="1">
      <c r="A2438" s="94" t="s">
        <v>191</v>
      </c>
      <c r="B2438" s="94" t="s">
        <v>189</v>
      </c>
      <c r="C2438" s="94">
        <v>28451.242</v>
      </c>
      <c r="D2438" s="94">
        <v>28452.053</v>
      </c>
      <c r="E2438" s="94">
        <v>0.811</v>
      </c>
      <c r="F2438" s="94" t="s">
        <v>30</v>
      </c>
      <c r="G2438" s="94" t="s">
        <v>51</v>
      </c>
    </row>
    <row r="2439" ht="15.75" customHeight="1">
      <c r="A2439" s="94" t="s">
        <v>191</v>
      </c>
      <c r="B2439" s="94" t="s">
        <v>189</v>
      </c>
      <c r="C2439" s="94">
        <v>28453.396</v>
      </c>
      <c r="D2439" s="94">
        <v>28453.994</v>
      </c>
      <c r="E2439" s="94">
        <v>0.598</v>
      </c>
      <c r="F2439" s="94" t="s">
        <v>30</v>
      </c>
      <c r="G2439" s="94" t="s">
        <v>51</v>
      </c>
    </row>
    <row r="2440" ht="15.75" customHeight="1">
      <c r="A2440" s="94" t="s">
        <v>191</v>
      </c>
      <c r="B2440" s="94" t="s">
        <v>189</v>
      </c>
      <c r="C2440" s="94">
        <v>28461.072</v>
      </c>
      <c r="D2440" s="94">
        <v>28461.601</v>
      </c>
      <c r="E2440" s="94">
        <v>0.529</v>
      </c>
      <c r="F2440" s="94" t="s">
        <v>30</v>
      </c>
      <c r="G2440" s="94" t="s">
        <v>51</v>
      </c>
    </row>
    <row r="2441" ht="15.75" customHeight="1">
      <c r="A2441" s="94" t="s">
        <v>191</v>
      </c>
      <c r="B2441" s="94" t="s">
        <v>189</v>
      </c>
      <c r="C2441" s="94">
        <v>28463.252</v>
      </c>
      <c r="D2441" s="94">
        <v>28463.83</v>
      </c>
      <c r="E2441" s="94">
        <v>0.578</v>
      </c>
      <c r="F2441" s="94" t="s">
        <v>30</v>
      </c>
      <c r="G2441" s="94" t="s">
        <v>51</v>
      </c>
    </row>
    <row r="2442" ht="15.75" customHeight="1">
      <c r="A2442" s="94" t="s">
        <v>191</v>
      </c>
      <c r="B2442" s="94" t="s">
        <v>189</v>
      </c>
      <c r="C2442" s="94">
        <v>28468.524</v>
      </c>
      <c r="D2442" s="94">
        <v>28468.994</v>
      </c>
      <c r="E2442" s="94">
        <v>0.47</v>
      </c>
      <c r="F2442" s="94" t="s">
        <v>30</v>
      </c>
      <c r="G2442" s="94" t="s">
        <v>51</v>
      </c>
    </row>
    <row r="2443" ht="15.75" customHeight="1">
      <c r="A2443" s="94" t="s">
        <v>191</v>
      </c>
      <c r="B2443" s="94" t="s">
        <v>189</v>
      </c>
      <c r="C2443" s="94">
        <v>28471.549</v>
      </c>
      <c r="D2443" s="94">
        <v>28472.246</v>
      </c>
      <c r="E2443" s="94">
        <v>0.697</v>
      </c>
      <c r="F2443" s="94" t="s">
        <v>30</v>
      </c>
      <c r="G2443" s="94" t="s">
        <v>51</v>
      </c>
    </row>
    <row r="2444" ht="15.75" customHeight="1">
      <c r="A2444" s="94" t="s">
        <v>191</v>
      </c>
      <c r="B2444" s="94" t="s">
        <v>189</v>
      </c>
      <c r="C2444" s="94">
        <v>28472.997</v>
      </c>
      <c r="D2444" s="94">
        <v>28474.865</v>
      </c>
      <c r="E2444" s="94">
        <v>1.868</v>
      </c>
      <c r="F2444" s="94" t="s">
        <v>30</v>
      </c>
      <c r="G2444" s="94" t="s">
        <v>51</v>
      </c>
    </row>
    <row r="2445" ht="15.75" customHeight="1">
      <c r="A2445" s="94" t="s">
        <v>191</v>
      </c>
      <c r="B2445" s="94" t="s">
        <v>189</v>
      </c>
      <c r="C2445" s="94">
        <v>28475.723</v>
      </c>
      <c r="D2445" s="94">
        <v>28476.546</v>
      </c>
      <c r="E2445" s="94">
        <v>0.823</v>
      </c>
      <c r="F2445" s="94" t="s">
        <v>30</v>
      </c>
      <c r="G2445" s="94" t="s">
        <v>51</v>
      </c>
    </row>
    <row r="2446" ht="15.75" customHeight="1">
      <c r="A2446" s="94" t="s">
        <v>191</v>
      </c>
      <c r="B2446" s="94" t="s">
        <v>189</v>
      </c>
      <c r="C2446" s="94">
        <v>28483.662</v>
      </c>
      <c r="D2446" s="94">
        <v>28484.206</v>
      </c>
      <c r="E2446" s="94">
        <v>0.544</v>
      </c>
      <c r="F2446" s="94" t="s">
        <v>30</v>
      </c>
      <c r="G2446" s="94" t="s">
        <v>51</v>
      </c>
    </row>
    <row r="2447" ht="15.75" customHeight="1">
      <c r="A2447" s="94" t="s">
        <v>191</v>
      </c>
      <c r="B2447" s="94" t="s">
        <v>189</v>
      </c>
      <c r="C2447" s="94">
        <v>28490.979</v>
      </c>
      <c r="D2447" s="94">
        <v>28491.374</v>
      </c>
      <c r="E2447" s="94">
        <v>0.395</v>
      </c>
      <c r="F2447" s="94" t="s">
        <v>30</v>
      </c>
      <c r="G2447" s="94" t="s">
        <v>51</v>
      </c>
    </row>
    <row r="2448" ht="15.75" customHeight="1">
      <c r="A2448" s="94" t="s">
        <v>191</v>
      </c>
      <c r="B2448" s="94" t="s">
        <v>189</v>
      </c>
      <c r="C2448" s="94">
        <v>28492.513</v>
      </c>
      <c r="D2448" s="94">
        <v>28493.152</v>
      </c>
      <c r="E2448" s="94">
        <v>0.639</v>
      </c>
      <c r="F2448" s="94" t="s">
        <v>30</v>
      </c>
      <c r="G2448" s="94" t="s">
        <v>51</v>
      </c>
    </row>
    <row r="2449" ht="15.75" customHeight="1">
      <c r="A2449" s="94" t="s">
        <v>191</v>
      </c>
      <c r="B2449" s="94" t="s">
        <v>189</v>
      </c>
      <c r="C2449" s="94">
        <v>28493.486</v>
      </c>
      <c r="D2449" s="94">
        <v>28494.166</v>
      </c>
      <c r="E2449" s="94">
        <v>0.68</v>
      </c>
      <c r="F2449" s="94" t="s">
        <v>30</v>
      </c>
      <c r="G2449" s="94" t="s">
        <v>51</v>
      </c>
    </row>
    <row r="2450" ht="15.75" customHeight="1">
      <c r="A2450" s="94" t="s">
        <v>191</v>
      </c>
      <c r="B2450" s="94" t="s">
        <v>189</v>
      </c>
      <c r="C2450" s="94">
        <v>28494.603</v>
      </c>
      <c r="D2450" s="94">
        <v>28495.262</v>
      </c>
      <c r="E2450" s="94">
        <v>0.659</v>
      </c>
      <c r="F2450" s="94" t="s">
        <v>30</v>
      </c>
      <c r="G2450" s="94" t="s">
        <v>51</v>
      </c>
    </row>
    <row r="2451" ht="15.75" customHeight="1">
      <c r="A2451" s="94" t="s">
        <v>191</v>
      </c>
      <c r="B2451" s="94" t="s">
        <v>189</v>
      </c>
      <c r="C2451" s="94">
        <v>28495.687</v>
      </c>
      <c r="D2451" s="94">
        <v>28496.202</v>
      </c>
      <c r="E2451" s="94">
        <v>0.515</v>
      </c>
      <c r="F2451" s="94" t="s">
        <v>30</v>
      </c>
      <c r="G2451" s="94" t="s">
        <v>51</v>
      </c>
    </row>
    <row r="2452" ht="15.75" customHeight="1">
      <c r="A2452" s="94" t="s">
        <v>191</v>
      </c>
      <c r="B2452" s="94" t="s">
        <v>189</v>
      </c>
      <c r="C2452" s="94">
        <v>28496.494</v>
      </c>
      <c r="D2452" s="94">
        <v>28497.366</v>
      </c>
      <c r="E2452" s="94">
        <v>0.872</v>
      </c>
      <c r="F2452" s="94" t="s">
        <v>30</v>
      </c>
      <c r="G2452" s="94" t="s">
        <v>51</v>
      </c>
    </row>
    <row r="2453" ht="15.75" customHeight="1">
      <c r="A2453" s="94" t="s">
        <v>191</v>
      </c>
      <c r="B2453" s="94" t="s">
        <v>189</v>
      </c>
      <c r="C2453" s="94">
        <v>39061.617</v>
      </c>
      <c r="D2453" s="94">
        <v>39062.744</v>
      </c>
      <c r="E2453" s="94">
        <v>1.127</v>
      </c>
      <c r="F2453" s="94" t="s">
        <v>259</v>
      </c>
      <c r="G2453" s="94" t="s">
        <v>51</v>
      </c>
    </row>
    <row r="2454" ht="15.75" customHeight="1">
      <c r="A2454" s="94" t="s">
        <v>191</v>
      </c>
      <c r="B2454" s="94" t="s">
        <v>189</v>
      </c>
      <c r="C2454" s="94">
        <v>39063.728</v>
      </c>
      <c r="D2454" s="94">
        <v>39064.574</v>
      </c>
      <c r="E2454" s="94">
        <v>0.846</v>
      </c>
      <c r="F2454" s="94" t="s">
        <v>30</v>
      </c>
      <c r="G2454" s="94" t="s">
        <v>51</v>
      </c>
    </row>
    <row r="2455" ht="15.75" customHeight="1">
      <c r="A2455" s="94" t="s">
        <v>191</v>
      </c>
      <c r="B2455" s="94" t="s">
        <v>189</v>
      </c>
      <c r="C2455" s="94">
        <v>39064.761</v>
      </c>
      <c r="D2455" s="94">
        <v>39065.966</v>
      </c>
      <c r="E2455" s="94">
        <v>1.205</v>
      </c>
      <c r="F2455" s="94" t="s">
        <v>259</v>
      </c>
      <c r="G2455" s="94" t="s">
        <v>51</v>
      </c>
    </row>
    <row r="2456" ht="15.75" customHeight="1">
      <c r="A2456" s="94" t="s">
        <v>191</v>
      </c>
      <c r="B2456" s="94" t="s">
        <v>189</v>
      </c>
      <c r="C2456" s="94">
        <v>39066.275</v>
      </c>
      <c r="D2456" s="94">
        <v>39067.038</v>
      </c>
      <c r="E2456" s="94">
        <v>0.763</v>
      </c>
      <c r="F2456" s="94" t="s">
        <v>259</v>
      </c>
      <c r="G2456" s="94" t="s">
        <v>51</v>
      </c>
    </row>
    <row r="2457" ht="15.75" customHeight="1">
      <c r="A2457" s="94" t="s">
        <v>191</v>
      </c>
      <c r="B2457" s="94" t="s">
        <v>189</v>
      </c>
      <c r="C2457" s="94">
        <v>39069.092</v>
      </c>
      <c r="D2457" s="94">
        <v>39069.543</v>
      </c>
      <c r="E2457" s="94">
        <v>0.451</v>
      </c>
      <c r="F2457" s="94" t="s">
        <v>30</v>
      </c>
      <c r="G2457" s="94" t="s">
        <v>51</v>
      </c>
    </row>
    <row r="2458" ht="15.75" customHeight="1">
      <c r="A2458" s="94" t="s">
        <v>191</v>
      </c>
      <c r="B2458" s="94" t="s">
        <v>189</v>
      </c>
      <c r="C2458" s="94">
        <v>39070.346</v>
      </c>
      <c r="D2458" s="94">
        <v>39070.667</v>
      </c>
      <c r="E2458" s="94">
        <v>0.321</v>
      </c>
      <c r="F2458" s="94" t="s">
        <v>30</v>
      </c>
      <c r="G2458" s="94" t="s">
        <v>51</v>
      </c>
    </row>
    <row r="2459" ht="15.75" customHeight="1">
      <c r="A2459" s="94" t="s">
        <v>191</v>
      </c>
      <c r="B2459" s="94" t="s">
        <v>189</v>
      </c>
      <c r="C2459" s="94">
        <v>39071.811</v>
      </c>
      <c r="D2459" s="94">
        <v>39072.598</v>
      </c>
      <c r="E2459" s="94">
        <v>0.787</v>
      </c>
      <c r="F2459" s="94" t="s">
        <v>259</v>
      </c>
      <c r="G2459" s="94" t="s">
        <v>51</v>
      </c>
    </row>
    <row r="2460" ht="15.75" customHeight="1">
      <c r="A2460" s="94" t="s">
        <v>191</v>
      </c>
      <c r="B2460" s="94" t="s">
        <v>189</v>
      </c>
      <c r="C2460" s="94">
        <v>39072.838</v>
      </c>
      <c r="D2460" s="94">
        <v>39073.824</v>
      </c>
      <c r="E2460" s="94">
        <v>0.986</v>
      </c>
      <c r="F2460" s="94" t="s">
        <v>259</v>
      </c>
      <c r="G2460" s="94" t="s">
        <v>51</v>
      </c>
    </row>
    <row r="2461" ht="15.75" customHeight="1">
      <c r="A2461" s="94" t="s">
        <v>191</v>
      </c>
      <c r="B2461" s="94" t="s">
        <v>189</v>
      </c>
      <c r="C2461" s="94">
        <v>39079.47</v>
      </c>
      <c r="D2461" s="94">
        <v>39080.243</v>
      </c>
      <c r="E2461" s="94">
        <v>0.773</v>
      </c>
      <c r="F2461" s="94" t="s">
        <v>30</v>
      </c>
      <c r="G2461" s="94" t="s">
        <v>51</v>
      </c>
    </row>
    <row r="2462" ht="15.75" customHeight="1">
      <c r="A2462" s="94" t="s">
        <v>191</v>
      </c>
      <c r="B2462" s="94" t="s">
        <v>189</v>
      </c>
      <c r="C2462" s="94">
        <v>39081.188</v>
      </c>
      <c r="D2462" s="94">
        <v>39082.322</v>
      </c>
      <c r="E2462" s="94">
        <v>1.134</v>
      </c>
      <c r="F2462" s="94" t="s">
        <v>259</v>
      </c>
      <c r="G2462" s="94" t="s">
        <v>51</v>
      </c>
    </row>
    <row r="2463" ht="15.75" customHeight="1">
      <c r="A2463" s="94" t="s">
        <v>191</v>
      </c>
      <c r="B2463" s="94" t="s">
        <v>189</v>
      </c>
      <c r="C2463" s="94">
        <v>39094.377</v>
      </c>
      <c r="D2463" s="94">
        <v>39094.779</v>
      </c>
      <c r="E2463" s="94">
        <v>0.402</v>
      </c>
      <c r="F2463" s="94" t="s">
        <v>30</v>
      </c>
      <c r="G2463" s="94" t="s">
        <v>51</v>
      </c>
    </row>
    <row r="2464" ht="15.75" customHeight="1">
      <c r="A2464" s="94" t="s">
        <v>191</v>
      </c>
      <c r="B2464" s="94" t="s">
        <v>189</v>
      </c>
      <c r="C2464" s="94">
        <v>39095.487</v>
      </c>
      <c r="D2464" s="94">
        <v>39096.303</v>
      </c>
      <c r="E2464" s="94">
        <v>0.816</v>
      </c>
      <c r="F2464" s="94" t="s">
        <v>30</v>
      </c>
      <c r="G2464" s="94" t="s">
        <v>51</v>
      </c>
    </row>
    <row r="2465" ht="15.75" customHeight="1">
      <c r="A2465" s="94" t="s">
        <v>191</v>
      </c>
      <c r="B2465" s="94" t="s">
        <v>189</v>
      </c>
      <c r="C2465" s="94">
        <v>39097.116</v>
      </c>
      <c r="D2465" s="94">
        <v>39098.099</v>
      </c>
      <c r="E2465" s="94">
        <v>0.983</v>
      </c>
      <c r="F2465" s="94" t="s">
        <v>30</v>
      </c>
      <c r="G2465" s="94" t="s">
        <v>51</v>
      </c>
    </row>
    <row r="2466" ht="15.75" customHeight="1">
      <c r="A2466" s="94" t="s">
        <v>191</v>
      </c>
      <c r="B2466" s="94" t="s">
        <v>189</v>
      </c>
      <c r="C2466" s="94">
        <v>39459.276</v>
      </c>
      <c r="D2466" s="94">
        <v>39460.205</v>
      </c>
      <c r="E2466" s="94">
        <v>0.929</v>
      </c>
      <c r="F2466" s="94" t="s">
        <v>260</v>
      </c>
      <c r="G2466" s="94" t="s">
        <v>51</v>
      </c>
    </row>
    <row r="2467" ht="15.75" customHeight="1">
      <c r="A2467" s="94" t="s">
        <v>191</v>
      </c>
      <c r="B2467" s="94" t="s">
        <v>189</v>
      </c>
      <c r="C2467" s="94">
        <v>39460.428</v>
      </c>
      <c r="D2467" s="94">
        <v>39461.177</v>
      </c>
      <c r="E2467" s="94">
        <v>0.749</v>
      </c>
      <c r="F2467" s="94" t="s">
        <v>260</v>
      </c>
      <c r="G2467" s="94" t="s">
        <v>51</v>
      </c>
    </row>
    <row r="2468" ht="15.75" customHeight="1">
      <c r="A2468" s="94" t="s">
        <v>191</v>
      </c>
      <c r="B2468" s="94" t="s">
        <v>189</v>
      </c>
      <c r="C2468" s="94">
        <v>39461.492</v>
      </c>
      <c r="D2468" s="94">
        <v>39461.909</v>
      </c>
      <c r="E2468" s="94">
        <v>0.417</v>
      </c>
      <c r="F2468" s="94" t="s">
        <v>260</v>
      </c>
      <c r="G2468" s="94" t="s">
        <v>51</v>
      </c>
    </row>
    <row r="2469" ht="15.75" customHeight="1">
      <c r="A2469" s="94" t="s">
        <v>191</v>
      </c>
      <c r="B2469" s="94" t="s">
        <v>189</v>
      </c>
      <c r="C2469" s="94">
        <v>39467.664</v>
      </c>
      <c r="D2469" s="94">
        <v>39468.494</v>
      </c>
      <c r="E2469" s="94">
        <v>0.83</v>
      </c>
      <c r="F2469" s="94" t="s">
        <v>259</v>
      </c>
      <c r="G2469" s="94" t="s">
        <v>51</v>
      </c>
    </row>
    <row r="2470" ht="15.75" customHeight="1">
      <c r="A2470" s="94" t="s">
        <v>191</v>
      </c>
      <c r="B2470" s="94" t="s">
        <v>189</v>
      </c>
      <c r="C2470" s="94">
        <v>39469.742</v>
      </c>
      <c r="D2470" s="94">
        <v>39470.5</v>
      </c>
      <c r="E2470" s="94">
        <v>0.758</v>
      </c>
      <c r="F2470" s="94" t="s">
        <v>260</v>
      </c>
      <c r="G2470" s="94" t="s">
        <v>51</v>
      </c>
    </row>
    <row r="2471" ht="15.75" customHeight="1">
      <c r="A2471" s="94" t="s">
        <v>191</v>
      </c>
      <c r="B2471" s="94" t="s">
        <v>189</v>
      </c>
      <c r="C2471" s="94">
        <v>39472.257</v>
      </c>
      <c r="D2471" s="94">
        <v>39472.976</v>
      </c>
      <c r="E2471" s="94">
        <v>0.719</v>
      </c>
      <c r="F2471" s="94" t="s">
        <v>259</v>
      </c>
      <c r="G2471" s="94" t="s">
        <v>51</v>
      </c>
    </row>
    <row r="2472" ht="15.75" customHeight="1">
      <c r="A2472" s="94" t="s">
        <v>191</v>
      </c>
      <c r="B2472" s="94" t="s">
        <v>189</v>
      </c>
      <c r="C2472" s="94">
        <v>39474.875</v>
      </c>
      <c r="D2472" s="94">
        <v>39476.254</v>
      </c>
      <c r="E2472" s="94">
        <v>1.379</v>
      </c>
      <c r="F2472" s="94" t="s">
        <v>30</v>
      </c>
      <c r="G2472" s="94" t="s">
        <v>51</v>
      </c>
    </row>
    <row r="2473" ht="15.75" customHeight="1">
      <c r="A2473" s="94" t="s">
        <v>191</v>
      </c>
      <c r="B2473" s="94" t="s">
        <v>189</v>
      </c>
      <c r="C2473" s="94">
        <v>39476.562</v>
      </c>
      <c r="D2473" s="94">
        <v>39478.225</v>
      </c>
      <c r="E2473" s="94">
        <v>1.663</v>
      </c>
      <c r="F2473" s="94" t="s">
        <v>30</v>
      </c>
      <c r="G2473" s="94" t="s">
        <v>51</v>
      </c>
    </row>
    <row r="2474" ht="15.75" hidden="1" customHeight="1">
      <c r="A2474" s="94" t="s">
        <v>263</v>
      </c>
      <c r="B2474" s="94"/>
      <c r="C2474" s="94">
        <v>2340.0</v>
      </c>
      <c r="D2474" s="94">
        <v>2400.0</v>
      </c>
      <c r="E2474" s="94">
        <v>60.0</v>
      </c>
      <c r="F2474" s="94" t="s">
        <v>766</v>
      </c>
      <c r="G2474" s="94" t="s">
        <v>51</v>
      </c>
    </row>
    <row r="2475" ht="15.75" hidden="1" customHeight="1">
      <c r="A2475" s="94" t="s">
        <v>263</v>
      </c>
      <c r="B2475" s="94"/>
      <c r="C2475" s="94">
        <v>6300.0</v>
      </c>
      <c r="D2475" s="94">
        <v>6360.0</v>
      </c>
      <c r="E2475" s="94">
        <v>60.0</v>
      </c>
      <c r="F2475" s="94" t="s">
        <v>767</v>
      </c>
      <c r="G2475" s="94" t="s">
        <v>51</v>
      </c>
    </row>
    <row r="2476" ht="15.75" hidden="1" customHeight="1">
      <c r="A2476" s="94" t="s">
        <v>263</v>
      </c>
      <c r="B2476" s="94"/>
      <c r="C2476" s="94">
        <v>17700.0</v>
      </c>
      <c r="D2476" s="94">
        <v>17760.0</v>
      </c>
      <c r="E2476" s="94">
        <v>60.0</v>
      </c>
      <c r="F2476" s="94" t="s">
        <v>768</v>
      </c>
      <c r="G2476" s="94" t="s">
        <v>51</v>
      </c>
    </row>
    <row r="2477" ht="15.75" hidden="1" customHeight="1">
      <c r="A2477" s="94" t="s">
        <v>263</v>
      </c>
      <c r="B2477" s="94"/>
      <c r="C2477" s="94">
        <v>21840.0</v>
      </c>
      <c r="D2477" s="94">
        <v>21900.0</v>
      </c>
      <c r="E2477" s="94">
        <v>60.0</v>
      </c>
      <c r="F2477" s="94" t="s">
        <v>769</v>
      </c>
      <c r="G2477" s="94" t="s">
        <v>51</v>
      </c>
    </row>
    <row r="2478" ht="15.75" hidden="1" customHeight="1">
      <c r="A2478" s="94" t="s">
        <v>263</v>
      </c>
      <c r="B2478" s="94"/>
      <c r="C2478" s="94">
        <v>24060.0</v>
      </c>
      <c r="D2478" s="94">
        <v>24120.0</v>
      </c>
      <c r="E2478" s="94">
        <v>60.0</v>
      </c>
      <c r="F2478" s="94" t="s">
        <v>770</v>
      </c>
      <c r="G2478" s="94" t="s">
        <v>51</v>
      </c>
    </row>
    <row r="2479" ht="15.75" hidden="1" customHeight="1">
      <c r="A2479" s="94" t="s">
        <v>263</v>
      </c>
      <c r="B2479" s="94"/>
      <c r="C2479" s="94">
        <v>28440.0</v>
      </c>
      <c r="D2479" s="94">
        <v>28500.0</v>
      </c>
      <c r="E2479" s="94">
        <v>60.0</v>
      </c>
      <c r="F2479" s="94" t="s">
        <v>771</v>
      </c>
      <c r="G2479" s="94" t="s">
        <v>51</v>
      </c>
    </row>
    <row r="2480" ht="15.75" hidden="1" customHeight="1">
      <c r="A2480" s="94" t="s">
        <v>263</v>
      </c>
      <c r="B2480" s="94"/>
      <c r="C2480" s="94">
        <v>30900.0</v>
      </c>
      <c r="D2480" s="94">
        <v>30960.0</v>
      </c>
      <c r="E2480" s="94">
        <v>60.0</v>
      </c>
      <c r="F2480" s="94" t="s">
        <v>772</v>
      </c>
      <c r="G2480" s="94" t="s">
        <v>51</v>
      </c>
    </row>
    <row r="2481" ht="15.75" hidden="1" customHeight="1">
      <c r="A2481" s="94" t="s">
        <v>263</v>
      </c>
      <c r="B2481" s="94"/>
      <c r="C2481" s="94">
        <v>39060.0</v>
      </c>
      <c r="D2481" s="94">
        <v>39120.0</v>
      </c>
      <c r="E2481" s="94">
        <v>60.0</v>
      </c>
      <c r="F2481" s="94" t="s">
        <v>773</v>
      </c>
      <c r="G2481" s="94" t="s">
        <v>51</v>
      </c>
    </row>
    <row r="2482" ht="15.75" hidden="1" customHeight="1">
      <c r="A2482" s="94" t="s">
        <v>263</v>
      </c>
      <c r="B2482" s="94"/>
      <c r="C2482" s="94">
        <v>39420.0</v>
      </c>
      <c r="D2482" s="94">
        <v>39480.0</v>
      </c>
      <c r="E2482" s="94">
        <v>60.0</v>
      </c>
      <c r="F2482" s="94" t="s">
        <v>774</v>
      </c>
      <c r="G2482" s="94" t="s">
        <v>51</v>
      </c>
    </row>
    <row r="2483" ht="15.75" hidden="1" customHeight="1">
      <c r="A2483" s="94" t="s">
        <v>263</v>
      </c>
      <c r="B2483" s="94"/>
      <c r="C2483" s="94">
        <v>51900.0</v>
      </c>
      <c r="D2483" s="94">
        <v>51960.0</v>
      </c>
      <c r="E2483" s="94">
        <v>60.0</v>
      </c>
      <c r="F2483" s="94" t="s">
        <v>775</v>
      </c>
      <c r="G2483" s="94" t="s">
        <v>51</v>
      </c>
    </row>
    <row r="2484" ht="15.75" hidden="1" customHeight="1">
      <c r="A2484" s="94" t="s">
        <v>274</v>
      </c>
      <c r="B2484" s="94" t="s">
        <v>189</v>
      </c>
      <c r="C2484" s="94">
        <v>17733.217</v>
      </c>
      <c r="D2484" s="94">
        <v>17734.135</v>
      </c>
      <c r="E2484" s="94">
        <v>0.918</v>
      </c>
      <c r="F2484" s="94">
        <v>0.0</v>
      </c>
      <c r="G2484" s="94" t="s">
        <v>51</v>
      </c>
    </row>
    <row r="2485" ht="15.75" hidden="1" customHeight="1">
      <c r="A2485" s="94" t="s">
        <v>274</v>
      </c>
      <c r="B2485" s="94" t="s">
        <v>189</v>
      </c>
      <c r="C2485" s="94">
        <v>24085.32</v>
      </c>
      <c r="D2485" s="94">
        <v>24085.821</v>
      </c>
      <c r="E2485" s="94">
        <v>0.501</v>
      </c>
      <c r="F2485" s="94">
        <v>0.0</v>
      </c>
      <c r="G2485" s="94" t="s">
        <v>51</v>
      </c>
    </row>
    <row r="2486" ht="15.75" hidden="1" customHeight="1">
      <c r="A2486" s="94" t="s">
        <v>274</v>
      </c>
      <c r="B2486" s="94" t="s">
        <v>189</v>
      </c>
      <c r="C2486" s="94">
        <v>24086.448</v>
      </c>
      <c r="D2486" s="94">
        <v>24087.159</v>
      </c>
      <c r="E2486" s="94">
        <v>0.711</v>
      </c>
      <c r="F2486" s="94">
        <v>0.0</v>
      </c>
      <c r="G2486" s="94" t="s">
        <v>51</v>
      </c>
    </row>
    <row r="2487" ht="15.75" hidden="1" customHeight="1">
      <c r="A2487" s="94" t="s">
        <v>274</v>
      </c>
      <c r="B2487" s="94" t="s">
        <v>189</v>
      </c>
      <c r="C2487" s="94">
        <v>24087.976</v>
      </c>
      <c r="D2487" s="94">
        <v>24088.609</v>
      </c>
      <c r="E2487" s="94">
        <v>0.633</v>
      </c>
      <c r="F2487" s="94">
        <v>0.0</v>
      </c>
      <c r="G2487" s="94" t="s">
        <v>51</v>
      </c>
    </row>
    <row r="2488" ht="15.75" hidden="1" customHeight="1">
      <c r="A2488" s="94" t="s">
        <v>274</v>
      </c>
      <c r="B2488" s="94" t="s">
        <v>189</v>
      </c>
      <c r="C2488" s="94">
        <v>24089.816</v>
      </c>
      <c r="D2488" s="94">
        <v>24090.413</v>
      </c>
      <c r="E2488" s="94">
        <v>0.597</v>
      </c>
      <c r="F2488" s="94">
        <v>0.0</v>
      </c>
      <c r="G2488" s="94" t="s">
        <v>51</v>
      </c>
    </row>
    <row r="2489" ht="15.75" hidden="1" customHeight="1">
      <c r="A2489" s="94" t="s">
        <v>274</v>
      </c>
      <c r="B2489" s="94" t="s">
        <v>189</v>
      </c>
      <c r="C2489" s="94">
        <v>24091.416</v>
      </c>
      <c r="D2489" s="94">
        <v>24092.433</v>
      </c>
      <c r="E2489" s="94">
        <v>1.017</v>
      </c>
      <c r="F2489" s="94">
        <v>0.0</v>
      </c>
      <c r="G2489" s="94" t="s">
        <v>51</v>
      </c>
    </row>
    <row r="2490" ht="15.75" hidden="1" customHeight="1">
      <c r="A2490" s="94" t="s">
        <v>274</v>
      </c>
      <c r="B2490" s="94" t="s">
        <v>189</v>
      </c>
      <c r="C2490" s="94">
        <v>24093.191</v>
      </c>
      <c r="D2490" s="94">
        <v>24094.034</v>
      </c>
      <c r="E2490" s="94">
        <v>0.843</v>
      </c>
      <c r="F2490" s="94">
        <v>0.0</v>
      </c>
      <c r="G2490" s="94" t="s">
        <v>51</v>
      </c>
    </row>
    <row r="2491" ht="15.75" hidden="1" customHeight="1">
      <c r="A2491" s="94" t="s">
        <v>274</v>
      </c>
      <c r="B2491" s="94" t="s">
        <v>189</v>
      </c>
      <c r="C2491" s="94">
        <v>24108.549</v>
      </c>
      <c r="D2491" s="94">
        <v>24109.27</v>
      </c>
      <c r="E2491" s="94">
        <v>0.721</v>
      </c>
      <c r="F2491" s="94">
        <v>0.0</v>
      </c>
      <c r="G2491" s="94" t="s">
        <v>51</v>
      </c>
    </row>
    <row r="2492" ht="15.75" hidden="1" customHeight="1">
      <c r="A2492" s="94" t="s">
        <v>274</v>
      </c>
      <c r="B2492" s="94" t="s">
        <v>189</v>
      </c>
      <c r="C2492" s="94">
        <v>24113.101</v>
      </c>
      <c r="D2492" s="94">
        <v>24113.582</v>
      </c>
      <c r="E2492" s="94">
        <v>0.481</v>
      </c>
      <c r="F2492" s="94">
        <v>0.0</v>
      </c>
      <c r="G2492" s="94" t="s">
        <v>51</v>
      </c>
    </row>
    <row r="2493" ht="15.75" hidden="1" customHeight="1">
      <c r="A2493" s="94" t="s">
        <v>274</v>
      </c>
      <c r="B2493" s="94" t="s">
        <v>189</v>
      </c>
      <c r="C2493" s="94">
        <v>24114.089</v>
      </c>
      <c r="D2493" s="94">
        <v>24114.887</v>
      </c>
      <c r="E2493" s="94">
        <v>0.798</v>
      </c>
      <c r="F2493" s="94">
        <v>0.0</v>
      </c>
      <c r="G2493" s="94" t="s">
        <v>51</v>
      </c>
    </row>
    <row r="2494" ht="15.75" hidden="1" customHeight="1">
      <c r="A2494" s="94" t="s">
        <v>274</v>
      </c>
      <c r="B2494" s="94" t="s">
        <v>189</v>
      </c>
      <c r="C2494" s="94">
        <v>24115.568</v>
      </c>
      <c r="D2494" s="94">
        <v>24116.559</v>
      </c>
      <c r="E2494" s="94">
        <v>0.991</v>
      </c>
      <c r="F2494" s="94">
        <v>0.0</v>
      </c>
      <c r="G2494" s="94" t="s">
        <v>51</v>
      </c>
    </row>
    <row r="2495" ht="15.75" hidden="1" customHeight="1">
      <c r="A2495" s="94" t="s">
        <v>274</v>
      </c>
      <c r="B2495" s="94" t="s">
        <v>189</v>
      </c>
      <c r="C2495" s="94">
        <v>24117.062</v>
      </c>
      <c r="D2495" s="94">
        <v>24117.789</v>
      </c>
      <c r="E2495" s="94">
        <v>0.727</v>
      </c>
      <c r="F2495" s="94">
        <v>0.0</v>
      </c>
      <c r="G2495" s="94" t="s">
        <v>51</v>
      </c>
    </row>
    <row r="2496" ht="15.75" hidden="1" customHeight="1">
      <c r="A2496" s="94" t="s">
        <v>274</v>
      </c>
      <c r="B2496" s="94" t="s">
        <v>189</v>
      </c>
      <c r="C2496" s="94">
        <v>39061.617</v>
      </c>
      <c r="D2496" s="94">
        <v>39062.744</v>
      </c>
      <c r="E2496" s="94">
        <v>1.127</v>
      </c>
      <c r="F2496" s="94">
        <v>0.0</v>
      </c>
      <c r="G2496" s="94" t="s">
        <v>51</v>
      </c>
    </row>
    <row r="2497" ht="15.75" hidden="1" customHeight="1">
      <c r="A2497" s="94" t="s">
        <v>274</v>
      </c>
      <c r="B2497" s="94" t="s">
        <v>189</v>
      </c>
      <c r="C2497" s="94">
        <v>39064.761</v>
      </c>
      <c r="D2497" s="94">
        <v>39065.966</v>
      </c>
      <c r="E2497" s="94">
        <v>1.205</v>
      </c>
      <c r="F2497" s="94">
        <v>0.0</v>
      </c>
      <c r="G2497" s="94" t="s">
        <v>51</v>
      </c>
    </row>
    <row r="2498" ht="15.75" hidden="1" customHeight="1">
      <c r="A2498" s="94" t="s">
        <v>274</v>
      </c>
      <c r="B2498" s="94" t="s">
        <v>189</v>
      </c>
      <c r="C2498" s="94">
        <v>39066.275</v>
      </c>
      <c r="D2498" s="94">
        <v>39067.038</v>
      </c>
      <c r="E2498" s="94">
        <v>0.763</v>
      </c>
      <c r="F2498" s="94">
        <v>0.0</v>
      </c>
      <c r="G2498" s="94" t="s">
        <v>51</v>
      </c>
    </row>
    <row r="2499" ht="15.75" hidden="1" customHeight="1">
      <c r="A2499" s="94" t="s">
        <v>274</v>
      </c>
      <c r="B2499" s="94" t="s">
        <v>189</v>
      </c>
      <c r="C2499" s="94">
        <v>39071.811</v>
      </c>
      <c r="D2499" s="94">
        <v>39072.598</v>
      </c>
      <c r="E2499" s="94">
        <v>0.787</v>
      </c>
      <c r="F2499" s="94">
        <v>0.0</v>
      </c>
      <c r="G2499" s="94" t="s">
        <v>51</v>
      </c>
    </row>
    <row r="2500" ht="15.75" hidden="1" customHeight="1">
      <c r="A2500" s="94" t="s">
        <v>274</v>
      </c>
      <c r="B2500" s="94" t="s">
        <v>189</v>
      </c>
      <c r="C2500" s="94">
        <v>39072.838</v>
      </c>
      <c r="D2500" s="94">
        <v>39073.824</v>
      </c>
      <c r="E2500" s="94">
        <v>0.986</v>
      </c>
      <c r="F2500" s="94">
        <v>0.0</v>
      </c>
      <c r="G2500" s="94" t="s">
        <v>51</v>
      </c>
    </row>
    <row r="2501" ht="15.75" hidden="1" customHeight="1">
      <c r="A2501" s="94" t="s">
        <v>274</v>
      </c>
      <c r="B2501" s="94" t="s">
        <v>189</v>
      </c>
      <c r="C2501" s="94">
        <v>39081.188</v>
      </c>
      <c r="D2501" s="94">
        <v>39082.322</v>
      </c>
      <c r="E2501" s="94">
        <v>1.134</v>
      </c>
      <c r="F2501" s="94">
        <v>0.0</v>
      </c>
      <c r="G2501" s="94" t="s">
        <v>51</v>
      </c>
    </row>
    <row r="2502" ht="15.75" hidden="1" customHeight="1">
      <c r="A2502" s="94" t="s">
        <v>274</v>
      </c>
      <c r="B2502" s="94" t="s">
        <v>189</v>
      </c>
      <c r="C2502" s="94">
        <v>39467.664</v>
      </c>
      <c r="D2502" s="94">
        <v>39468.494</v>
      </c>
      <c r="E2502" s="94">
        <v>0.83</v>
      </c>
      <c r="F2502" s="94">
        <v>0.0</v>
      </c>
      <c r="G2502" s="94" t="s">
        <v>51</v>
      </c>
    </row>
    <row r="2503" ht="15.75" hidden="1" customHeight="1">
      <c r="A2503" s="94" t="s">
        <v>274</v>
      </c>
      <c r="B2503" s="94" t="s">
        <v>189</v>
      </c>
      <c r="C2503" s="94">
        <v>39472.257</v>
      </c>
      <c r="D2503" s="94">
        <v>39472.976</v>
      </c>
      <c r="E2503" s="94">
        <v>0.719</v>
      </c>
      <c r="F2503" s="94">
        <v>0.0</v>
      </c>
      <c r="G2503" s="94" t="s">
        <v>51</v>
      </c>
    </row>
    <row r="2504" ht="15.75" customHeight="1">
      <c r="A2504" s="94" t="s">
        <v>194</v>
      </c>
      <c r="B2504" s="94" t="s">
        <v>200</v>
      </c>
      <c r="C2504" s="94">
        <v>2350.015</v>
      </c>
      <c r="D2504" s="94">
        <v>2351.18</v>
      </c>
      <c r="E2504" s="94">
        <v>1.165</v>
      </c>
      <c r="F2504" s="94" t="s">
        <v>259</v>
      </c>
      <c r="G2504" s="94" t="s">
        <v>51</v>
      </c>
    </row>
    <row r="2505" ht="15.75" customHeight="1">
      <c r="A2505" s="94" t="s">
        <v>194</v>
      </c>
      <c r="B2505" s="94" t="s">
        <v>200</v>
      </c>
      <c r="C2505" s="94">
        <v>2351.549</v>
      </c>
      <c r="D2505" s="94">
        <v>2352.037</v>
      </c>
      <c r="E2505" s="94">
        <v>0.488</v>
      </c>
      <c r="F2505" s="94" t="s">
        <v>260</v>
      </c>
      <c r="G2505" s="94" t="s">
        <v>51</v>
      </c>
    </row>
    <row r="2506" ht="15.75" customHeight="1">
      <c r="A2506" s="94" t="s">
        <v>194</v>
      </c>
      <c r="B2506" s="94" t="s">
        <v>200</v>
      </c>
      <c r="C2506" s="94">
        <v>2353.356</v>
      </c>
      <c r="D2506" s="94">
        <v>2354.959</v>
      </c>
      <c r="E2506" s="94">
        <v>1.603</v>
      </c>
      <c r="F2506" s="94" t="s">
        <v>259</v>
      </c>
      <c r="G2506" s="94" t="s">
        <v>51</v>
      </c>
    </row>
    <row r="2507" ht="15.75" customHeight="1">
      <c r="A2507" s="94" t="s">
        <v>194</v>
      </c>
      <c r="B2507" s="94" t="s">
        <v>200</v>
      </c>
      <c r="C2507" s="94">
        <v>2355.345</v>
      </c>
      <c r="D2507" s="94">
        <v>2356.639</v>
      </c>
      <c r="E2507" s="94">
        <v>1.294</v>
      </c>
      <c r="F2507" s="94" t="s">
        <v>259</v>
      </c>
      <c r="G2507" s="94" t="s">
        <v>51</v>
      </c>
    </row>
    <row r="2508" ht="15.75" customHeight="1">
      <c r="A2508" s="94" t="s">
        <v>194</v>
      </c>
      <c r="B2508" s="94" t="s">
        <v>200</v>
      </c>
      <c r="C2508" s="94">
        <v>2360.667</v>
      </c>
      <c r="D2508" s="94">
        <v>2362.038</v>
      </c>
      <c r="E2508" s="94">
        <v>1.371</v>
      </c>
      <c r="F2508" s="94" t="s">
        <v>259</v>
      </c>
      <c r="G2508" s="94" t="s">
        <v>51</v>
      </c>
    </row>
    <row r="2509" ht="15.75" customHeight="1">
      <c r="A2509" s="94" t="s">
        <v>194</v>
      </c>
      <c r="B2509" s="94" t="s">
        <v>200</v>
      </c>
      <c r="C2509" s="94">
        <v>2363.256</v>
      </c>
      <c r="D2509" s="94">
        <v>2364.507</v>
      </c>
      <c r="E2509" s="94">
        <v>1.251</v>
      </c>
      <c r="F2509" s="94" t="s">
        <v>259</v>
      </c>
      <c r="G2509" s="94" t="s">
        <v>51</v>
      </c>
    </row>
    <row r="2510" ht="15.75" customHeight="1">
      <c r="A2510" s="94" t="s">
        <v>194</v>
      </c>
      <c r="B2510" s="94" t="s">
        <v>200</v>
      </c>
      <c r="C2510" s="94">
        <v>2374.604</v>
      </c>
      <c r="D2510" s="94">
        <v>2375.329</v>
      </c>
      <c r="E2510" s="94">
        <v>0.725</v>
      </c>
      <c r="F2510" s="94" t="s">
        <v>259</v>
      </c>
      <c r="G2510" s="94" t="s">
        <v>51</v>
      </c>
    </row>
    <row r="2511" ht="15.75" customHeight="1">
      <c r="A2511" s="94" t="s">
        <v>194</v>
      </c>
      <c r="B2511" s="94" t="s">
        <v>200</v>
      </c>
      <c r="C2511" s="94">
        <v>2378.069</v>
      </c>
      <c r="D2511" s="94">
        <v>2379.625</v>
      </c>
      <c r="E2511" s="94">
        <v>1.556</v>
      </c>
      <c r="F2511" s="94" t="s">
        <v>259</v>
      </c>
      <c r="G2511" s="94" t="s">
        <v>51</v>
      </c>
    </row>
    <row r="2512" ht="15.75" customHeight="1">
      <c r="A2512" s="94" t="s">
        <v>194</v>
      </c>
      <c r="B2512" s="94" t="s">
        <v>200</v>
      </c>
      <c r="C2512" s="94">
        <v>2380.782</v>
      </c>
      <c r="D2512" s="94">
        <v>2382.464</v>
      </c>
      <c r="E2512" s="94">
        <v>1.682</v>
      </c>
      <c r="F2512" s="94" t="s">
        <v>259</v>
      </c>
      <c r="G2512" s="94" t="s">
        <v>51</v>
      </c>
    </row>
    <row r="2513" ht="15.75" customHeight="1">
      <c r="A2513" s="94" t="s">
        <v>194</v>
      </c>
      <c r="B2513" s="94" t="s">
        <v>200</v>
      </c>
      <c r="C2513" s="94">
        <v>2386.16</v>
      </c>
      <c r="D2513" s="94">
        <v>2388.95</v>
      </c>
      <c r="E2513" s="94">
        <v>2.79</v>
      </c>
      <c r="F2513" s="94" t="s">
        <v>259</v>
      </c>
      <c r="G2513" s="94" t="s">
        <v>51</v>
      </c>
    </row>
    <row r="2514" ht="15.75" customHeight="1">
      <c r="A2514" s="94" t="s">
        <v>194</v>
      </c>
      <c r="B2514" s="94" t="s">
        <v>200</v>
      </c>
      <c r="C2514" s="94">
        <v>2389.644</v>
      </c>
      <c r="D2514" s="94">
        <v>2390.29</v>
      </c>
      <c r="E2514" s="94">
        <v>0.646</v>
      </c>
      <c r="F2514" s="94" t="s">
        <v>259</v>
      </c>
      <c r="G2514" s="94" t="s">
        <v>51</v>
      </c>
    </row>
    <row r="2515" ht="15.75" customHeight="1">
      <c r="A2515" s="94" t="s">
        <v>194</v>
      </c>
      <c r="B2515" s="94" t="s">
        <v>200</v>
      </c>
      <c r="C2515" s="94">
        <v>2392.53</v>
      </c>
      <c r="D2515" s="94">
        <v>2393.181</v>
      </c>
      <c r="E2515" s="94">
        <v>0.651</v>
      </c>
      <c r="F2515" s="94" t="s">
        <v>259</v>
      </c>
      <c r="G2515" s="94" t="s">
        <v>51</v>
      </c>
    </row>
    <row r="2516" ht="15.75" customHeight="1">
      <c r="A2516" s="94" t="s">
        <v>194</v>
      </c>
      <c r="B2516" s="94" t="s">
        <v>200</v>
      </c>
      <c r="C2516" s="94">
        <v>2397.238</v>
      </c>
      <c r="D2516" s="94">
        <v>2398.164</v>
      </c>
      <c r="E2516" s="94">
        <v>0.926</v>
      </c>
      <c r="F2516" s="94" t="s">
        <v>259</v>
      </c>
      <c r="G2516" s="94" t="s">
        <v>51</v>
      </c>
    </row>
    <row r="2517" ht="15.75" customHeight="1">
      <c r="A2517" s="94" t="s">
        <v>194</v>
      </c>
      <c r="B2517" s="94" t="s">
        <v>200</v>
      </c>
      <c r="C2517" s="94">
        <v>6301.993</v>
      </c>
      <c r="D2517" s="94">
        <v>6308.189</v>
      </c>
      <c r="E2517" s="94">
        <v>6.196</v>
      </c>
      <c r="F2517" s="94" t="s">
        <v>259</v>
      </c>
      <c r="G2517" s="94" t="s">
        <v>51</v>
      </c>
    </row>
    <row r="2518" ht="15.75" customHeight="1">
      <c r="A2518" s="94" t="s">
        <v>194</v>
      </c>
      <c r="B2518" s="94" t="s">
        <v>200</v>
      </c>
      <c r="C2518" s="94">
        <v>6323.77</v>
      </c>
      <c r="D2518" s="94">
        <v>6324.631</v>
      </c>
      <c r="E2518" s="94">
        <v>0.861</v>
      </c>
      <c r="F2518" s="94" t="s">
        <v>259</v>
      </c>
      <c r="G2518" s="94" t="s">
        <v>51</v>
      </c>
    </row>
    <row r="2519" ht="15.75" customHeight="1">
      <c r="A2519" s="94" t="s">
        <v>194</v>
      </c>
      <c r="B2519" s="94" t="s">
        <v>200</v>
      </c>
      <c r="C2519" s="94">
        <v>6342.915</v>
      </c>
      <c r="D2519" s="94">
        <v>6343.131</v>
      </c>
      <c r="E2519" s="94">
        <v>0.216</v>
      </c>
      <c r="F2519" s="94" t="s">
        <v>259</v>
      </c>
      <c r="G2519" s="94" t="s">
        <v>51</v>
      </c>
    </row>
    <row r="2520" ht="15.75" customHeight="1">
      <c r="A2520" s="94" t="s">
        <v>194</v>
      </c>
      <c r="B2520" s="94" t="s">
        <v>200</v>
      </c>
      <c r="C2520" s="94">
        <v>6345.338</v>
      </c>
      <c r="D2520" s="94">
        <v>6346.133</v>
      </c>
      <c r="E2520" s="94">
        <v>0.795</v>
      </c>
      <c r="F2520" s="94" t="s">
        <v>259</v>
      </c>
      <c r="G2520" s="94" t="s">
        <v>51</v>
      </c>
    </row>
    <row r="2521" ht="15.75" customHeight="1">
      <c r="A2521" s="94" t="s">
        <v>194</v>
      </c>
      <c r="B2521" s="94" t="s">
        <v>200</v>
      </c>
      <c r="C2521" s="94">
        <v>6347.508</v>
      </c>
      <c r="D2521" s="94">
        <v>6348.618</v>
      </c>
      <c r="E2521" s="94">
        <v>1.11</v>
      </c>
      <c r="F2521" s="94" t="s">
        <v>259</v>
      </c>
      <c r="G2521" s="94" t="s">
        <v>51</v>
      </c>
    </row>
    <row r="2522" ht="15.75" customHeight="1">
      <c r="A2522" s="94" t="s">
        <v>194</v>
      </c>
      <c r="B2522" s="94" t="s">
        <v>200</v>
      </c>
      <c r="C2522" s="94">
        <v>6350.262</v>
      </c>
      <c r="D2522" s="94">
        <v>6350.829</v>
      </c>
      <c r="E2522" s="94">
        <v>0.567</v>
      </c>
      <c r="F2522" s="94" t="s">
        <v>257</v>
      </c>
      <c r="G2522" s="94" t="s">
        <v>51</v>
      </c>
    </row>
    <row r="2523" ht="15.75" customHeight="1">
      <c r="A2523" s="94" t="s">
        <v>194</v>
      </c>
      <c r="B2523" s="94" t="s">
        <v>200</v>
      </c>
      <c r="C2523" s="94">
        <v>17714.964</v>
      </c>
      <c r="D2523" s="94">
        <v>17715.879</v>
      </c>
      <c r="E2523" s="94">
        <v>0.915</v>
      </c>
      <c r="F2523" s="94" t="s">
        <v>259</v>
      </c>
      <c r="G2523" s="94" t="s">
        <v>51</v>
      </c>
    </row>
    <row r="2524" ht="15.75" customHeight="1">
      <c r="A2524" s="94" t="s">
        <v>194</v>
      </c>
      <c r="B2524" s="94" t="s">
        <v>200</v>
      </c>
      <c r="C2524" s="94">
        <v>24060.746</v>
      </c>
      <c r="D2524" s="94">
        <v>24064.591</v>
      </c>
      <c r="E2524" s="94">
        <v>3.845</v>
      </c>
      <c r="F2524" s="94" t="s">
        <v>259</v>
      </c>
      <c r="G2524" s="94" t="s">
        <v>51</v>
      </c>
    </row>
    <row r="2525" ht="15.75" customHeight="1">
      <c r="A2525" s="94" t="s">
        <v>194</v>
      </c>
      <c r="B2525" s="94" t="s">
        <v>200</v>
      </c>
      <c r="C2525" s="94">
        <v>24069.404</v>
      </c>
      <c r="D2525" s="94">
        <v>24072.274</v>
      </c>
      <c r="E2525" s="94">
        <v>2.87</v>
      </c>
      <c r="F2525" s="94" t="s">
        <v>259</v>
      </c>
      <c r="G2525" s="94" t="s">
        <v>51</v>
      </c>
    </row>
    <row r="2526" ht="15.75" customHeight="1">
      <c r="A2526" s="94" t="s">
        <v>194</v>
      </c>
      <c r="B2526" s="94" t="s">
        <v>200</v>
      </c>
      <c r="C2526" s="94">
        <v>24072.908</v>
      </c>
      <c r="D2526" s="94">
        <v>24073.884</v>
      </c>
      <c r="E2526" s="94">
        <v>0.976</v>
      </c>
      <c r="F2526" s="94" t="s">
        <v>257</v>
      </c>
      <c r="G2526" s="94" t="s">
        <v>51</v>
      </c>
    </row>
    <row r="2527" ht="15.75" customHeight="1">
      <c r="A2527" s="94" t="s">
        <v>194</v>
      </c>
      <c r="B2527" s="94" t="s">
        <v>200</v>
      </c>
      <c r="C2527" s="94">
        <v>24080.039</v>
      </c>
      <c r="D2527" s="94">
        <v>24080.641</v>
      </c>
      <c r="E2527" s="94">
        <v>0.602</v>
      </c>
      <c r="F2527" s="94" t="s">
        <v>257</v>
      </c>
      <c r="G2527" s="94" t="s">
        <v>51</v>
      </c>
    </row>
    <row r="2528" ht="15.75" customHeight="1">
      <c r="A2528" s="94" t="s">
        <v>194</v>
      </c>
      <c r="B2528" s="94" t="s">
        <v>200</v>
      </c>
      <c r="C2528" s="94">
        <v>24081.018</v>
      </c>
      <c r="D2528" s="94">
        <v>24082.351</v>
      </c>
      <c r="E2528" s="94">
        <v>1.333</v>
      </c>
      <c r="F2528" s="94" t="s">
        <v>259</v>
      </c>
      <c r="G2528" s="94" t="s">
        <v>51</v>
      </c>
    </row>
    <row r="2529" ht="15.75" customHeight="1">
      <c r="A2529" s="94" t="s">
        <v>194</v>
      </c>
      <c r="B2529" s="94" t="s">
        <v>200</v>
      </c>
      <c r="C2529" s="94">
        <v>24105.488</v>
      </c>
      <c r="D2529" s="94">
        <v>24106.094</v>
      </c>
      <c r="E2529" s="94">
        <v>0.606</v>
      </c>
      <c r="F2529" s="94" t="s">
        <v>259</v>
      </c>
      <c r="G2529" s="94" t="s">
        <v>51</v>
      </c>
    </row>
    <row r="2530" ht="15.75" customHeight="1">
      <c r="A2530" s="94" t="s">
        <v>194</v>
      </c>
      <c r="B2530" s="94" t="s">
        <v>200</v>
      </c>
      <c r="C2530" s="94">
        <v>28441.423</v>
      </c>
      <c r="D2530" s="94">
        <v>28444.201</v>
      </c>
      <c r="E2530" s="94">
        <v>2.778</v>
      </c>
      <c r="F2530" s="94" t="s">
        <v>259</v>
      </c>
      <c r="G2530" s="94" t="s">
        <v>51</v>
      </c>
    </row>
    <row r="2531" ht="15.75" customHeight="1">
      <c r="A2531" s="94" t="s">
        <v>194</v>
      </c>
      <c r="B2531" s="94" t="s">
        <v>200</v>
      </c>
      <c r="C2531" s="94">
        <v>28450.923</v>
      </c>
      <c r="D2531" s="94">
        <v>28451.672</v>
      </c>
      <c r="E2531" s="94">
        <v>0.749</v>
      </c>
      <c r="F2531" s="94" t="s">
        <v>259</v>
      </c>
      <c r="G2531" s="94" t="s">
        <v>51</v>
      </c>
    </row>
    <row r="2532" ht="15.75" customHeight="1">
      <c r="A2532" s="94" t="s">
        <v>194</v>
      </c>
      <c r="B2532" s="94" t="s">
        <v>200</v>
      </c>
      <c r="C2532" s="94">
        <v>28466.915</v>
      </c>
      <c r="D2532" s="94">
        <v>28468.554</v>
      </c>
      <c r="E2532" s="94">
        <v>1.639</v>
      </c>
      <c r="F2532" s="94" t="s">
        <v>259</v>
      </c>
      <c r="G2532" s="94" t="s">
        <v>51</v>
      </c>
    </row>
    <row r="2533" ht="15.75" customHeight="1">
      <c r="A2533" s="94" t="s">
        <v>194</v>
      </c>
      <c r="B2533" s="94" t="s">
        <v>200</v>
      </c>
      <c r="C2533" s="94">
        <v>28475.446</v>
      </c>
      <c r="D2533" s="94">
        <v>28476.261</v>
      </c>
      <c r="E2533" s="94">
        <v>0.815</v>
      </c>
      <c r="F2533" s="94" t="s">
        <v>259</v>
      </c>
      <c r="G2533" s="94" t="s">
        <v>51</v>
      </c>
    </row>
    <row r="2534" ht="15.75" customHeight="1">
      <c r="A2534" s="94" t="s">
        <v>194</v>
      </c>
      <c r="B2534" s="94" t="s">
        <v>200</v>
      </c>
      <c r="C2534" s="94">
        <v>28478.324</v>
      </c>
      <c r="D2534" s="94">
        <v>28482.6</v>
      </c>
      <c r="E2534" s="94">
        <v>4.276</v>
      </c>
      <c r="F2534" s="94" t="s">
        <v>259</v>
      </c>
      <c r="G2534" s="94" t="s">
        <v>51</v>
      </c>
    </row>
    <row r="2535" ht="15.75" customHeight="1">
      <c r="A2535" s="94" t="s">
        <v>194</v>
      </c>
      <c r="B2535" s="94" t="s">
        <v>200</v>
      </c>
      <c r="C2535" s="94">
        <v>28485.942</v>
      </c>
      <c r="D2535" s="94">
        <v>28486.911</v>
      </c>
      <c r="E2535" s="94">
        <v>0.969</v>
      </c>
      <c r="F2535" s="94" t="s">
        <v>257</v>
      </c>
      <c r="G2535" s="94" t="s">
        <v>51</v>
      </c>
    </row>
    <row r="2536" ht="15.75" customHeight="1">
      <c r="A2536" s="94" t="s">
        <v>194</v>
      </c>
      <c r="B2536" s="94" t="s">
        <v>200</v>
      </c>
      <c r="C2536" s="94">
        <v>28488.772</v>
      </c>
      <c r="D2536" s="94">
        <v>28489.192</v>
      </c>
      <c r="E2536" s="94">
        <v>0.42</v>
      </c>
      <c r="F2536" s="94" t="s">
        <v>259</v>
      </c>
      <c r="G2536" s="94" t="s">
        <v>51</v>
      </c>
    </row>
    <row r="2537" ht="15.75" customHeight="1">
      <c r="A2537" s="94" t="s">
        <v>194</v>
      </c>
      <c r="B2537" s="94" t="s">
        <v>200</v>
      </c>
      <c r="C2537" s="94">
        <v>28491.364</v>
      </c>
      <c r="D2537" s="94">
        <v>28492.051</v>
      </c>
      <c r="E2537" s="94">
        <v>0.687</v>
      </c>
      <c r="F2537" s="94" t="s">
        <v>257</v>
      </c>
      <c r="G2537" s="94" t="s">
        <v>51</v>
      </c>
    </row>
    <row r="2538" ht="15.75" customHeight="1">
      <c r="A2538" s="94" t="s">
        <v>194</v>
      </c>
      <c r="B2538" s="94" t="s">
        <v>200</v>
      </c>
      <c r="C2538" s="94">
        <v>30906.853</v>
      </c>
      <c r="D2538" s="94">
        <v>30908.427</v>
      </c>
      <c r="E2538" s="94">
        <v>1.574</v>
      </c>
      <c r="F2538" s="94" t="s">
        <v>257</v>
      </c>
      <c r="G2538" s="94" t="s">
        <v>51</v>
      </c>
    </row>
    <row r="2539" ht="15.75" customHeight="1">
      <c r="A2539" s="94" t="s">
        <v>194</v>
      </c>
      <c r="B2539" s="94" t="s">
        <v>200</v>
      </c>
      <c r="C2539" s="94">
        <v>39464.007</v>
      </c>
      <c r="D2539" s="94">
        <v>39466.807</v>
      </c>
      <c r="E2539" s="94">
        <v>2.8</v>
      </c>
      <c r="F2539" s="94" t="s">
        <v>259</v>
      </c>
      <c r="G2539" s="94" t="s">
        <v>51</v>
      </c>
    </row>
    <row r="2540" ht="15.75" customHeight="1">
      <c r="A2540" s="94" t="s">
        <v>194</v>
      </c>
      <c r="B2540" s="94" t="s">
        <v>200</v>
      </c>
      <c r="C2540" s="94">
        <v>39467.042</v>
      </c>
      <c r="D2540" s="94">
        <v>39467.532</v>
      </c>
      <c r="E2540" s="94">
        <v>0.49</v>
      </c>
      <c r="F2540" s="94" t="s">
        <v>30</v>
      </c>
      <c r="G2540" s="94" t="s">
        <v>51</v>
      </c>
    </row>
    <row r="2541" ht="15.75" customHeight="1">
      <c r="A2541" s="94" t="s">
        <v>198</v>
      </c>
      <c r="B2541" s="94" t="s">
        <v>198</v>
      </c>
      <c r="C2541" s="94">
        <v>17700.164</v>
      </c>
      <c r="D2541" s="94">
        <v>17701.358</v>
      </c>
      <c r="E2541" s="94">
        <v>1.194</v>
      </c>
      <c r="F2541" s="94" t="s">
        <v>288</v>
      </c>
      <c r="G2541" s="94" t="s">
        <v>51</v>
      </c>
    </row>
    <row r="2542" ht="15.75" customHeight="1">
      <c r="A2542" s="94" t="s">
        <v>198</v>
      </c>
      <c r="B2542" s="94" t="s">
        <v>198</v>
      </c>
      <c r="C2542" s="94">
        <v>17704.349</v>
      </c>
      <c r="D2542" s="94">
        <v>17706.05</v>
      </c>
      <c r="E2542" s="94">
        <v>1.701</v>
      </c>
      <c r="F2542" s="94" t="s">
        <v>776</v>
      </c>
      <c r="G2542" s="94" t="s">
        <v>51</v>
      </c>
    </row>
    <row r="2543" ht="15.75" customHeight="1">
      <c r="A2543" s="94" t="s">
        <v>198</v>
      </c>
      <c r="B2543" s="94" t="s">
        <v>198</v>
      </c>
      <c r="C2543" s="94">
        <v>17717.792</v>
      </c>
      <c r="D2543" s="94">
        <v>17720.076</v>
      </c>
      <c r="E2543" s="94">
        <v>2.284</v>
      </c>
      <c r="F2543" s="94" t="s">
        <v>777</v>
      </c>
      <c r="G2543" s="94" t="s">
        <v>51</v>
      </c>
    </row>
    <row r="2544" ht="15.75" customHeight="1">
      <c r="A2544" s="94" t="s">
        <v>198</v>
      </c>
      <c r="B2544" s="94" t="s">
        <v>198</v>
      </c>
      <c r="C2544" s="94">
        <v>17723.154</v>
      </c>
      <c r="D2544" s="94">
        <v>17723.937</v>
      </c>
      <c r="E2544" s="94">
        <v>0.783</v>
      </c>
      <c r="F2544" s="94" t="s">
        <v>778</v>
      </c>
      <c r="G2544" s="94" t="s">
        <v>51</v>
      </c>
    </row>
    <row r="2545" ht="15.75" customHeight="1">
      <c r="A2545" s="94" t="s">
        <v>198</v>
      </c>
      <c r="B2545" s="94" t="s">
        <v>198</v>
      </c>
      <c r="C2545" s="94">
        <v>17725.085</v>
      </c>
      <c r="D2545" s="94">
        <v>17725.686</v>
      </c>
      <c r="E2545" s="94">
        <v>0.601</v>
      </c>
      <c r="F2545" s="94" t="s">
        <v>779</v>
      </c>
      <c r="G2545" s="94" t="s">
        <v>51</v>
      </c>
    </row>
    <row r="2546" ht="15.75" customHeight="1">
      <c r="A2546" s="94" t="s">
        <v>198</v>
      </c>
      <c r="B2546" s="94" t="s">
        <v>198</v>
      </c>
      <c r="C2546" s="94">
        <v>17726.724</v>
      </c>
      <c r="D2546" s="94">
        <v>17728.186</v>
      </c>
      <c r="E2546" s="94">
        <v>1.462</v>
      </c>
      <c r="F2546" s="94" t="s">
        <v>780</v>
      </c>
      <c r="G2546" s="94" t="s">
        <v>51</v>
      </c>
    </row>
    <row r="2547" ht="15.75" customHeight="1">
      <c r="A2547" s="94" t="s">
        <v>198</v>
      </c>
      <c r="B2547" s="94" t="s">
        <v>198</v>
      </c>
      <c r="C2547" s="94">
        <v>17739.032</v>
      </c>
      <c r="D2547" s="94">
        <v>17740.107</v>
      </c>
      <c r="E2547" s="94">
        <v>1.075</v>
      </c>
      <c r="F2547" s="94" t="s">
        <v>288</v>
      </c>
      <c r="G2547" s="94" t="s">
        <v>51</v>
      </c>
    </row>
    <row r="2548" ht="15.75" customHeight="1">
      <c r="A2548" s="94" t="s">
        <v>198</v>
      </c>
      <c r="B2548" s="94" t="s">
        <v>198</v>
      </c>
      <c r="C2548" s="94">
        <v>17742.317</v>
      </c>
      <c r="D2548" s="94">
        <v>17744.733</v>
      </c>
      <c r="E2548" s="94">
        <v>2.416</v>
      </c>
      <c r="F2548" s="94" t="s">
        <v>781</v>
      </c>
      <c r="G2548" s="94" t="s">
        <v>51</v>
      </c>
    </row>
    <row r="2549" ht="15.75" customHeight="1">
      <c r="A2549" s="94" t="s">
        <v>198</v>
      </c>
      <c r="B2549" s="94" t="s">
        <v>198</v>
      </c>
      <c r="C2549" s="94">
        <v>17746.593</v>
      </c>
      <c r="D2549" s="94">
        <v>17747.24</v>
      </c>
      <c r="E2549" s="94">
        <v>0.647</v>
      </c>
      <c r="F2549" s="94" t="s">
        <v>288</v>
      </c>
      <c r="G2549" s="94" t="s">
        <v>51</v>
      </c>
    </row>
    <row r="2550" ht="15.75" customHeight="1">
      <c r="A2550" s="94" t="s">
        <v>198</v>
      </c>
      <c r="B2550" s="94" t="s">
        <v>198</v>
      </c>
      <c r="C2550" s="94">
        <v>17752.817</v>
      </c>
      <c r="D2550" s="94">
        <v>17754.491</v>
      </c>
      <c r="E2550" s="94">
        <v>1.674</v>
      </c>
      <c r="F2550" s="94" t="s">
        <v>782</v>
      </c>
      <c r="G2550" s="94" t="s">
        <v>51</v>
      </c>
    </row>
    <row r="2551" ht="15.75" customHeight="1">
      <c r="A2551" s="94" t="s">
        <v>198</v>
      </c>
      <c r="B2551" s="94" t="s">
        <v>198</v>
      </c>
      <c r="C2551" s="94">
        <v>24067.684</v>
      </c>
      <c r="D2551" s="94">
        <v>24069.382</v>
      </c>
      <c r="E2551" s="94">
        <v>1.698</v>
      </c>
      <c r="F2551" s="94" t="s">
        <v>783</v>
      </c>
      <c r="G2551" s="94" t="s">
        <v>51</v>
      </c>
    </row>
    <row r="2552" ht="15.75" customHeight="1">
      <c r="A2552" s="94" t="s">
        <v>198</v>
      </c>
      <c r="B2552" s="94" t="s">
        <v>198</v>
      </c>
      <c r="C2552" s="94">
        <v>24070.879</v>
      </c>
      <c r="D2552" s="94">
        <v>24071.721</v>
      </c>
      <c r="E2552" s="94">
        <v>0.842</v>
      </c>
      <c r="F2552" s="94" t="s">
        <v>288</v>
      </c>
      <c r="G2552" s="94" t="s">
        <v>51</v>
      </c>
    </row>
    <row r="2553" ht="15.75" customHeight="1">
      <c r="A2553" s="94" t="s">
        <v>198</v>
      </c>
      <c r="B2553" s="94" t="s">
        <v>198</v>
      </c>
      <c r="C2553" s="94">
        <v>24072.194</v>
      </c>
      <c r="D2553" s="94">
        <v>24073.061</v>
      </c>
      <c r="E2553" s="94">
        <v>0.867</v>
      </c>
      <c r="F2553" s="94" t="s">
        <v>288</v>
      </c>
      <c r="G2553" s="94" t="s">
        <v>51</v>
      </c>
    </row>
    <row r="2554" ht="15.75" customHeight="1">
      <c r="A2554" s="94" t="s">
        <v>198</v>
      </c>
      <c r="B2554" s="94" t="s">
        <v>198</v>
      </c>
      <c r="C2554" s="94">
        <v>24077.352</v>
      </c>
      <c r="D2554" s="94">
        <v>24078.192</v>
      </c>
      <c r="E2554" s="94">
        <v>0.84</v>
      </c>
      <c r="F2554" s="94" t="s">
        <v>288</v>
      </c>
      <c r="G2554" s="94" t="s">
        <v>51</v>
      </c>
    </row>
    <row r="2555" ht="15.75" customHeight="1">
      <c r="A2555" s="94" t="s">
        <v>198</v>
      </c>
      <c r="B2555" s="94" t="s">
        <v>198</v>
      </c>
      <c r="C2555" s="94">
        <v>24103.479</v>
      </c>
      <c r="D2555" s="94">
        <v>24105.344</v>
      </c>
      <c r="E2555" s="94">
        <v>1.865</v>
      </c>
      <c r="F2555" s="94" t="s">
        <v>288</v>
      </c>
      <c r="G2555" s="94" t="s">
        <v>51</v>
      </c>
    </row>
    <row r="2556" ht="15.75" customHeight="1">
      <c r="A2556" s="94" t="s">
        <v>198</v>
      </c>
      <c r="B2556" s="94" t="s">
        <v>198</v>
      </c>
      <c r="C2556" s="94">
        <v>24113.792</v>
      </c>
      <c r="D2556" s="94">
        <v>24116.951</v>
      </c>
      <c r="E2556" s="94">
        <v>3.159</v>
      </c>
      <c r="F2556" s="94" t="s">
        <v>288</v>
      </c>
      <c r="G2556" s="94" t="s">
        <v>51</v>
      </c>
    </row>
    <row r="2557" ht="15.75" customHeight="1">
      <c r="A2557" s="94" t="s">
        <v>198</v>
      </c>
      <c r="B2557" s="94" t="s">
        <v>198</v>
      </c>
      <c r="C2557" s="94">
        <v>28451.567</v>
      </c>
      <c r="D2557" s="94">
        <v>28452.212</v>
      </c>
      <c r="E2557" s="94">
        <v>0.645</v>
      </c>
      <c r="F2557" s="94" t="s">
        <v>784</v>
      </c>
      <c r="G2557" s="94" t="s">
        <v>51</v>
      </c>
    </row>
    <row r="2558" ht="15.75" customHeight="1">
      <c r="A2558" s="94" t="s">
        <v>198</v>
      </c>
      <c r="B2558" s="94" t="s">
        <v>198</v>
      </c>
      <c r="C2558" s="94">
        <v>28452.523</v>
      </c>
      <c r="D2558" s="94">
        <v>28455.184</v>
      </c>
      <c r="E2558" s="94">
        <v>2.661</v>
      </c>
      <c r="F2558" s="94" t="s">
        <v>785</v>
      </c>
      <c r="G2558" s="94" t="s">
        <v>51</v>
      </c>
    </row>
    <row r="2559" ht="15.75" customHeight="1">
      <c r="A2559" s="94" t="s">
        <v>198</v>
      </c>
      <c r="B2559" s="94" t="s">
        <v>198</v>
      </c>
      <c r="C2559" s="94">
        <v>30900.648</v>
      </c>
      <c r="D2559" s="94">
        <v>30901.302</v>
      </c>
      <c r="E2559" s="94">
        <v>0.654</v>
      </c>
      <c r="F2559" s="94" t="s">
        <v>287</v>
      </c>
      <c r="G2559" s="94" t="s">
        <v>51</v>
      </c>
    </row>
    <row r="2560" ht="15.75" customHeight="1">
      <c r="A2560" s="94" t="s">
        <v>198</v>
      </c>
      <c r="B2560" s="94" t="s">
        <v>198</v>
      </c>
      <c r="C2560" s="94">
        <v>30910.457</v>
      </c>
      <c r="D2560" s="94">
        <v>30912.081</v>
      </c>
      <c r="E2560" s="94">
        <v>1.624</v>
      </c>
      <c r="F2560" s="94" t="s">
        <v>786</v>
      </c>
      <c r="G2560" s="94" t="s">
        <v>51</v>
      </c>
    </row>
    <row r="2561" ht="15.75" customHeight="1">
      <c r="A2561" s="94" t="s">
        <v>198</v>
      </c>
      <c r="B2561" s="94" t="s">
        <v>198</v>
      </c>
      <c r="C2561" s="94">
        <v>30919.827</v>
      </c>
      <c r="D2561" s="94">
        <v>30923.35</v>
      </c>
      <c r="E2561" s="94">
        <v>3.523</v>
      </c>
      <c r="F2561" s="94" t="s">
        <v>787</v>
      </c>
      <c r="G2561" s="94" t="s">
        <v>51</v>
      </c>
    </row>
    <row r="2562" ht="15.75" customHeight="1">
      <c r="A2562" s="94" t="s">
        <v>198</v>
      </c>
      <c r="B2562" s="94" t="s">
        <v>198</v>
      </c>
      <c r="C2562" s="94">
        <v>30924.37</v>
      </c>
      <c r="D2562" s="94">
        <v>30926.808</v>
      </c>
      <c r="E2562" s="94">
        <v>2.438</v>
      </c>
      <c r="F2562" s="94" t="s">
        <v>788</v>
      </c>
      <c r="G2562" s="94" t="s">
        <v>51</v>
      </c>
    </row>
    <row r="2563" ht="15.75" customHeight="1">
      <c r="A2563" s="94" t="s">
        <v>198</v>
      </c>
      <c r="B2563" s="94" t="s">
        <v>198</v>
      </c>
      <c r="C2563" s="94">
        <v>30932.477</v>
      </c>
      <c r="D2563" s="94">
        <v>30933.426</v>
      </c>
      <c r="E2563" s="94">
        <v>0.949</v>
      </c>
      <c r="F2563" s="94" t="s">
        <v>789</v>
      </c>
      <c r="G2563" s="94" t="s">
        <v>51</v>
      </c>
    </row>
    <row r="2564" ht="15.75" customHeight="1">
      <c r="A2564" s="94" t="s">
        <v>198</v>
      </c>
      <c r="B2564" s="94" t="s">
        <v>198</v>
      </c>
      <c r="C2564" s="94">
        <v>30933.655</v>
      </c>
      <c r="D2564" s="94">
        <v>30935.011</v>
      </c>
      <c r="E2564" s="94">
        <v>1.356</v>
      </c>
      <c r="F2564" s="94" t="s">
        <v>790</v>
      </c>
      <c r="G2564" s="94" t="s">
        <v>51</v>
      </c>
    </row>
    <row r="2565" ht="15.75" customHeight="1">
      <c r="A2565" s="94" t="s">
        <v>198</v>
      </c>
      <c r="B2565" s="94" t="s">
        <v>198</v>
      </c>
      <c r="C2565" s="94">
        <v>30935.15</v>
      </c>
      <c r="D2565" s="94">
        <v>30936.219</v>
      </c>
      <c r="E2565" s="94">
        <v>1.069</v>
      </c>
      <c r="F2565" s="94" t="s">
        <v>791</v>
      </c>
      <c r="G2565" s="94" t="s">
        <v>51</v>
      </c>
    </row>
    <row r="2566" ht="15.75" customHeight="1">
      <c r="A2566" s="94" t="s">
        <v>198</v>
      </c>
      <c r="B2566" s="94" t="s">
        <v>198</v>
      </c>
      <c r="C2566" s="94">
        <v>30937.292</v>
      </c>
      <c r="D2566" s="94">
        <v>30940.415</v>
      </c>
      <c r="E2566" s="94">
        <v>3.123</v>
      </c>
      <c r="F2566" s="94" t="s">
        <v>792</v>
      </c>
      <c r="G2566" s="94" t="s">
        <v>51</v>
      </c>
    </row>
    <row r="2567" ht="15.75" customHeight="1">
      <c r="A2567" s="94" t="s">
        <v>198</v>
      </c>
      <c r="B2567" s="94" t="s">
        <v>198</v>
      </c>
      <c r="C2567" s="94">
        <v>30940.707</v>
      </c>
      <c r="D2567" s="94">
        <v>30941.67</v>
      </c>
      <c r="E2567" s="94">
        <v>0.963</v>
      </c>
      <c r="F2567" s="94" t="s">
        <v>361</v>
      </c>
      <c r="G2567" s="94" t="s">
        <v>51</v>
      </c>
    </row>
    <row r="2568" ht="15.75" customHeight="1">
      <c r="A2568" s="94" t="s">
        <v>198</v>
      </c>
      <c r="B2568" s="94" t="s">
        <v>198</v>
      </c>
      <c r="C2568" s="94">
        <v>30942.002</v>
      </c>
      <c r="D2568" s="94">
        <v>30943.852</v>
      </c>
      <c r="E2568" s="94">
        <v>1.85</v>
      </c>
      <c r="F2568" s="94" t="s">
        <v>288</v>
      </c>
      <c r="G2568" s="94" t="s">
        <v>51</v>
      </c>
    </row>
    <row r="2569" ht="15.75" customHeight="1">
      <c r="A2569" s="94" t="s">
        <v>198</v>
      </c>
      <c r="B2569" s="94" t="s">
        <v>198</v>
      </c>
      <c r="C2569" s="94">
        <v>30944.512</v>
      </c>
      <c r="D2569" s="94">
        <v>30945.305</v>
      </c>
      <c r="E2569" s="94">
        <v>0.793</v>
      </c>
      <c r="F2569" s="94" t="s">
        <v>793</v>
      </c>
      <c r="G2569" s="94" t="s">
        <v>51</v>
      </c>
    </row>
    <row r="2570" ht="15.75" customHeight="1">
      <c r="A2570" s="94" t="s">
        <v>198</v>
      </c>
      <c r="B2570" s="94" t="s">
        <v>198</v>
      </c>
      <c r="C2570" s="94">
        <v>30945.768</v>
      </c>
      <c r="D2570" s="94">
        <v>30947.397</v>
      </c>
      <c r="E2570" s="94">
        <v>1.629</v>
      </c>
      <c r="F2570" s="94" t="s">
        <v>794</v>
      </c>
      <c r="G2570" s="94" t="s">
        <v>51</v>
      </c>
    </row>
    <row r="2571" ht="15.75" customHeight="1">
      <c r="A2571" s="94" t="s">
        <v>198</v>
      </c>
      <c r="B2571" s="94" t="s">
        <v>198</v>
      </c>
      <c r="C2571" s="94">
        <v>30947.523</v>
      </c>
      <c r="D2571" s="94">
        <v>30949.294</v>
      </c>
      <c r="E2571" s="94">
        <v>1.771</v>
      </c>
      <c r="F2571" s="94" t="s">
        <v>795</v>
      </c>
      <c r="G2571" s="94" t="s">
        <v>51</v>
      </c>
    </row>
    <row r="2572" ht="15.75" customHeight="1">
      <c r="A2572" s="94" t="s">
        <v>198</v>
      </c>
      <c r="B2572" s="94" t="s">
        <v>198</v>
      </c>
      <c r="C2572" s="94">
        <v>30949.385</v>
      </c>
      <c r="D2572" s="94">
        <v>30952.98</v>
      </c>
      <c r="E2572" s="94">
        <v>3.595</v>
      </c>
      <c r="F2572" s="94" t="s">
        <v>796</v>
      </c>
      <c r="G2572" s="94" t="s">
        <v>51</v>
      </c>
    </row>
    <row r="2573" ht="15.75" customHeight="1">
      <c r="A2573" s="94" t="s">
        <v>198</v>
      </c>
      <c r="B2573" s="94" t="s">
        <v>198</v>
      </c>
      <c r="C2573" s="94">
        <v>30953.22</v>
      </c>
      <c r="D2573" s="94">
        <v>30954.101</v>
      </c>
      <c r="E2573" s="94">
        <v>0.881</v>
      </c>
      <c r="F2573" s="94" t="s">
        <v>797</v>
      </c>
      <c r="G2573" s="94" t="s">
        <v>51</v>
      </c>
    </row>
    <row r="2574" ht="15.75" customHeight="1">
      <c r="A2574" s="94" t="s">
        <v>198</v>
      </c>
      <c r="B2574" s="94" t="s">
        <v>198</v>
      </c>
      <c r="C2574" s="94">
        <v>30955.692</v>
      </c>
      <c r="D2574" s="94">
        <v>30956.56</v>
      </c>
      <c r="E2574" s="94">
        <v>0.868</v>
      </c>
      <c r="F2574" s="94" t="s">
        <v>798</v>
      </c>
      <c r="G2574" s="94" t="s">
        <v>51</v>
      </c>
    </row>
    <row r="2575" ht="15.75" customHeight="1">
      <c r="A2575" s="94" t="s">
        <v>198</v>
      </c>
      <c r="B2575" s="94" t="s">
        <v>198</v>
      </c>
      <c r="C2575" s="94">
        <v>30958.286</v>
      </c>
      <c r="D2575" s="94">
        <v>30959.7</v>
      </c>
      <c r="E2575" s="94">
        <v>1.414</v>
      </c>
      <c r="F2575" s="94" t="s">
        <v>799</v>
      </c>
      <c r="G2575" s="94" t="s">
        <v>51</v>
      </c>
    </row>
    <row r="2576" ht="15.75" customHeight="1">
      <c r="A2576" s="94" t="s">
        <v>198</v>
      </c>
      <c r="B2576" s="94" t="s">
        <v>198</v>
      </c>
      <c r="C2576" s="94">
        <v>39083.21</v>
      </c>
      <c r="D2576" s="94">
        <v>39087.234</v>
      </c>
      <c r="E2576" s="94">
        <v>4.024</v>
      </c>
      <c r="F2576" s="94" t="s">
        <v>800</v>
      </c>
      <c r="G2576" s="94" t="s">
        <v>51</v>
      </c>
    </row>
    <row r="2577" ht="15.75" customHeight="1">
      <c r="A2577" s="94" t="s">
        <v>198</v>
      </c>
      <c r="B2577" s="94" t="s">
        <v>198</v>
      </c>
      <c r="C2577" s="94">
        <v>39087.49</v>
      </c>
      <c r="D2577" s="94">
        <v>39088.668</v>
      </c>
      <c r="E2577" s="94">
        <v>1.178</v>
      </c>
      <c r="F2577" s="94" t="s">
        <v>801</v>
      </c>
      <c r="G2577" s="94" t="s">
        <v>51</v>
      </c>
    </row>
    <row r="2578" ht="15.75" customHeight="1">
      <c r="A2578" s="94" t="s">
        <v>198</v>
      </c>
      <c r="B2578" s="94" t="s">
        <v>198</v>
      </c>
      <c r="C2578" s="94">
        <v>39089.64</v>
      </c>
      <c r="D2578" s="94">
        <v>39092.777</v>
      </c>
      <c r="E2578" s="94">
        <v>3.137</v>
      </c>
      <c r="F2578" s="94" t="s">
        <v>802</v>
      </c>
      <c r="G2578" s="94" t="s">
        <v>51</v>
      </c>
    </row>
    <row r="2579" ht="15.75" customHeight="1">
      <c r="A2579" s="94" t="s">
        <v>198</v>
      </c>
      <c r="B2579" s="94" t="s">
        <v>198</v>
      </c>
      <c r="C2579" s="94">
        <v>39095.631</v>
      </c>
      <c r="D2579" s="94">
        <v>39099.071</v>
      </c>
      <c r="E2579" s="94">
        <v>3.44</v>
      </c>
      <c r="F2579" s="94" t="s">
        <v>803</v>
      </c>
      <c r="G2579" s="94" t="s">
        <v>51</v>
      </c>
    </row>
    <row r="2580" ht="15.75" customHeight="1">
      <c r="A2580" s="94" t="s">
        <v>198</v>
      </c>
      <c r="B2580" s="94" t="s">
        <v>198</v>
      </c>
      <c r="C2580" s="94">
        <v>39099.617</v>
      </c>
      <c r="D2580" s="94">
        <v>39101.056</v>
      </c>
      <c r="E2580" s="94">
        <v>1.439</v>
      </c>
      <c r="F2580" s="94" t="s">
        <v>804</v>
      </c>
      <c r="G2580" s="94" t="s">
        <v>51</v>
      </c>
    </row>
    <row r="2581" ht="15.75" customHeight="1">
      <c r="A2581" s="94" t="s">
        <v>198</v>
      </c>
      <c r="B2581" s="94" t="s">
        <v>198</v>
      </c>
      <c r="C2581" s="94">
        <v>39101.748</v>
      </c>
      <c r="D2581" s="94">
        <v>39105.598</v>
      </c>
      <c r="E2581" s="94">
        <v>3.85</v>
      </c>
      <c r="F2581" s="94" t="s">
        <v>805</v>
      </c>
      <c r="G2581" s="94" t="s">
        <v>51</v>
      </c>
    </row>
    <row r="2582" ht="15.75" customHeight="1">
      <c r="A2582" s="94" t="s">
        <v>198</v>
      </c>
      <c r="B2582" s="94" t="s">
        <v>198</v>
      </c>
      <c r="C2582" s="94">
        <v>39106.391</v>
      </c>
      <c r="D2582" s="94">
        <v>39108.136</v>
      </c>
      <c r="E2582" s="94">
        <v>1.745</v>
      </c>
      <c r="F2582" s="94" t="s">
        <v>806</v>
      </c>
      <c r="G2582" s="94" t="s">
        <v>51</v>
      </c>
    </row>
    <row r="2583" ht="15.75" customHeight="1">
      <c r="A2583" s="94" t="s">
        <v>198</v>
      </c>
      <c r="B2583" s="94" t="s">
        <v>198</v>
      </c>
      <c r="C2583" s="94">
        <v>39110.513</v>
      </c>
      <c r="D2583" s="94">
        <v>39111.713</v>
      </c>
      <c r="E2583" s="94">
        <v>1.2</v>
      </c>
      <c r="F2583" s="94" t="s">
        <v>807</v>
      </c>
      <c r="G2583" s="94" t="s">
        <v>51</v>
      </c>
    </row>
    <row r="2584" ht="15.75" customHeight="1">
      <c r="A2584" s="94" t="s">
        <v>198</v>
      </c>
      <c r="B2584" s="94" t="s">
        <v>198</v>
      </c>
      <c r="C2584" s="94">
        <v>39111.801</v>
      </c>
      <c r="D2584" s="94">
        <v>39113.4</v>
      </c>
      <c r="E2584" s="94">
        <v>1.599</v>
      </c>
      <c r="F2584" s="94" t="s">
        <v>808</v>
      </c>
      <c r="G2584" s="94" t="s">
        <v>51</v>
      </c>
    </row>
    <row r="2585" ht="15.75" customHeight="1">
      <c r="A2585" s="94" t="s">
        <v>198</v>
      </c>
      <c r="B2585" s="94" t="s">
        <v>198</v>
      </c>
      <c r="C2585" s="94">
        <v>39113.591</v>
      </c>
      <c r="D2585" s="94">
        <v>39115.791</v>
      </c>
      <c r="E2585" s="94">
        <v>2.2</v>
      </c>
      <c r="F2585" s="94" t="s">
        <v>809</v>
      </c>
      <c r="G2585" s="94" t="s">
        <v>51</v>
      </c>
    </row>
    <row r="2586" ht="15.75" customHeight="1">
      <c r="A2586" s="94" t="s">
        <v>198</v>
      </c>
      <c r="B2586" s="94" t="s">
        <v>198</v>
      </c>
      <c r="C2586" s="94">
        <v>39118.48</v>
      </c>
      <c r="D2586" s="94">
        <v>39119.879</v>
      </c>
      <c r="E2586" s="94">
        <v>1.399</v>
      </c>
      <c r="F2586" s="94" t="s">
        <v>810</v>
      </c>
      <c r="G2586" s="94" t="s">
        <v>51</v>
      </c>
    </row>
    <row r="2587" ht="15.75" customHeight="1">
      <c r="A2587" s="94" t="s">
        <v>198</v>
      </c>
      <c r="B2587" s="94" t="s">
        <v>198</v>
      </c>
      <c r="C2587" s="94">
        <v>39419.903</v>
      </c>
      <c r="D2587" s="94">
        <v>39420.388</v>
      </c>
      <c r="E2587" s="94">
        <v>0.485</v>
      </c>
      <c r="F2587" s="94" t="s">
        <v>386</v>
      </c>
      <c r="G2587" s="94" t="s">
        <v>51</v>
      </c>
    </row>
    <row r="2588" ht="15.75" customHeight="1">
      <c r="A2588" s="94" t="s">
        <v>198</v>
      </c>
      <c r="B2588" s="94" t="s">
        <v>198</v>
      </c>
      <c r="C2588" s="94">
        <v>39437.508</v>
      </c>
      <c r="D2588" s="94">
        <v>39437.931</v>
      </c>
      <c r="E2588" s="94">
        <v>0.423</v>
      </c>
      <c r="F2588" s="94" t="s">
        <v>563</v>
      </c>
      <c r="G2588" s="94" t="s">
        <v>51</v>
      </c>
    </row>
    <row r="2589" ht="15.75" customHeight="1">
      <c r="A2589" s="94" t="s">
        <v>198</v>
      </c>
      <c r="B2589" s="94" t="s">
        <v>198</v>
      </c>
      <c r="C2589" s="94">
        <v>39439.396</v>
      </c>
      <c r="D2589" s="94">
        <v>39439.801</v>
      </c>
      <c r="E2589" s="94">
        <v>0.405</v>
      </c>
      <c r="F2589" s="94" t="s">
        <v>811</v>
      </c>
      <c r="G2589" s="94" t="s">
        <v>51</v>
      </c>
    </row>
    <row r="2590" ht="15.75" customHeight="1">
      <c r="A2590" s="94" t="s">
        <v>198</v>
      </c>
      <c r="B2590" s="94" t="s">
        <v>198</v>
      </c>
      <c r="C2590" s="94">
        <v>39440.471</v>
      </c>
      <c r="D2590" s="94">
        <v>39441.024</v>
      </c>
      <c r="E2590" s="94">
        <v>0.553</v>
      </c>
      <c r="F2590" s="94" t="s">
        <v>812</v>
      </c>
      <c r="G2590" s="94" t="s">
        <v>51</v>
      </c>
    </row>
    <row r="2591" ht="15.75" customHeight="1">
      <c r="A2591" s="94" t="s">
        <v>198</v>
      </c>
      <c r="B2591" s="94" t="s">
        <v>198</v>
      </c>
      <c r="C2591" s="94">
        <v>39462.354</v>
      </c>
      <c r="D2591" s="94">
        <v>39463.05</v>
      </c>
      <c r="E2591" s="94">
        <v>0.696</v>
      </c>
      <c r="F2591" s="94" t="s">
        <v>813</v>
      </c>
      <c r="G2591" s="94" t="s">
        <v>51</v>
      </c>
    </row>
    <row r="2592" ht="15.75" customHeight="1">
      <c r="A2592" s="94" t="s">
        <v>198</v>
      </c>
      <c r="B2592" s="94" t="s">
        <v>198</v>
      </c>
      <c r="C2592" s="94">
        <v>39470.154</v>
      </c>
      <c r="D2592" s="94">
        <v>39472.655</v>
      </c>
      <c r="E2592" s="94">
        <v>2.501</v>
      </c>
      <c r="F2592" s="94" t="s">
        <v>814</v>
      </c>
      <c r="G2592" s="94" t="s">
        <v>51</v>
      </c>
    </row>
    <row r="2593" ht="15.75" customHeight="1">
      <c r="A2593" s="94" t="s">
        <v>198</v>
      </c>
      <c r="B2593" s="94" t="s">
        <v>198</v>
      </c>
      <c r="C2593" s="94">
        <v>39473.136</v>
      </c>
      <c r="D2593" s="94">
        <v>39474.272</v>
      </c>
      <c r="E2593" s="94">
        <v>1.136</v>
      </c>
      <c r="F2593" s="94" t="s">
        <v>815</v>
      </c>
      <c r="G2593" s="94" t="s">
        <v>51</v>
      </c>
    </row>
    <row r="2594" ht="15.75" customHeight="1">
      <c r="A2594" s="94" t="s">
        <v>198</v>
      </c>
      <c r="B2594" s="94" t="s">
        <v>198</v>
      </c>
      <c r="C2594" s="94">
        <v>39478.023</v>
      </c>
      <c r="D2594" s="94">
        <v>39479.508</v>
      </c>
      <c r="E2594" s="94">
        <v>1.485</v>
      </c>
      <c r="F2594" s="94" t="s">
        <v>816</v>
      </c>
      <c r="G2594" s="94" t="s">
        <v>51</v>
      </c>
    </row>
    <row r="2595" ht="15.75" hidden="1" customHeight="1">
      <c r="A2595" s="94" t="s">
        <v>341</v>
      </c>
      <c r="B2595" s="94"/>
      <c r="C2595" s="94">
        <v>2280.0</v>
      </c>
      <c r="D2595" s="94">
        <v>2460.0</v>
      </c>
      <c r="E2595" s="94">
        <v>180.0</v>
      </c>
      <c r="F2595" s="94"/>
      <c r="G2595" s="94" t="s">
        <v>51</v>
      </c>
    </row>
    <row r="2596" ht="15.75" hidden="1" customHeight="1">
      <c r="A2596" s="94" t="s">
        <v>341</v>
      </c>
      <c r="B2596" s="94"/>
      <c r="C2596" s="94">
        <v>6240.0</v>
      </c>
      <c r="D2596" s="94">
        <v>6420.0</v>
      </c>
      <c r="E2596" s="94">
        <v>180.0</v>
      </c>
      <c r="F2596" s="94"/>
      <c r="G2596" s="94" t="s">
        <v>51</v>
      </c>
    </row>
    <row r="2597" ht="15.75" hidden="1" customHeight="1">
      <c r="A2597" s="94" t="s">
        <v>341</v>
      </c>
      <c r="B2597" s="94"/>
      <c r="C2597" s="94">
        <v>17640.0</v>
      </c>
      <c r="D2597" s="94">
        <v>17820.0</v>
      </c>
      <c r="E2597" s="94">
        <v>180.0</v>
      </c>
      <c r="F2597" s="94"/>
      <c r="G2597" s="94" t="s">
        <v>51</v>
      </c>
    </row>
    <row r="2598" ht="15.75" hidden="1" customHeight="1">
      <c r="A2598" s="94" t="s">
        <v>341</v>
      </c>
      <c r="B2598" s="94"/>
      <c r="C2598" s="94">
        <v>21780.0</v>
      </c>
      <c r="D2598" s="94">
        <v>21960.0</v>
      </c>
      <c r="E2598" s="94">
        <v>180.0</v>
      </c>
      <c r="F2598" s="94"/>
      <c r="G2598" s="94" t="s">
        <v>51</v>
      </c>
    </row>
    <row r="2599" ht="15.75" hidden="1" customHeight="1">
      <c r="A2599" s="94" t="s">
        <v>341</v>
      </c>
      <c r="B2599" s="94"/>
      <c r="C2599" s="94">
        <v>24000.0</v>
      </c>
      <c r="D2599" s="94">
        <v>24180.0</v>
      </c>
      <c r="E2599" s="94">
        <v>180.0</v>
      </c>
      <c r="F2599" s="94"/>
      <c r="G2599" s="94" t="s">
        <v>51</v>
      </c>
    </row>
    <row r="2600" ht="15.75" hidden="1" customHeight="1">
      <c r="A2600" s="94" t="s">
        <v>341</v>
      </c>
      <c r="B2600" s="94"/>
      <c r="C2600" s="94">
        <v>28380.0</v>
      </c>
      <c r="D2600" s="94">
        <v>28560.0</v>
      </c>
      <c r="E2600" s="94">
        <v>180.0</v>
      </c>
      <c r="F2600" s="94"/>
      <c r="G2600" s="94" t="s">
        <v>51</v>
      </c>
    </row>
    <row r="2601" ht="15.75" hidden="1" customHeight="1">
      <c r="A2601" s="94" t="s">
        <v>341</v>
      </c>
      <c r="B2601" s="94"/>
      <c r="C2601" s="94">
        <v>30840.0</v>
      </c>
      <c r="D2601" s="94">
        <v>31020.0</v>
      </c>
      <c r="E2601" s="94">
        <v>180.0</v>
      </c>
      <c r="F2601" s="94"/>
      <c r="G2601" s="94" t="s">
        <v>51</v>
      </c>
    </row>
    <row r="2602" ht="15.75" hidden="1" customHeight="1">
      <c r="A2602" s="94" t="s">
        <v>341</v>
      </c>
      <c r="B2602" s="94"/>
      <c r="C2602" s="94">
        <v>39000.0</v>
      </c>
      <c r="D2602" s="94">
        <v>39180.0</v>
      </c>
      <c r="E2602" s="94">
        <v>180.0</v>
      </c>
      <c r="F2602" s="94"/>
      <c r="G2602" s="94" t="s">
        <v>51</v>
      </c>
    </row>
    <row r="2603" ht="15.75" hidden="1" customHeight="1">
      <c r="A2603" s="94" t="s">
        <v>341</v>
      </c>
      <c r="B2603" s="94"/>
      <c r="C2603" s="94">
        <v>39360.0</v>
      </c>
      <c r="D2603" s="94">
        <v>39540.0</v>
      </c>
      <c r="E2603" s="94">
        <v>180.0</v>
      </c>
      <c r="F2603" s="94"/>
      <c r="G2603" s="94" t="s">
        <v>51</v>
      </c>
    </row>
    <row r="2604" ht="15.75" hidden="1" customHeight="1">
      <c r="A2604" s="94" t="s">
        <v>341</v>
      </c>
      <c r="B2604" s="94"/>
      <c r="C2604" s="94">
        <v>51840.0</v>
      </c>
      <c r="D2604" s="94">
        <v>52020.0</v>
      </c>
      <c r="E2604" s="94">
        <v>180.0</v>
      </c>
      <c r="F2604" s="94"/>
      <c r="G2604" s="94" t="s">
        <v>51</v>
      </c>
    </row>
    <row r="2605" ht="15.75" customHeight="1">
      <c r="A2605" s="94" t="s">
        <v>192</v>
      </c>
      <c r="B2605" s="94" t="s">
        <v>198</v>
      </c>
      <c r="C2605" s="94">
        <v>17700.164</v>
      </c>
      <c r="D2605" s="94">
        <v>17701.358</v>
      </c>
      <c r="E2605" s="94">
        <v>1.194</v>
      </c>
      <c r="F2605" s="94" t="s">
        <v>259</v>
      </c>
      <c r="G2605" s="94" t="s">
        <v>51</v>
      </c>
    </row>
    <row r="2606" ht="15.75" customHeight="1">
      <c r="A2606" s="94" t="s">
        <v>192</v>
      </c>
      <c r="B2606" s="94" t="s">
        <v>198</v>
      </c>
      <c r="C2606" s="94">
        <v>17704.349</v>
      </c>
      <c r="D2606" s="94">
        <v>17706.05</v>
      </c>
      <c r="E2606" s="94">
        <v>1.701</v>
      </c>
      <c r="F2606" s="94" t="s">
        <v>259</v>
      </c>
      <c r="G2606" s="94" t="s">
        <v>51</v>
      </c>
    </row>
    <row r="2607" ht="15.75" customHeight="1">
      <c r="A2607" s="94" t="s">
        <v>192</v>
      </c>
      <c r="B2607" s="94" t="s">
        <v>198</v>
      </c>
      <c r="C2607" s="94">
        <v>17717.792</v>
      </c>
      <c r="D2607" s="94">
        <v>17720.076</v>
      </c>
      <c r="E2607" s="94">
        <v>2.284</v>
      </c>
      <c r="F2607" s="94" t="s">
        <v>259</v>
      </c>
      <c r="G2607" s="94" t="s">
        <v>51</v>
      </c>
    </row>
    <row r="2608" ht="15.75" customHeight="1">
      <c r="A2608" s="94" t="s">
        <v>192</v>
      </c>
      <c r="B2608" s="94" t="s">
        <v>198</v>
      </c>
      <c r="C2608" s="94">
        <v>17723.154</v>
      </c>
      <c r="D2608" s="94">
        <v>17723.937</v>
      </c>
      <c r="E2608" s="94">
        <v>0.783</v>
      </c>
      <c r="F2608" s="94" t="s">
        <v>259</v>
      </c>
      <c r="G2608" s="94" t="s">
        <v>51</v>
      </c>
    </row>
    <row r="2609" ht="15.75" customHeight="1">
      <c r="A2609" s="94" t="s">
        <v>192</v>
      </c>
      <c r="B2609" s="94" t="s">
        <v>198</v>
      </c>
      <c r="C2609" s="94">
        <v>17725.085</v>
      </c>
      <c r="D2609" s="94">
        <v>17725.686</v>
      </c>
      <c r="E2609" s="94">
        <v>0.601</v>
      </c>
      <c r="F2609" s="94" t="s">
        <v>259</v>
      </c>
      <c r="G2609" s="94" t="s">
        <v>51</v>
      </c>
    </row>
    <row r="2610" ht="15.75" customHeight="1">
      <c r="A2610" s="94" t="s">
        <v>192</v>
      </c>
      <c r="B2610" s="94" t="s">
        <v>198</v>
      </c>
      <c r="C2610" s="94">
        <v>17726.724</v>
      </c>
      <c r="D2610" s="94">
        <v>17728.186</v>
      </c>
      <c r="E2610" s="94">
        <v>1.462</v>
      </c>
      <c r="F2610" s="94" t="s">
        <v>259</v>
      </c>
      <c r="G2610" s="94" t="s">
        <v>51</v>
      </c>
    </row>
    <row r="2611" ht="15.75" customHeight="1">
      <c r="A2611" s="94" t="s">
        <v>192</v>
      </c>
      <c r="B2611" s="94" t="s">
        <v>198</v>
      </c>
      <c r="C2611" s="94">
        <v>17739.032</v>
      </c>
      <c r="D2611" s="94">
        <v>17740.107</v>
      </c>
      <c r="E2611" s="94">
        <v>1.075</v>
      </c>
      <c r="F2611" s="94" t="s">
        <v>259</v>
      </c>
      <c r="G2611" s="94" t="s">
        <v>51</v>
      </c>
    </row>
    <row r="2612" ht="15.75" customHeight="1">
      <c r="A2612" s="94" t="s">
        <v>192</v>
      </c>
      <c r="B2612" s="94" t="s">
        <v>198</v>
      </c>
      <c r="C2612" s="94">
        <v>17742.317</v>
      </c>
      <c r="D2612" s="94">
        <v>17744.733</v>
      </c>
      <c r="E2612" s="94">
        <v>2.416</v>
      </c>
      <c r="F2612" s="94" t="s">
        <v>259</v>
      </c>
      <c r="G2612" s="94" t="s">
        <v>51</v>
      </c>
    </row>
    <row r="2613" ht="15.75" customHeight="1">
      <c r="A2613" s="94" t="s">
        <v>192</v>
      </c>
      <c r="B2613" s="94" t="s">
        <v>198</v>
      </c>
      <c r="C2613" s="94">
        <v>17746.593</v>
      </c>
      <c r="D2613" s="94">
        <v>17747.24</v>
      </c>
      <c r="E2613" s="94">
        <v>0.647</v>
      </c>
      <c r="F2613" s="94" t="s">
        <v>257</v>
      </c>
      <c r="G2613" s="94" t="s">
        <v>51</v>
      </c>
    </row>
    <row r="2614" ht="15.75" customHeight="1">
      <c r="A2614" s="94" t="s">
        <v>192</v>
      </c>
      <c r="B2614" s="94" t="s">
        <v>198</v>
      </c>
      <c r="C2614" s="94">
        <v>17752.817</v>
      </c>
      <c r="D2614" s="94">
        <v>17754.491</v>
      </c>
      <c r="E2614" s="94">
        <v>1.674</v>
      </c>
      <c r="F2614" s="94" t="s">
        <v>259</v>
      </c>
      <c r="G2614" s="94" t="s">
        <v>51</v>
      </c>
    </row>
    <row r="2615" ht="15.75" customHeight="1">
      <c r="A2615" s="94" t="s">
        <v>192</v>
      </c>
      <c r="B2615" s="94" t="s">
        <v>198</v>
      </c>
      <c r="C2615" s="94">
        <v>24067.684</v>
      </c>
      <c r="D2615" s="94">
        <v>24069.382</v>
      </c>
      <c r="E2615" s="94">
        <v>1.698</v>
      </c>
      <c r="F2615" s="94" t="s">
        <v>259</v>
      </c>
      <c r="G2615" s="94" t="s">
        <v>51</v>
      </c>
    </row>
    <row r="2616" ht="15.75" customHeight="1">
      <c r="A2616" s="94" t="s">
        <v>192</v>
      </c>
      <c r="B2616" s="94" t="s">
        <v>198</v>
      </c>
      <c r="C2616" s="94">
        <v>24070.879</v>
      </c>
      <c r="D2616" s="94">
        <v>24071.721</v>
      </c>
      <c r="E2616" s="94">
        <v>0.842</v>
      </c>
      <c r="F2616" s="94" t="s">
        <v>257</v>
      </c>
      <c r="G2616" s="94" t="s">
        <v>51</v>
      </c>
    </row>
    <row r="2617" ht="15.75" customHeight="1">
      <c r="A2617" s="94" t="s">
        <v>192</v>
      </c>
      <c r="B2617" s="94" t="s">
        <v>198</v>
      </c>
      <c r="C2617" s="94">
        <v>24072.194</v>
      </c>
      <c r="D2617" s="94">
        <v>24073.061</v>
      </c>
      <c r="E2617" s="94">
        <v>0.867</v>
      </c>
      <c r="F2617" s="94" t="s">
        <v>257</v>
      </c>
      <c r="G2617" s="94" t="s">
        <v>51</v>
      </c>
    </row>
    <row r="2618" ht="15.75" customHeight="1">
      <c r="A2618" s="94" t="s">
        <v>192</v>
      </c>
      <c r="B2618" s="94" t="s">
        <v>198</v>
      </c>
      <c r="C2618" s="94">
        <v>24077.352</v>
      </c>
      <c r="D2618" s="94">
        <v>24078.192</v>
      </c>
      <c r="E2618" s="94">
        <v>0.84</v>
      </c>
      <c r="F2618" s="94" t="s">
        <v>257</v>
      </c>
      <c r="G2618" s="94" t="s">
        <v>51</v>
      </c>
    </row>
    <row r="2619" ht="15.75" customHeight="1">
      <c r="A2619" s="94" t="s">
        <v>192</v>
      </c>
      <c r="B2619" s="94" t="s">
        <v>198</v>
      </c>
      <c r="C2619" s="94">
        <v>24103.479</v>
      </c>
      <c r="D2619" s="94">
        <v>24105.344</v>
      </c>
      <c r="E2619" s="94">
        <v>1.865</v>
      </c>
      <c r="F2619" s="94" t="s">
        <v>259</v>
      </c>
      <c r="G2619" s="94" t="s">
        <v>51</v>
      </c>
    </row>
    <row r="2620" ht="15.75" customHeight="1">
      <c r="A2620" s="94" t="s">
        <v>192</v>
      </c>
      <c r="B2620" s="94" t="s">
        <v>198</v>
      </c>
      <c r="C2620" s="94">
        <v>24113.792</v>
      </c>
      <c r="D2620" s="94">
        <v>24116.951</v>
      </c>
      <c r="E2620" s="94">
        <v>3.159</v>
      </c>
      <c r="F2620" s="94" t="s">
        <v>259</v>
      </c>
      <c r="G2620" s="94" t="s">
        <v>51</v>
      </c>
    </row>
    <row r="2621" ht="15.75" customHeight="1">
      <c r="A2621" s="94" t="s">
        <v>192</v>
      </c>
      <c r="B2621" s="94" t="s">
        <v>198</v>
      </c>
      <c r="C2621" s="94">
        <v>28451.567</v>
      </c>
      <c r="D2621" s="94">
        <v>28452.212</v>
      </c>
      <c r="E2621" s="94">
        <v>0.645</v>
      </c>
      <c r="F2621" s="94" t="s">
        <v>259</v>
      </c>
      <c r="G2621" s="94" t="s">
        <v>51</v>
      </c>
    </row>
    <row r="2622" ht="15.75" customHeight="1">
      <c r="A2622" s="94" t="s">
        <v>192</v>
      </c>
      <c r="B2622" s="94" t="s">
        <v>198</v>
      </c>
      <c r="C2622" s="94">
        <v>28452.523</v>
      </c>
      <c r="D2622" s="94">
        <v>28455.184</v>
      </c>
      <c r="E2622" s="94">
        <v>2.661</v>
      </c>
      <c r="F2622" s="94" t="s">
        <v>259</v>
      </c>
      <c r="G2622" s="94" t="s">
        <v>51</v>
      </c>
    </row>
    <row r="2623" ht="15.75" customHeight="1">
      <c r="A2623" s="94" t="s">
        <v>192</v>
      </c>
      <c r="B2623" s="94" t="s">
        <v>198</v>
      </c>
      <c r="C2623" s="94">
        <v>30900.648</v>
      </c>
      <c r="D2623" s="94">
        <v>30901.302</v>
      </c>
      <c r="E2623" s="94">
        <v>0.654</v>
      </c>
      <c r="F2623" s="94" t="s">
        <v>259</v>
      </c>
      <c r="G2623" s="94" t="s">
        <v>51</v>
      </c>
    </row>
    <row r="2624" ht="15.75" customHeight="1">
      <c r="A2624" s="94" t="s">
        <v>192</v>
      </c>
      <c r="B2624" s="94" t="s">
        <v>198</v>
      </c>
      <c r="C2624" s="94">
        <v>30910.457</v>
      </c>
      <c r="D2624" s="94">
        <v>30912.081</v>
      </c>
      <c r="E2624" s="94">
        <v>1.624</v>
      </c>
      <c r="F2624" s="94" t="s">
        <v>259</v>
      </c>
      <c r="G2624" s="94" t="s">
        <v>51</v>
      </c>
    </row>
    <row r="2625" ht="15.75" customHeight="1">
      <c r="A2625" s="94" t="s">
        <v>192</v>
      </c>
      <c r="B2625" s="94" t="s">
        <v>198</v>
      </c>
      <c r="C2625" s="94">
        <v>30919.827</v>
      </c>
      <c r="D2625" s="94">
        <v>30923.35</v>
      </c>
      <c r="E2625" s="94">
        <v>3.523</v>
      </c>
      <c r="F2625" s="94" t="s">
        <v>259</v>
      </c>
      <c r="G2625" s="94" t="s">
        <v>51</v>
      </c>
    </row>
    <row r="2626" ht="15.75" customHeight="1">
      <c r="A2626" s="94" t="s">
        <v>192</v>
      </c>
      <c r="B2626" s="94" t="s">
        <v>198</v>
      </c>
      <c r="C2626" s="94">
        <v>30924.37</v>
      </c>
      <c r="D2626" s="94">
        <v>30926.808</v>
      </c>
      <c r="E2626" s="94">
        <v>2.438</v>
      </c>
      <c r="F2626" s="94" t="s">
        <v>259</v>
      </c>
      <c r="G2626" s="94" t="s">
        <v>51</v>
      </c>
    </row>
    <row r="2627" ht="15.75" customHeight="1">
      <c r="A2627" s="94" t="s">
        <v>192</v>
      </c>
      <c r="B2627" s="94" t="s">
        <v>198</v>
      </c>
      <c r="C2627" s="94">
        <v>30932.477</v>
      </c>
      <c r="D2627" s="94">
        <v>30933.426</v>
      </c>
      <c r="E2627" s="94">
        <v>0.949</v>
      </c>
      <c r="F2627" s="94" t="s">
        <v>259</v>
      </c>
      <c r="G2627" s="94" t="s">
        <v>51</v>
      </c>
    </row>
    <row r="2628" ht="15.75" customHeight="1">
      <c r="A2628" s="94" t="s">
        <v>192</v>
      </c>
      <c r="B2628" s="94" t="s">
        <v>198</v>
      </c>
      <c r="C2628" s="94">
        <v>30933.655</v>
      </c>
      <c r="D2628" s="94">
        <v>30935.011</v>
      </c>
      <c r="E2628" s="94">
        <v>1.356</v>
      </c>
      <c r="F2628" s="94" t="s">
        <v>259</v>
      </c>
      <c r="G2628" s="94" t="s">
        <v>51</v>
      </c>
    </row>
    <row r="2629" ht="15.75" customHeight="1">
      <c r="A2629" s="94" t="s">
        <v>192</v>
      </c>
      <c r="B2629" s="94" t="s">
        <v>198</v>
      </c>
      <c r="C2629" s="94">
        <v>30935.15</v>
      </c>
      <c r="D2629" s="94">
        <v>30936.219</v>
      </c>
      <c r="E2629" s="94">
        <v>1.069</v>
      </c>
      <c r="F2629" s="94" t="s">
        <v>259</v>
      </c>
      <c r="G2629" s="94" t="s">
        <v>51</v>
      </c>
    </row>
    <row r="2630" ht="15.75" customHeight="1">
      <c r="A2630" s="94" t="s">
        <v>192</v>
      </c>
      <c r="B2630" s="94" t="s">
        <v>198</v>
      </c>
      <c r="C2630" s="94">
        <v>30937.292</v>
      </c>
      <c r="D2630" s="94">
        <v>30940.415</v>
      </c>
      <c r="E2630" s="94">
        <v>3.123</v>
      </c>
      <c r="F2630" s="94" t="s">
        <v>259</v>
      </c>
      <c r="G2630" s="94" t="s">
        <v>51</v>
      </c>
    </row>
    <row r="2631" ht="15.75" customHeight="1">
      <c r="A2631" s="94" t="s">
        <v>192</v>
      </c>
      <c r="B2631" s="94" t="s">
        <v>198</v>
      </c>
      <c r="C2631" s="94">
        <v>30940.707</v>
      </c>
      <c r="D2631" s="94">
        <v>30941.67</v>
      </c>
      <c r="E2631" s="94">
        <v>0.963</v>
      </c>
      <c r="F2631" s="94" t="s">
        <v>259</v>
      </c>
      <c r="G2631" s="94" t="s">
        <v>51</v>
      </c>
    </row>
    <row r="2632" ht="15.75" customHeight="1">
      <c r="A2632" s="94" t="s">
        <v>192</v>
      </c>
      <c r="B2632" s="94" t="s">
        <v>198</v>
      </c>
      <c r="C2632" s="94">
        <v>30942.002</v>
      </c>
      <c r="D2632" s="94">
        <v>30943.852</v>
      </c>
      <c r="E2632" s="94">
        <v>1.85</v>
      </c>
      <c r="F2632" s="94" t="s">
        <v>259</v>
      </c>
      <c r="G2632" s="94" t="s">
        <v>51</v>
      </c>
    </row>
    <row r="2633" ht="15.75" customHeight="1">
      <c r="A2633" s="94" t="s">
        <v>192</v>
      </c>
      <c r="B2633" s="94" t="s">
        <v>198</v>
      </c>
      <c r="C2633" s="94">
        <v>30944.512</v>
      </c>
      <c r="D2633" s="94">
        <v>30945.305</v>
      </c>
      <c r="E2633" s="94">
        <v>0.793</v>
      </c>
      <c r="F2633" s="94" t="s">
        <v>259</v>
      </c>
      <c r="G2633" s="94" t="s">
        <v>51</v>
      </c>
    </row>
    <row r="2634" ht="15.75" customHeight="1">
      <c r="A2634" s="94" t="s">
        <v>192</v>
      </c>
      <c r="B2634" s="94" t="s">
        <v>198</v>
      </c>
      <c r="C2634" s="94">
        <v>30945.768</v>
      </c>
      <c r="D2634" s="94">
        <v>30947.397</v>
      </c>
      <c r="E2634" s="94">
        <v>1.629</v>
      </c>
      <c r="F2634" s="94" t="s">
        <v>259</v>
      </c>
      <c r="G2634" s="94" t="s">
        <v>51</v>
      </c>
    </row>
    <row r="2635" ht="15.75" customHeight="1">
      <c r="A2635" s="94" t="s">
        <v>192</v>
      </c>
      <c r="B2635" s="94" t="s">
        <v>198</v>
      </c>
      <c r="C2635" s="94">
        <v>30947.523</v>
      </c>
      <c r="D2635" s="94">
        <v>30949.294</v>
      </c>
      <c r="E2635" s="94">
        <v>1.771</v>
      </c>
      <c r="F2635" s="94" t="s">
        <v>259</v>
      </c>
      <c r="G2635" s="94" t="s">
        <v>51</v>
      </c>
    </row>
    <row r="2636" ht="15.75" customHeight="1">
      <c r="A2636" s="94" t="s">
        <v>192</v>
      </c>
      <c r="B2636" s="94" t="s">
        <v>198</v>
      </c>
      <c r="C2636" s="94">
        <v>30949.385</v>
      </c>
      <c r="D2636" s="94">
        <v>30952.98</v>
      </c>
      <c r="E2636" s="94">
        <v>3.595</v>
      </c>
      <c r="F2636" s="94" t="s">
        <v>259</v>
      </c>
      <c r="G2636" s="94" t="s">
        <v>51</v>
      </c>
    </row>
    <row r="2637" ht="15.75" customHeight="1">
      <c r="A2637" s="94" t="s">
        <v>192</v>
      </c>
      <c r="B2637" s="94" t="s">
        <v>198</v>
      </c>
      <c r="C2637" s="94">
        <v>30953.22</v>
      </c>
      <c r="D2637" s="94">
        <v>30954.101</v>
      </c>
      <c r="E2637" s="94">
        <v>0.881</v>
      </c>
      <c r="F2637" s="94" t="s">
        <v>259</v>
      </c>
      <c r="G2637" s="94" t="s">
        <v>51</v>
      </c>
    </row>
    <row r="2638" ht="15.75" customHeight="1">
      <c r="A2638" s="94" t="s">
        <v>192</v>
      </c>
      <c r="B2638" s="94" t="s">
        <v>198</v>
      </c>
      <c r="C2638" s="94">
        <v>30955.692</v>
      </c>
      <c r="D2638" s="94">
        <v>30956.56</v>
      </c>
      <c r="E2638" s="94">
        <v>0.868</v>
      </c>
      <c r="F2638" s="94" t="s">
        <v>259</v>
      </c>
      <c r="G2638" s="94" t="s">
        <v>51</v>
      </c>
    </row>
    <row r="2639" ht="15.75" customHeight="1">
      <c r="A2639" s="94" t="s">
        <v>192</v>
      </c>
      <c r="B2639" s="94" t="s">
        <v>198</v>
      </c>
      <c r="C2639" s="94">
        <v>30958.286</v>
      </c>
      <c r="D2639" s="94">
        <v>30959.7</v>
      </c>
      <c r="E2639" s="94">
        <v>1.414</v>
      </c>
      <c r="F2639" s="94" t="s">
        <v>259</v>
      </c>
      <c r="G2639" s="94" t="s">
        <v>51</v>
      </c>
    </row>
    <row r="2640" ht="15.75" customHeight="1">
      <c r="A2640" s="94" t="s">
        <v>192</v>
      </c>
      <c r="B2640" s="94" t="s">
        <v>198</v>
      </c>
      <c r="C2640" s="94">
        <v>39083.21</v>
      </c>
      <c r="D2640" s="94">
        <v>39087.234</v>
      </c>
      <c r="E2640" s="94">
        <v>4.024</v>
      </c>
      <c r="F2640" s="94" t="s">
        <v>259</v>
      </c>
      <c r="G2640" s="94" t="s">
        <v>51</v>
      </c>
    </row>
    <row r="2641" ht="15.75" customHeight="1">
      <c r="A2641" s="94" t="s">
        <v>192</v>
      </c>
      <c r="B2641" s="94" t="s">
        <v>198</v>
      </c>
      <c r="C2641" s="94">
        <v>39087.49</v>
      </c>
      <c r="D2641" s="94">
        <v>39088.668</v>
      </c>
      <c r="E2641" s="94">
        <v>1.178</v>
      </c>
      <c r="F2641" s="94" t="s">
        <v>259</v>
      </c>
      <c r="G2641" s="94" t="s">
        <v>51</v>
      </c>
    </row>
    <row r="2642" ht="15.75" customHeight="1">
      <c r="A2642" s="94" t="s">
        <v>192</v>
      </c>
      <c r="B2642" s="94" t="s">
        <v>198</v>
      </c>
      <c r="C2642" s="94">
        <v>39089.64</v>
      </c>
      <c r="D2642" s="94">
        <v>39092.777</v>
      </c>
      <c r="E2642" s="94">
        <v>3.137</v>
      </c>
      <c r="F2642" s="94" t="s">
        <v>259</v>
      </c>
      <c r="G2642" s="94" t="s">
        <v>51</v>
      </c>
    </row>
    <row r="2643" ht="15.75" customHeight="1">
      <c r="A2643" s="94" t="s">
        <v>192</v>
      </c>
      <c r="B2643" s="94" t="s">
        <v>198</v>
      </c>
      <c r="C2643" s="94">
        <v>39095.631</v>
      </c>
      <c r="D2643" s="94">
        <v>39099.071</v>
      </c>
      <c r="E2643" s="94">
        <v>3.44</v>
      </c>
      <c r="F2643" s="94" t="s">
        <v>259</v>
      </c>
      <c r="G2643" s="94" t="s">
        <v>51</v>
      </c>
    </row>
    <row r="2644" ht="15.75" customHeight="1">
      <c r="A2644" s="94" t="s">
        <v>192</v>
      </c>
      <c r="B2644" s="94" t="s">
        <v>198</v>
      </c>
      <c r="C2644" s="94">
        <v>39099.617</v>
      </c>
      <c r="D2644" s="94">
        <v>39101.056</v>
      </c>
      <c r="E2644" s="94">
        <v>1.439</v>
      </c>
      <c r="F2644" s="94" t="s">
        <v>259</v>
      </c>
      <c r="G2644" s="94" t="s">
        <v>51</v>
      </c>
    </row>
    <row r="2645" ht="15.75" customHeight="1">
      <c r="A2645" s="94" t="s">
        <v>192</v>
      </c>
      <c r="B2645" s="94" t="s">
        <v>198</v>
      </c>
      <c r="C2645" s="94">
        <v>39101.748</v>
      </c>
      <c r="D2645" s="94">
        <v>39105.598</v>
      </c>
      <c r="E2645" s="94">
        <v>3.85</v>
      </c>
      <c r="F2645" s="94" t="s">
        <v>259</v>
      </c>
      <c r="G2645" s="94" t="s">
        <v>51</v>
      </c>
    </row>
    <row r="2646" ht="15.75" customHeight="1">
      <c r="A2646" s="94" t="s">
        <v>192</v>
      </c>
      <c r="B2646" s="94" t="s">
        <v>198</v>
      </c>
      <c r="C2646" s="94">
        <v>39106.391</v>
      </c>
      <c r="D2646" s="94">
        <v>39108.136</v>
      </c>
      <c r="E2646" s="94">
        <v>1.745</v>
      </c>
      <c r="F2646" s="94" t="s">
        <v>259</v>
      </c>
      <c r="G2646" s="94" t="s">
        <v>51</v>
      </c>
    </row>
    <row r="2647" ht="15.75" customHeight="1">
      <c r="A2647" s="94" t="s">
        <v>192</v>
      </c>
      <c r="B2647" s="94" t="s">
        <v>198</v>
      </c>
      <c r="C2647" s="94">
        <v>39110.513</v>
      </c>
      <c r="D2647" s="94">
        <v>39111.713</v>
      </c>
      <c r="E2647" s="94">
        <v>1.2</v>
      </c>
      <c r="F2647" s="94" t="s">
        <v>259</v>
      </c>
      <c r="G2647" s="94" t="s">
        <v>51</v>
      </c>
    </row>
    <row r="2648" ht="15.75" customHeight="1">
      <c r="A2648" s="94" t="s">
        <v>192</v>
      </c>
      <c r="B2648" s="94" t="s">
        <v>198</v>
      </c>
      <c r="C2648" s="94">
        <v>39111.801</v>
      </c>
      <c r="D2648" s="94">
        <v>39113.4</v>
      </c>
      <c r="E2648" s="94">
        <v>1.599</v>
      </c>
      <c r="F2648" s="94" t="s">
        <v>259</v>
      </c>
      <c r="G2648" s="94" t="s">
        <v>51</v>
      </c>
    </row>
    <row r="2649" ht="15.75" customHeight="1">
      <c r="A2649" s="94" t="s">
        <v>192</v>
      </c>
      <c r="B2649" s="94" t="s">
        <v>198</v>
      </c>
      <c r="C2649" s="94">
        <v>39113.591</v>
      </c>
      <c r="D2649" s="94">
        <v>39115.791</v>
      </c>
      <c r="E2649" s="94">
        <v>2.2</v>
      </c>
      <c r="F2649" s="94" t="s">
        <v>259</v>
      </c>
      <c r="G2649" s="94" t="s">
        <v>51</v>
      </c>
    </row>
    <row r="2650" ht="15.75" customHeight="1">
      <c r="A2650" s="94" t="s">
        <v>192</v>
      </c>
      <c r="B2650" s="94" t="s">
        <v>198</v>
      </c>
      <c r="C2650" s="94">
        <v>39118.48</v>
      </c>
      <c r="D2650" s="94">
        <v>39119.879</v>
      </c>
      <c r="E2650" s="94">
        <v>1.399</v>
      </c>
      <c r="F2650" s="94" t="s">
        <v>259</v>
      </c>
      <c r="G2650" s="94" t="s">
        <v>51</v>
      </c>
    </row>
    <row r="2651" ht="15.75" customHeight="1">
      <c r="A2651" s="94" t="s">
        <v>192</v>
      </c>
      <c r="B2651" s="94" t="s">
        <v>198</v>
      </c>
      <c r="C2651" s="94">
        <v>39419.903</v>
      </c>
      <c r="D2651" s="94">
        <v>39420.388</v>
      </c>
      <c r="E2651" s="94">
        <v>0.485</v>
      </c>
      <c r="F2651" s="94" t="s">
        <v>259</v>
      </c>
      <c r="G2651" s="94" t="s">
        <v>51</v>
      </c>
    </row>
    <row r="2652" ht="15.75" customHeight="1">
      <c r="A2652" s="94" t="s">
        <v>192</v>
      </c>
      <c r="B2652" s="94" t="s">
        <v>198</v>
      </c>
      <c r="C2652" s="94">
        <v>39437.508</v>
      </c>
      <c r="D2652" s="94">
        <v>39437.931</v>
      </c>
      <c r="E2652" s="94">
        <v>0.423</v>
      </c>
      <c r="F2652" s="94" t="s">
        <v>30</v>
      </c>
      <c r="G2652" s="94" t="s">
        <v>51</v>
      </c>
    </row>
    <row r="2653" ht="15.75" customHeight="1">
      <c r="A2653" s="94" t="s">
        <v>192</v>
      </c>
      <c r="B2653" s="94" t="s">
        <v>198</v>
      </c>
      <c r="C2653" s="94">
        <v>39439.396</v>
      </c>
      <c r="D2653" s="94">
        <v>39439.801</v>
      </c>
      <c r="E2653" s="94">
        <v>0.405</v>
      </c>
      <c r="F2653" s="94" t="s">
        <v>259</v>
      </c>
      <c r="G2653" s="94" t="s">
        <v>51</v>
      </c>
    </row>
    <row r="2654" ht="15.75" customHeight="1">
      <c r="A2654" s="94" t="s">
        <v>192</v>
      </c>
      <c r="B2654" s="94" t="s">
        <v>198</v>
      </c>
      <c r="C2654" s="94">
        <v>39440.471</v>
      </c>
      <c r="D2654" s="94">
        <v>39441.024</v>
      </c>
      <c r="E2654" s="94">
        <v>0.553</v>
      </c>
      <c r="F2654" s="94" t="s">
        <v>259</v>
      </c>
      <c r="G2654" s="94" t="s">
        <v>51</v>
      </c>
    </row>
    <row r="2655" ht="15.75" customHeight="1">
      <c r="A2655" s="94" t="s">
        <v>192</v>
      </c>
      <c r="B2655" s="94" t="s">
        <v>198</v>
      </c>
      <c r="C2655" s="94">
        <v>39462.354</v>
      </c>
      <c r="D2655" s="94">
        <v>39463.05</v>
      </c>
      <c r="E2655" s="94">
        <v>0.696</v>
      </c>
      <c r="F2655" s="94" t="s">
        <v>259</v>
      </c>
      <c r="G2655" s="94" t="s">
        <v>51</v>
      </c>
    </row>
    <row r="2656" ht="15.75" customHeight="1">
      <c r="A2656" s="94" t="s">
        <v>192</v>
      </c>
      <c r="B2656" s="94" t="s">
        <v>198</v>
      </c>
      <c r="C2656" s="94">
        <v>39470.154</v>
      </c>
      <c r="D2656" s="94">
        <v>39472.655</v>
      </c>
      <c r="E2656" s="94">
        <v>2.501</v>
      </c>
      <c r="F2656" s="94" t="s">
        <v>259</v>
      </c>
      <c r="G2656" s="94" t="s">
        <v>51</v>
      </c>
    </row>
    <row r="2657" ht="15.75" customHeight="1">
      <c r="A2657" s="94" t="s">
        <v>192</v>
      </c>
      <c r="B2657" s="94" t="s">
        <v>198</v>
      </c>
      <c r="C2657" s="94">
        <v>39473.136</v>
      </c>
      <c r="D2657" s="94">
        <v>39474.272</v>
      </c>
      <c r="E2657" s="94">
        <v>1.136</v>
      </c>
      <c r="F2657" s="94" t="s">
        <v>259</v>
      </c>
      <c r="G2657" s="94" t="s">
        <v>51</v>
      </c>
    </row>
    <row r="2658" ht="15.75" customHeight="1">
      <c r="A2658" s="94" t="s">
        <v>192</v>
      </c>
      <c r="B2658" s="94" t="s">
        <v>198</v>
      </c>
      <c r="C2658" s="94">
        <v>39478.023</v>
      </c>
      <c r="D2658" s="94">
        <v>39479.508</v>
      </c>
      <c r="E2658" s="94">
        <v>1.485</v>
      </c>
      <c r="F2658" s="94" t="s">
        <v>259</v>
      </c>
      <c r="G2658" s="94" t="s">
        <v>51</v>
      </c>
    </row>
    <row r="2659" ht="15.75" hidden="1" customHeight="1">
      <c r="A2659" s="94" t="s">
        <v>342</v>
      </c>
      <c r="B2659" s="94"/>
      <c r="C2659" s="94">
        <v>2340.0</v>
      </c>
      <c r="D2659" s="94">
        <v>2400.0</v>
      </c>
      <c r="E2659" s="94">
        <v>60.0</v>
      </c>
      <c r="F2659" s="94" t="s">
        <v>343</v>
      </c>
      <c r="G2659" s="94" t="s">
        <v>51</v>
      </c>
    </row>
    <row r="2660" ht="15.75" hidden="1" customHeight="1">
      <c r="A2660" s="94" t="s">
        <v>342</v>
      </c>
      <c r="B2660" s="94"/>
      <c r="C2660" s="94">
        <v>6300.0</v>
      </c>
      <c r="D2660" s="94">
        <v>6360.0</v>
      </c>
      <c r="E2660" s="94">
        <v>60.0</v>
      </c>
      <c r="F2660" s="94" t="s">
        <v>344</v>
      </c>
      <c r="G2660" s="94" t="s">
        <v>51</v>
      </c>
    </row>
    <row r="2661" ht="15.75" hidden="1" customHeight="1">
      <c r="A2661" s="94" t="s">
        <v>342</v>
      </c>
      <c r="B2661" s="94"/>
      <c r="C2661" s="94">
        <v>17700.0</v>
      </c>
      <c r="D2661" s="94">
        <v>17760.0</v>
      </c>
      <c r="E2661" s="94">
        <v>60.0</v>
      </c>
      <c r="F2661" s="94" t="s">
        <v>345</v>
      </c>
      <c r="G2661" s="94" t="s">
        <v>51</v>
      </c>
    </row>
    <row r="2662" ht="15.75" hidden="1" customHeight="1">
      <c r="A2662" s="94" t="s">
        <v>342</v>
      </c>
      <c r="B2662" s="94"/>
      <c r="C2662" s="94">
        <v>21840.0</v>
      </c>
      <c r="D2662" s="94">
        <v>21900.0</v>
      </c>
      <c r="E2662" s="94">
        <v>60.0</v>
      </c>
      <c r="F2662" s="94" t="s">
        <v>346</v>
      </c>
      <c r="G2662" s="94" t="s">
        <v>51</v>
      </c>
    </row>
    <row r="2663" ht="15.75" hidden="1" customHeight="1">
      <c r="A2663" s="94" t="s">
        <v>342</v>
      </c>
      <c r="B2663" s="94"/>
      <c r="C2663" s="94">
        <v>24060.0</v>
      </c>
      <c r="D2663" s="94">
        <v>24120.0</v>
      </c>
      <c r="E2663" s="94">
        <v>60.0</v>
      </c>
      <c r="F2663" s="94" t="s">
        <v>347</v>
      </c>
      <c r="G2663" s="94" t="s">
        <v>51</v>
      </c>
    </row>
    <row r="2664" ht="15.75" hidden="1" customHeight="1">
      <c r="A2664" s="94" t="s">
        <v>342</v>
      </c>
      <c r="B2664" s="94"/>
      <c r="C2664" s="94">
        <v>28440.0</v>
      </c>
      <c r="D2664" s="94">
        <v>28500.0</v>
      </c>
      <c r="E2664" s="94">
        <v>60.0</v>
      </c>
      <c r="F2664" s="94" t="s">
        <v>348</v>
      </c>
      <c r="G2664" s="94" t="s">
        <v>51</v>
      </c>
    </row>
    <row r="2665" ht="15.75" hidden="1" customHeight="1">
      <c r="A2665" s="94" t="s">
        <v>342</v>
      </c>
      <c r="B2665" s="94"/>
      <c r="C2665" s="94">
        <v>30900.0</v>
      </c>
      <c r="D2665" s="94">
        <v>30960.0</v>
      </c>
      <c r="E2665" s="94">
        <v>60.0</v>
      </c>
      <c r="F2665" s="94" t="s">
        <v>349</v>
      </c>
      <c r="G2665" s="94" t="s">
        <v>51</v>
      </c>
    </row>
    <row r="2666" ht="15.75" hidden="1" customHeight="1">
      <c r="A2666" s="94" t="s">
        <v>342</v>
      </c>
      <c r="B2666" s="94"/>
      <c r="C2666" s="94">
        <v>39060.0</v>
      </c>
      <c r="D2666" s="94">
        <v>39120.0</v>
      </c>
      <c r="E2666" s="94">
        <v>60.0</v>
      </c>
      <c r="F2666" s="94" t="s">
        <v>350</v>
      </c>
      <c r="G2666" s="94" t="s">
        <v>51</v>
      </c>
    </row>
    <row r="2667" ht="15.75" hidden="1" customHeight="1">
      <c r="A2667" s="94" t="s">
        <v>342</v>
      </c>
      <c r="B2667" s="94"/>
      <c r="C2667" s="94">
        <v>39420.0</v>
      </c>
      <c r="D2667" s="94">
        <v>39480.0</v>
      </c>
      <c r="E2667" s="94">
        <v>60.0</v>
      </c>
      <c r="F2667" s="94" t="s">
        <v>351</v>
      </c>
      <c r="G2667" s="94" t="s">
        <v>51</v>
      </c>
    </row>
    <row r="2668" ht="15.75" hidden="1" customHeight="1">
      <c r="A2668" s="94" t="s">
        <v>342</v>
      </c>
      <c r="B2668" s="94"/>
      <c r="C2668" s="94">
        <v>51900.0</v>
      </c>
      <c r="D2668" s="94">
        <v>51960.0</v>
      </c>
      <c r="E2668" s="94">
        <v>60.0</v>
      </c>
      <c r="F2668" s="94" t="s">
        <v>352</v>
      </c>
      <c r="G2668" s="94" t="s">
        <v>51</v>
      </c>
    </row>
    <row r="2669" ht="15.75" customHeight="1">
      <c r="A2669" s="94" t="s">
        <v>200</v>
      </c>
      <c r="B2669" s="94" t="s">
        <v>200</v>
      </c>
      <c r="C2669" s="94">
        <v>2350.015</v>
      </c>
      <c r="D2669" s="94">
        <v>2351.18</v>
      </c>
      <c r="E2669" s="94">
        <v>1.165</v>
      </c>
      <c r="F2669" s="94" t="s">
        <v>817</v>
      </c>
      <c r="G2669" s="94" t="s">
        <v>51</v>
      </c>
    </row>
    <row r="2670" ht="15.75" customHeight="1">
      <c r="A2670" s="94" t="s">
        <v>200</v>
      </c>
      <c r="B2670" s="94" t="s">
        <v>200</v>
      </c>
      <c r="C2670" s="94">
        <v>2351.549</v>
      </c>
      <c r="D2670" s="94">
        <v>2352.037</v>
      </c>
      <c r="E2670" s="94">
        <v>0.488</v>
      </c>
      <c r="F2670" s="94" t="s">
        <v>818</v>
      </c>
      <c r="G2670" s="94" t="s">
        <v>51</v>
      </c>
    </row>
    <row r="2671" ht="15.75" customHeight="1">
      <c r="A2671" s="94" t="s">
        <v>200</v>
      </c>
      <c r="B2671" s="94" t="s">
        <v>200</v>
      </c>
      <c r="C2671" s="94">
        <v>2353.356</v>
      </c>
      <c r="D2671" s="94">
        <v>2354.959</v>
      </c>
      <c r="E2671" s="94">
        <v>1.603</v>
      </c>
      <c r="F2671" s="94" t="s">
        <v>819</v>
      </c>
      <c r="G2671" s="94" t="s">
        <v>51</v>
      </c>
    </row>
    <row r="2672" ht="15.75" customHeight="1">
      <c r="A2672" s="94" t="s">
        <v>200</v>
      </c>
      <c r="B2672" s="94" t="s">
        <v>200</v>
      </c>
      <c r="C2672" s="94">
        <v>2355.345</v>
      </c>
      <c r="D2672" s="94">
        <v>2356.639</v>
      </c>
      <c r="E2672" s="94">
        <v>1.294</v>
      </c>
      <c r="F2672" s="94" t="s">
        <v>820</v>
      </c>
      <c r="G2672" s="94" t="s">
        <v>51</v>
      </c>
    </row>
    <row r="2673" ht="15.75" customHeight="1">
      <c r="A2673" s="94" t="s">
        <v>200</v>
      </c>
      <c r="B2673" s="94" t="s">
        <v>200</v>
      </c>
      <c r="C2673" s="94">
        <v>2360.667</v>
      </c>
      <c r="D2673" s="94">
        <v>2362.038</v>
      </c>
      <c r="E2673" s="94">
        <v>1.371</v>
      </c>
      <c r="F2673" s="94" t="s">
        <v>821</v>
      </c>
      <c r="G2673" s="94" t="s">
        <v>51</v>
      </c>
    </row>
    <row r="2674" ht="15.75" customHeight="1">
      <c r="A2674" s="94" t="s">
        <v>200</v>
      </c>
      <c r="B2674" s="94" t="s">
        <v>200</v>
      </c>
      <c r="C2674" s="94">
        <v>2363.256</v>
      </c>
      <c r="D2674" s="94">
        <v>2364.507</v>
      </c>
      <c r="E2674" s="94">
        <v>1.251</v>
      </c>
      <c r="F2674" s="94" t="s">
        <v>822</v>
      </c>
      <c r="G2674" s="94" t="s">
        <v>51</v>
      </c>
    </row>
    <row r="2675" ht="15.75" customHeight="1">
      <c r="A2675" s="94" t="s">
        <v>200</v>
      </c>
      <c r="B2675" s="94" t="s">
        <v>200</v>
      </c>
      <c r="C2675" s="94">
        <v>2374.604</v>
      </c>
      <c r="D2675" s="94">
        <v>2375.329</v>
      </c>
      <c r="E2675" s="94">
        <v>0.725</v>
      </c>
      <c r="F2675" s="94" t="s">
        <v>823</v>
      </c>
      <c r="G2675" s="94" t="s">
        <v>51</v>
      </c>
    </row>
    <row r="2676" ht="15.75" customHeight="1">
      <c r="A2676" s="94" t="s">
        <v>200</v>
      </c>
      <c r="B2676" s="94" t="s">
        <v>200</v>
      </c>
      <c r="C2676" s="94">
        <v>2378.069</v>
      </c>
      <c r="D2676" s="94">
        <v>2379.625</v>
      </c>
      <c r="E2676" s="94">
        <v>1.556</v>
      </c>
      <c r="F2676" s="94" t="s">
        <v>824</v>
      </c>
      <c r="G2676" s="94" t="s">
        <v>51</v>
      </c>
    </row>
    <row r="2677" ht="15.75" customHeight="1">
      <c r="A2677" s="94" t="s">
        <v>200</v>
      </c>
      <c r="B2677" s="94" t="s">
        <v>200</v>
      </c>
      <c r="C2677" s="94">
        <v>2380.782</v>
      </c>
      <c r="D2677" s="94">
        <v>2382.464</v>
      </c>
      <c r="E2677" s="94">
        <v>1.682</v>
      </c>
      <c r="F2677" s="94" t="s">
        <v>825</v>
      </c>
      <c r="G2677" s="94" t="s">
        <v>51</v>
      </c>
    </row>
    <row r="2678" ht="15.75" customHeight="1">
      <c r="A2678" s="94" t="s">
        <v>200</v>
      </c>
      <c r="B2678" s="94" t="s">
        <v>200</v>
      </c>
      <c r="C2678" s="94">
        <v>2386.16</v>
      </c>
      <c r="D2678" s="94">
        <v>2388.95</v>
      </c>
      <c r="E2678" s="94">
        <v>2.79</v>
      </c>
      <c r="F2678" s="94" t="s">
        <v>826</v>
      </c>
      <c r="G2678" s="94" t="s">
        <v>51</v>
      </c>
    </row>
    <row r="2679" ht="15.75" customHeight="1">
      <c r="A2679" s="94" t="s">
        <v>200</v>
      </c>
      <c r="B2679" s="94" t="s">
        <v>200</v>
      </c>
      <c r="C2679" s="94">
        <v>2389.644</v>
      </c>
      <c r="D2679" s="94">
        <v>2390.29</v>
      </c>
      <c r="E2679" s="94">
        <v>0.646</v>
      </c>
      <c r="F2679" s="94" t="s">
        <v>827</v>
      </c>
      <c r="G2679" s="94" t="s">
        <v>51</v>
      </c>
    </row>
    <row r="2680" ht="15.75" customHeight="1">
      <c r="A2680" s="94" t="s">
        <v>200</v>
      </c>
      <c r="B2680" s="94" t="s">
        <v>200</v>
      </c>
      <c r="C2680" s="94">
        <v>2392.53</v>
      </c>
      <c r="D2680" s="94">
        <v>2393.181</v>
      </c>
      <c r="E2680" s="94">
        <v>0.651</v>
      </c>
      <c r="F2680" s="94" t="s">
        <v>828</v>
      </c>
      <c r="G2680" s="94" t="s">
        <v>51</v>
      </c>
    </row>
    <row r="2681" ht="15.75" customHeight="1">
      <c r="A2681" s="94" t="s">
        <v>200</v>
      </c>
      <c r="B2681" s="94" t="s">
        <v>200</v>
      </c>
      <c r="C2681" s="94">
        <v>2397.238</v>
      </c>
      <c r="D2681" s="94">
        <v>2398.164</v>
      </c>
      <c r="E2681" s="94">
        <v>0.926</v>
      </c>
      <c r="F2681" s="94" t="s">
        <v>829</v>
      </c>
      <c r="G2681" s="94" t="s">
        <v>51</v>
      </c>
    </row>
    <row r="2682" ht="15.75" customHeight="1">
      <c r="A2682" s="94" t="s">
        <v>200</v>
      </c>
      <c r="B2682" s="94" t="s">
        <v>200</v>
      </c>
      <c r="C2682" s="94">
        <v>6301.993</v>
      </c>
      <c r="D2682" s="94">
        <v>6308.189</v>
      </c>
      <c r="E2682" s="94">
        <v>6.196</v>
      </c>
      <c r="F2682" s="94" t="s">
        <v>830</v>
      </c>
      <c r="G2682" s="94" t="s">
        <v>51</v>
      </c>
    </row>
    <row r="2683" ht="15.75" customHeight="1">
      <c r="A2683" s="94" t="s">
        <v>200</v>
      </c>
      <c r="B2683" s="94" t="s">
        <v>200</v>
      </c>
      <c r="C2683" s="94">
        <v>6323.77</v>
      </c>
      <c r="D2683" s="94">
        <v>6324.631</v>
      </c>
      <c r="E2683" s="94">
        <v>0.861</v>
      </c>
      <c r="F2683" s="94" t="s">
        <v>831</v>
      </c>
      <c r="G2683" s="94" t="s">
        <v>51</v>
      </c>
    </row>
    <row r="2684" ht="15.75" customHeight="1">
      <c r="A2684" s="94" t="s">
        <v>200</v>
      </c>
      <c r="B2684" s="94" t="s">
        <v>200</v>
      </c>
      <c r="C2684" s="94">
        <v>6342.915</v>
      </c>
      <c r="D2684" s="94">
        <v>6343.131</v>
      </c>
      <c r="E2684" s="94">
        <v>0.216</v>
      </c>
      <c r="F2684" s="94" t="s">
        <v>532</v>
      </c>
      <c r="G2684" s="94" t="s">
        <v>51</v>
      </c>
    </row>
    <row r="2685" ht="15.75" customHeight="1">
      <c r="A2685" s="94" t="s">
        <v>200</v>
      </c>
      <c r="B2685" s="94" t="s">
        <v>200</v>
      </c>
      <c r="C2685" s="94">
        <v>6345.338</v>
      </c>
      <c r="D2685" s="94">
        <v>6346.133</v>
      </c>
      <c r="E2685" s="94">
        <v>0.795</v>
      </c>
      <c r="F2685" s="94" t="s">
        <v>832</v>
      </c>
      <c r="G2685" s="94" t="s">
        <v>51</v>
      </c>
    </row>
    <row r="2686" ht="15.75" customHeight="1">
      <c r="A2686" s="94" t="s">
        <v>200</v>
      </c>
      <c r="B2686" s="94" t="s">
        <v>200</v>
      </c>
      <c r="C2686" s="94">
        <v>6347.508</v>
      </c>
      <c r="D2686" s="94">
        <v>6348.618</v>
      </c>
      <c r="E2686" s="94">
        <v>1.11</v>
      </c>
      <c r="F2686" s="94" t="s">
        <v>833</v>
      </c>
      <c r="G2686" s="94" t="s">
        <v>51</v>
      </c>
    </row>
    <row r="2687" ht="15.75" customHeight="1">
      <c r="A2687" s="94" t="s">
        <v>200</v>
      </c>
      <c r="B2687" s="94" t="s">
        <v>200</v>
      </c>
      <c r="C2687" s="94">
        <v>6350.262</v>
      </c>
      <c r="D2687" s="94">
        <v>6350.829</v>
      </c>
      <c r="E2687" s="94">
        <v>0.567</v>
      </c>
      <c r="F2687" s="94" t="s">
        <v>834</v>
      </c>
      <c r="G2687" s="94" t="s">
        <v>51</v>
      </c>
    </row>
    <row r="2688" ht="15.75" customHeight="1">
      <c r="A2688" s="94" t="s">
        <v>200</v>
      </c>
      <c r="B2688" s="94" t="s">
        <v>200</v>
      </c>
      <c r="C2688" s="94">
        <v>17714.964</v>
      </c>
      <c r="D2688" s="94">
        <v>17715.879</v>
      </c>
      <c r="E2688" s="94">
        <v>0.915</v>
      </c>
      <c r="F2688" s="94" t="s">
        <v>835</v>
      </c>
      <c r="G2688" s="94" t="s">
        <v>51</v>
      </c>
    </row>
    <row r="2689" ht="15.75" customHeight="1">
      <c r="A2689" s="94" t="s">
        <v>200</v>
      </c>
      <c r="B2689" s="94" t="s">
        <v>200</v>
      </c>
      <c r="C2689" s="94">
        <v>24060.746</v>
      </c>
      <c r="D2689" s="94">
        <v>24064.591</v>
      </c>
      <c r="E2689" s="94">
        <v>3.845</v>
      </c>
      <c r="F2689" s="94" t="s">
        <v>836</v>
      </c>
      <c r="G2689" s="94" t="s">
        <v>51</v>
      </c>
    </row>
    <row r="2690" ht="15.75" customHeight="1">
      <c r="A2690" s="94" t="s">
        <v>200</v>
      </c>
      <c r="B2690" s="94" t="s">
        <v>200</v>
      </c>
      <c r="C2690" s="94">
        <v>24069.404</v>
      </c>
      <c r="D2690" s="94">
        <v>24072.274</v>
      </c>
      <c r="E2690" s="94">
        <v>2.87</v>
      </c>
      <c r="F2690" s="94" t="s">
        <v>288</v>
      </c>
      <c r="G2690" s="94" t="s">
        <v>51</v>
      </c>
    </row>
    <row r="2691" ht="15.75" customHeight="1">
      <c r="A2691" s="94" t="s">
        <v>200</v>
      </c>
      <c r="B2691" s="94" t="s">
        <v>200</v>
      </c>
      <c r="C2691" s="94">
        <v>24072.908</v>
      </c>
      <c r="D2691" s="94">
        <v>24073.884</v>
      </c>
      <c r="E2691" s="94">
        <v>0.976</v>
      </c>
      <c r="F2691" s="94" t="s">
        <v>288</v>
      </c>
      <c r="G2691" s="94" t="s">
        <v>51</v>
      </c>
    </row>
    <row r="2692" ht="15.75" customHeight="1">
      <c r="A2692" s="94" t="s">
        <v>200</v>
      </c>
      <c r="B2692" s="94" t="s">
        <v>200</v>
      </c>
      <c r="C2692" s="94">
        <v>24080.039</v>
      </c>
      <c r="D2692" s="94">
        <v>24080.641</v>
      </c>
      <c r="E2692" s="94">
        <v>0.602</v>
      </c>
      <c r="F2692" s="94" t="s">
        <v>288</v>
      </c>
      <c r="G2692" s="94" t="s">
        <v>51</v>
      </c>
    </row>
    <row r="2693" ht="15.75" customHeight="1">
      <c r="A2693" s="94" t="s">
        <v>200</v>
      </c>
      <c r="B2693" s="94" t="s">
        <v>200</v>
      </c>
      <c r="C2693" s="94">
        <v>24081.018</v>
      </c>
      <c r="D2693" s="94">
        <v>24082.351</v>
      </c>
      <c r="E2693" s="94">
        <v>1.333</v>
      </c>
      <c r="F2693" s="94" t="s">
        <v>288</v>
      </c>
      <c r="G2693" s="94" t="s">
        <v>51</v>
      </c>
    </row>
    <row r="2694" ht="15.75" customHeight="1">
      <c r="A2694" s="94" t="s">
        <v>200</v>
      </c>
      <c r="B2694" s="94" t="s">
        <v>200</v>
      </c>
      <c r="C2694" s="94">
        <v>24105.488</v>
      </c>
      <c r="D2694" s="94">
        <v>24106.094</v>
      </c>
      <c r="E2694" s="94">
        <v>0.606</v>
      </c>
      <c r="F2694" s="94" t="s">
        <v>288</v>
      </c>
      <c r="G2694" s="94" t="s">
        <v>51</v>
      </c>
    </row>
    <row r="2695" ht="15.75" customHeight="1">
      <c r="A2695" s="94" t="s">
        <v>200</v>
      </c>
      <c r="B2695" s="94" t="s">
        <v>200</v>
      </c>
      <c r="C2695" s="94">
        <v>28441.423</v>
      </c>
      <c r="D2695" s="94">
        <v>28444.201</v>
      </c>
      <c r="E2695" s="94">
        <v>2.778</v>
      </c>
      <c r="F2695" s="94" t="s">
        <v>837</v>
      </c>
      <c r="G2695" s="94" t="s">
        <v>51</v>
      </c>
    </row>
    <row r="2696" ht="15.75" customHeight="1">
      <c r="A2696" s="94" t="s">
        <v>200</v>
      </c>
      <c r="B2696" s="94" t="s">
        <v>200</v>
      </c>
      <c r="C2696" s="94">
        <v>28450.923</v>
      </c>
      <c r="D2696" s="94">
        <v>28451.672</v>
      </c>
      <c r="E2696" s="94">
        <v>0.749</v>
      </c>
      <c r="F2696" s="94" t="s">
        <v>838</v>
      </c>
      <c r="G2696" s="94" t="s">
        <v>51</v>
      </c>
    </row>
    <row r="2697" ht="15.75" customHeight="1">
      <c r="A2697" s="94" t="s">
        <v>200</v>
      </c>
      <c r="B2697" s="94" t="s">
        <v>200</v>
      </c>
      <c r="C2697" s="94">
        <v>28466.915</v>
      </c>
      <c r="D2697" s="94">
        <v>28468.554</v>
      </c>
      <c r="E2697" s="94">
        <v>1.639</v>
      </c>
      <c r="F2697" s="94" t="s">
        <v>839</v>
      </c>
      <c r="G2697" s="94" t="s">
        <v>51</v>
      </c>
    </row>
    <row r="2698" ht="15.75" customHeight="1">
      <c r="A2698" s="94" t="s">
        <v>200</v>
      </c>
      <c r="B2698" s="94" t="s">
        <v>200</v>
      </c>
      <c r="C2698" s="94">
        <v>28475.446</v>
      </c>
      <c r="D2698" s="94">
        <v>28476.261</v>
      </c>
      <c r="E2698" s="94">
        <v>0.815</v>
      </c>
      <c r="F2698" s="94" t="s">
        <v>288</v>
      </c>
      <c r="G2698" s="94" t="s">
        <v>51</v>
      </c>
    </row>
    <row r="2699" ht="15.75" customHeight="1">
      <c r="A2699" s="94" t="s">
        <v>200</v>
      </c>
      <c r="B2699" s="94" t="s">
        <v>200</v>
      </c>
      <c r="C2699" s="94">
        <v>28478.324</v>
      </c>
      <c r="D2699" s="94">
        <v>28482.6</v>
      </c>
      <c r="E2699" s="94">
        <v>4.276</v>
      </c>
      <c r="F2699" s="94" t="s">
        <v>840</v>
      </c>
      <c r="G2699" s="94" t="s">
        <v>51</v>
      </c>
    </row>
    <row r="2700" ht="15.75" customHeight="1">
      <c r="A2700" s="94" t="s">
        <v>200</v>
      </c>
      <c r="B2700" s="94" t="s">
        <v>200</v>
      </c>
      <c r="C2700" s="94">
        <v>28485.942</v>
      </c>
      <c r="D2700" s="94">
        <v>28486.911</v>
      </c>
      <c r="E2700" s="94">
        <v>0.969</v>
      </c>
      <c r="F2700" s="94" t="s">
        <v>288</v>
      </c>
      <c r="G2700" s="94" t="s">
        <v>51</v>
      </c>
    </row>
    <row r="2701" ht="15.75" customHeight="1">
      <c r="A2701" s="94" t="s">
        <v>200</v>
      </c>
      <c r="B2701" s="94" t="s">
        <v>200</v>
      </c>
      <c r="C2701" s="94">
        <v>28488.772</v>
      </c>
      <c r="D2701" s="94">
        <v>28489.192</v>
      </c>
      <c r="E2701" s="94">
        <v>0.42</v>
      </c>
      <c r="F2701" s="94" t="s">
        <v>288</v>
      </c>
      <c r="G2701" s="94" t="s">
        <v>51</v>
      </c>
    </row>
    <row r="2702" ht="15.75" customHeight="1">
      <c r="A2702" s="94" t="s">
        <v>200</v>
      </c>
      <c r="B2702" s="94" t="s">
        <v>200</v>
      </c>
      <c r="C2702" s="94">
        <v>28491.364</v>
      </c>
      <c r="D2702" s="94">
        <v>28492.051</v>
      </c>
      <c r="E2702" s="94">
        <v>0.687</v>
      </c>
      <c r="F2702" s="94" t="s">
        <v>423</v>
      </c>
      <c r="G2702" s="94" t="s">
        <v>51</v>
      </c>
    </row>
    <row r="2703" ht="15.75" customHeight="1">
      <c r="A2703" s="94" t="s">
        <v>200</v>
      </c>
      <c r="B2703" s="94" t="s">
        <v>200</v>
      </c>
      <c r="C2703" s="94">
        <v>30906.853</v>
      </c>
      <c r="D2703" s="94">
        <v>30908.427</v>
      </c>
      <c r="E2703" s="94">
        <v>1.574</v>
      </c>
      <c r="F2703" s="94" t="s">
        <v>288</v>
      </c>
      <c r="G2703" s="94" t="s">
        <v>51</v>
      </c>
    </row>
    <row r="2704" ht="15.75" customHeight="1">
      <c r="A2704" s="94" t="s">
        <v>200</v>
      </c>
      <c r="B2704" s="94" t="s">
        <v>200</v>
      </c>
      <c r="C2704" s="94">
        <v>39464.007</v>
      </c>
      <c r="D2704" s="94">
        <v>39466.807</v>
      </c>
      <c r="E2704" s="94">
        <v>2.8</v>
      </c>
      <c r="F2704" s="94" t="s">
        <v>841</v>
      </c>
      <c r="G2704" s="94" t="s">
        <v>51</v>
      </c>
    </row>
    <row r="2705" ht="15.75" customHeight="1">
      <c r="A2705" s="94" t="s">
        <v>200</v>
      </c>
      <c r="B2705" s="94" t="s">
        <v>200</v>
      </c>
      <c r="C2705" s="94">
        <v>39467.042</v>
      </c>
      <c r="D2705" s="94">
        <v>39467.532</v>
      </c>
      <c r="E2705" s="94">
        <v>0.49</v>
      </c>
      <c r="F2705" s="94" t="s">
        <v>288</v>
      </c>
      <c r="G2705" s="94" t="s">
        <v>51</v>
      </c>
    </row>
    <row r="2706" ht="15.75" hidden="1" customHeight="1">
      <c r="A2706" s="94" t="s">
        <v>388</v>
      </c>
      <c r="B2706" s="94" t="s">
        <v>198</v>
      </c>
      <c r="C2706" s="94">
        <v>17700.164</v>
      </c>
      <c r="D2706" s="94">
        <v>17701.358</v>
      </c>
      <c r="E2706" s="94">
        <v>1.194</v>
      </c>
      <c r="F2706" s="94" t="s">
        <v>259</v>
      </c>
      <c r="G2706" s="94" t="s">
        <v>51</v>
      </c>
    </row>
    <row r="2707" ht="15.75" hidden="1" customHeight="1">
      <c r="A2707" s="94" t="s">
        <v>388</v>
      </c>
      <c r="B2707" s="94" t="s">
        <v>198</v>
      </c>
      <c r="C2707" s="94">
        <v>17704.349</v>
      </c>
      <c r="D2707" s="94">
        <v>17706.05</v>
      </c>
      <c r="E2707" s="94">
        <v>1.701</v>
      </c>
      <c r="F2707" s="94" t="s">
        <v>259</v>
      </c>
      <c r="G2707" s="94" t="s">
        <v>51</v>
      </c>
    </row>
    <row r="2708" ht="15.75" hidden="1" customHeight="1">
      <c r="A2708" s="94" t="s">
        <v>388</v>
      </c>
      <c r="B2708" s="94" t="s">
        <v>198</v>
      </c>
      <c r="C2708" s="94">
        <v>17717.792</v>
      </c>
      <c r="D2708" s="94">
        <v>17720.076</v>
      </c>
      <c r="E2708" s="94">
        <v>2.284</v>
      </c>
      <c r="F2708" s="94" t="s">
        <v>259</v>
      </c>
      <c r="G2708" s="94" t="s">
        <v>51</v>
      </c>
    </row>
    <row r="2709" ht="15.75" hidden="1" customHeight="1">
      <c r="A2709" s="94" t="s">
        <v>388</v>
      </c>
      <c r="B2709" s="94" t="s">
        <v>198</v>
      </c>
      <c r="C2709" s="94">
        <v>17723.154</v>
      </c>
      <c r="D2709" s="94">
        <v>17723.937</v>
      </c>
      <c r="E2709" s="94">
        <v>0.783</v>
      </c>
      <c r="F2709" s="94" t="s">
        <v>259</v>
      </c>
      <c r="G2709" s="94" t="s">
        <v>51</v>
      </c>
    </row>
    <row r="2710" ht="15.75" hidden="1" customHeight="1">
      <c r="A2710" s="94" t="s">
        <v>388</v>
      </c>
      <c r="B2710" s="94" t="s">
        <v>198</v>
      </c>
      <c r="C2710" s="94">
        <v>17725.085</v>
      </c>
      <c r="D2710" s="94">
        <v>17725.686</v>
      </c>
      <c r="E2710" s="94">
        <v>0.601</v>
      </c>
      <c r="F2710" s="94" t="s">
        <v>259</v>
      </c>
      <c r="G2710" s="94" t="s">
        <v>51</v>
      </c>
    </row>
    <row r="2711" ht="15.75" hidden="1" customHeight="1">
      <c r="A2711" s="94" t="s">
        <v>388</v>
      </c>
      <c r="B2711" s="94" t="s">
        <v>198</v>
      </c>
      <c r="C2711" s="94">
        <v>17726.724</v>
      </c>
      <c r="D2711" s="94">
        <v>17728.186</v>
      </c>
      <c r="E2711" s="94">
        <v>1.462</v>
      </c>
      <c r="F2711" s="94" t="s">
        <v>259</v>
      </c>
      <c r="G2711" s="94" t="s">
        <v>51</v>
      </c>
    </row>
    <row r="2712" ht="15.75" hidden="1" customHeight="1">
      <c r="A2712" s="94" t="s">
        <v>388</v>
      </c>
      <c r="B2712" s="94" t="s">
        <v>198</v>
      </c>
      <c r="C2712" s="94">
        <v>17739.032</v>
      </c>
      <c r="D2712" s="94">
        <v>17740.107</v>
      </c>
      <c r="E2712" s="94">
        <v>1.075</v>
      </c>
      <c r="F2712" s="94" t="s">
        <v>259</v>
      </c>
      <c r="G2712" s="94" t="s">
        <v>51</v>
      </c>
    </row>
    <row r="2713" ht="15.75" hidden="1" customHeight="1">
      <c r="A2713" s="94" t="s">
        <v>388</v>
      </c>
      <c r="B2713" s="94" t="s">
        <v>198</v>
      </c>
      <c r="C2713" s="94">
        <v>17742.317</v>
      </c>
      <c r="D2713" s="94">
        <v>17744.733</v>
      </c>
      <c r="E2713" s="94">
        <v>2.416</v>
      </c>
      <c r="F2713" s="94" t="s">
        <v>259</v>
      </c>
      <c r="G2713" s="94" t="s">
        <v>51</v>
      </c>
    </row>
    <row r="2714" ht="15.75" hidden="1" customHeight="1">
      <c r="A2714" s="94" t="s">
        <v>388</v>
      </c>
      <c r="B2714" s="94" t="s">
        <v>198</v>
      </c>
      <c r="C2714" s="94">
        <v>17746.593</v>
      </c>
      <c r="D2714" s="94">
        <v>17747.24</v>
      </c>
      <c r="E2714" s="94">
        <v>0.647</v>
      </c>
      <c r="F2714" s="94" t="s">
        <v>257</v>
      </c>
      <c r="G2714" s="94" t="s">
        <v>51</v>
      </c>
    </row>
    <row r="2715" ht="15.75" hidden="1" customHeight="1">
      <c r="A2715" s="94" t="s">
        <v>388</v>
      </c>
      <c r="B2715" s="94" t="s">
        <v>198</v>
      </c>
      <c r="C2715" s="94">
        <v>17752.817</v>
      </c>
      <c r="D2715" s="94">
        <v>17754.491</v>
      </c>
      <c r="E2715" s="94">
        <v>1.674</v>
      </c>
      <c r="F2715" s="94" t="s">
        <v>259</v>
      </c>
      <c r="G2715" s="94" t="s">
        <v>51</v>
      </c>
    </row>
    <row r="2716" ht="15.75" hidden="1" customHeight="1">
      <c r="A2716" s="94" t="s">
        <v>388</v>
      </c>
      <c r="B2716" s="94" t="s">
        <v>198</v>
      </c>
      <c r="C2716" s="94">
        <v>24067.684</v>
      </c>
      <c r="D2716" s="94">
        <v>24069.382</v>
      </c>
      <c r="E2716" s="94">
        <v>1.698</v>
      </c>
      <c r="F2716" s="94" t="s">
        <v>259</v>
      </c>
      <c r="G2716" s="94" t="s">
        <v>51</v>
      </c>
    </row>
    <row r="2717" ht="15.75" hidden="1" customHeight="1">
      <c r="A2717" s="94" t="s">
        <v>388</v>
      </c>
      <c r="B2717" s="94" t="s">
        <v>198</v>
      </c>
      <c r="C2717" s="94">
        <v>24070.879</v>
      </c>
      <c r="D2717" s="94">
        <v>24071.721</v>
      </c>
      <c r="E2717" s="94">
        <v>0.842</v>
      </c>
      <c r="F2717" s="94" t="s">
        <v>257</v>
      </c>
      <c r="G2717" s="94" t="s">
        <v>51</v>
      </c>
    </row>
    <row r="2718" ht="15.75" hidden="1" customHeight="1">
      <c r="A2718" s="94" t="s">
        <v>388</v>
      </c>
      <c r="B2718" s="94" t="s">
        <v>198</v>
      </c>
      <c r="C2718" s="94">
        <v>24072.194</v>
      </c>
      <c r="D2718" s="94">
        <v>24073.061</v>
      </c>
      <c r="E2718" s="94">
        <v>0.867</v>
      </c>
      <c r="F2718" s="94" t="s">
        <v>257</v>
      </c>
      <c r="G2718" s="94" t="s">
        <v>51</v>
      </c>
    </row>
    <row r="2719" ht="15.75" hidden="1" customHeight="1">
      <c r="A2719" s="94" t="s">
        <v>388</v>
      </c>
      <c r="B2719" s="94" t="s">
        <v>198</v>
      </c>
      <c r="C2719" s="94">
        <v>24077.352</v>
      </c>
      <c r="D2719" s="94">
        <v>24078.192</v>
      </c>
      <c r="E2719" s="94">
        <v>0.84</v>
      </c>
      <c r="F2719" s="94" t="s">
        <v>257</v>
      </c>
      <c r="G2719" s="94" t="s">
        <v>51</v>
      </c>
    </row>
    <row r="2720" ht="15.75" hidden="1" customHeight="1">
      <c r="A2720" s="94" t="s">
        <v>388</v>
      </c>
      <c r="B2720" s="94" t="s">
        <v>198</v>
      </c>
      <c r="C2720" s="94">
        <v>24103.479</v>
      </c>
      <c r="D2720" s="94">
        <v>24105.344</v>
      </c>
      <c r="E2720" s="94">
        <v>1.865</v>
      </c>
      <c r="F2720" s="94" t="s">
        <v>256</v>
      </c>
      <c r="G2720" s="94" t="s">
        <v>51</v>
      </c>
    </row>
    <row r="2721" ht="15.75" hidden="1" customHeight="1">
      <c r="A2721" s="94" t="s">
        <v>388</v>
      </c>
      <c r="B2721" s="94" t="s">
        <v>198</v>
      </c>
      <c r="C2721" s="94">
        <v>24113.792</v>
      </c>
      <c r="D2721" s="94">
        <v>24116.951</v>
      </c>
      <c r="E2721" s="94">
        <v>3.159</v>
      </c>
      <c r="F2721" s="94" t="s">
        <v>256</v>
      </c>
      <c r="G2721" s="94" t="s">
        <v>51</v>
      </c>
    </row>
    <row r="2722" ht="15.75" hidden="1" customHeight="1">
      <c r="A2722" s="94" t="s">
        <v>388</v>
      </c>
      <c r="B2722" s="94" t="s">
        <v>198</v>
      </c>
      <c r="C2722" s="94">
        <v>28451.567</v>
      </c>
      <c r="D2722" s="94">
        <v>28452.212</v>
      </c>
      <c r="E2722" s="94">
        <v>0.645</v>
      </c>
      <c r="F2722" s="94" t="s">
        <v>259</v>
      </c>
      <c r="G2722" s="94" t="s">
        <v>51</v>
      </c>
    </row>
    <row r="2723" ht="15.75" hidden="1" customHeight="1">
      <c r="A2723" s="94" t="s">
        <v>388</v>
      </c>
      <c r="B2723" s="94" t="s">
        <v>198</v>
      </c>
      <c r="C2723" s="94">
        <v>28452.523</v>
      </c>
      <c r="D2723" s="94">
        <v>28455.184</v>
      </c>
      <c r="E2723" s="94">
        <v>2.661</v>
      </c>
      <c r="F2723" s="94" t="s">
        <v>257</v>
      </c>
      <c r="G2723" s="94" t="s">
        <v>51</v>
      </c>
    </row>
    <row r="2724" ht="15.75" hidden="1" customHeight="1">
      <c r="A2724" s="94" t="s">
        <v>388</v>
      </c>
      <c r="B2724" s="94" t="s">
        <v>198</v>
      </c>
      <c r="C2724" s="94">
        <v>30900.648</v>
      </c>
      <c r="D2724" s="94">
        <v>30901.302</v>
      </c>
      <c r="E2724" s="94">
        <v>0.654</v>
      </c>
      <c r="F2724" s="94" t="s">
        <v>257</v>
      </c>
      <c r="G2724" s="94" t="s">
        <v>51</v>
      </c>
    </row>
    <row r="2725" ht="15.75" hidden="1" customHeight="1">
      <c r="A2725" s="94" t="s">
        <v>388</v>
      </c>
      <c r="B2725" s="94" t="s">
        <v>198</v>
      </c>
      <c r="C2725" s="94">
        <v>30910.457</v>
      </c>
      <c r="D2725" s="94">
        <v>30912.081</v>
      </c>
      <c r="E2725" s="94">
        <v>1.624</v>
      </c>
      <c r="F2725" s="94" t="s">
        <v>259</v>
      </c>
      <c r="G2725" s="94" t="s">
        <v>51</v>
      </c>
    </row>
    <row r="2726" ht="15.75" hidden="1" customHeight="1">
      <c r="A2726" s="94" t="s">
        <v>388</v>
      </c>
      <c r="B2726" s="94" t="s">
        <v>198</v>
      </c>
      <c r="C2726" s="94">
        <v>30919.827</v>
      </c>
      <c r="D2726" s="94">
        <v>30923.35</v>
      </c>
      <c r="E2726" s="94">
        <v>3.523</v>
      </c>
      <c r="F2726" s="94" t="s">
        <v>259</v>
      </c>
      <c r="G2726" s="94" t="s">
        <v>51</v>
      </c>
    </row>
    <row r="2727" ht="15.75" hidden="1" customHeight="1">
      <c r="A2727" s="94" t="s">
        <v>388</v>
      </c>
      <c r="B2727" s="94" t="s">
        <v>198</v>
      </c>
      <c r="C2727" s="94">
        <v>30924.37</v>
      </c>
      <c r="D2727" s="94">
        <v>30926.808</v>
      </c>
      <c r="E2727" s="94">
        <v>2.438</v>
      </c>
      <c r="F2727" s="94" t="s">
        <v>259</v>
      </c>
      <c r="G2727" s="94" t="s">
        <v>51</v>
      </c>
    </row>
    <row r="2728" ht="15.75" hidden="1" customHeight="1">
      <c r="A2728" s="94" t="s">
        <v>388</v>
      </c>
      <c r="B2728" s="94" t="s">
        <v>198</v>
      </c>
      <c r="C2728" s="94">
        <v>30932.477</v>
      </c>
      <c r="D2728" s="94">
        <v>30933.426</v>
      </c>
      <c r="E2728" s="94">
        <v>0.949</v>
      </c>
      <c r="F2728" s="94" t="s">
        <v>259</v>
      </c>
      <c r="G2728" s="94" t="s">
        <v>51</v>
      </c>
    </row>
    <row r="2729" ht="15.75" hidden="1" customHeight="1">
      <c r="A2729" s="94" t="s">
        <v>388</v>
      </c>
      <c r="B2729" s="94" t="s">
        <v>198</v>
      </c>
      <c r="C2729" s="94">
        <v>30933.655</v>
      </c>
      <c r="D2729" s="94">
        <v>30935.011</v>
      </c>
      <c r="E2729" s="94">
        <v>1.356</v>
      </c>
      <c r="F2729" s="94" t="s">
        <v>259</v>
      </c>
      <c r="G2729" s="94" t="s">
        <v>51</v>
      </c>
    </row>
    <row r="2730" ht="15.75" hidden="1" customHeight="1">
      <c r="A2730" s="94" t="s">
        <v>388</v>
      </c>
      <c r="B2730" s="94" t="s">
        <v>198</v>
      </c>
      <c r="C2730" s="94">
        <v>30935.15</v>
      </c>
      <c r="D2730" s="94">
        <v>30936.219</v>
      </c>
      <c r="E2730" s="94">
        <v>1.069</v>
      </c>
      <c r="F2730" s="94" t="s">
        <v>259</v>
      </c>
      <c r="G2730" s="94" t="s">
        <v>51</v>
      </c>
    </row>
    <row r="2731" ht="15.75" hidden="1" customHeight="1">
      <c r="A2731" s="94" t="s">
        <v>388</v>
      </c>
      <c r="B2731" s="94" t="s">
        <v>198</v>
      </c>
      <c r="C2731" s="94">
        <v>30937.292</v>
      </c>
      <c r="D2731" s="94">
        <v>30940.415</v>
      </c>
      <c r="E2731" s="94">
        <v>3.123</v>
      </c>
      <c r="F2731" s="94" t="s">
        <v>259</v>
      </c>
      <c r="G2731" s="94" t="s">
        <v>51</v>
      </c>
    </row>
    <row r="2732" ht="15.75" hidden="1" customHeight="1">
      <c r="A2732" s="94" t="s">
        <v>388</v>
      </c>
      <c r="B2732" s="94" t="s">
        <v>198</v>
      </c>
      <c r="C2732" s="94">
        <v>30940.707</v>
      </c>
      <c r="D2732" s="94">
        <v>30941.67</v>
      </c>
      <c r="E2732" s="94">
        <v>0.963</v>
      </c>
      <c r="F2732" s="94" t="s">
        <v>259</v>
      </c>
      <c r="G2732" s="94" t="s">
        <v>51</v>
      </c>
    </row>
    <row r="2733" ht="15.75" hidden="1" customHeight="1">
      <c r="A2733" s="94" t="s">
        <v>388</v>
      </c>
      <c r="B2733" s="94" t="s">
        <v>198</v>
      </c>
      <c r="C2733" s="94">
        <v>30942.002</v>
      </c>
      <c r="D2733" s="94">
        <v>30943.852</v>
      </c>
      <c r="E2733" s="94">
        <v>1.85</v>
      </c>
      <c r="F2733" s="94" t="s">
        <v>259</v>
      </c>
      <c r="G2733" s="94" t="s">
        <v>51</v>
      </c>
    </row>
    <row r="2734" ht="15.75" hidden="1" customHeight="1">
      <c r="A2734" s="94" t="s">
        <v>388</v>
      </c>
      <c r="B2734" s="94" t="s">
        <v>198</v>
      </c>
      <c r="C2734" s="94">
        <v>30944.512</v>
      </c>
      <c r="D2734" s="94">
        <v>30945.305</v>
      </c>
      <c r="E2734" s="94">
        <v>0.793</v>
      </c>
      <c r="F2734" s="94" t="s">
        <v>259</v>
      </c>
      <c r="G2734" s="94" t="s">
        <v>51</v>
      </c>
    </row>
    <row r="2735" ht="15.75" hidden="1" customHeight="1">
      <c r="A2735" s="94" t="s">
        <v>388</v>
      </c>
      <c r="B2735" s="94" t="s">
        <v>198</v>
      </c>
      <c r="C2735" s="94">
        <v>30945.768</v>
      </c>
      <c r="D2735" s="94">
        <v>30947.397</v>
      </c>
      <c r="E2735" s="94">
        <v>1.629</v>
      </c>
      <c r="F2735" s="94" t="s">
        <v>259</v>
      </c>
      <c r="G2735" s="94" t="s">
        <v>51</v>
      </c>
    </row>
    <row r="2736" ht="15.75" hidden="1" customHeight="1">
      <c r="A2736" s="94" t="s">
        <v>388</v>
      </c>
      <c r="B2736" s="94" t="s">
        <v>198</v>
      </c>
      <c r="C2736" s="94">
        <v>30947.523</v>
      </c>
      <c r="D2736" s="94">
        <v>30949.294</v>
      </c>
      <c r="E2736" s="94">
        <v>1.771</v>
      </c>
      <c r="F2736" s="94" t="s">
        <v>259</v>
      </c>
      <c r="G2736" s="94" t="s">
        <v>51</v>
      </c>
    </row>
    <row r="2737" ht="15.75" hidden="1" customHeight="1">
      <c r="A2737" s="94" t="s">
        <v>388</v>
      </c>
      <c r="B2737" s="94" t="s">
        <v>198</v>
      </c>
      <c r="C2737" s="94">
        <v>30949.385</v>
      </c>
      <c r="D2737" s="94">
        <v>30952.98</v>
      </c>
      <c r="E2737" s="94">
        <v>3.595</v>
      </c>
      <c r="F2737" s="94" t="s">
        <v>259</v>
      </c>
      <c r="G2737" s="94" t="s">
        <v>51</v>
      </c>
    </row>
    <row r="2738" ht="15.75" hidden="1" customHeight="1">
      <c r="A2738" s="94" t="s">
        <v>388</v>
      </c>
      <c r="B2738" s="94" t="s">
        <v>198</v>
      </c>
      <c r="C2738" s="94">
        <v>30953.22</v>
      </c>
      <c r="D2738" s="94">
        <v>30954.101</v>
      </c>
      <c r="E2738" s="94">
        <v>0.881</v>
      </c>
      <c r="F2738" s="94" t="s">
        <v>259</v>
      </c>
      <c r="G2738" s="94" t="s">
        <v>51</v>
      </c>
    </row>
    <row r="2739" ht="15.75" hidden="1" customHeight="1">
      <c r="A2739" s="94" t="s">
        <v>388</v>
      </c>
      <c r="B2739" s="94" t="s">
        <v>198</v>
      </c>
      <c r="C2739" s="94">
        <v>30955.692</v>
      </c>
      <c r="D2739" s="94">
        <v>30956.56</v>
      </c>
      <c r="E2739" s="94">
        <v>0.868</v>
      </c>
      <c r="F2739" s="94" t="s">
        <v>256</v>
      </c>
      <c r="G2739" s="94" t="s">
        <v>51</v>
      </c>
    </row>
    <row r="2740" ht="15.75" hidden="1" customHeight="1">
      <c r="A2740" s="94" t="s">
        <v>388</v>
      </c>
      <c r="B2740" s="94" t="s">
        <v>198</v>
      </c>
      <c r="C2740" s="94">
        <v>30958.286</v>
      </c>
      <c r="D2740" s="94">
        <v>30959.7</v>
      </c>
      <c r="E2740" s="94">
        <v>1.414</v>
      </c>
      <c r="F2740" s="94" t="s">
        <v>259</v>
      </c>
      <c r="G2740" s="94" t="s">
        <v>51</v>
      </c>
    </row>
    <row r="2741" ht="15.75" hidden="1" customHeight="1">
      <c r="A2741" s="94" t="s">
        <v>388</v>
      </c>
      <c r="B2741" s="94" t="s">
        <v>198</v>
      </c>
      <c r="C2741" s="94">
        <v>39083.21</v>
      </c>
      <c r="D2741" s="94">
        <v>39087.234</v>
      </c>
      <c r="E2741" s="94">
        <v>4.024</v>
      </c>
      <c r="F2741" s="94" t="s">
        <v>259</v>
      </c>
      <c r="G2741" s="94" t="s">
        <v>51</v>
      </c>
    </row>
    <row r="2742" ht="15.75" hidden="1" customHeight="1">
      <c r="A2742" s="94" t="s">
        <v>388</v>
      </c>
      <c r="B2742" s="94" t="s">
        <v>198</v>
      </c>
      <c r="C2742" s="94">
        <v>39087.49</v>
      </c>
      <c r="D2742" s="94">
        <v>39088.668</v>
      </c>
      <c r="E2742" s="94">
        <v>1.178</v>
      </c>
      <c r="F2742" s="94" t="s">
        <v>259</v>
      </c>
      <c r="G2742" s="94" t="s">
        <v>51</v>
      </c>
    </row>
    <row r="2743" ht="15.75" hidden="1" customHeight="1">
      <c r="A2743" s="94" t="s">
        <v>388</v>
      </c>
      <c r="B2743" s="94" t="s">
        <v>198</v>
      </c>
      <c r="C2743" s="94">
        <v>39089.64</v>
      </c>
      <c r="D2743" s="94">
        <v>39092.777</v>
      </c>
      <c r="E2743" s="94">
        <v>3.137</v>
      </c>
      <c r="F2743" s="94" t="s">
        <v>259</v>
      </c>
      <c r="G2743" s="94" t="s">
        <v>51</v>
      </c>
    </row>
    <row r="2744" ht="15.75" hidden="1" customHeight="1">
      <c r="A2744" s="94" t="s">
        <v>388</v>
      </c>
      <c r="B2744" s="94" t="s">
        <v>198</v>
      </c>
      <c r="C2744" s="94">
        <v>39095.631</v>
      </c>
      <c r="D2744" s="94">
        <v>39099.071</v>
      </c>
      <c r="E2744" s="94">
        <v>3.44</v>
      </c>
      <c r="F2744" s="94" t="s">
        <v>259</v>
      </c>
      <c r="G2744" s="94" t="s">
        <v>51</v>
      </c>
    </row>
    <row r="2745" ht="15.75" hidden="1" customHeight="1">
      <c r="A2745" s="94" t="s">
        <v>388</v>
      </c>
      <c r="B2745" s="94" t="s">
        <v>198</v>
      </c>
      <c r="C2745" s="94">
        <v>39099.617</v>
      </c>
      <c r="D2745" s="94">
        <v>39101.056</v>
      </c>
      <c r="E2745" s="94">
        <v>1.439</v>
      </c>
      <c r="F2745" s="94" t="s">
        <v>259</v>
      </c>
      <c r="G2745" s="94" t="s">
        <v>51</v>
      </c>
    </row>
    <row r="2746" ht="15.75" hidden="1" customHeight="1">
      <c r="A2746" s="94" t="s">
        <v>388</v>
      </c>
      <c r="B2746" s="94" t="s">
        <v>198</v>
      </c>
      <c r="C2746" s="94">
        <v>39101.748</v>
      </c>
      <c r="D2746" s="94">
        <v>39105.598</v>
      </c>
      <c r="E2746" s="94">
        <v>3.85</v>
      </c>
      <c r="F2746" s="94" t="s">
        <v>259</v>
      </c>
      <c r="G2746" s="94" t="s">
        <v>51</v>
      </c>
    </row>
    <row r="2747" ht="15.75" hidden="1" customHeight="1">
      <c r="A2747" s="94" t="s">
        <v>388</v>
      </c>
      <c r="B2747" s="94" t="s">
        <v>198</v>
      </c>
      <c r="C2747" s="94">
        <v>39106.391</v>
      </c>
      <c r="D2747" s="94">
        <v>39108.136</v>
      </c>
      <c r="E2747" s="94">
        <v>1.745</v>
      </c>
      <c r="F2747" s="94" t="s">
        <v>259</v>
      </c>
      <c r="G2747" s="94" t="s">
        <v>51</v>
      </c>
    </row>
    <row r="2748" ht="15.75" hidden="1" customHeight="1">
      <c r="A2748" s="94" t="s">
        <v>388</v>
      </c>
      <c r="B2748" s="94" t="s">
        <v>198</v>
      </c>
      <c r="C2748" s="94">
        <v>39110.513</v>
      </c>
      <c r="D2748" s="94">
        <v>39111.713</v>
      </c>
      <c r="E2748" s="94">
        <v>1.2</v>
      </c>
      <c r="F2748" s="94" t="s">
        <v>259</v>
      </c>
      <c r="G2748" s="94" t="s">
        <v>51</v>
      </c>
    </row>
    <row r="2749" ht="15.75" hidden="1" customHeight="1">
      <c r="A2749" s="94" t="s">
        <v>388</v>
      </c>
      <c r="B2749" s="94" t="s">
        <v>198</v>
      </c>
      <c r="C2749" s="94">
        <v>39111.801</v>
      </c>
      <c r="D2749" s="94">
        <v>39113.4</v>
      </c>
      <c r="E2749" s="94">
        <v>1.599</v>
      </c>
      <c r="F2749" s="94" t="s">
        <v>259</v>
      </c>
      <c r="G2749" s="94" t="s">
        <v>51</v>
      </c>
    </row>
    <row r="2750" ht="15.75" hidden="1" customHeight="1">
      <c r="A2750" s="94" t="s">
        <v>388</v>
      </c>
      <c r="B2750" s="94" t="s">
        <v>198</v>
      </c>
      <c r="C2750" s="94">
        <v>39113.591</v>
      </c>
      <c r="D2750" s="94">
        <v>39115.791</v>
      </c>
      <c r="E2750" s="94">
        <v>2.2</v>
      </c>
      <c r="F2750" s="94" t="s">
        <v>259</v>
      </c>
      <c r="G2750" s="94" t="s">
        <v>51</v>
      </c>
    </row>
    <row r="2751" ht="15.75" hidden="1" customHeight="1">
      <c r="A2751" s="94" t="s">
        <v>388</v>
      </c>
      <c r="B2751" s="94" t="s">
        <v>198</v>
      </c>
      <c r="C2751" s="94">
        <v>39118.48</v>
      </c>
      <c r="D2751" s="94">
        <v>39119.879</v>
      </c>
      <c r="E2751" s="94">
        <v>1.399</v>
      </c>
      <c r="F2751" s="94" t="s">
        <v>259</v>
      </c>
      <c r="G2751" s="94" t="s">
        <v>51</v>
      </c>
    </row>
    <row r="2752" ht="15.75" hidden="1" customHeight="1">
      <c r="A2752" s="94" t="s">
        <v>388</v>
      </c>
      <c r="B2752" s="94" t="s">
        <v>198</v>
      </c>
      <c r="C2752" s="94">
        <v>39419.903</v>
      </c>
      <c r="D2752" s="94">
        <v>39420.388</v>
      </c>
      <c r="E2752" s="94">
        <v>0.485</v>
      </c>
      <c r="F2752" s="94" t="s">
        <v>259</v>
      </c>
      <c r="G2752" s="94" t="s">
        <v>51</v>
      </c>
    </row>
    <row r="2753" ht="15.75" hidden="1" customHeight="1">
      <c r="A2753" s="94" t="s">
        <v>388</v>
      </c>
      <c r="B2753" s="94" t="s">
        <v>198</v>
      </c>
      <c r="C2753" s="94">
        <v>39437.508</v>
      </c>
      <c r="D2753" s="94">
        <v>39437.931</v>
      </c>
      <c r="E2753" s="94">
        <v>0.423</v>
      </c>
      <c r="F2753" s="94" t="s">
        <v>259</v>
      </c>
      <c r="G2753" s="94" t="s">
        <v>51</v>
      </c>
    </row>
    <row r="2754" ht="15.75" hidden="1" customHeight="1">
      <c r="A2754" s="94" t="s">
        <v>388</v>
      </c>
      <c r="B2754" s="94" t="s">
        <v>198</v>
      </c>
      <c r="C2754" s="94">
        <v>39439.396</v>
      </c>
      <c r="D2754" s="94">
        <v>39439.801</v>
      </c>
      <c r="E2754" s="94">
        <v>0.405</v>
      </c>
      <c r="F2754" s="94" t="s">
        <v>259</v>
      </c>
      <c r="G2754" s="94" t="s">
        <v>51</v>
      </c>
    </row>
    <row r="2755" ht="15.75" hidden="1" customHeight="1">
      <c r="A2755" s="94" t="s">
        <v>388</v>
      </c>
      <c r="B2755" s="94" t="s">
        <v>198</v>
      </c>
      <c r="C2755" s="94">
        <v>39440.471</v>
      </c>
      <c r="D2755" s="94">
        <v>39441.024</v>
      </c>
      <c r="E2755" s="94">
        <v>0.553</v>
      </c>
      <c r="F2755" s="94" t="s">
        <v>259</v>
      </c>
      <c r="G2755" s="94" t="s">
        <v>51</v>
      </c>
    </row>
    <row r="2756" ht="15.75" hidden="1" customHeight="1">
      <c r="A2756" s="94" t="s">
        <v>388</v>
      </c>
      <c r="B2756" s="94" t="s">
        <v>198</v>
      </c>
      <c r="C2756" s="94">
        <v>39462.354</v>
      </c>
      <c r="D2756" s="94">
        <v>39463.05</v>
      </c>
      <c r="E2756" s="94">
        <v>0.696</v>
      </c>
      <c r="F2756" s="94" t="s">
        <v>259</v>
      </c>
      <c r="G2756" s="94" t="s">
        <v>51</v>
      </c>
    </row>
    <row r="2757" ht="15.75" hidden="1" customHeight="1">
      <c r="A2757" s="94" t="s">
        <v>388</v>
      </c>
      <c r="B2757" s="94" t="s">
        <v>198</v>
      </c>
      <c r="C2757" s="94">
        <v>39470.154</v>
      </c>
      <c r="D2757" s="94">
        <v>39472.655</v>
      </c>
      <c r="E2757" s="94">
        <v>2.501</v>
      </c>
      <c r="F2757" s="94" t="s">
        <v>259</v>
      </c>
      <c r="G2757" s="94" t="s">
        <v>51</v>
      </c>
    </row>
    <row r="2758" ht="15.75" hidden="1" customHeight="1">
      <c r="A2758" s="94" t="s">
        <v>388</v>
      </c>
      <c r="B2758" s="94" t="s">
        <v>198</v>
      </c>
      <c r="C2758" s="94">
        <v>39473.136</v>
      </c>
      <c r="D2758" s="94">
        <v>39474.272</v>
      </c>
      <c r="E2758" s="94">
        <v>1.136</v>
      </c>
      <c r="F2758" s="94" t="s">
        <v>259</v>
      </c>
      <c r="G2758" s="94" t="s">
        <v>51</v>
      </c>
    </row>
    <row r="2759" ht="15.75" hidden="1" customHeight="1">
      <c r="A2759" s="94" t="s">
        <v>388</v>
      </c>
      <c r="B2759" s="94" t="s">
        <v>198</v>
      </c>
      <c r="C2759" s="94">
        <v>39478.023</v>
      </c>
      <c r="D2759" s="94">
        <v>39479.508</v>
      </c>
      <c r="E2759" s="94">
        <v>1.485</v>
      </c>
      <c r="F2759" s="94" t="s">
        <v>259</v>
      </c>
      <c r="G2759" s="94" t="s">
        <v>51</v>
      </c>
    </row>
    <row r="2760" ht="15.75" hidden="1" customHeight="1">
      <c r="A2760" s="94" t="s">
        <v>842</v>
      </c>
      <c r="B2760" s="94" t="s">
        <v>202</v>
      </c>
      <c r="C2760" s="94">
        <v>2340.095</v>
      </c>
      <c r="D2760" s="94">
        <v>2340.687</v>
      </c>
      <c r="E2760" s="94">
        <v>0.592</v>
      </c>
      <c r="F2760" s="94" t="s">
        <v>259</v>
      </c>
      <c r="G2760" s="94" t="s">
        <v>51</v>
      </c>
    </row>
    <row r="2761" ht="15.75" hidden="1" customHeight="1">
      <c r="A2761" s="94" t="s">
        <v>842</v>
      </c>
      <c r="B2761" s="94" t="s">
        <v>202</v>
      </c>
      <c r="C2761" s="94">
        <v>2366.268</v>
      </c>
      <c r="D2761" s="94">
        <v>2366.416</v>
      </c>
      <c r="E2761" s="94">
        <v>0.148</v>
      </c>
      <c r="F2761" s="94" t="s">
        <v>259</v>
      </c>
      <c r="G2761" s="94" t="s">
        <v>51</v>
      </c>
    </row>
    <row r="2762" ht="15.75" hidden="1" customHeight="1">
      <c r="A2762" s="94" t="s">
        <v>842</v>
      </c>
      <c r="B2762" s="94" t="s">
        <v>202</v>
      </c>
      <c r="C2762" s="94">
        <v>2370.255</v>
      </c>
      <c r="D2762" s="94">
        <v>2372.106</v>
      </c>
      <c r="E2762" s="94">
        <v>1.851</v>
      </c>
      <c r="F2762" s="94" t="s">
        <v>256</v>
      </c>
      <c r="G2762" s="94" t="s">
        <v>51</v>
      </c>
    </row>
    <row r="2763" ht="15.75" hidden="1" customHeight="1">
      <c r="A2763" s="94" t="s">
        <v>842</v>
      </c>
      <c r="B2763" s="94" t="s">
        <v>202</v>
      </c>
      <c r="C2763" s="94">
        <v>2372.597</v>
      </c>
      <c r="D2763" s="94">
        <v>2373.85</v>
      </c>
      <c r="E2763" s="94">
        <v>1.253</v>
      </c>
      <c r="F2763" s="94" t="s">
        <v>256</v>
      </c>
      <c r="G2763" s="94" t="s">
        <v>51</v>
      </c>
    </row>
    <row r="2764" ht="15.75" hidden="1" customHeight="1">
      <c r="A2764" s="94" t="s">
        <v>842</v>
      </c>
      <c r="B2764" s="94" t="s">
        <v>202</v>
      </c>
      <c r="C2764" s="94">
        <v>2376.776</v>
      </c>
      <c r="D2764" s="94">
        <v>2377.46</v>
      </c>
      <c r="E2764" s="94">
        <v>0.684</v>
      </c>
      <c r="F2764" s="94" t="s">
        <v>256</v>
      </c>
      <c r="G2764" s="94" t="s">
        <v>51</v>
      </c>
    </row>
    <row r="2765" ht="15.75" hidden="1" customHeight="1">
      <c r="A2765" s="94" t="s">
        <v>842</v>
      </c>
      <c r="B2765" s="94" t="s">
        <v>202</v>
      </c>
      <c r="C2765" s="94">
        <v>2393.957</v>
      </c>
      <c r="D2765" s="94">
        <v>2394.575</v>
      </c>
      <c r="E2765" s="94">
        <v>0.618</v>
      </c>
      <c r="F2765" s="94" t="s">
        <v>256</v>
      </c>
      <c r="G2765" s="94" t="s">
        <v>51</v>
      </c>
    </row>
    <row r="2766" ht="15.75" hidden="1" customHeight="1">
      <c r="A2766" s="94" t="s">
        <v>842</v>
      </c>
      <c r="B2766" s="94" t="s">
        <v>202</v>
      </c>
      <c r="C2766" s="94">
        <v>2398.5</v>
      </c>
      <c r="D2766" s="94">
        <v>2399.7</v>
      </c>
      <c r="E2766" s="94">
        <v>1.2</v>
      </c>
      <c r="F2766" s="94" t="s">
        <v>257</v>
      </c>
      <c r="G2766" s="94" t="s">
        <v>51</v>
      </c>
    </row>
    <row r="2767" ht="15.75" hidden="1" customHeight="1">
      <c r="A2767" s="94" t="s">
        <v>842</v>
      </c>
      <c r="B2767" s="94" t="s">
        <v>202</v>
      </c>
      <c r="C2767" s="94">
        <v>6325.22</v>
      </c>
      <c r="D2767" s="94">
        <v>6327.199</v>
      </c>
      <c r="E2767" s="94">
        <v>1.979</v>
      </c>
      <c r="F2767" s="94" t="s">
        <v>256</v>
      </c>
      <c r="G2767" s="94" t="s">
        <v>51</v>
      </c>
    </row>
    <row r="2768" ht="15.75" hidden="1" customHeight="1">
      <c r="A2768" s="94" t="s">
        <v>842</v>
      </c>
      <c r="B2768" s="94" t="s">
        <v>202</v>
      </c>
      <c r="C2768" s="94">
        <v>17719.779</v>
      </c>
      <c r="D2768" s="94">
        <v>17721.118</v>
      </c>
      <c r="E2768" s="94">
        <v>1.339</v>
      </c>
      <c r="F2768" s="94" t="s">
        <v>256</v>
      </c>
      <c r="G2768" s="94" t="s">
        <v>51</v>
      </c>
    </row>
    <row r="2769" ht="15.75" hidden="1" customHeight="1">
      <c r="A2769" s="94" t="s">
        <v>842</v>
      </c>
      <c r="B2769" s="94" t="s">
        <v>202</v>
      </c>
      <c r="C2769" s="94">
        <v>17722.464</v>
      </c>
      <c r="D2769" s="94">
        <v>17723.234</v>
      </c>
      <c r="E2769" s="94">
        <v>0.77</v>
      </c>
      <c r="F2769" s="94" t="s">
        <v>256</v>
      </c>
      <c r="G2769" s="94" t="s">
        <v>51</v>
      </c>
    </row>
    <row r="2770" ht="15.75" hidden="1" customHeight="1">
      <c r="A2770" s="94" t="s">
        <v>842</v>
      </c>
      <c r="B2770" s="94" t="s">
        <v>202</v>
      </c>
      <c r="C2770" s="94">
        <v>17724.106</v>
      </c>
      <c r="D2770" s="94">
        <v>17724.748</v>
      </c>
      <c r="E2770" s="94">
        <v>0.642</v>
      </c>
      <c r="F2770" s="94" t="s">
        <v>256</v>
      </c>
      <c r="G2770" s="94" t="s">
        <v>51</v>
      </c>
    </row>
    <row r="2771" ht="15.75" hidden="1" customHeight="1">
      <c r="A2771" s="94" t="s">
        <v>842</v>
      </c>
      <c r="B2771" s="94" t="s">
        <v>202</v>
      </c>
      <c r="C2771" s="94">
        <v>17725.63</v>
      </c>
      <c r="D2771" s="94">
        <v>17726.251</v>
      </c>
      <c r="E2771" s="94">
        <v>0.621</v>
      </c>
      <c r="F2771" s="94" t="s">
        <v>256</v>
      </c>
      <c r="G2771" s="94" t="s">
        <v>51</v>
      </c>
    </row>
    <row r="2772" ht="15.75" hidden="1" customHeight="1">
      <c r="A2772" s="94" t="s">
        <v>842</v>
      </c>
      <c r="B2772" s="94" t="s">
        <v>202</v>
      </c>
      <c r="C2772" s="94">
        <v>17728.436</v>
      </c>
      <c r="D2772" s="94">
        <v>17728.739</v>
      </c>
      <c r="E2772" s="94">
        <v>0.303</v>
      </c>
      <c r="F2772" s="94" t="s">
        <v>256</v>
      </c>
      <c r="G2772" s="94" t="s">
        <v>51</v>
      </c>
    </row>
    <row r="2773" ht="15.75" hidden="1" customHeight="1">
      <c r="A2773" s="94" t="s">
        <v>842</v>
      </c>
      <c r="B2773" s="94" t="s">
        <v>202</v>
      </c>
      <c r="C2773" s="94">
        <v>17733.416</v>
      </c>
      <c r="D2773" s="94">
        <v>17735.178</v>
      </c>
      <c r="E2773" s="94">
        <v>1.762</v>
      </c>
      <c r="F2773" s="94" t="s">
        <v>257</v>
      </c>
      <c r="G2773" s="94" t="s">
        <v>51</v>
      </c>
    </row>
    <row r="2774" ht="15.75" hidden="1" customHeight="1">
      <c r="A2774" s="94" t="s">
        <v>842</v>
      </c>
      <c r="B2774" s="94" t="s">
        <v>202</v>
      </c>
      <c r="C2774" s="94">
        <v>17735.975</v>
      </c>
      <c r="D2774" s="94">
        <v>17738.497</v>
      </c>
      <c r="E2774" s="94">
        <v>2.522</v>
      </c>
      <c r="F2774" s="94" t="s">
        <v>256</v>
      </c>
      <c r="G2774" s="94" t="s">
        <v>51</v>
      </c>
    </row>
    <row r="2775" ht="15.75" hidden="1" customHeight="1">
      <c r="A2775" s="94" t="s">
        <v>842</v>
      </c>
      <c r="B2775" s="94" t="s">
        <v>202</v>
      </c>
      <c r="C2775" s="94">
        <v>17746.793</v>
      </c>
      <c r="D2775" s="94">
        <v>17747.976</v>
      </c>
      <c r="E2775" s="94">
        <v>1.183</v>
      </c>
      <c r="F2775" s="94" t="s">
        <v>256</v>
      </c>
      <c r="G2775" s="94" t="s">
        <v>51</v>
      </c>
    </row>
    <row r="2776" ht="15.75" hidden="1" customHeight="1">
      <c r="A2776" s="94" t="s">
        <v>842</v>
      </c>
      <c r="B2776" s="94" t="s">
        <v>202</v>
      </c>
      <c r="C2776" s="94">
        <v>17748.235</v>
      </c>
      <c r="D2776" s="94">
        <v>17749.17</v>
      </c>
      <c r="E2776" s="94">
        <v>0.935</v>
      </c>
      <c r="F2776" s="94" t="s">
        <v>256</v>
      </c>
      <c r="G2776" s="94" t="s">
        <v>51</v>
      </c>
    </row>
    <row r="2777" ht="15.75" hidden="1" customHeight="1">
      <c r="A2777" s="94" t="s">
        <v>842</v>
      </c>
      <c r="B2777" s="94" t="s">
        <v>202</v>
      </c>
      <c r="C2777" s="94">
        <v>17755.53</v>
      </c>
      <c r="D2777" s="94">
        <v>17757.22</v>
      </c>
      <c r="E2777" s="94">
        <v>1.69</v>
      </c>
      <c r="F2777" s="94" t="s">
        <v>259</v>
      </c>
      <c r="G2777" s="94" t="s">
        <v>51</v>
      </c>
    </row>
    <row r="2778" ht="15.75" hidden="1" customHeight="1">
      <c r="A2778" s="94" t="s">
        <v>842</v>
      </c>
      <c r="B2778" s="94" t="s">
        <v>202</v>
      </c>
      <c r="C2778" s="94">
        <v>24064.456</v>
      </c>
      <c r="D2778" s="94">
        <v>24065.881</v>
      </c>
      <c r="E2778" s="94">
        <v>1.425</v>
      </c>
      <c r="F2778" s="94" t="s">
        <v>256</v>
      </c>
      <c r="G2778" s="94" t="s">
        <v>51</v>
      </c>
    </row>
    <row r="2779" ht="15.75" hidden="1" customHeight="1">
      <c r="A2779" s="94" t="s">
        <v>842</v>
      </c>
      <c r="B2779" s="94" t="s">
        <v>202</v>
      </c>
      <c r="C2779" s="94">
        <v>24109.414</v>
      </c>
      <c r="D2779" s="94">
        <v>24110.594</v>
      </c>
      <c r="E2779" s="94">
        <v>1.18</v>
      </c>
      <c r="F2779" s="94" t="s">
        <v>256</v>
      </c>
      <c r="G2779" s="94" t="s">
        <v>51</v>
      </c>
    </row>
    <row r="2780" ht="15.75" hidden="1" customHeight="1">
      <c r="A2780" s="94" t="s">
        <v>842</v>
      </c>
      <c r="B2780" s="94" t="s">
        <v>202</v>
      </c>
      <c r="C2780" s="94">
        <v>30917.234</v>
      </c>
      <c r="D2780" s="94">
        <v>30918.421</v>
      </c>
      <c r="E2780" s="94">
        <v>1.187</v>
      </c>
      <c r="F2780" s="94" t="s">
        <v>256</v>
      </c>
      <c r="G2780" s="94" t="s">
        <v>51</v>
      </c>
    </row>
    <row r="2781" ht="15.75" hidden="1" customHeight="1">
      <c r="A2781" s="94" t="s">
        <v>842</v>
      </c>
      <c r="B2781" s="94" t="s">
        <v>202</v>
      </c>
      <c r="C2781" s="94">
        <v>30957.363</v>
      </c>
      <c r="D2781" s="94">
        <v>30958.02</v>
      </c>
      <c r="E2781" s="94">
        <v>0.657</v>
      </c>
      <c r="F2781" s="94" t="s">
        <v>256</v>
      </c>
      <c r="G2781" s="94" t="s">
        <v>51</v>
      </c>
    </row>
    <row r="2782" ht="15.75" customHeight="1">
      <c r="A2782" s="94" t="s">
        <v>202</v>
      </c>
      <c r="B2782" s="94" t="s">
        <v>202</v>
      </c>
      <c r="C2782" s="94">
        <v>2340.095</v>
      </c>
      <c r="D2782" s="94">
        <v>2340.687</v>
      </c>
      <c r="E2782" s="94">
        <v>0.592</v>
      </c>
      <c r="F2782" s="94" t="s">
        <v>843</v>
      </c>
      <c r="G2782" s="94" t="s">
        <v>51</v>
      </c>
    </row>
    <row r="2783" ht="15.75" customHeight="1">
      <c r="A2783" s="94" t="s">
        <v>202</v>
      </c>
      <c r="B2783" s="94" t="s">
        <v>202</v>
      </c>
      <c r="C2783" s="94">
        <v>2366.268</v>
      </c>
      <c r="D2783" s="94">
        <v>2366.416</v>
      </c>
      <c r="E2783" s="94">
        <v>0.148</v>
      </c>
      <c r="F2783" s="94" t="s">
        <v>844</v>
      </c>
      <c r="G2783" s="94" t="s">
        <v>51</v>
      </c>
    </row>
    <row r="2784" ht="15.75" customHeight="1">
      <c r="A2784" s="94" t="s">
        <v>202</v>
      </c>
      <c r="B2784" s="94" t="s">
        <v>202</v>
      </c>
      <c r="C2784" s="94">
        <v>2370.255</v>
      </c>
      <c r="D2784" s="94">
        <v>2372.106</v>
      </c>
      <c r="E2784" s="94">
        <v>1.851</v>
      </c>
      <c r="F2784" s="94" t="s">
        <v>845</v>
      </c>
      <c r="G2784" s="94" t="s">
        <v>51</v>
      </c>
    </row>
    <row r="2785" ht="15.75" customHeight="1">
      <c r="A2785" s="94" t="s">
        <v>202</v>
      </c>
      <c r="B2785" s="94" t="s">
        <v>202</v>
      </c>
      <c r="C2785" s="94">
        <v>2372.597</v>
      </c>
      <c r="D2785" s="94">
        <v>2373.85</v>
      </c>
      <c r="E2785" s="94">
        <v>1.253</v>
      </c>
      <c r="F2785" s="94" t="s">
        <v>846</v>
      </c>
      <c r="G2785" s="94" t="s">
        <v>51</v>
      </c>
    </row>
    <row r="2786" ht="15.75" customHeight="1">
      <c r="A2786" s="94" t="s">
        <v>202</v>
      </c>
      <c r="B2786" s="94" t="s">
        <v>202</v>
      </c>
      <c r="C2786" s="94">
        <v>2376.776</v>
      </c>
      <c r="D2786" s="94">
        <v>2377.46</v>
      </c>
      <c r="E2786" s="94">
        <v>0.684</v>
      </c>
      <c r="F2786" s="94" t="s">
        <v>847</v>
      </c>
      <c r="G2786" s="94" t="s">
        <v>51</v>
      </c>
    </row>
    <row r="2787" ht="15.75" customHeight="1">
      <c r="A2787" s="94" t="s">
        <v>202</v>
      </c>
      <c r="B2787" s="94" t="s">
        <v>202</v>
      </c>
      <c r="C2787" s="94">
        <v>2393.957</v>
      </c>
      <c r="D2787" s="94">
        <v>2394.575</v>
      </c>
      <c r="E2787" s="94">
        <v>0.618</v>
      </c>
      <c r="F2787" s="94" t="s">
        <v>848</v>
      </c>
      <c r="G2787" s="94" t="s">
        <v>51</v>
      </c>
    </row>
    <row r="2788" ht="15.75" customHeight="1">
      <c r="A2788" s="94" t="s">
        <v>202</v>
      </c>
      <c r="B2788" s="94" t="s">
        <v>202</v>
      </c>
      <c r="C2788" s="94">
        <v>2398.5</v>
      </c>
      <c r="D2788" s="94">
        <v>2399.7</v>
      </c>
      <c r="E2788" s="94">
        <v>1.2</v>
      </c>
      <c r="F2788" s="94" t="s">
        <v>849</v>
      </c>
      <c r="G2788" s="94" t="s">
        <v>51</v>
      </c>
    </row>
    <row r="2789" ht="15.75" customHeight="1">
      <c r="A2789" s="94" t="s">
        <v>202</v>
      </c>
      <c r="B2789" s="94" t="s">
        <v>202</v>
      </c>
      <c r="C2789" s="94">
        <v>6325.22</v>
      </c>
      <c r="D2789" s="94">
        <v>6327.199</v>
      </c>
      <c r="E2789" s="94">
        <v>1.979</v>
      </c>
      <c r="F2789" s="94" t="s">
        <v>288</v>
      </c>
      <c r="G2789" s="94" t="s">
        <v>51</v>
      </c>
    </row>
    <row r="2790" ht="15.75" customHeight="1">
      <c r="A2790" s="94" t="s">
        <v>202</v>
      </c>
      <c r="B2790" s="94" t="s">
        <v>202</v>
      </c>
      <c r="C2790" s="94">
        <v>17719.779</v>
      </c>
      <c r="D2790" s="94">
        <v>17721.118</v>
      </c>
      <c r="E2790" s="94">
        <v>1.339</v>
      </c>
      <c r="F2790" s="94" t="s">
        <v>850</v>
      </c>
      <c r="G2790" s="94" t="s">
        <v>51</v>
      </c>
    </row>
    <row r="2791" ht="15.75" customHeight="1">
      <c r="A2791" s="94" t="s">
        <v>202</v>
      </c>
      <c r="B2791" s="94" t="s">
        <v>202</v>
      </c>
      <c r="C2791" s="94">
        <v>17722.464</v>
      </c>
      <c r="D2791" s="94">
        <v>17723.234</v>
      </c>
      <c r="E2791" s="94">
        <v>0.77</v>
      </c>
      <c r="F2791" s="94" t="s">
        <v>851</v>
      </c>
      <c r="G2791" s="94" t="s">
        <v>51</v>
      </c>
    </row>
    <row r="2792" ht="15.75" customHeight="1">
      <c r="A2792" s="94" t="s">
        <v>202</v>
      </c>
      <c r="B2792" s="94" t="s">
        <v>202</v>
      </c>
      <c r="C2792" s="94">
        <v>17724.106</v>
      </c>
      <c r="D2792" s="94">
        <v>17724.748</v>
      </c>
      <c r="E2792" s="94">
        <v>0.642</v>
      </c>
      <c r="F2792" s="94" t="s">
        <v>852</v>
      </c>
      <c r="G2792" s="94" t="s">
        <v>51</v>
      </c>
    </row>
    <row r="2793" ht="15.75" customHeight="1">
      <c r="A2793" s="94" t="s">
        <v>202</v>
      </c>
      <c r="B2793" s="94" t="s">
        <v>202</v>
      </c>
      <c r="C2793" s="94">
        <v>17725.63</v>
      </c>
      <c r="D2793" s="94">
        <v>17726.251</v>
      </c>
      <c r="E2793" s="94">
        <v>0.621</v>
      </c>
      <c r="F2793" s="94" t="s">
        <v>853</v>
      </c>
      <c r="G2793" s="94" t="s">
        <v>51</v>
      </c>
    </row>
    <row r="2794" ht="15.75" customHeight="1">
      <c r="A2794" s="94" t="s">
        <v>202</v>
      </c>
      <c r="B2794" s="94" t="s">
        <v>202</v>
      </c>
      <c r="C2794" s="94">
        <v>17728.436</v>
      </c>
      <c r="D2794" s="94">
        <v>17728.739</v>
      </c>
      <c r="E2794" s="94">
        <v>0.303</v>
      </c>
      <c r="F2794" s="94" t="s">
        <v>854</v>
      </c>
      <c r="G2794" s="94" t="s">
        <v>51</v>
      </c>
    </row>
    <row r="2795" ht="15.75" customHeight="1">
      <c r="A2795" s="94" t="s">
        <v>202</v>
      </c>
      <c r="B2795" s="94" t="s">
        <v>202</v>
      </c>
      <c r="C2795" s="94">
        <v>17733.416</v>
      </c>
      <c r="D2795" s="94">
        <v>17735.178</v>
      </c>
      <c r="E2795" s="94">
        <v>1.762</v>
      </c>
      <c r="F2795" s="94" t="s">
        <v>288</v>
      </c>
      <c r="G2795" s="94" t="s">
        <v>51</v>
      </c>
    </row>
    <row r="2796" ht="15.75" customHeight="1">
      <c r="A2796" s="94" t="s">
        <v>202</v>
      </c>
      <c r="B2796" s="94" t="s">
        <v>202</v>
      </c>
      <c r="C2796" s="94">
        <v>17735.975</v>
      </c>
      <c r="D2796" s="94">
        <v>17738.497</v>
      </c>
      <c r="E2796" s="94">
        <v>2.522</v>
      </c>
      <c r="F2796" s="94" t="s">
        <v>855</v>
      </c>
      <c r="G2796" s="94" t="s">
        <v>51</v>
      </c>
    </row>
    <row r="2797" ht="15.75" customHeight="1">
      <c r="A2797" s="94" t="s">
        <v>202</v>
      </c>
      <c r="B2797" s="94" t="s">
        <v>202</v>
      </c>
      <c r="C2797" s="94">
        <v>17746.793</v>
      </c>
      <c r="D2797" s="94">
        <v>17747.976</v>
      </c>
      <c r="E2797" s="94">
        <v>1.183</v>
      </c>
      <c r="F2797" s="94" t="s">
        <v>856</v>
      </c>
      <c r="G2797" s="94" t="s">
        <v>51</v>
      </c>
    </row>
    <row r="2798" ht="15.75" customHeight="1">
      <c r="A2798" s="94" t="s">
        <v>202</v>
      </c>
      <c r="B2798" s="94" t="s">
        <v>202</v>
      </c>
      <c r="C2798" s="94">
        <v>17748.235</v>
      </c>
      <c r="D2798" s="94">
        <v>17749.17</v>
      </c>
      <c r="E2798" s="94">
        <v>0.935</v>
      </c>
      <c r="F2798" s="94" t="s">
        <v>857</v>
      </c>
      <c r="G2798" s="94" t="s">
        <v>51</v>
      </c>
    </row>
    <row r="2799" ht="15.75" customHeight="1">
      <c r="A2799" s="94" t="s">
        <v>202</v>
      </c>
      <c r="B2799" s="94" t="s">
        <v>202</v>
      </c>
      <c r="C2799" s="94">
        <v>17755.53</v>
      </c>
      <c r="D2799" s="94">
        <v>17757.22</v>
      </c>
      <c r="E2799" s="94">
        <v>1.69</v>
      </c>
      <c r="F2799" s="94" t="s">
        <v>858</v>
      </c>
      <c r="G2799" s="94" t="s">
        <v>51</v>
      </c>
    </row>
    <row r="2800" ht="15.75" customHeight="1">
      <c r="A2800" s="94" t="s">
        <v>202</v>
      </c>
      <c r="B2800" s="94" t="s">
        <v>202</v>
      </c>
      <c r="C2800" s="94">
        <v>24064.456</v>
      </c>
      <c r="D2800" s="94">
        <v>24065.881</v>
      </c>
      <c r="E2800" s="94">
        <v>1.425</v>
      </c>
      <c r="F2800" s="94" t="s">
        <v>859</v>
      </c>
      <c r="G2800" s="94" t="s">
        <v>51</v>
      </c>
    </row>
    <row r="2801" ht="15.75" customHeight="1">
      <c r="A2801" s="94" t="s">
        <v>202</v>
      </c>
      <c r="B2801" s="94" t="s">
        <v>202</v>
      </c>
      <c r="C2801" s="94">
        <v>24109.414</v>
      </c>
      <c r="D2801" s="94">
        <v>24110.594</v>
      </c>
      <c r="E2801" s="94">
        <v>1.18</v>
      </c>
      <c r="F2801" s="94" t="s">
        <v>860</v>
      </c>
      <c r="G2801" s="94" t="s">
        <v>51</v>
      </c>
    </row>
    <row r="2802" ht="15.75" customHeight="1">
      <c r="A2802" s="94" t="s">
        <v>202</v>
      </c>
      <c r="B2802" s="94" t="s">
        <v>202</v>
      </c>
      <c r="C2802" s="94">
        <v>30917.234</v>
      </c>
      <c r="D2802" s="94">
        <v>30918.421</v>
      </c>
      <c r="E2802" s="94">
        <v>1.187</v>
      </c>
      <c r="F2802" s="94" t="s">
        <v>861</v>
      </c>
      <c r="G2802" s="94" t="s">
        <v>51</v>
      </c>
    </row>
    <row r="2803" ht="15.75" customHeight="1">
      <c r="A2803" s="94" t="s">
        <v>202</v>
      </c>
      <c r="B2803" s="94" t="s">
        <v>202</v>
      </c>
      <c r="C2803" s="94">
        <v>30957.363</v>
      </c>
      <c r="D2803" s="94">
        <v>30958.02</v>
      </c>
      <c r="E2803" s="94">
        <v>0.657</v>
      </c>
      <c r="F2803" s="94" t="s">
        <v>862</v>
      </c>
      <c r="G2803" s="94" t="s">
        <v>51</v>
      </c>
    </row>
  </sheetData>
  <autoFilter ref="$A$1:$G$2803">
    <filterColumn colId="0">
      <filters>
        <filter val="CHI"/>
        <filter val="vcm@CHI"/>
        <filter val="vcm@MA1"/>
        <filter val="vcm@MA2"/>
        <filter val="FA2"/>
        <filter val="FA1"/>
        <filter val="vcm@FA2"/>
        <filter val="MC1"/>
        <filter val="vcm@FA1"/>
        <filter val="MA1"/>
        <filter val="MA2"/>
        <filter val="UC1"/>
        <filter val="vcm@UC1"/>
      </filters>
    </filterColumn>
  </autoFilter>
  <mergeCells count="2">
    <mergeCell ref="S82:W83"/>
    <mergeCell ref="I102:S102"/>
  </mergeCells>
  <printOptions/>
  <pageMargins bottom="0.75" footer="0.0" header="0.0" left="0.7" right="0.7" top="0.75"/>
  <pageSetup paperSize="9" orientation="portrait"/>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88"/>
    <col customWidth="1" min="2" max="2" width="7.63"/>
    <col customWidth="1" min="3" max="3" width="9.38"/>
    <col customWidth="1" min="4" max="4" width="15.38"/>
    <col customWidth="1" min="5" max="5" width="18.88"/>
    <col customWidth="1" min="6" max="6" width="14.63"/>
    <col customWidth="1" min="7" max="7" width="14.13"/>
    <col customWidth="1" min="8" max="8" width="12.13"/>
    <col customWidth="1" min="9" max="9" width="9.38"/>
    <col customWidth="1" min="10" max="10" width="15.63"/>
    <col customWidth="1" min="11" max="11" width="9.38"/>
    <col customWidth="1" min="12" max="13" width="11.13"/>
    <col customWidth="1" min="14" max="14" width="9.38"/>
    <col customWidth="1" min="15" max="15" width="13.75"/>
    <col customWidth="1" min="16" max="16" width="10.63"/>
    <col customWidth="1" min="17" max="17" width="9.63"/>
    <col customWidth="1" min="18" max="18" width="17.13"/>
    <col customWidth="1" min="19" max="19" width="11.63"/>
    <col customWidth="1" min="20" max="20" width="9.38"/>
    <col customWidth="1" min="21" max="21" width="12.88"/>
    <col customWidth="1" min="22" max="22" width="20.5"/>
    <col customWidth="1" min="23" max="23" width="13.75"/>
    <col customWidth="1" min="24" max="24" width="16.88"/>
    <col customWidth="1" min="25" max="25" width="3.0"/>
    <col customWidth="1" min="26" max="26" width="9.38"/>
    <col customWidth="1" min="27" max="27" width="15.63"/>
    <col customWidth="1" min="28" max="28" width="17.38"/>
    <col customWidth="1" min="29" max="44" width="9.38"/>
  </cols>
  <sheetData>
    <row r="2">
      <c r="A2" s="135" t="s">
        <v>0</v>
      </c>
      <c r="B2" s="135" t="s">
        <v>1</v>
      </c>
      <c r="C2" s="135" t="s">
        <v>5</v>
      </c>
      <c r="D2" s="135" t="s">
        <v>863</v>
      </c>
      <c r="E2" s="1" t="s">
        <v>864</v>
      </c>
      <c r="F2" s="1" t="s">
        <v>3</v>
      </c>
      <c r="G2" s="1" t="s">
        <v>865</v>
      </c>
      <c r="H2" s="4" t="s">
        <v>866</v>
      </c>
      <c r="I2" s="4" t="s">
        <v>867</v>
      </c>
      <c r="J2" s="4" t="s">
        <v>868</v>
      </c>
      <c r="K2" s="4" t="s">
        <v>869</v>
      </c>
      <c r="L2" s="4" t="s">
        <v>870</v>
      </c>
      <c r="M2" s="4" t="s">
        <v>871</v>
      </c>
      <c r="N2" s="94"/>
      <c r="O2" s="94"/>
      <c r="P2" s="94"/>
      <c r="Q2" s="94"/>
      <c r="R2" s="94"/>
      <c r="S2" s="94"/>
      <c r="T2" s="94"/>
      <c r="U2" s="94"/>
      <c r="V2" s="94"/>
      <c r="W2" s="94"/>
      <c r="X2" s="94"/>
      <c r="Y2" s="94"/>
      <c r="Z2" s="94"/>
      <c r="AA2" s="94"/>
      <c r="AB2" s="94"/>
      <c r="AC2" s="94"/>
    </row>
    <row r="3">
      <c r="A3" s="114" t="s">
        <v>26</v>
      </c>
      <c r="B3" s="114" t="s">
        <v>12</v>
      </c>
      <c r="C3" s="114" t="s">
        <v>27</v>
      </c>
      <c r="D3" s="97">
        <f t="shared" ref="D3:D105" si="1">E3-AVERAGE($E$3:$E$101)</f>
        <v>-10.43602518</v>
      </c>
      <c r="E3" s="19">
        <v>7.0</v>
      </c>
      <c r="F3" s="114">
        <v>0.3258426966292135</v>
      </c>
      <c r="G3" s="216" t="s">
        <v>29</v>
      </c>
      <c r="H3" s="217" t="s">
        <v>30</v>
      </c>
      <c r="I3" s="218">
        <f t="shared" ref="I3:I105" si="2">E3*$W$4+$W$5</f>
        <v>0.2809481354</v>
      </c>
      <c r="J3" s="114">
        <f t="shared" ref="J3:J105" si="3">F3-I3</f>
        <v>0.04489456126</v>
      </c>
      <c r="K3" s="114">
        <f t="shared" ref="K3:K105" si="4">J3/STDEV(I$3:I$101)</f>
        <v>0.389814661</v>
      </c>
      <c r="L3" s="114">
        <f t="shared" ref="L3:L105" si="5">SQRT(ABS(K3))</f>
        <v>0.6243513922</v>
      </c>
      <c r="M3" s="114">
        <f t="shared" ref="M3:M105" si="6">1/COUNT($E$3:$E$101)+1/(COUNT($E$3:$E$101)-1)*((E3-AVERAGE($E$3:$E$101))/STDEV($E$3:$E$101))^2</f>
        <v>0.02220332677</v>
      </c>
      <c r="N3" s="94"/>
      <c r="O3" s="94"/>
      <c r="P3" s="94"/>
      <c r="Q3" s="94"/>
      <c r="R3" s="94"/>
      <c r="S3" s="94"/>
      <c r="T3" s="94"/>
      <c r="U3" s="94"/>
      <c r="V3" s="219" t="s">
        <v>872</v>
      </c>
      <c r="W3" s="220"/>
      <c r="X3" s="94"/>
      <c r="Y3" s="94"/>
      <c r="Z3" s="94"/>
      <c r="AA3" s="94"/>
      <c r="AB3" s="94"/>
      <c r="AC3" s="94"/>
    </row>
    <row r="4">
      <c r="A4" s="114" t="s">
        <v>31</v>
      </c>
      <c r="B4" s="114" t="s">
        <v>20</v>
      </c>
      <c r="C4" s="114" t="s">
        <v>27</v>
      </c>
      <c r="D4" s="97">
        <f t="shared" si="1"/>
        <v>-10.43602518</v>
      </c>
      <c r="E4" s="19">
        <v>7.0</v>
      </c>
      <c r="F4" s="114">
        <v>0.125</v>
      </c>
      <c r="G4" s="216" t="s">
        <v>29</v>
      </c>
      <c r="H4" s="217" t="s">
        <v>30</v>
      </c>
      <c r="I4" s="218">
        <f t="shared" si="2"/>
        <v>0.2809481354</v>
      </c>
      <c r="J4" s="114">
        <f t="shared" si="3"/>
        <v>-0.1559481354</v>
      </c>
      <c r="K4" s="114">
        <f t="shared" si="4"/>
        <v>-1.354080936</v>
      </c>
      <c r="L4" s="114">
        <f t="shared" si="5"/>
        <v>1.163649834</v>
      </c>
      <c r="M4" s="114">
        <f t="shared" si="6"/>
        <v>0.02220332677</v>
      </c>
      <c r="N4" s="94"/>
      <c r="O4" s="94"/>
      <c r="P4" s="94"/>
      <c r="Q4" s="94"/>
      <c r="R4" s="94"/>
      <c r="S4" s="94"/>
      <c r="T4" s="94"/>
      <c r="U4" s="94"/>
      <c r="V4" s="221" t="s">
        <v>165</v>
      </c>
      <c r="W4" s="167">
        <f>SLOPE(F3:F101,E3:E101)</f>
        <v>0.01201843001</v>
      </c>
      <c r="X4" s="94"/>
      <c r="Y4" s="94"/>
      <c r="Z4" s="94"/>
      <c r="AA4" s="94"/>
      <c r="AB4" s="94"/>
      <c r="AC4" s="94"/>
    </row>
    <row r="5">
      <c r="A5" s="114" t="s">
        <v>32</v>
      </c>
      <c r="B5" s="114" t="s">
        <v>12</v>
      </c>
      <c r="C5" s="114" t="s">
        <v>27</v>
      </c>
      <c r="D5" s="97">
        <f t="shared" si="1"/>
        <v>-9.436025176</v>
      </c>
      <c r="E5" s="19">
        <v>8.0</v>
      </c>
      <c r="F5" s="114">
        <v>0.2531645569620253</v>
      </c>
      <c r="G5" s="216" t="s">
        <v>29</v>
      </c>
      <c r="H5" s="217" t="s">
        <v>30</v>
      </c>
      <c r="I5" s="218">
        <f t="shared" si="2"/>
        <v>0.2929665654</v>
      </c>
      <c r="J5" s="114">
        <f t="shared" si="3"/>
        <v>-0.03980200842</v>
      </c>
      <c r="K5" s="114">
        <f t="shared" si="4"/>
        <v>-0.3455965708</v>
      </c>
      <c r="L5" s="114">
        <f t="shared" si="5"/>
        <v>0.5878746217</v>
      </c>
      <c r="M5" s="114">
        <f t="shared" si="6"/>
        <v>0.01999511381</v>
      </c>
      <c r="N5" s="94"/>
      <c r="O5" s="94"/>
      <c r="P5" s="94"/>
      <c r="Q5" s="94"/>
      <c r="R5" s="94"/>
      <c r="S5" s="94"/>
      <c r="T5" s="94"/>
      <c r="U5" s="94"/>
      <c r="V5" s="222" t="s">
        <v>166</v>
      </c>
      <c r="W5" s="223">
        <f>INTERCEPT(F3:F101,E3:E101)</f>
        <v>0.1968191253</v>
      </c>
      <c r="X5" s="94"/>
      <c r="Y5" s="94"/>
      <c r="Z5" s="94"/>
      <c r="AA5" s="94"/>
      <c r="AB5" s="94"/>
      <c r="AC5" s="94"/>
    </row>
    <row r="6">
      <c r="A6" s="114" t="s">
        <v>33</v>
      </c>
      <c r="B6" s="114" t="s">
        <v>20</v>
      </c>
      <c r="C6" s="114" t="s">
        <v>27</v>
      </c>
      <c r="D6" s="97">
        <f t="shared" si="1"/>
        <v>-8.436025176</v>
      </c>
      <c r="E6" s="19">
        <v>9.0</v>
      </c>
      <c r="F6" s="114">
        <v>0.3620689655172414</v>
      </c>
      <c r="G6" s="216" t="s">
        <v>29</v>
      </c>
      <c r="H6" s="217" t="s">
        <v>30</v>
      </c>
      <c r="I6" s="218">
        <f t="shared" si="2"/>
        <v>0.3049849954</v>
      </c>
      <c r="J6" s="114">
        <f t="shared" si="3"/>
        <v>0.05708397012</v>
      </c>
      <c r="K6" s="114">
        <f t="shared" si="4"/>
        <v>0.4956539909</v>
      </c>
      <c r="L6" s="114">
        <f t="shared" si="5"/>
        <v>0.7040269817</v>
      </c>
      <c r="M6" s="114">
        <f t="shared" si="6"/>
        <v>0.01800914394</v>
      </c>
      <c r="N6" s="94"/>
      <c r="O6" s="94"/>
      <c r="P6" s="94"/>
      <c r="Q6" s="94"/>
      <c r="R6" s="94"/>
      <c r="S6" s="94"/>
      <c r="T6" s="94"/>
      <c r="U6" s="94"/>
      <c r="V6" s="94"/>
      <c r="W6" s="94"/>
      <c r="X6" s="94"/>
      <c r="Y6" s="94"/>
      <c r="Z6" s="94"/>
      <c r="AA6" s="94"/>
      <c r="AB6" s="94"/>
      <c r="AC6" s="94"/>
    </row>
    <row r="7">
      <c r="A7" s="114" t="s">
        <v>34</v>
      </c>
      <c r="B7" s="114" t="s">
        <v>20</v>
      </c>
      <c r="C7" s="114" t="s">
        <v>27</v>
      </c>
      <c r="D7" s="97">
        <f t="shared" si="1"/>
        <v>-7.436025176</v>
      </c>
      <c r="E7" s="19">
        <v>10.0</v>
      </c>
      <c r="F7" s="114">
        <v>0.2352941176470588</v>
      </c>
      <c r="G7" s="216" t="s">
        <v>29</v>
      </c>
      <c r="H7" s="217" t="s">
        <v>30</v>
      </c>
      <c r="I7" s="218">
        <f t="shared" si="2"/>
        <v>0.3170034254</v>
      </c>
      <c r="J7" s="114">
        <f t="shared" si="3"/>
        <v>-0.08170930776</v>
      </c>
      <c r="K7" s="114">
        <f t="shared" si="4"/>
        <v>-0.7094731569</v>
      </c>
      <c r="L7" s="114">
        <f t="shared" si="5"/>
        <v>0.8423022954</v>
      </c>
      <c r="M7" s="114">
        <f t="shared" si="6"/>
        <v>0.01624541716</v>
      </c>
      <c r="N7" s="94"/>
      <c r="O7" s="94"/>
      <c r="P7" s="94"/>
      <c r="Q7" s="94"/>
      <c r="R7" s="94"/>
      <c r="S7" s="94"/>
      <c r="T7" s="94"/>
      <c r="U7" s="94"/>
      <c r="V7" s="94"/>
      <c r="W7" s="94"/>
      <c r="X7" s="94"/>
      <c r="Y7" s="94"/>
      <c r="Z7" s="94"/>
      <c r="AA7" s="94"/>
      <c r="AB7" s="94"/>
      <c r="AC7" s="94"/>
    </row>
    <row r="8">
      <c r="A8" s="114" t="s">
        <v>35</v>
      </c>
      <c r="B8" s="114" t="s">
        <v>20</v>
      </c>
      <c r="C8" s="114" t="s">
        <v>27</v>
      </c>
      <c r="D8" s="97">
        <f t="shared" si="1"/>
        <v>-5.436025176</v>
      </c>
      <c r="E8" s="19">
        <v>12.0</v>
      </c>
      <c r="F8" s="114">
        <v>0.3333333333333333</v>
      </c>
      <c r="G8" s="216" t="s">
        <v>29</v>
      </c>
      <c r="H8" s="217" t="s">
        <v>30</v>
      </c>
      <c r="I8" s="218">
        <f t="shared" si="2"/>
        <v>0.3410402854</v>
      </c>
      <c r="J8" s="114">
        <f t="shared" si="3"/>
        <v>-0.007706952098</v>
      </c>
      <c r="K8" s="114">
        <f t="shared" si="4"/>
        <v>-0.06691863858</v>
      </c>
      <c r="L8" s="114">
        <f t="shared" si="5"/>
        <v>0.2586863711</v>
      </c>
      <c r="M8" s="114">
        <f t="shared" si="6"/>
        <v>0.01338469288</v>
      </c>
      <c r="N8" s="94"/>
      <c r="O8" s="94"/>
      <c r="P8" s="94"/>
      <c r="Q8" s="94"/>
      <c r="R8" s="94"/>
      <c r="S8" s="94"/>
      <c r="T8" s="94"/>
      <c r="U8" s="94"/>
      <c r="V8" s="224" t="s">
        <v>873</v>
      </c>
      <c r="W8" s="225"/>
      <c r="X8" s="220"/>
      <c r="Y8" s="94"/>
      <c r="Z8" s="224" t="s">
        <v>874</v>
      </c>
      <c r="AA8" s="225"/>
      <c r="AB8" s="220"/>
      <c r="AC8" s="94"/>
    </row>
    <row r="9">
      <c r="A9" s="114" t="s">
        <v>36</v>
      </c>
      <c r="B9" s="114" t="s">
        <v>20</v>
      </c>
      <c r="C9" s="114" t="s">
        <v>27</v>
      </c>
      <c r="D9" s="97">
        <f t="shared" si="1"/>
        <v>-4.436025176</v>
      </c>
      <c r="E9" s="19">
        <v>13.0</v>
      </c>
      <c r="F9" s="114">
        <v>0.4095238095238095</v>
      </c>
      <c r="G9" s="216" t="s">
        <v>29</v>
      </c>
      <c r="H9" s="217" t="s">
        <v>30</v>
      </c>
      <c r="I9" s="218">
        <f t="shared" si="2"/>
        <v>0.3530587154</v>
      </c>
      <c r="J9" s="114">
        <f t="shared" si="3"/>
        <v>0.05646509408</v>
      </c>
      <c r="K9" s="114">
        <f t="shared" si="4"/>
        <v>0.4902803566</v>
      </c>
      <c r="L9" s="114">
        <f t="shared" si="5"/>
        <v>0.7002002261</v>
      </c>
      <c r="M9" s="114">
        <f t="shared" si="6"/>
        <v>0.01228769538</v>
      </c>
      <c r="N9" s="94"/>
      <c r="O9" s="94"/>
      <c r="P9" s="94"/>
      <c r="Q9" s="94"/>
      <c r="R9" s="94"/>
      <c r="S9" s="94"/>
      <c r="T9" s="94"/>
      <c r="U9" s="94"/>
      <c r="V9" s="226" t="s">
        <v>875</v>
      </c>
      <c r="W9" s="227" t="s">
        <v>876</v>
      </c>
      <c r="X9" s="167"/>
      <c r="Y9" s="94"/>
      <c r="Z9" s="228" t="s">
        <v>877</v>
      </c>
      <c r="AA9" s="229"/>
      <c r="AB9" s="230"/>
      <c r="AC9" s="94"/>
    </row>
    <row r="10">
      <c r="A10" s="114" t="s">
        <v>37</v>
      </c>
      <c r="B10" s="114" t="s">
        <v>12</v>
      </c>
      <c r="C10" s="114" t="s">
        <v>27</v>
      </c>
      <c r="D10" s="97">
        <f t="shared" si="1"/>
        <v>-3.436025176</v>
      </c>
      <c r="E10" s="19">
        <v>14.0</v>
      </c>
      <c r="F10" s="114">
        <v>0.4310344827586207</v>
      </c>
      <c r="G10" s="216" t="s">
        <v>29</v>
      </c>
      <c r="H10" s="217" t="s">
        <v>30</v>
      </c>
      <c r="I10" s="218">
        <f t="shared" si="2"/>
        <v>0.3650771455</v>
      </c>
      <c r="J10" s="114">
        <f t="shared" si="3"/>
        <v>0.0659573373</v>
      </c>
      <c r="K10" s="114">
        <f t="shared" si="4"/>
        <v>0.5727004866</v>
      </c>
      <c r="L10" s="114">
        <f t="shared" si="5"/>
        <v>0.7567697712</v>
      </c>
      <c r="M10" s="114">
        <f t="shared" si="6"/>
        <v>0.01141294097</v>
      </c>
      <c r="N10" s="94"/>
      <c r="O10" s="94"/>
      <c r="P10" s="94"/>
      <c r="Q10" s="94"/>
      <c r="R10" s="94"/>
      <c r="S10" s="94"/>
      <c r="T10" s="94"/>
      <c r="U10" s="94"/>
      <c r="V10" s="226" t="s">
        <v>878</v>
      </c>
      <c r="W10" s="227" t="s">
        <v>879</v>
      </c>
      <c r="X10" s="167"/>
      <c r="Y10" s="94"/>
      <c r="Z10" s="231" t="s">
        <v>880</v>
      </c>
      <c r="AA10" s="232"/>
      <c r="AB10" s="233"/>
      <c r="AC10" s="94"/>
    </row>
    <row r="11">
      <c r="A11" s="114" t="s">
        <v>38</v>
      </c>
      <c r="B11" s="114" t="s">
        <v>20</v>
      </c>
      <c r="C11" s="114" t="s">
        <v>27</v>
      </c>
      <c r="D11" s="97">
        <f t="shared" si="1"/>
        <v>-2.436025176</v>
      </c>
      <c r="E11" s="19">
        <v>15.0</v>
      </c>
      <c r="F11" s="114">
        <v>0.2105263157894737</v>
      </c>
      <c r="G11" s="216" t="s">
        <v>29</v>
      </c>
      <c r="H11" s="217" t="s">
        <v>30</v>
      </c>
      <c r="I11" s="218">
        <f t="shared" si="2"/>
        <v>0.3770955755</v>
      </c>
      <c r="J11" s="114">
        <f t="shared" si="3"/>
        <v>-0.1665692597</v>
      </c>
      <c r="K11" s="114">
        <f t="shared" si="4"/>
        <v>-1.446303019</v>
      </c>
      <c r="L11" s="114">
        <f t="shared" si="5"/>
        <v>1.20262339</v>
      </c>
      <c r="M11" s="114">
        <f t="shared" si="6"/>
        <v>0.01076042965</v>
      </c>
      <c r="N11" s="94"/>
      <c r="O11" s="94"/>
      <c r="P11" s="94"/>
      <c r="Q11" s="94"/>
      <c r="R11" s="94"/>
      <c r="S11" s="94"/>
      <c r="T11" s="94"/>
      <c r="U11" s="94"/>
      <c r="V11" s="131" t="s">
        <v>881</v>
      </c>
      <c r="W11" s="94"/>
      <c r="X11" s="167"/>
      <c r="Y11" s="94"/>
      <c r="Z11" s="131" t="s">
        <v>882</v>
      </c>
      <c r="AA11" s="94"/>
      <c r="AB11" s="167"/>
      <c r="AC11" s="94"/>
    </row>
    <row r="12">
      <c r="A12" s="114" t="s">
        <v>39</v>
      </c>
      <c r="B12" s="114" t="s">
        <v>12</v>
      </c>
      <c r="C12" s="114" t="s">
        <v>27</v>
      </c>
      <c r="D12" s="97">
        <f t="shared" si="1"/>
        <v>-0.436025176</v>
      </c>
      <c r="E12" s="19">
        <v>17.0</v>
      </c>
      <c r="F12" s="114">
        <v>0.2672413793103448</v>
      </c>
      <c r="G12" s="216" t="s">
        <v>29</v>
      </c>
      <c r="H12" s="217" t="s">
        <v>30</v>
      </c>
      <c r="I12" s="218">
        <f t="shared" si="2"/>
        <v>0.4011324355</v>
      </c>
      <c r="J12" s="114">
        <f t="shared" si="3"/>
        <v>-0.1338910562</v>
      </c>
      <c r="K12" s="114">
        <f t="shared" si="4"/>
        <v>-1.162561682</v>
      </c>
      <c r="L12" s="114">
        <f t="shared" si="5"/>
        <v>1.078221537</v>
      </c>
      <c r="M12" s="114">
        <f t="shared" si="6"/>
        <v>0.0101221363</v>
      </c>
      <c r="N12" s="94"/>
      <c r="O12" s="94"/>
      <c r="P12" s="94"/>
      <c r="Q12" s="94"/>
      <c r="R12" s="94"/>
      <c r="S12" s="94"/>
      <c r="T12" s="94"/>
      <c r="U12" s="94"/>
      <c r="V12" s="131" t="s">
        <v>883</v>
      </c>
      <c r="W12" s="94"/>
      <c r="X12" s="167"/>
      <c r="Y12" s="94"/>
      <c r="Z12" s="131" t="s">
        <v>883</v>
      </c>
      <c r="AA12" s="94"/>
      <c r="AB12" s="167"/>
      <c r="AC12" s="94"/>
    </row>
    <row r="13">
      <c r="A13" s="32" t="s">
        <v>40</v>
      </c>
      <c r="B13" s="32" t="s">
        <v>20</v>
      </c>
      <c r="C13" s="32" t="s">
        <v>41</v>
      </c>
      <c r="D13" s="234">
        <f t="shared" si="1"/>
        <v>-14.43602518</v>
      </c>
      <c r="E13" s="32">
        <v>3.0</v>
      </c>
      <c r="F13" s="32">
        <v>0.6615384615384615</v>
      </c>
      <c r="G13" s="32" t="s">
        <v>29</v>
      </c>
      <c r="H13" s="33" t="s">
        <v>16</v>
      </c>
      <c r="I13" s="32">
        <f t="shared" si="2"/>
        <v>0.2328744153</v>
      </c>
      <c r="J13" s="32">
        <f t="shared" si="3"/>
        <v>0.4286640462</v>
      </c>
      <c r="K13" s="32">
        <f t="shared" si="4"/>
        <v>3.722043944</v>
      </c>
      <c r="L13" s="32">
        <f t="shared" si="5"/>
        <v>1.929259947</v>
      </c>
      <c r="M13" s="32">
        <f t="shared" si="6"/>
        <v>0.03325860956</v>
      </c>
      <c r="N13" s="94"/>
      <c r="O13" s="94"/>
      <c r="P13" s="94"/>
      <c r="Q13" s="94"/>
      <c r="R13" s="94"/>
      <c r="S13" s="94"/>
      <c r="T13" s="94"/>
      <c r="U13" s="94"/>
      <c r="V13" s="235"/>
      <c r="W13" s="236" t="s">
        <v>884</v>
      </c>
      <c r="X13" s="237" t="s">
        <v>885</v>
      </c>
      <c r="Y13" s="94"/>
      <c r="Z13" s="235"/>
      <c r="AA13" s="236" t="s">
        <v>885</v>
      </c>
      <c r="AB13" s="238" t="s">
        <v>884</v>
      </c>
      <c r="AC13" s="94"/>
    </row>
    <row r="14">
      <c r="A14" s="32" t="s">
        <v>43</v>
      </c>
      <c r="B14" s="32" t="s">
        <v>20</v>
      </c>
      <c r="C14" s="32" t="s">
        <v>41</v>
      </c>
      <c r="D14" s="234">
        <f t="shared" si="1"/>
        <v>-14.43602518</v>
      </c>
      <c r="E14" s="32">
        <v>3.0</v>
      </c>
      <c r="F14" s="32">
        <v>0.5</v>
      </c>
      <c r="G14" s="32" t="s">
        <v>29</v>
      </c>
      <c r="H14" s="33" t="s">
        <v>16</v>
      </c>
      <c r="I14" s="32">
        <f t="shared" si="2"/>
        <v>0.2328744153</v>
      </c>
      <c r="J14" s="32">
        <f t="shared" si="3"/>
        <v>0.2671255847</v>
      </c>
      <c r="K14" s="32">
        <f t="shared" si="4"/>
        <v>2.319422805</v>
      </c>
      <c r="L14" s="32">
        <f t="shared" si="5"/>
        <v>1.522965136</v>
      </c>
      <c r="M14" s="32">
        <f t="shared" si="6"/>
        <v>0.03325860956</v>
      </c>
      <c r="N14" s="94"/>
      <c r="O14" s="94"/>
      <c r="P14" s="94"/>
      <c r="Q14" s="94"/>
      <c r="R14" s="94"/>
      <c r="S14" s="94"/>
      <c r="T14" s="94"/>
      <c r="U14" s="94"/>
      <c r="V14" s="239" t="s">
        <v>886</v>
      </c>
      <c r="W14" s="240">
        <v>0.006677804349449827</v>
      </c>
      <c r="X14" s="241">
        <v>-0.014309580748821008</v>
      </c>
      <c r="Y14" s="94"/>
      <c r="Z14" s="239" t="s">
        <v>886</v>
      </c>
      <c r="AA14" s="240">
        <v>0.3217613788346411</v>
      </c>
      <c r="AB14" s="241">
        <v>0.4318147410192899</v>
      </c>
      <c r="AC14" s="94"/>
    </row>
    <row r="15">
      <c r="A15" s="32" t="s">
        <v>44</v>
      </c>
      <c r="B15" s="32" t="s">
        <v>12</v>
      </c>
      <c r="C15" s="32" t="s">
        <v>41</v>
      </c>
      <c r="D15" s="234">
        <f t="shared" si="1"/>
        <v>-14.43602518</v>
      </c>
      <c r="E15" s="32">
        <v>3.0</v>
      </c>
      <c r="F15" s="32">
        <v>0.631578947368421</v>
      </c>
      <c r="G15" s="32" t="s">
        <v>29</v>
      </c>
      <c r="H15" s="33" t="s">
        <v>16</v>
      </c>
      <c r="I15" s="32">
        <f t="shared" si="2"/>
        <v>0.2328744153</v>
      </c>
      <c r="J15" s="32">
        <f t="shared" si="3"/>
        <v>0.398704532</v>
      </c>
      <c r="K15" s="32">
        <f t="shared" si="4"/>
        <v>3.461908695</v>
      </c>
      <c r="L15" s="32">
        <f t="shared" si="5"/>
        <v>1.860620513</v>
      </c>
      <c r="M15" s="32">
        <f t="shared" si="6"/>
        <v>0.03325860956</v>
      </c>
      <c r="N15" s="94"/>
      <c r="O15" s="94"/>
      <c r="P15" s="94"/>
      <c r="Q15" s="94"/>
      <c r="R15" s="94"/>
      <c r="S15" s="94"/>
      <c r="T15" s="94"/>
      <c r="U15" s="94"/>
      <c r="V15" s="239" t="s">
        <v>887</v>
      </c>
      <c r="W15" s="240">
        <v>0.014850071923480736</v>
      </c>
      <c r="X15" s="241">
        <v>0.03079149341054691</v>
      </c>
      <c r="Y15" s="94"/>
      <c r="Z15" s="239" t="s">
        <v>887</v>
      </c>
      <c r="AA15" s="240">
        <v>0.03510346968453916</v>
      </c>
      <c r="AB15" s="241">
        <v>0.027414924980579333</v>
      </c>
      <c r="AC15" s="94"/>
    </row>
    <row r="16">
      <c r="A16" s="35" t="s">
        <v>48</v>
      </c>
      <c r="B16" s="40"/>
      <c r="C16" s="40" t="s">
        <v>47</v>
      </c>
      <c r="D16" s="242">
        <f t="shared" si="1"/>
        <v>-6.290941834</v>
      </c>
      <c r="E16" s="40">
        <v>11.145083341552422</v>
      </c>
      <c r="F16" s="40">
        <v>0.0</v>
      </c>
      <c r="G16" s="42" t="s">
        <v>29</v>
      </c>
      <c r="H16" s="43" t="s">
        <v>30</v>
      </c>
      <c r="I16" s="36">
        <f t="shared" si="2"/>
        <v>0.3307655294</v>
      </c>
      <c r="J16" s="42">
        <f t="shared" si="3"/>
        <v>-0.3307655294</v>
      </c>
      <c r="K16" s="42">
        <f t="shared" si="4"/>
        <v>-2.872001621</v>
      </c>
      <c r="L16" s="42">
        <f t="shared" si="5"/>
        <v>1.694698091</v>
      </c>
      <c r="M16" s="42">
        <f t="shared" si="6"/>
        <v>0.01449875077</v>
      </c>
      <c r="N16" s="94"/>
      <c r="O16" s="94"/>
      <c r="P16" s="94"/>
      <c r="Q16" s="94"/>
      <c r="R16" s="94"/>
      <c r="S16" s="94"/>
      <c r="T16" s="94"/>
      <c r="U16" s="94"/>
      <c r="V16" s="243" t="s">
        <v>888</v>
      </c>
      <c r="W16" s="94">
        <v>60.0</v>
      </c>
      <c r="X16" s="167">
        <v>28.0</v>
      </c>
      <c r="Y16" s="94"/>
      <c r="Z16" s="243" t="s">
        <v>888</v>
      </c>
      <c r="AA16" s="94">
        <v>28.0</v>
      </c>
      <c r="AB16" s="167">
        <v>60.0</v>
      </c>
      <c r="AC16" s="94"/>
    </row>
    <row r="17">
      <c r="A17" s="35" t="s">
        <v>49</v>
      </c>
      <c r="B17" s="40"/>
      <c r="C17" s="40" t="s">
        <v>47</v>
      </c>
      <c r="D17" s="242">
        <f t="shared" si="1"/>
        <v>-5.995054666</v>
      </c>
      <c r="E17" s="40">
        <v>11.44097050991222</v>
      </c>
      <c r="F17" s="40">
        <v>0.3829787234042553</v>
      </c>
      <c r="G17" s="42" t="s">
        <v>29</v>
      </c>
      <c r="H17" s="43" t="s">
        <v>30</v>
      </c>
      <c r="I17" s="36">
        <f t="shared" si="2"/>
        <v>0.3343216286</v>
      </c>
      <c r="J17" s="42">
        <f t="shared" si="3"/>
        <v>0.04865709477</v>
      </c>
      <c r="K17" s="42">
        <f t="shared" si="4"/>
        <v>0.422484336</v>
      </c>
      <c r="L17" s="42">
        <f t="shared" si="5"/>
        <v>0.6499879506</v>
      </c>
      <c r="M17" s="42">
        <f t="shared" si="6"/>
        <v>0.01409479409</v>
      </c>
      <c r="N17" s="94"/>
      <c r="O17" s="94"/>
      <c r="P17" s="94"/>
      <c r="Q17" s="94"/>
      <c r="R17" s="94"/>
      <c r="S17" s="94"/>
      <c r="T17" s="94"/>
      <c r="U17" s="94"/>
      <c r="V17" s="243" t="s">
        <v>889</v>
      </c>
      <c r="W17" s="94">
        <v>0.019854936808955</v>
      </c>
      <c r="X17" s="167"/>
      <c r="Y17" s="94"/>
      <c r="Z17" s="243" t="s">
        <v>890</v>
      </c>
      <c r="AA17" s="94">
        <v>27.0</v>
      </c>
      <c r="AB17" s="167">
        <v>59.0</v>
      </c>
      <c r="AC17" s="94"/>
    </row>
    <row r="18">
      <c r="A18" s="35" t="s">
        <v>50</v>
      </c>
      <c r="B18" s="40"/>
      <c r="C18" s="40" t="s">
        <v>47</v>
      </c>
      <c r="D18" s="242">
        <f t="shared" si="1"/>
        <v>-5.863549258</v>
      </c>
      <c r="E18" s="40">
        <v>11.57247591807213</v>
      </c>
      <c r="F18" s="40">
        <v>0.375</v>
      </c>
      <c r="G18" s="42" t="s">
        <v>29</v>
      </c>
      <c r="H18" s="43" t="s">
        <v>30</v>
      </c>
      <c r="I18" s="36">
        <f t="shared" si="2"/>
        <v>0.3359021172</v>
      </c>
      <c r="J18" s="42">
        <f t="shared" si="3"/>
        <v>0.03909788283</v>
      </c>
      <c r="K18" s="42">
        <f t="shared" si="4"/>
        <v>0.3394827238</v>
      </c>
      <c r="L18" s="42">
        <f t="shared" si="5"/>
        <v>0.5826514599</v>
      </c>
      <c r="M18" s="42">
        <f t="shared" si="6"/>
        <v>0.01392150331</v>
      </c>
      <c r="N18" s="94"/>
      <c r="O18" s="94"/>
      <c r="P18" s="94"/>
      <c r="Q18" s="94"/>
      <c r="R18" s="94"/>
      <c r="S18" s="94"/>
      <c r="T18" s="94"/>
      <c r="U18" s="94"/>
      <c r="V18" s="243" t="s">
        <v>891</v>
      </c>
      <c r="W18" s="94">
        <v>0.0</v>
      </c>
      <c r="X18" s="167"/>
      <c r="Y18" s="94"/>
      <c r="Z18" s="239" t="s">
        <v>20</v>
      </c>
      <c r="AA18" s="244">
        <v>1.2804510575683272</v>
      </c>
      <c r="AB18" s="167"/>
      <c r="AC18" s="94"/>
    </row>
    <row r="19">
      <c r="A19" s="35" t="s">
        <v>51</v>
      </c>
      <c r="B19" s="40"/>
      <c r="C19" s="40" t="s">
        <v>47</v>
      </c>
      <c r="D19" s="242">
        <f t="shared" si="1"/>
        <v>-5.73204385</v>
      </c>
      <c r="E19" s="40">
        <v>11.703981326232041</v>
      </c>
      <c r="F19" s="40">
        <v>0.30303030303030304</v>
      </c>
      <c r="G19" s="42" t="s">
        <v>29</v>
      </c>
      <c r="H19" s="43" t="s">
        <v>30</v>
      </c>
      <c r="I19" s="36">
        <f t="shared" si="2"/>
        <v>0.3374826057</v>
      </c>
      <c r="J19" s="42">
        <f t="shared" si="3"/>
        <v>-0.03445230269</v>
      </c>
      <c r="K19" s="42">
        <f t="shared" si="4"/>
        <v>-0.2991456496</v>
      </c>
      <c r="L19" s="42">
        <f t="shared" si="5"/>
        <v>0.5469420898</v>
      </c>
      <c r="M19" s="42">
        <f t="shared" si="6"/>
        <v>0.01375205593</v>
      </c>
      <c r="N19" s="94"/>
      <c r="O19" s="94"/>
      <c r="P19" s="94"/>
      <c r="Q19" s="94"/>
      <c r="R19" s="94"/>
      <c r="S19" s="94"/>
      <c r="T19" s="94"/>
      <c r="U19" s="94"/>
      <c r="V19" s="243" t="s">
        <v>890</v>
      </c>
      <c r="W19" s="94">
        <v>86.0</v>
      </c>
      <c r="X19" s="167"/>
      <c r="Y19" s="94"/>
      <c r="Z19" s="239" t="s">
        <v>892</v>
      </c>
      <c r="AA19" s="240">
        <v>0.21204945119086513</v>
      </c>
      <c r="AB19" s="167"/>
      <c r="AC19" s="94"/>
    </row>
    <row r="20">
      <c r="A20" s="35" t="s">
        <v>52</v>
      </c>
      <c r="B20" s="40"/>
      <c r="C20" s="40" t="s">
        <v>47</v>
      </c>
      <c r="D20" s="242">
        <f t="shared" si="1"/>
        <v>-5.73204385</v>
      </c>
      <c r="E20" s="40">
        <v>11.703981326232041</v>
      </c>
      <c r="F20" s="40">
        <v>0.10606060606060606</v>
      </c>
      <c r="G20" s="42" t="s">
        <v>29</v>
      </c>
      <c r="H20" s="43" t="s">
        <v>30</v>
      </c>
      <c r="I20" s="36">
        <f t="shared" si="2"/>
        <v>0.3374826057</v>
      </c>
      <c r="J20" s="42">
        <f t="shared" si="3"/>
        <v>-0.2314219997</v>
      </c>
      <c r="K20" s="42">
        <f t="shared" si="4"/>
        <v>-2.009412406</v>
      </c>
      <c r="L20" s="42">
        <f t="shared" si="5"/>
        <v>1.417537444</v>
      </c>
      <c r="M20" s="42">
        <f t="shared" si="6"/>
        <v>0.01375205593</v>
      </c>
      <c r="N20" s="94"/>
      <c r="O20" s="94"/>
      <c r="P20" s="94"/>
      <c r="Q20" s="94"/>
      <c r="R20" s="94"/>
      <c r="S20" s="94"/>
      <c r="T20" s="94"/>
      <c r="U20" s="94"/>
      <c r="V20" s="239" t="s">
        <v>893</v>
      </c>
      <c r="W20" s="240">
        <v>0.6507847712946803</v>
      </c>
      <c r="X20" s="167"/>
      <c r="Y20" s="94"/>
      <c r="Z20" s="245" t="s">
        <v>894</v>
      </c>
      <c r="AA20" s="246">
        <v>1.6753972850413434</v>
      </c>
      <c r="AB20" s="247"/>
      <c r="AC20" s="94"/>
    </row>
    <row r="21" ht="15.75" customHeight="1">
      <c r="A21" s="35" t="s">
        <v>55</v>
      </c>
      <c r="B21" s="40"/>
      <c r="C21" s="40" t="s">
        <v>47</v>
      </c>
      <c r="D21" s="242">
        <f t="shared" si="1"/>
        <v>18.56397482</v>
      </c>
      <c r="E21" s="40">
        <v>36.0</v>
      </c>
      <c r="F21" s="40">
        <v>0.8024691358024691</v>
      </c>
      <c r="G21" s="42" t="s">
        <v>29</v>
      </c>
      <c r="H21" s="43" t="s">
        <v>30</v>
      </c>
      <c r="I21" s="36">
        <f t="shared" si="2"/>
        <v>0.6294826057</v>
      </c>
      <c r="J21" s="42">
        <f t="shared" si="3"/>
        <v>0.1729865301</v>
      </c>
      <c r="K21" s="42">
        <f t="shared" si="4"/>
        <v>1.50202349</v>
      </c>
      <c r="L21" s="42">
        <f t="shared" si="5"/>
        <v>1.225570679</v>
      </c>
      <c r="M21" s="42">
        <f t="shared" si="6"/>
        <v>0.04839584644</v>
      </c>
      <c r="N21" s="94"/>
      <c r="O21" s="94"/>
      <c r="P21" s="94"/>
      <c r="Q21" s="94"/>
      <c r="R21" s="94"/>
      <c r="S21" s="94"/>
      <c r="T21" s="94"/>
      <c r="U21" s="94"/>
      <c r="V21" s="243"/>
      <c r="W21" s="94"/>
      <c r="X21" s="167"/>
      <c r="Y21" s="94"/>
      <c r="Z21" s="248"/>
      <c r="AA21" s="249"/>
      <c r="AB21" s="250"/>
      <c r="AC21" s="94"/>
    </row>
    <row r="22" ht="15.75" customHeight="1">
      <c r="A22" s="35" t="s">
        <v>53</v>
      </c>
      <c r="B22" s="40"/>
      <c r="C22" s="40" t="s">
        <v>47</v>
      </c>
      <c r="D22" s="242">
        <f t="shared" si="1"/>
        <v>-5.436025176</v>
      </c>
      <c r="E22" s="40">
        <v>12.0</v>
      </c>
      <c r="F22" s="40">
        <v>0.4166666666666667</v>
      </c>
      <c r="G22" s="42" t="s">
        <v>29</v>
      </c>
      <c r="H22" s="43" t="s">
        <v>30</v>
      </c>
      <c r="I22" s="36">
        <f t="shared" si="2"/>
        <v>0.3410402854</v>
      </c>
      <c r="J22" s="42">
        <f t="shared" si="3"/>
        <v>0.07562638123</v>
      </c>
      <c r="K22" s="42">
        <f t="shared" si="4"/>
        <v>0.6566557582</v>
      </c>
      <c r="L22" s="42">
        <f t="shared" si="5"/>
        <v>0.810342988</v>
      </c>
      <c r="M22" s="42">
        <f t="shared" si="6"/>
        <v>0.01338469288</v>
      </c>
      <c r="N22" s="94"/>
      <c r="O22" s="94"/>
      <c r="P22" s="94"/>
      <c r="Q22" s="94"/>
      <c r="R22" s="94"/>
      <c r="S22" s="94"/>
      <c r="T22" s="94"/>
      <c r="U22" s="94"/>
      <c r="V22" s="243"/>
      <c r="W22" s="94"/>
      <c r="X22" s="167"/>
      <c r="Y22" s="94"/>
      <c r="Z22" s="248"/>
      <c r="AA22" s="249"/>
      <c r="AB22" s="250"/>
      <c r="AC22" s="94"/>
    </row>
    <row r="23" ht="15.75" customHeight="1">
      <c r="A23" s="35" t="s">
        <v>54</v>
      </c>
      <c r="B23" s="40"/>
      <c r="C23" s="40" t="s">
        <v>47</v>
      </c>
      <c r="D23" s="242">
        <f t="shared" si="1"/>
        <v>6.563974824</v>
      </c>
      <c r="E23" s="40">
        <v>24.0</v>
      </c>
      <c r="F23" s="40">
        <v>0.765625</v>
      </c>
      <c r="G23" s="42" t="s">
        <v>29</v>
      </c>
      <c r="H23" s="43" t="s">
        <v>30</v>
      </c>
      <c r="I23" s="36">
        <f t="shared" si="2"/>
        <v>0.4852614456</v>
      </c>
      <c r="J23" s="42">
        <f t="shared" si="3"/>
        <v>0.2803635544</v>
      </c>
      <c r="K23" s="42">
        <f t="shared" si="4"/>
        <v>2.434366677</v>
      </c>
      <c r="L23" s="42">
        <f t="shared" si="5"/>
        <v>1.56024571</v>
      </c>
      <c r="M23" s="42">
        <f t="shared" si="6"/>
        <v>0.01488876699</v>
      </c>
      <c r="N23" s="94"/>
      <c r="O23" s="94"/>
      <c r="P23" s="94"/>
      <c r="Q23" s="94"/>
      <c r="R23" s="94"/>
      <c r="S23" s="94"/>
      <c r="T23" s="94"/>
      <c r="U23" s="94"/>
      <c r="V23" s="243"/>
      <c r="W23" s="94"/>
      <c r="X23" s="167"/>
      <c r="Y23" s="94"/>
      <c r="Z23" s="248"/>
      <c r="AA23" s="249"/>
      <c r="AB23" s="250"/>
      <c r="AC23" s="94"/>
    </row>
    <row r="24" ht="15.75" customHeight="1">
      <c r="A24" s="35" t="s">
        <v>45</v>
      </c>
      <c r="B24" s="40"/>
      <c r="C24" s="40" t="s">
        <v>47</v>
      </c>
      <c r="D24" s="242">
        <f t="shared" si="1"/>
        <v>-15.43602518</v>
      </c>
      <c r="E24" s="40">
        <v>2.0</v>
      </c>
      <c r="F24" s="40">
        <v>0.32</v>
      </c>
      <c r="G24" s="42" t="s">
        <v>29</v>
      </c>
      <c r="H24" s="43" t="s">
        <v>30</v>
      </c>
      <c r="I24" s="36">
        <f t="shared" si="2"/>
        <v>0.2208559853</v>
      </c>
      <c r="J24" s="42">
        <f t="shared" si="3"/>
        <v>0.09914401469</v>
      </c>
      <c r="K24" s="42">
        <f t="shared" si="4"/>
        <v>0.8608568474</v>
      </c>
      <c r="L24" s="42">
        <f t="shared" si="5"/>
        <v>0.9278237157</v>
      </c>
      <c r="M24" s="42">
        <f t="shared" si="6"/>
        <v>0.03657803798</v>
      </c>
      <c r="N24" s="94"/>
      <c r="O24" s="94"/>
      <c r="P24" s="94"/>
      <c r="Q24" s="94"/>
      <c r="R24" s="94"/>
      <c r="S24" s="94"/>
      <c r="T24" s="94"/>
      <c r="U24" s="94"/>
      <c r="V24" s="243"/>
      <c r="W24" s="94"/>
      <c r="X24" s="167"/>
      <c r="Y24" s="94"/>
      <c r="Z24" s="248"/>
      <c r="AA24" s="249"/>
      <c r="AB24" s="250"/>
      <c r="AC24" s="94"/>
    </row>
    <row r="25" ht="15.75" customHeight="1">
      <c r="A25" s="57" t="s">
        <v>76</v>
      </c>
      <c r="B25" s="57" t="s">
        <v>12</v>
      </c>
      <c r="C25" s="57" t="s">
        <v>77</v>
      </c>
      <c r="D25" s="98">
        <f t="shared" si="1"/>
        <v>-15.43602518</v>
      </c>
      <c r="E25" s="57">
        <v>2.0</v>
      </c>
      <c r="F25" s="57">
        <v>0.03846153846153846</v>
      </c>
      <c r="G25" s="251" t="s">
        <v>29</v>
      </c>
      <c r="H25" s="60" t="s">
        <v>16</v>
      </c>
      <c r="I25" s="252">
        <f t="shared" si="2"/>
        <v>0.2208559853</v>
      </c>
      <c r="J25" s="57">
        <f t="shared" si="3"/>
        <v>-0.1823944468</v>
      </c>
      <c r="K25" s="57">
        <f t="shared" si="4"/>
        <v>-1.583711422</v>
      </c>
      <c r="L25" s="57">
        <f t="shared" si="5"/>
        <v>1.258455968</v>
      </c>
      <c r="M25" s="57">
        <f t="shared" si="6"/>
        <v>0.03657803798</v>
      </c>
      <c r="N25" s="94"/>
      <c r="O25" s="94"/>
      <c r="P25" s="94"/>
      <c r="Q25" s="94"/>
      <c r="R25" s="94"/>
      <c r="S25" s="94"/>
      <c r="T25" s="94"/>
      <c r="U25" s="94"/>
      <c r="V25" s="243" t="s">
        <v>895</v>
      </c>
      <c r="W25" s="94">
        <v>0.25846021894616505</v>
      </c>
      <c r="X25" s="167"/>
      <c r="Y25" s="94"/>
      <c r="Z25" s="240" t="s">
        <v>896</v>
      </c>
      <c r="AA25" s="240"/>
      <c r="AB25" s="240"/>
      <c r="AC25" s="94"/>
    </row>
    <row r="26" ht="15.75" customHeight="1">
      <c r="A26" s="57" t="s">
        <v>78</v>
      </c>
      <c r="B26" s="57" t="s">
        <v>12</v>
      </c>
      <c r="C26" s="57" t="s">
        <v>77</v>
      </c>
      <c r="D26" s="98">
        <f t="shared" si="1"/>
        <v>-13.43602518</v>
      </c>
      <c r="E26" s="57">
        <v>4.0</v>
      </c>
      <c r="F26" s="57">
        <v>0.1558441558441558</v>
      </c>
      <c r="G26" s="251" t="s">
        <v>29</v>
      </c>
      <c r="H26" s="60" t="s">
        <v>16</v>
      </c>
      <c r="I26" s="252">
        <f t="shared" si="2"/>
        <v>0.2448928453</v>
      </c>
      <c r="J26" s="57">
        <f t="shared" si="3"/>
        <v>-0.08904868949</v>
      </c>
      <c r="K26" s="57">
        <f t="shared" si="4"/>
        <v>-0.7732002213</v>
      </c>
      <c r="L26" s="57">
        <f t="shared" si="5"/>
        <v>0.8793180433</v>
      </c>
      <c r="M26" s="57">
        <f t="shared" si="6"/>
        <v>0.03016142422</v>
      </c>
      <c r="N26" s="94"/>
      <c r="O26" s="94"/>
      <c r="P26" s="94"/>
      <c r="Q26" s="94"/>
      <c r="R26" s="94"/>
      <c r="S26" s="94"/>
      <c r="T26" s="94"/>
      <c r="U26" s="94"/>
      <c r="V26" s="243" t="s">
        <v>897</v>
      </c>
      <c r="W26" s="94">
        <v>1.662765449409072</v>
      </c>
      <c r="X26" s="167"/>
      <c r="Y26" s="94"/>
      <c r="Z26" s="253" t="s">
        <v>898</v>
      </c>
      <c r="AA26" s="232"/>
      <c r="AB26" s="94"/>
      <c r="AC26" s="94"/>
    </row>
    <row r="27" ht="15.75" customHeight="1">
      <c r="A27" s="57" t="s">
        <v>79</v>
      </c>
      <c r="B27" s="57" t="s">
        <v>20</v>
      </c>
      <c r="C27" s="57" t="s">
        <v>77</v>
      </c>
      <c r="D27" s="98">
        <f t="shared" si="1"/>
        <v>-11.43602518</v>
      </c>
      <c r="E27" s="57">
        <v>6.0</v>
      </c>
      <c r="F27" s="254">
        <v>0.08108108108108109</v>
      </c>
      <c r="G27" s="251" t="s">
        <v>29</v>
      </c>
      <c r="H27" s="60" t="s">
        <v>16</v>
      </c>
      <c r="I27" s="252">
        <f t="shared" si="2"/>
        <v>0.2689297054</v>
      </c>
      <c r="J27" s="57">
        <f t="shared" si="3"/>
        <v>-0.1878486243</v>
      </c>
      <c r="K27" s="57">
        <f t="shared" si="4"/>
        <v>-1.63106946</v>
      </c>
      <c r="L27" s="57">
        <f t="shared" si="5"/>
        <v>1.277133298</v>
      </c>
      <c r="M27" s="57">
        <f t="shared" si="6"/>
        <v>0.02463378283</v>
      </c>
      <c r="N27" s="94"/>
      <c r="O27" s="94"/>
      <c r="P27" s="94"/>
      <c r="Q27" s="94"/>
      <c r="R27" s="94"/>
      <c r="S27" s="94"/>
      <c r="T27" s="94"/>
      <c r="U27" s="94"/>
      <c r="V27" s="239" t="s">
        <v>899</v>
      </c>
      <c r="W27" s="244">
        <v>0.5169204378923301</v>
      </c>
      <c r="X27" s="167"/>
      <c r="Y27" s="94"/>
      <c r="Z27" s="94"/>
      <c r="AA27" s="94"/>
      <c r="AB27" s="94"/>
      <c r="AC27" s="94"/>
    </row>
    <row r="28" ht="15.75" customHeight="1">
      <c r="A28" s="57" t="s">
        <v>80</v>
      </c>
      <c r="B28" s="57" t="s">
        <v>20</v>
      </c>
      <c r="C28" s="57" t="s">
        <v>77</v>
      </c>
      <c r="D28" s="98">
        <f t="shared" si="1"/>
        <v>-10.43602518</v>
      </c>
      <c r="E28" s="57">
        <v>7.0</v>
      </c>
      <c r="F28" s="254">
        <v>0.05319148936170213</v>
      </c>
      <c r="G28" s="251" t="s">
        <v>29</v>
      </c>
      <c r="H28" s="60" t="s">
        <v>16</v>
      </c>
      <c r="I28" s="252">
        <f t="shared" si="2"/>
        <v>0.2809481354</v>
      </c>
      <c r="J28" s="57">
        <f t="shared" si="3"/>
        <v>-0.227756646</v>
      </c>
      <c r="K28" s="57">
        <f t="shared" si="4"/>
        <v>-1.977586533</v>
      </c>
      <c r="L28" s="57">
        <f t="shared" si="5"/>
        <v>1.406266878</v>
      </c>
      <c r="M28" s="57">
        <f t="shared" si="6"/>
        <v>0.02220332677</v>
      </c>
      <c r="N28" s="94"/>
      <c r="O28" s="94"/>
      <c r="P28" s="94"/>
      <c r="Q28" s="94"/>
      <c r="R28" s="94"/>
      <c r="S28" s="94"/>
      <c r="T28" s="94"/>
      <c r="U28" s="94"/>
      <c r="V28" s="245" t="s">
        <v>900</v>
      </c>
      <c r="W28" s="246">
        <v>1.987934206239018</v>
      </c>
      <c r="X28" s="247"/>
      <c r="Y28" s="94"/>
      <c r="Z28" s="94"/>
      <c r="AA28" s="94"/>
      <c r="AB28" s="94"/>
      <c r="AC28" s="94"/>
    </row>
    <row r="29" ht="15.75" customHeight="1">
      <c r="A29" s="57" t="s">
        <v>81</v>
      </c>
      <c r="B29" s="57" t="s">
        <v>12</v>
      </c>
      <c r="C29" s="57" t="s">
        <v>77</v>
      </c>
      <c r="D29" s="98">
        <f t="shared" si="1"/>
        <v>-6.436025176</v>
      </c>
      <c r="E29" s="57">
        <v>11.0</v>
      </c>
      <c r="F29" s="57">
        <v>0.4188034188034188</v>
      </c>
      <c r="G29" s="251" t="s">
        <v>29</v>
      </c>
      <c r="H29" s="60" t="s">
        <v>16</v>
      </c>
      <c r="I29" s="252">
        <f t="shared" si="2"/>
        <v>0.3290218554</v>
      </c>
      <c r="J29" s="57">
        <f t="shared" si="3"/>
        <v>0.08978156338</v>
      </c>
      <c r="K29" s="57">
        <f t="shared" si="4"/>
        <v>0.7795636868</v>
      </c>
      <c r="L29" s="57">
        <f t="shared" si="5"/>
        <v>0.8829290384</v>
      </c>
      <c r="M29" s="57">
        <f t="shared" si="6"/>
        <v>0.01470393347</v>
      </c>
      <c r="N29" s="94"/>
      <c r="O29" s="94"/>
      <c r="P29" s="94"/>
      <c r="Q29" s="94"/>
      <c r="R29" s="94"/>
      <c r="S29" s="94"/>
      <c r="T29" s="94"/>
      <c r="U29" s="94"/>
      <c r="V29" s="253" t="s">
        <v>901</v>
      </c>
      <c r="W29" s="232"/>
      <c r="X29" s="232"/>
      <c r="Y29" s="94"/>
      <c r="Z29" s="94"/>
      <c r="AA29" s="94"/>
      <c r="AB29" s="94"/>
      <c r="AC29" s="94"/>
    </row>
    <row r="30" ht="15.75" customHeight="1">
      <c r="A30" s="57" t="s">
        <v>82</v>
      </c>
      <c r="B30" s="57" t="s">
        <v>12</v>
      </c>
      <c r="C30" s="57" t="s">
        <v>77</v>
      </c>
      <c r="D30" s="98">
        <f t="shared" si="1"/>
        <v>-3.436025176</v>
      </c>
      <c r="E30" s="57">
        <v>14.0</v>
      </c>
      <c r="F30" s="254">
        <v>0.2916666666666667</v>
      </c>
      <c r="G30" s="251" t="s">
        <v>29</v>
      </c>
      <c r="H30" s="60" t="s">
        <v>16</v>
      </c>
      <c r="I30" s="252">
        <f t="shared" si="2"/>
        <v>0.3650771455</v>
      </c>
      <c r="J30" s="57">
        <f t="shared" si="3"/>
        <v>-0.07341047879</v>
      </c>
      <c r="K30" s="57">
        <f t="shared" si="4"/>
        <v>-0.6374153149</v>
      </c>
      <c r="L30" s="57">
        <f t="shared" si="5"/>
        <v>0.7983829375</v>
      </c>
      <c r="M30" s="57">
        <f t="shared" si="6"/>
        <v>0.01141294097</v>
      </c>
      <c r="N30" s="94"/>
      <c r="O30" s="94"/>
      <c r="P30" s="94"/>
      <c r="Q30" s="94"/>
      <c r="R30" s="94"/>
      <c r="S30" s="94"/>
      <c r="T30" s="94"/>
      <c r="U30" s="94"/>
      <c r="V30" s="255" t="s">
        <v>902</v>
      </c>
      <c r="W30" s="256"/>
      <c r="X30" s="256"/>
      <c r="Y30" s="94"/>
      <c r="Z30" s="94"/>
      <c r="AA30" s="94"/>
      <c r="AB30" s="94"/>
      <c r="AC30" s="94"/>
    </row>
    <row r="31" ht="15.75" customHeight="1">
      <c r="A31" s="57" t="s">
        <v>83</v>
      </c>
      <c r="B31" s="57" t="s">
        <v>20</v>
      </c>
      <c r="C31" s="57" t="s">
        <v>77</v>
      </c>
      <c r="D31" s="98">
        <f t="shared" si="1"/>
        <v>4.563974824</v>
      </c>
      <c r="E31" s="57">
        <v>22.0</v>
      </c>
      <c r="F31" s="57">
        <v>0.3608247422680412</v>
      </c>
      <c r="G31" s="251" t="s">
        <v>29</v>
      </c>
      <c r="H31" s="60" t="s">
        <v>16</v>
      </c>
      <c r="I31" s="252">
        <f t="shared" si="2"/>
        <v>0.4612245856</v>
      </c>
      <c r="J31" s="57">
        <f t="shared" si="3"/>
        <v>-0.1003998433</v>
      </c>
      <c r="K31" s="57">
        <f t="shared" si="4"/>
        <v>-0.8717610725</v>
      </c>
      <c r="L31" s="57">
        <f t="shared" si="5"/>
        <v>0.933681462</v>
      </c>
      <c r="M31" s="57">
        <f t="shared" si="6"/>
        <v>0.01241565704</v>
      </c>
      <c r="N31" s="94"/>
      <c r="O31" s="94"/>
      <c r="P31" s="94"/>
      <c r="Q31" s="94"/>
      <c r="R31" s="94"/>
      <c r="S31" s="94"/>
      <c r="T31" s="94"/>
      <c r="U31" s="94"/>
      <c r="V31" s="257"/>
      <c r="Y31" s="94" t="s">
        <v>903</v>
      </c>
      <c r="Z31" s="94"/>
      <c r="AA31" s="94"/>
      <c r="AB31" s="94"/>
      <c r="AC31" s="94"/>
    </row>
    <row r="32" ht="15.75" customHeight="1">
      <c r="A32" s="57" t="s">
        <v>84</v>
      </c>
      <c r="B32" s="57" t="s">
        <v>20</v>
      </c>
      <c r="C32" s="57" t="s">
        <v>77</v>
      </c>
      <c r="D32" s="98">
        <f t="shared" si="1"/>
        <v>9.563974824</v>
      </c>
      <c r="E32" s="57">
        <v>27.0</v>
      </c>
      <c r="F32" s="57">
        <v>0.4888888888888889</v>
      </c>
      <c r="G32" s="251" t="s">
        <v>29</v>
      </c>
      <c r="H32" s="60" t="s">
        <v>16</v>
      </c>
      <c r="I32" s="252">
        <f t="shared" si="2"/>
        <v>0.5213167356</v>
      </c>
      <c r="J32" s="57">
        <f t="shared" si="3"/>
        <v>-0.03242784673</v>
      </c>
      <c r="K32" s="57">
        <f t="shared" si="4"/>
        <v>-0.2815675156</v>
      </c>
      <c r="L32" s="57">
        <f t="shared" si="5"/>
        <v>0.530629358</v>
      </c>
      <c r="M32" s="57">
        <f t="shared" si="6"/>
        <v>0.0202652551</v>
      </c>
      <c r="N32" s="94"/>
      <c r="O32" s="94"/>
      <c r="P32" s="94"/>
      <c r="Q32" s="94"/>
      <c r="R32" s="94"/>
      <c r="S32" s="94"/>
      <c r="T32" s="94"/>
      <c r="U32" s="94"/>
      <c r="V32" s="94"/>
      <c r="W32" s="94"/>
      <c r="X32" s="94"/>
      <c r="Y32" s="94"/>
      <c r="Z32" s="94"/>
      <c r="AA32" s="94"/>
      <c r="AB32" s="94"/>
      <c r="AC32" s="94"/>
    </row>
    <row r="33" ht="15.75" customHeight="1">
      <c r="A33" s="57" t="s">
        <v>85</v>
      </c>
      <c r="B33" s="57" t="s">
        <v>20</v>
      </c>
      <c r="C33" s="57" t="s">
        <v>77</v>
      </c>
      <c r="D33" s="98">
        <f t="shared" si="1"/>
        <v>14.56397482</v>
      </c>
      <c r="E33" s="57">
        <v>32.0</v>
      </c>
      <c r="F33" s="57">
        <v>0.495575221238938</v>
      </c>
      <c r="G33" s="251" t="s">
        <v>29</v>
      </c>
      <c r="H33" s="60" t="s">
        <v>16</v>
      </c>
      <c r="I33" s="252">
        <f t="shared" si="2"/>
        <v>0.5814088857</v>
      </c>
      <c r="J33" s="57">
        <f t="shared" si="3"/>
        <v>-0.08583366444</v>
      </c>
      <c r="K33" s="57">
        <f t="shared" si="4"/>
        <v>-0.7452845036</v>
      </c>
      <c r="L33" s="57">
        <f t="shared" si="5"/>
        <v>0.8632986178</v>
      </c>
      <c r="M33" s="57">
        <f t="shared" si="6"/>
        <v>0.03367093047</v>
      </c>
      <c r="N33" s="94"/>
      <c r="O33" s="94"/>
      <c r="P33" s="94"/>
      <c r="Q33" s="94"/>
      <c r="R33" s="94"/>
      <c r="S33" s="94"/>
      <c r="T33" s="94"/>
      <c r="U33" s="94"/>
      <c r="V33" s="94"/>
      <c r="W33" s="94"/>
      <c r="X33" s="94"/>
      <c r="Y33" s="94"/>
      <c r="Z33" s="94"/>
      <c r="AA33" s="94"/>
      <c r="AB33" s="94"/>
      <c r="AC33" s="94"/>
    </row>
    <row r="34" ht="15.75" customHeight="1">
      <c r="A34" s="57" t="s">
        <v>86</v>
      </c>
      <c r="B34" s="57" t="s">
        <v>12</v>
      </c>
      <c r="C34" s="57" t="s">
        <v>77</v>
      </c>
      <c r="D34" s="98">
        <f t="shared" si="1"/>
        <v>18.56397482</v>
      </c>
      <c r="E34" s="57">
        <v>36.0</v>
      </c>
      <c r="F34" s="57">
        <v>0.711764705882353</v>
      </c>
      <c r="G34" s="251" t="s">
        <v>29</v>
      </c>
      <c r="H34" s="60" t="s">
        <v>16</v>
      </c>
      <c r="I34" s="252">
        <f t="shared" si="2"/>
        <v>0.6294826057</v>
      </c>
      <c r="J34" s="57">
        <f t="shared" si="3"/>
        <v>0.08228210016</v>
      </c>
      <c r="K34" s="57">
        <f t="shared" si="4"/>
        <v>0.7144466518</v>
      </c>
      <c r="L34" s="57">
        <f t="shared" si="5"/>
        <v>0.8452494613</v>
      </c>
      <c r="M34" s="57">
        <f t="shared" si="6"/>
        <v>0.04839584644</v>
      </c>
      <c r="Y34" s="94"/>
      <c r="Z34" s="94"/>
      <c r="AA34" s="94"/>
      <c r="AB34" s="94"/>
      <c r="AC34" s="94"/>
    </row>
    <row r="35" ht="15.75" customHeight="1">
      <c r="A35" s="8" t="s">
        <v>17</v>
      </c>
      <c r="B35" s="12" t="s">
        <v>12</v>
      </c>
      <c r="C35" s="12" t="s">
        <v>18</v>
      </c>
      <c r="D35" s="100">
        <f t="shared" si="1"/>
        <v>6.563974824</v>
      </c>
      <c r="E35" s="12">
        <v>24.0</v>
      </c>
      <c r="F35" s="12">
        <v>0.48717948717948717</v>
      </c>
      <c r="G35" s="258" t="s">
        <v>15</v>
      </c>
      <c r="H35" s="14" t="s">
        <v>16</v>
      </c>
      <c r="I35" s="259">
        <f t="shared" si="2"/>
        <v>0.4852614456</v>
      </c>
      <c r="J35" s="258">
        <f t="shared" si="3"/>
        <v>0.001918041602</v>
      </c>
      <c r="K35" s="258">
        <f t="shared" si="4"/>
        <v>0.01665414954</v>
      </c>
      <c r="L35" s="258">
        <f t="shared" si="5"/>
        <v>0.1290509571</v>
      </c>
      <c r="M35" s="258">
        <f t="shared" si="6"/>
        <v>0.01488876699</v>
      </c>
      <c r="N35" s="94"/>
      <c r="O35" s="94"/>
      <c r="P35" s="94"/>
      <c r="Q35" s="94"/>
      <c r="R35" s="94"/>
      <c r="S35" s="94"/>
      <c r="T35" s="94"/>
      <c r="U35" s="94"/>
      <c r="V35" s="94"/>
      <c r="W35" s="94"/>
      <c r="X35" s="94"/>
      <c r="Y35" s="94"/>
      <c r="Z35" s="94"/>
      <c r="AA35" s="94"/>
      <c r="AB35" s="94"/>
      <c r="AC35" s="94"/>
    </row>
    <row r="36" ht="15.75" customHeight="1">
      <c r="A36" s="8" t="s">
        <v>11</v>
      </c>
      <c r="B36" s="8" t="s">
        <v>12</v>
      </c>
      <c r="C36" s="8" t="s">
        <v>13</v>
      </c>
      <c r="D36" s="100">
        <f t="shared" si="1"/>
        <v>30.56397482</v>
      </c>
      <c r="E36" s="12">
        <v>48.0</v>
      </c>
      <c r="F36" s="12">
        <v>0.5121951219512195</v>
      </c>
      <c r="G36" s="71" t="s">
        <v>15</v>
      </c>
      <c r="H36" s="14" t="s">
        <v>16</v>
      </c>
      <c r="I36" s="259">
        <f t="shared" si="2"/>
        <v>0.7737037659</v>
      </c>
      <c r="J36" s="258">
        <f t="shared" si="3"/>
        <v>-0.2615086439</v>
      </c>
      <c r="K36" s="258">
        <f t="shared" si="4"/>
        <v>-2.270651511</v>
      </c>
      <c r="L36" s="258">
        <f t="shared" si="5"/>
        <v>1.506868113</v>
      </c>
      <c r="M36" s="258">
        <f t="shared" si="6"/>
        <v>0.1139059312</v>
      </c>
      <c r="N36" s="94"/>
      <c r="O36" s="94"/>
      <c r="P36" s="94"/>
      <c r="Q36" s="94"/>
      <c r="R36" s="94"/>
      <c r="S36" s="94"/>
      <c r="T36" s="94"/>
      <c r="U36" s="94"/>
      <c r="V36" s="94"/>
      <c r="W36" s="94"/>
      <c r="X36" s="94"/>
      <c r="Y36" s="94"/>
      <c r="Z36" s="94"/>
      <c r="AA36" s="94"/>
      <c r="AB36" s="94"/>
      <c r="AC36" s="94"/>
    </row>
    <row r="37" ht="15.75" customHeight="1">
      <c r="A37" s="8" t="s">
        <v>19</v>
      </c>
      <c r="B37" s="12" t="s">
        <v>20</v>
      </c>
      <c r="C37" s="12" t="s">
        <v>21</v>
      </c>
      <c r="D37" s="100">
        <f t="shared" si="1"/>
        <v>-0.436025176</v>
      </c>
      <c r="E37" s="17">
        <v>17.0</v>
      </c>
      <c r="F37" s="12">
        <v>0.3684210526315789</v>
      </c>
      <c r="G37" s="258" t="s">
        <v>15</v>
      </c>
      <c r="H37" s="14" t="s">
        <v>16</v>
      </c>
      <c r="I37" s="259">
        <f t="shared" si="2"/>
        <v>0.4011324355</v>
      </c>
      <c r="J37" s="258">
        <f t="shared" si="3"/>
        <v>-0.03271138286</v>
      </c>
      <c r="K37" s="258">
        <f t="shared" si="4"/>
        <v>-0.2840294294</v>
      </c>
      <c r="L37" s="258">
        <f t="shared" si="5"/>
        <v>0.5329441147</v>
      </c>
      <c r="M37" s="258">
        <f t="shared" si="6"/>
        <v>0.0101221363</v>
      </c>
      <c r="N37" s="94"/>
      <c r="O37" s="94"/>
      <c r="P37" s="94"/>
      <c r="Q37" s="94"/>
      <c r="R37" s="94"/>
      <c r="S37" s="94"/>
      <c r="T37" s="94"/>
      <c r="U37" s="94"/>
      <c r="V37" s="94"/>
      <c r="W37" s="94"/>
      <c r="X37" s="94"/>
      <c r="Y37" s="94"/>
      <c r="Z37" s="94"/>
      <c r="AA37" s="94"/>
      <c r="AB37" s="94"/>
      <c r="AC37" s="94"/>
    </row>
    <row r="38" ht="15.75" customHeight="1">
      <c r="A38" s="8" t="s">
        <v>22</v>
      </c>
      <c r="B38" s="12" t="s">
        <v>12</v>
      </c>
      <c r="C38" s="12" t="s">
        <v>23</v>
      </c>
      <c r="D38" s="100">
        <f t="shared" si="1"/>
        <v>18.56397482</v>
      </c>
      <c r="E38" s="12">
        <v>36.0</v>
      </c>
      <c r="F38" s="260">
        <v>0.7538461538461538</v>
      </c>
      <c r="G38" s="258" t="s">
        <v>15</v>
      </c>
      <c r="H38" s="14" t="s">
        <v>16</v>
      </c>
      <c r="I38" s="259">
        <f t="shared" si="2"/>
        <v>0.6294826057</v>
      </c>
      <c r="J38" s="258">
        <f t="shared" si="3"/>
        <v>0.1243635481</v>
      </c>
      <c r="K38" s="258">
        <f t="shared" si="4"/>
        <v>1.079835352</v>
      </c>
      <c r="L38" s="258">
        <f t="shared" si="5"/>
        <v>1.039151265</v>
      </c>
      <c r="M38" s="258">
        <f t="shared" si="6"/>
        <v>0.04839584644</v>
      </c>
      <c r="N38" s="94"/>
      <c r="O38" s="94"/>
      <c r="P38" s="94"/>
      <c r="Q38" s="94"/>
      <c r="R38" s="94"/>
      <c r="S38" s="94"/>
      <c r="T38" s="94"/>
      <c r="U38" s="94"/>
      <c r="V38" s="94"/>
      <c r="W38" s="94"/>
      <c r="X38" s="94"/>
      <c r="Y38" s="94"/>
      <c r="Z38" s="94"/>
      <c r="AA38" s="94"/>
      <c r="AB38" s="94"/>
      <c r="AC38" s="94"/>
    </row>
    <row r="39" ht="15.75" customHeight="1">
      <c r="A39" s="143" t="s">
        <v>24</v>
      </c>
      <c r="B39" s="143" t="s">
        <v>12</v>
      </c>
      <c r="C39" s="143" t="s">
        <v>25</v>
      </c>
      <c r="D39" s="100">
        <f t="shared" si="1"/>
        <v>6.563974824</v>
      </c>
      <c r="E39" s="261">
        <v>24.0</v>
      </c>
      <c r="F39" s="260">
        <v>0.4819277108433735</v>
      </c>
      <c r="G39" s="258" t="s">
        <v>15</v>
      </c>
      <c r="H39" s="14" t="s">
        <v>16</v>
      </c>
      <c r="I39" s="259">
        <f t="shared" si="2"/>
        <v>0.4852614456</v>
      </c>
      <c r="J39" s="258">
        <f t="shared" si="3"/>
        <v>-0.003333734735</v>
      </c>
      <c r="K39" s="258">
        <f t="shared" si="4"/>
        <v>-0.02894646119</v>
      </c>
      <c r="L39" s="258">
        <f t="shared" si="5"/>
        <v>0.1701365957</v>
      </c>
      <c r="M39" s="258">
        <f t="shared" si="6"/>
        <v>0.01488876699</v>
      </c>
      <c r="N39" s="94"/>
      <c r="O39" s="94"/>
      <c r="P39" s="94"/>
      <c r="Q39" s="94"/>
      <c r="R39" s="94"/>
      <c r="S39" s="94"/>
      <c r="T39" s="94"/>
      <c r="U39" s="94"/>
      <c r="V39" s="94"/>
      <c r="W39" s="94"/>
      <c r="X39" s="94"/>
      <c r="Y39" s="94"/>
      <c r="Z39" s="94"/>
      <c r="AA39" s="94"/>
      <c r="AB39" s="94"/>
      <c r="AC39" s="94"/>
    </row>
    <row r="40" ht="15.75" customHeight="1">
      <c r="A40" s="143" t="s">
        <v>58</v>
      </c>
      <c r="B40" s="143" t="s">
        <v>12</v>
      </c>
      <c r="C40" s="143" t="s">
        <v>59</v>
      </c>
      <c r="D40" s="262">
        <f t="shared" si="1"/>
        <v>-5.436025176</v>
      </c>
      <c r="E40" s="143">
        <v>12.0</v>
      </c>
      <c r="F40" s="143">
        <v>0.344827586</v>
      </c>
      <c r="G40" s="258" t="s">
        <v>15</v>
      </c>
      <c r="H40" s="14" t="s">
        <v>16</v>
      </c>
      <c r="I40" s="259">
        <f t="shared" si="2"/>
        <v>0.3410402854</v>
      </c>
      <c r="J40" s="258">
        <f t="shared" si="3"/>
        <v>0.003787300568</v>
      </c>
      <c r="K40" s="258">
        <f t="shared" si="4"/>
        <v>0.03288472469</v>
      </c>
      <c r="L40" s="258">
        <f t="shared" si="5"/>
        <v>0.1813414588</v>
      </c>
      <c r="M40" s="258">
        <f t="shared" si="6"/>
        <v>0.01338469288</v>
      </c>
      <c r="N40" s="94"/>
      <c r="O40" s="94"/>
      <c r="P40" s="94"/>
      <c r="Q40" s="94"/>
      <c r="R40" s="94"/>
      <c r="S40" s="94"/>
      <c r="T40" s="94"/>
      <c r="U40" s="94"/>
      <c r="V40" s="94"/>
      <c r="W40" s="94"/>
      <c r="X40" s="94"/>
      <c r="Y40" s="94"/>
      <c r="Z40" s="94"/>
      <c r="AA40" s="94"/>
      <c r="AB40" s="94"/>
      <c r="AC40" s="94"/>
    </row>
    <row r="41" ht="15.75" customHeight="1">
      <c r="A41" s="143" t="s">
        <v>60</v>
      </c>
      <c r="B41" s="143" t="s">
        <v>12</v>
      </c>
      <c r="C41" s="143" t="s">
        <v>59</v>
      </c>
      <c r="D41" s="262">
        <f t="shared" si="1"/>
        <v>6.563974824</v>
      </c>
      <c r="E41" s="143">
        <v>24.0</v>
      </c>
      <c r="F41" s="143">
        <v>0.8533333333333334</v>
      </c>
      <c r="G41" s="71" t="s">
        <v>15</v>
      </c>
      <c r="H41" s="14" t="s">
        <v>16</v>
      </c>
      <c r="I41" s="259">
        <f t="shared" si="2"/>
        <v>0.4852614456</v>
      </c>
      <c r="J41" s="258">
        <f t="shared" si="3"/>
        <v>0.3680718878</v>
      </c>
      <c r="K41" s="258">
        <f t="shared" si="4"/>
        <v>3.19592873</v>
      </c>
      <c r="L41" s="258">
        <f t="shared" si="5"/>
        <v>1.787716065</v>
      </c>
      <c r="M41" s="258">
        <f t="shared" si="6"/>
        <v>0.01488876699</v>
      </c>
      <c r="N41" s="94"/>
      <c r="O41" s="94"/>
      <c r="P41" s="94"/>
      <c r="Q41" s="94"/>
      <c r="R41" s="94"/>
      <c r="S41" s="94"/>
      <c r="T41" s="94"/>
      <c r="U41" s="94"/>
      <c r="V41" s="94"/>
      <c r="W41" s="94"/>
      <c r="X41" s="94"/>
      <c r="Y41" s="94"/>
      <c r="Z41" s="94"/>
      <c r="AA41" s="94"/>
      <c r="AB41" s="94"/>
      <c r="AC41" s="94"/>
    </row>
    <row r="42" ht="15.75" customHeight="1">
      <c r="A42" s="143" t="s">
        <v>56</v>
      </c>
      <c r="B42" s="143" t="s">
        <v>20</v>
      </c>
      <c r="C42" s="143" t="s">
        <v>57</v>
      </c>
      <c r="D42" s="262">
        <f t="shared" si="1"/>
        <v>-5.436025176</v>
      </c>
      <c r="E42" s="143">
        <v>12.0</v>
      </c>
      <c r="F42" s="143">
        <v>0.06349206349206349</v>
      </c>
      <c r="G42" s="71" t="s">
        <v>15</v>
      </c>
      <c r="H42" s="14" t="s">
        <v>16</v>
      </c>
      <c r="I42" s="259">
        <f t="shared" si="2"/>
        <v>0.3410402854</v>
      </c>
      <c r="J42" s="258">
        <f t="shared" si="3"/>
        <v>-0.2775482219</v>
      </c>
      <c r="K42" s="258">
        <f t="shared" si="4"/>
        <v>-2.409921447</v>
      </c>
      <c r="L42" s="258">
        <f t="shared" si="5"/>
        <v>1.552392169</v>
      </c>
      <c r="M42" s="258">
        <f t="shared" si="6"/>
        <v>0.01338469288</v>
      </c>
      <c r="N42" s="94"/>
      <c r="O42" s="94"/>
      <c r="P42" s="94"/>
      <c r="Q42" s="94"/>
      <c r="R42" s="94"/>
      <c r="S42" s="94"/>
      <c r="T42" s="94"/>
      <c r="U42" s="94"/>
      <c r="V42" s="94"/>
      <c r="W42" s="94"/>
      <c r="X42" s="94"/>
      <c r="Y42" s="94"/>
      <c r="Z42" s="94"/>
      <c r="AA42" s="94"/>
      <c r="AB42" s="94"/>
      <c r="AC42" s="94"/>
    </row>
    <row r="43" ht="15.75" customHeight="1">
      <c r="A43" s="50" t="s">
        <v>61</v>
      </c>
      <c r="B43" s="50" t="s">
        <v>12</v>
      </c>
      <c r="C43" s="50" t="s">
        <v>62</v>
      </c>
      <c r="D43" s="263">
        <f t="shared" si="1"/>
        <v>4.563974824</v>
      </c>
      <c r="E43" s="50">
        <v>22.0</v>
      </c>
      <c r="F43" s="50">
        <v>0.4102564102564102</v>
      </c>
      <c r="G43" s="108" t="s">
        <v>15</v>
      </c>
      <c r="H43" s="53" t="s">
        <v>16</v>
      </c>
      <c r="I43" s="108">
        <f t="shared" si="2"/>
        <v>0.4612245856</v>
      </c>
      <c r="J43" s="50">
        <f t="shared" si="3"/>
        <v>-0.0509681753</v>
      </c>
      <c r="K43" s="50">
        <f t="shared" si="4"/>
        <v>-0.4425512003</v>
      </c>
      <c r="L43" s="50">
        <f t="shared" si="5"/>
        <v>0.6652452182</v>
      </c>
      <c r="M43" s="50">
        <f t="shared" si="6"/>
        <v>0.01241565704</v>
      </c>
      <c r="N43" s="94"/>
      <c r="O43" s="94"/>
      <c r="P43" s="94"/>
      <c r="Q43" s="94"/>
      <c r="R43" s="94"/>
      <c r="S43" s="94"/>
      <c r="T43" s="94"/>
      <c r="U43" s="94"/>
      <c r="V43" s="94"/>
      <c r="W43" s="94"/>
      <c r="X43" s="94"/>
      <c r="Y43" s="94"/>
      <c r="Z43" s="94"/>
      <c r="AA43" s="94"/>
      <c r="AB43" s="94"/>
      <c r="AC43" s="94"/>
    </row>
    <row r="44" ht="15.75" customHeight="1">
      <c r="A44" s="50" t="s">
        <v>65</v>
      </c>
      <c r="B44" s="50" t="s">
        <v>12</v>
      </c>
      <c r="C44" s="50" t="s">
        <v>62</v>
      </c>
      <c r="D44" s="263">
        <f t="shared" si="1"/>
        <v>5.563974824</v>
      </c>
      <c r="E44" s="50">
        <v>23.0</v>
      </c>
      <c r="F44" s="50">
        <v>0.5866666666666667</v>
      </c>
      <c r="G44" s="108" t="s">
        <v>15</v>
      </c>
      <c r="H44" s="53" t="s">
        <v>16</v>
      </c>
      <c r="I44" s="108">
        <f t="shared" si="2"/>
        <v>0.4732430156</v>
      </c>
      <c r="J44" s="50">
        <f t="shared" si="3"/>
        <v>0.1134236511</v>
      </c>
      <c r="K44" s="50">
        <f t="shared" si="4"/>
        <v>0.9848453991</v>
      </c>
      <c r="L44" s="50">
        <f t="shared" si="5"/>
        <v>0.9923937722</v>
      </c>
      <c r="M44" s="50">
        <f t="shared" si="6"/>
        <v>0.01354109047</v>
      </c>
      <c r="N44" s="94"/>
      <c r="O44" s="94"/>
      <c r="P44" s="94"/>
      <c r="Q44" s="94"/>
      <c r="R44" s="94"/>
      <c r="S44" s="94"/>
      <c r="T44" s="94"/>
      <c r="U44" s="94"/>
      <c r="V44" s="94"/>
      <c r="W44" s="94"/>
      <c r="X44" s="94"/>
      <c r="Y44" s="94"/>
      <c r="Z44" s="94"/>
      <c r="AA44" s="94"/>
      <c r="AB44" s="94"/>
      <c r="AC44" s="94"/>
    </row>
    <row r="45" ht="15.75" customHeight="1">
      <c r="A45" s="50" t="s">
        <v>66</v>
      </c>
      <c r="B45" s="50" t="s">
        <v>12</v>
      </c>
      <c r="C45" s="50" t="s">
        <v>62</v>
      </c>
      <c r="D45" s="263">
        <f t="shared" si="1"/>
        <v>7.563974824</v>
      </c>
      <c r="E45" s="50">
        <v>25.0</v>
      </c>
      <c r="F45" s="50">
        <v>0.484375</v>
      </c>
      <c r="G45" s="108" t="s">
        <v>15</v>
      </c>
      <c r="H45" s="53" t="s">
        <v>16</v>
      </c>
      <c r="I45" s="108">
        <f t="shared" si="2"/>
        <v>0.4972798756</v>
      </c>
      <c r="J45" s="50">
        <f t="shared" si="3"/>
        <v>-0.01290487559</v>
      </c>
      <c r="K45" s="50">
        <f t="shared" si="4"/>
        <v>-0.1120516508</v>
      </c>
      <c r="L45" s="50">
        <f t="shared" si="5"/>
        <v>0.3347411699</v>
      </c>
      <c r="M45" s="50">
        <f t="shared" si="6"/>
        <v>0.0164586866</v>
      </c>
      <c r="N45" s="94"/>
      <c r="O45" s="94"/>
      <c r="P45" s="94"/>
      <c r="Q45" s="94"/>
      <c r="R45" s="94"/>
      <c r="S45" s="94"/>
      <c r="T45" s="94"/>
      <c r="U45" s="94"/>
      <c r="V45" s="94"/>
      <c r="W45" s="94"/>
      <c r="X45" s="94"/>
      <c r="Y45" s="94"/>
      <c r="Z45" s="94"/>
      <c r="AA45" s="94"/>
      <c r="AB45" s="94"/>
      <c r="AC45" s="94"/>
    </row>
    <row r="46" ht="15.75" customHeight="1">
      <c r="A46" s="8" t="s">
        <v>67</v>
      </c>
      <c r="B46" s="12" t="s">
        <v>12</v>
      </c>
      <c r="C46" s="12" t="s">
        <v>68</v>
      </c>
      <c r="D46" s="100">
        <f t="shared" si="1"/>
        <v>0.563974824</v>
      </c>
      <c r="E46" s="12">
        <v>18.0</v>
      </c>
      <c r="F46" s="54">
        <v>0.47283813747228387</v>
      </c>
      <c r="G46" s="258" t="s">
        <v>15</v>
      </c>
      <c r="H46" s="14" t="s">
        <v>16</v>
      </c>
      <c r="I46" s="259">
        <f t="shared" si="2"/>
        <v>0.4131508655</v>
      </c>
      <c r="J46" s="264">
        <f t="shared" si="3"/>
        <v>0.05968727197</v>
      </c>
      <c r="K46" s="258">
        <f t="shared" si="4"/>
        <v>0.5182581817</v>
      </c>
      <c r="L46" s="258">
        <f t="shared" si="5"/>
        <v>0.7199015083</v>
      </c>
      <c r="M46" s="258">
        <f t="shared" si="6"/>
        <v>0.01013635426</v>
      </c>
      <c r="N46" s="94"/>
      <c r="O46" s="94"/>
      <c r="P46" s="94"/>
      <c r="Q46" s="94"/>
      <c r="R46" s="94"/>
      <c r="S46" s="94"/>
      <c r="T46" s="94"/>
      <c r="U46" s="94"/>
      <c r="V46" s="94"/>
      <c r="W46" s="94"/>
      <c r="X46" s="94"/>
      <c r="Y46" s="94"/>
      <c r="Z46" s="94"/>
      <c r="AA46" s="94"/>
      <c r="AB46" s="94"/>
      <c r="AC46" s="94"/>
    </row>
    <row r="47" ht="15.75" customHeight="1">
      <c r="A47" s="8" t="s">
        <v>69</v>
      </c>
      <c r="B47" s="12" t="s">
        <v>20</v>
      </c>
      <c r="C47" s="12" t="s">
        <v>68</v>
      </c>
      <c r="D47" s="100">
        <f t="shared" si="1"/>
        <v>3.563974824</v>
      </c>
      <c r="E47" s="12">
        <v>21.0</v>
      </c>
      <c r="F47" s="12">
        <v>0.34146341463414637</v>
      </c>
      <c r="G47" s="258" t="s">
        <v>15</v>
      </c>
      <c r="H47" s="14" t="s">
        <v>16</v>
      </c>
      <c r="I47" s="259">
        <f t="shared" si="2"/>
        <v>0.4492061555</v>
      </c>
      <c r="J47" s="258">
        <f t="shared" si="3"/>
        <v>-0.1077427409</v>
      </c>
      <c r="K47" s="258">
        <f t="shared" si="4"/>
        <v>-0.9355186651</v>
      </c>
      <c r="L47" s="258">
        <f t="shared" si="5"/>
        <v>0.9672221384</v>
      </c>
      <c r="M47" s="258">
        <f t="shared" si="6"/>
        <v>0.01151246671</v>
      </c>
      <c r="N47" s="94"/>
      <c r="O47" s="94"/>
      <c r="P47" s="94"/>
      <c r="Q47" s="94"/>
      <c r="R47" s="94"/>
      <c r="S47" s="94"/>
      <c r="T47" s="94"/>
      <c r="U47" s="94"/>
      <c r="V47" s="94"/>
      <c r="W47" s="94"/>
      <c r="X47" s="94"/>
      <c r="Y47" s="94"/>
      <c r="Z47" s="94"/>
      <c r="AA47" s="94"/>
      <c r="AB47" s="94"/>
      <c r="AC47" s="94"/>
    </row>
    <row r="48" ht="15.75" customHeight="1">
      <c r="A48" s="8" t="s">
        <v>72</v>
      </c>
      <c r="B48" s="12" t="s">
        <v>12</v>
      </c>
      <c r="C48" s="12" t="s">
        <v>68</v>
      </c>
      <c r="D48" s="100">
        <f t="shared" si="1"/>
        <v>6.563974824</v>
      </c>
      <c r="E48" s="265">
        <v>24.0</v>
      </c>
      <c r="F48" s="12">
        <v>0.574468</v>
      </c>
      <c r="G48" s="258" t="s">
        <v>15</v>
      </c>
      <c r="H48" s="14" t="s">
        <v>16</v>
      </c>
      <c r="I48" s="259">
        <f t="shared" si="2"/>
        <v>0.4852614456</v>
      </c>
      <c r="J48" s="258">
        <f t="shared" si="3"/>
        <v>0.08920655442</v>
      </c>
      <c r="K48" s="258">
        <f t="shared" si="4"/>
        <v>0.7745709456</v>
      </c>
      <c r="L48" s="258">
        <f t="shared" si="5"/>
        <v>0.8800971228</v>
      </c>
      <c r="M48" s="258">
        <f t="shared" si="6"/>
        <v>0.01488876699</v>
      </c>
      <c r="N48" s="94"/>
      <c r="O48" s="94"/>
      <c r="P48" s="94"/>
      <c r="Q48" s="94"/>
      <c r="R48" s="94"/>
      <c r="S48" s="94"/>
      <c r="T48" s="94"/>
      <c r="U48" s="94"/>
      <c r="V48" s="94"/>
      <c r="W48" s="94"/>
      <c r="X48" s="94"/>
      <c r="Y48" s="94"/>
      <c r="Z48" s="94"/>
      <c r="AA48" s="94"/>
      <c r="AB48" s="94"/>
      <c r="AC48" s="94"/>
    </row>
    <row r="49" ht="15.75" customHeight="1">
      <c r="A49" s="8" t="s">
        <v>70</v>
      </c>
      <c r="B49" s="12" t="s">
        <v>20</v>
      </c>
      <c r="C49" s="12" t="s">
        <v>68</v>
      </c>
      <c r="D49" s="100">
        <f t="shared" si="1"/>
        <v>6.563974824</v>
      </c>
      <c r="E49" s="12">
        <v>24.0</v>
      </c>
      <c r="F49" s="12">
        <v>0.5986842105263158</v>
      </c>
      <c r="G49" s="258" t="s">
        <v>15</v>
      </c>
      <c r="H49" s="14" t="s">
        <v>16</v>
      </c>
      <c r="I49" s="259">
        <f t="shared" si="2"/>
        <v>0.4852614456</v>
      </c>
      <c r="J49" s="258">
        <f t="shared" si="3"/>
        <v>0.1134227649</v>
      </c>
      <c r="K49" s="258">
        <f t="shared" si="4"/>
        <v>0.9848377047</v>
      </c>
      <c r="L49" s="258">
        <f t="shared" si="5"/>
        <v>0.9923898955</v>
      </c>
      <c r="M49" s="258">
        <f t="shared" si="6"/>
        <v>0.01488876699</v>
      </c>
      <c r="N49" s="94"/>
      <c r="O49" s="94"/>
      <c r="P49" s="94"/>
      <c r="Q49" s="94"/>
      <c r="R49" s="94"/>
      <c r="S49" s="94"/>
      <c r="T49" s="94"/>
      <c r="U49" s="94"/>
      <c r="V49" s="94"/>
      <c r="W49" s="94"/>
      <c r="X49" s="94"/>
      <c r="Y49" s="94"/>
      <c r="Z49" s="94"/>
      <c r="AA49" s="94"/>
      <c r="AB49" s="94"/>
      <c r="AC49" s="94"/>
    </row>
    <row r="50" ht="15.75" customHeight="1">
      <c r="A50" s="8" t="s">
        <v>71</v>
      </c>
      <c r="B50" s="12" t="s">
        <v>20</v>
      </c>
      <c r="C50" s="12" t="s">
        <v>68</v>
      </c>
      <c r="D50" s="100">
        <f t="shared" si="1"/>
        <v>18.56397482</v>
      </c>
      <c r="E50" s="12">
        <v>36.0</v>
      </c>
      <c r="F50" s="12">
        <v>0.7875</v>
      </c>
      <c r="G50" s="258" t="s">
        <v>15</v>
      </c>
      <c r="H50" s="14" t="s">
        <v>16</v>
      </c>
      <c r="I50" s="259">
        <f t="shared" si="2"/>
        <v>0.6294826057</v>
      </c>
      <c r="J50" s="258">
        <f t="shared" si="3"/>
        <v>0.1580173943</v>
      </c>
      <c r="K50" s="258">
        <f t="shared" si="4"/>
        <v>1.372048089</v>
      </c>
      <c r="L50" s="258">
        <f t="shared" si="5"/>
        <v>1.171344565</v>
      </c>
      <c r="M50" s="258">
        <f t="shared" si="6"/>
        <v>0.04839584644</v>
      </c>
      <c r="N50" s="94"/>
      <c r="O50" s="94"/>
      <c r="P50" s="94"/>
      <c r="Q50" s="94"/>
      <c r="R50" s="94"/>
      <c r="S50" s="94"/>
      <c r="T50" s="94"/>
      <c r="U50" s="94"/>
      <c r="V50" s="94"/>
      <c r="W50" s="94"/>
      <c r="X50" s="94"/>
      <c r="Y50" s="94"/>
      <c r="Z50" s="94"/>
      <c r="AA50" s="94"/>
      <c r="AB50" s="94"/>
      <c r="AC50" s="94"/>
    </row>
    <row r="51" ht="15.75" customHeight="1">
      <c r="A51" s="8" t="s">
        <v>75</v>
      </c>
      <c r="B51" s="12" t="s">
        <v>12</v>
      </c>
      <c r="C51" s="12" t="s">
        <v>74</v>
      </c>
      <c r="D51" s="100">
        <f t="shared" si="1"/>
        <v>0.563974824</v>
      </c>
      <c r="E51" s="12">
        <v>18.0</v>
      </c>
      <c r="F51" s="12">
        <v>0.46153846153846156</v>
      </c>
      <c r="G51" s="258" t="s">
        <v>15</v>
      </c>
      <c r="H51" s="14" t="s">
        <v>16</v>
      </c>
      <c r="I51" s="259">
        <f t="shared" si="2"/>
        <v>0.4131508655</v>
      </c>
      <c r="J51" s="258">
        <f t="shared" si="3"/>
        <v>0.04838759603</v>
      </c>
      <c r="K51" s="258">
        <f t="shared" si="4"/>
        <v>0.4201443073</v>
      </c>
      <c r="L51" s="258">
        <f t="shared" si="5"/>
        <v>0.6481853958</v>
      </c>
      <c r="M51" s="258">
        <f t="shared" si="6"/>
        <v>0.01013635426</v>
      </c>
      <c r="N51" s="94"/>
      <c r="O51" s="94"/>
      <c r="P51" s="94"/>
      <c r="Q51" s="94"/>
      <c r="R51" s="94"/>
      <c r="S51" s="94"/>
      <c r="T51" s="94"/>
      <c r="U51" s="94"/>
      <c r="V51" s="94"/>
      <c r="W51" s="94"/>
      <c r="X51" s="94"/>
      <c r="Y51" s="94"/>
      <c r="Z51" s="94"/>
      <c r="AA51" s="94"/>
      <c r="AB51" s="94"/>
      <c r="AC51" s="94"/>
    </row>
    <row r="52" ht="15.75" customHeight="1">
      <c r="A52" s="8" t="s">
        <v>112</v>
      </c>
      <c r="B52" s="12" t="s">
        <v>12</v>
      </c>
      <c r="C52" s="12" t="s">
        <v>113</v>
      </c>
      <c r="D52" s="100">
        <f t="shared" si="1"/>
        <v>0.563974824</v>
      </c>
      <c r="E52" s="12">
        <v>18.0</v>
      </c>
      <c r="F52" s="12">
        <v>0.45714285714285713</v>
      </c>
      <c r="G52" s="258" t="s">
        <v>15</v>
      </c>
      <c r="H52" s="14" t="s">
        <v>16</v>
      </c>
      <c r="I52" s="259">
        <f t="shared" si="2"/>
        <v>0.4131508655</v>
      </c>
      <c r="J52" s="258">
        <f t="shared" si="3"/>
        <v>0.04399199164</v>
      </c>
      <c r="K52" s="258">
        <f t="shared" si="4"/>
        <v>0.3819777457</v>
      </c>
      <c r="L52" s="258">
        <f t="shared" si="5"/>
        <v>0.6180434821</v>
      </c>
      <c r="M52" s="258">
        <f t="shared" si="6"/>
        <v>0.01013635426</v>
      </c>
    </row>
    <row r="53" ht="15.75" customHeight="1">
      <c r="A53" s="8" t="s">
        <v>114</v>
      </c>
      <c r="B53" s="12" t="s">
        <v>20</v>
      </c>
      <c r="C53" s="12" t="s">
        <v>113</v>
      </c>
      <c r="D53" s="100">
        <f t="shared" si="1"/>
        <v>6.563974824</v>
      </c>
      <c r="E53" s="12">
        <v>24.0</v>
      </c>
      <c r="F53" s="12">
        <v>0.409395973</v>
      </c>
      <c r="G53" s="258" t="s">
        <v>15</v>
      </c>
      <c r="H53" s="14" t="s">
        <v>16</v>
      </c>
      <c r="I53" s="259">
        <f t="shared" si="2"/>
        <v>0.4852614456</v>
      </c>
      <c r="J53" s="258">
        <f t="shared" si="3"/>
        <v>-0.07586547258</v>
      </c>
      <c r="K53" s="258">
        <f t="shared" si="4"/>
        <v>-0.6587317627</v>
      </c>
      <c r="L53" s="258">
        <f t="shared" si="5"/>
        <v>0.811622919</v>
      </c>
      <c r="M53" s="258">
        <f t="shared" si="6"/>
        <v>0.01488876699</v>
      </c>
      <c r="O53" s="266" t="s">
        <v>904</v>
      </c>
      <c r="P53" s="267"/>
      <c r="Q53" s="267"/>
      <c r="R53" s="266" t="s">
        <v>905</v>
      </c>
      <c r="S53" s="267"/>
      <c r="T53" s="6"/>
    </row>
    <row r="54" ht="15.75" customHeight="1">
      <c r="A54" s="8" t="s">
        <v>115</v>
      </c>
      <c r="B54" s="12" t="s">
        <v>12</v>
      </c>
      <c r="C54" s="12" t="s">
        <v>113</v>
      </c>
      <c r="D54" s="100">
        <f t="shared" si="1"/>
        <v>8.563974824</v>
      </c>
      <c r="E54" s="12">
        <v>26.0</v>
      </c>
      <c r="F54" s="12">
        <v>0.6240601503759399</v>
      </c>
      <c r="G54" s="258" t="s">
        <v>15</v>
      </c>
      <c r="H54" s="14" t="s">
        <v>16</v>
      </c>
      <c r="I54" s="259">
        <f t="shared" si="2"/>
        <v>0.5092983056</v>
      </c>
      <c r="J54" s="258">
        <f t="shared" si="3"/>
        <v>0.1147618448</v>
      </c>
      <c r="K54" s="258">
        <f t="shared" si="4"/>
        <v>0.9964647912</v>
      </c>
      <c r="L54" s="258">
        <f t="shared" si="5"/>
        <v>0.9982308306</v>
      </c>
      <c r="M54" s="258">
        <f t="shared" si="6"/>
        <v>0.0182508493</v>
      </c>
      <c r="O54" s="19"/>
      <c r="P54" s="19" t="s">
        <v>3</v>
      </c>
      <c r="Q54" s="268" t="s">
        <v>868</v>
      </c>
      <c r="R54" s="19"/>
      <c r="S54" s="268" t="s">
        <v>868</v>
      </c>
      <c r="AA54" s="94"/>
      <c r="AB54" s="94"/>
      <c r="AC54" s="94"/>
      <c r="AD54" s="94"/>
      <c r="AE54" s="94"/>
      <c r="AF54" s="94"/>
      <c r="AG54" s="94"/>
      <c r="AH54" s="94"/>
      <c r="AI54" s="94"/>
      <c r="AJ54" s="94"/>
      <c r="AK54" s="94"/>
      <c r="AL54" s="94"/>
      <c r="AM54" s="94"/>
    </row>
    <row r="55" ht="15.75" customHeight="1">
      <c r="A55" s="8" t="s">
        <v>110</v>
      </c>
      <c r="B55" s="8" t="s">
        <v>20</v>
      </c>
      <c r="C55" s="8" t="s">
        <v>111</v>
      </c>
      <c r="D55" s="100">
        <f t="shared" si="1"/>
        <v>-1.436025176</v>
      </c>
      <c r="E55" s="12">
        <v>16.0</v>
      </c>
      <c r="F55" s="12">
        <v>0.32857142857142857</v>
      </c>
      <c r="G55" s="71" t="s">
        <v>15</v>
      </c>
      <c r="H55" s="14" t="s">
        <v>16</v>
      </c>
      <c r="I55" s="259">
        <f t="shared" si="2"/>
        <v>0.3891140055</v>
      </c>
      <c r="J55" s="258">
        <f t="shared" si="3"/>
        <v>-0.06054257691</v>
      </c>
      <c r="K55" s="258">
        <f t="shared" si="4"/>
        <v>-0.5256847028</v>
      </c>
      <c r="L55" s="258">
        <f t="shared" si="5"/>
        <v>0.7250411732</v>
      </c>
      <c r="M55" s="258">
        <f t="shared" si="6"/>
        <v>0.01033016143</v>
      </c>
      <c r="O55" s="268"/>
      <c r="P55" s="19"/>
      <c r="Q55" s="269"/>
      <c r="R55" s="268"/>
      <c r="S55" s="269"/>
      <c r="AA55" s="94"/>
      <c r="AB55" s="94"/>
      <c r="AC55" s="94"/>
      <c r="AD55" s="94"/>
      <c r="AE55" s="94"/>
      <c r="AF55" s="94"/>
      <c r="AG55" s="94"/>
      <c r="AH55" s="94"/>
      <c r="AI55" s="94"/>
      <c r="AJ55" s="94"/>
      <c r="AK55" s="94"/>
      <c r="AL55" s="94"/>
      <c r="AM55" s="94"/>
    </row>
    <row r="56" ht="15.75" customHeight="1">
      <c r="A56" s="8" t="s">
        <v>73</v>
      </c>
      <c r="B56" s="8" t="s">
        <v>20</v>
      </c>
      <c r="C56" s="8" t="s">
        <v>74</v>
      </c>
      <c r="D56" s="100">
        <f t="shared" si="1"/>
        <v>-9.436025176</v>
      </c>
      <c r="E56" s="270">
        <v>8.0</v>
      </c>
      <c r="F56" s="12">
        <v>0.4</v>
      </c>
      <c r="G56" s="71" t="s">
        <v>15</v>
      </c>
      <c r="H56" s="14" t="s">
        <v>16</v>
      </c>
      <c r="I56" s="259">
        <f t="shared" si="2"/>
        <v>0.2929665654</v>
      </c>
      <c r="J56" s="258">
        <f t="shared" si="3"/>
        <v>0.1070334346</v>
      </c>
      <c r="K56" s="258">
        <f t="shared" si="4"/>
        <v>0.9293598346</v>
      </c>
      <c r="L56" s="258">
        <f t="shared" si="5"/>
        <v>0.9640331087</v>
      </c>
      <c r="M56" s="258">
        <f t="shared" si="6"/>
        <v>0.01999511381</v>
      </c>
      <c r="O56" s="268"/>
      <c r="P56" s="19"/>
      <c r="Q56" s="269"/>
      <c r="R56" s="268"/>
      <c r="S56" s="269"/>
      <c r="AA56" s="94"/>
      <c r="AB56" s="94"/>
      <c r="AC56" s="94"/>
      <c r="AD56" s="94"/>
      <c r="AE56" s="94"/>
      <c r="AF56" s="94"/>
      <c r="AG56" s="94"/>
      <c r="AH56" s="94"/>
      <c r="AI56" s="94"/>
      <c r="AJ56" s="94"/>
      <c r="AK56" s="94"/>
      <c r="AL56" s="94"/>
      <c r="AM56" s="94"/>
    </row>
    <row r="57" ht="15.75" customHeight="1">
      <c r="A57" s="71" t="s">
        <v>116</v>
      </c>
      <c r="B57" s="71" t="s">
        <v>20</v>
      </c>
      <c r="C57" s="71" t="s">
        <v>117</v>
      </c>
      <c r="D57" s="96">
        <f t="shared" si="1"/>
        <v>-16.43602518</v>
      </c>
      <c r="E57" s="71">
        <v>1.0</v>
      </c>
      <c r="F57" s="71">
        <v>0.05882352941176471</v>
      </c>
      <c r="G57" s="71" t="s">
        <v>15</v>
      </c>
      <c r="H57" s="72" t="s">
        <v>30</v>
      </c>
      <c r="I57" s="271">
        <f t="shared" si="2"/>
        <v>0.2088375553</v>
      </c>
      <c r="J57" s="71">
        <f t="shared" si="3"/>
        <v>-0.1500140259</v>
      </c>
      <c r="K57" s="71">
        <f t="shared" si="4"/>
        <v>-1.302555699</v>
      </c>
      <c r="L57" s="71">
        <f t="shared" si="5"/>
        <v>1.141295623</v>
      </c>
      <c r="M57" s="71">
        <f t="shared" si="6"/>
        <v>0.0401197095</v>
      </c>
      <c r="O57" s="268" t="s">
        <v>886</v>
      </c>
      <c r="P57" s="19">
        <v>0.4318147410192899</v>
      </c>
      <c r="Q57" s="244">
        <v>0.00667780434944983</v>
      </c>
      <c r="R57" s="268" t="s">
        <v>886</v>
      </c>
      <c r="S57" s="244">
        <v>-0.014309580748821008</v>
      </c>
      <c r="AA57" s="94"/>
      <c r="AB57" s="94"/>
      <c r="AC57" s="94"/>
      <c r="AD57" s="94"/>
      <c r="AE57" s="94"/>
      <c r="AF57" s="94"/>
      <c r="AG57" s="94"/>
      <c r="AH57" s="94"/>
      <c r="AI57" s="94"/>
      <c r="AJ57" s="94"/>
      <c r="AK57" s="94"/>
      <c r="AL57" s="94"/>
      <c r="AM57" s="94"/>
    </row>
    <row r="58" ht="15.75" customHeight="1">
      <c r="A58" s="71" t="s">
        <v>119</v>
      </c>
      <c r="B58" s="71" t="s">
        <v>12</v>
      </c>
      <c r="C58" s="71" t="s">
        <v>117</v>
      </c>
      <c r="D58" s="96">
        <f t="shared" si="1"/>
        <v>-13.43602518</v>
      </c>
      <c r="E58" s="71">
        <v>4.0</v>
      </c>
      <c r="F58" s="71">
        <v>0.1</v>
      </c>
      <c r="G58" s="71" t="s">
        <v>15</v>
      </c>
      <c r="H58" s="72" t="s">
        <v>30</v>
      </c>
      <c r="I58" s="271">
        <f t="shared" si="2"/>
        <v>0.2448928453</v>
      </c>
      <c r="J58" s="71">
        <f t="shared" si="3"/>
        <v>-0.1448928453</v>
      </c>
      <c r="K58" s="71">
        <f t="shared" si="4"/>
        <v>-1.258089038</v>
      </c>
      <c r="L58" s="71">
        <f t="shared" si="5"/>
        <v>1.121645683</v>
      </c>
      <c r="M58" s="71">
        <f t="shared" si="6"/>
        <v>0.03016142422</v>
      </c>
      <c r="O58" s="19" t="s">
        <v>906</v>
      </c>
      <c r="P58" s="19">
        <v>0.021375579906589406</v>
      </c>
      <c r="Q58" s="19">
        <v>0.01573217082047735</v>
      </c>
      <c r="R58" s="19" t="s">
        <v>906</v>
      </c>
      <c r="S58" s="19">
        <v>0.03316166752794283</v>
      </c>
      <c r="AA58" s="94"/>
      <c r="AB58" s="94"/>
      <c r="AC58" s="94"/>
      <c r="AD58" s="94"/>
      <c r="AE58" s="94"/>
      <c r="AF58" s="94"/>
      <c r="AG58" s="94"/>
      <c r="AH58" s="94"/>
      <c r="AI58" s="94"/>
      <c r="AJ58" s="94"/>
      <c r="AK58" s="94"/>
      <c r="AL58" s="94"/>
      <c r="AM58" s="94"/>
    </row>
    <row r="59" ht="15.75" customHeight="1">
      <c r="A59" s="71" t="s">
        <v>120</v>
      </c>
      <c r="B59" s="71" t="s">
        <v>12</v>
      </c>
      <c r="C59" s="71" t="s">
        <v>117</v>
      </c>
      <c r="D59" s="96">
        <f t="shared" si="1"/>
        <v>-13.43602518</v>
      </c>
      <c r="E59" s="71">
        <v>4.0</v>
      </c>
      <c r="F59" s="272">
        <v>0.1948051948051948</v>
      </c>
      <c r="G59" s="71" t="s">
        <v>15</v>
      </c>
      <c r="H59" s="72" t="s">
        <v>30</v>
      </c>
      <c r="I59" s="271">
        <f t="shared" si="2"/>
        <v>0.2448928453</v>
      </c>
      <c r="J59" s="71">
        <f t="shared" si="3"/>
        <v>-0.05008765053</v>
      </c>
      <c r="K59" s="71">
        <f t="shared" si="4"/>
        <v>-0.4349056982</v>
      </c>
      <c r="L59" s="71">
        <f t="shared" si="5"/>
        <v>0.659473804</v>
      </c>
      <c r="M59" s="71">
        <f t="shared" si="6"/>
        <v>0.03016142422</v>
      </c>
      <c r="O59" s="19" t="s">
        <v>907</v>
      </c>
      <c r="P59" s="19">
        <v>0.4497110870350307</v>
      </c>
      <c r="Q59" s="19">
        <v>0.009394211388664253</v>
      </c>
      <c r="R59" s="19" t="s">
        <v>907</v>
      </c>
      <c r="S59" s="19">
        <v>-0.030901771132108624</v>
      </c>
      <c r="AA59" s="94"/>
      <c r="AB59" s="94"/>
      <c r="AC59" s="94"/>
      <c r="AD59" s="94"/>
      <c r="AE59" s="94"/>
      <c r="AF59" s="94"/>
      <c r="AG59" s="94"/>
      <c r="AH59" s="94"/>
      <c r="AI59" s="94"/>
      <c r="AJ59" s="94"/>
      <c r="AK59" s="94"/>
      <c r="AL59" s="94"/>
      <c r="AM59" s="94"/>
    </row>
    <row r="60" ht="15.75" customHeight="1">
      <c r="A60" s="71" t="s">
        <v>121</v>
      </c>
      <c r="B60" s="71" t="s">
        <v>12</v>
      </c>
      <c r="C60" s="71" t="s">
        <v>117</v>
      </c>
      <c r="D60" s="96">
        <f t="shared" si="1"/>
        <v>-9.536025176</v>
      </c>
      <c r="E60" s="71">
        <v>7.9</v>
      </c>
      <c r="F60" s="272">
        <v>0.3181818181818182</v>
      </c>
      <c r="G60" s="71" t="s">
        <v>15</v>
      </c>
      <c r="H60" s="72" t="s">
        <v>30</v>
      </c>
      <c r="I60" s="271">
        <f t="shared" si="2"/>
        <v>0.2917647224</v>
      </c>
      <c r="J60" s="71">
        <f t="shared" si="3"/>
        <v>0.0264170958</v>
      </c>
      <c r="K60" s="71">
        <f t="shared" si="4"/>
        <v>0.2293768099</v>
      </c>
      <c r="L60" s="71">
        <f t="shared" si="5"/>
        <v>0.478932991</v>
      </c>
      <c r="M60" s="71">
        <f t="shared" si="6"/>
        <v>0.02020593417</v>
      </c>
      <c r="O60" s="19" t="s">
        <v>908</v>
      </c>
      <c r="P60" s="19" t="e">
        <v>#N/A</v>
      </c>
      <c r="Q60" s="19" t="e">
        <v>#N/A</v>
      </c>
      <c r="R60" s="19" t="s">
        <v>908</v>
      </c>
      <c r="S60" s="19" t="e">
        <v>#N/A</v>
      </c>
      <c r="AA60" s="94"/>
      <c r="AB60" s="94"/>
      <c r="AC60" s="94"/>
      <c r="AD60" s="94"/>
      <c r="AE60" s="94"/>
      <c r="AF60" s="94"/>
      <c r="AG60" s="94"/>
      <c r="AH60" s="94"/>
      <c r="AI60" s="94"/>
      <c r="AJ60" s="94"/>
      <c r="AK60" s="94"/>
      <c r="AL60" s="94"/>
      <c r="AM60" s="94"/>
    </row>
    <row r="61" ht="15.75" customHeight="1">
      <c r="A61" s="71" t="s">
        <v>122</v>
      </c>
      <c r="B61" s="71" t="s">
        <v>12</v>
      </c>
      <c r="C61" s="71" t="s">
        <v>117</v>
      </c>
      <c r="D61" s="96">
        <f t="shared" si="1"/>
        <v>-9.436025176</v>
      </c>
      <c r="E61" s="71">
        <v>8.0</v>
      </c>
      <c r="F61" s="71">
        <v>0.2236842105263158</v>
      </c>
      <c r="G61" s="71" t="s">
        <v>15</v>
      </c>
      <c r="H61" s="72" t="s">
        <v>30</v>
      </c>
      <c r="I61" s="271">
        <f t="shared" si="2"/>
        <v>0.2929665654</v>
      </c>
      <c r="J61" s="71">
        <f t="shared" si="3"/>
        <v>-0.06928235486</v>
      </c>
      <c r="K61" s="71">
        <f t="shared" si="4"/>
        <v>-0.6015712574</v>
      </c>
      <c r="L61" s="71">
        <f t="shared" si="5"/>
        <v>0.7756102484</v>
      </c>
      <c r="M61" s="71">
        <f t="shared" si="6"/>
        <v>0.01999511381</v>
      </c>
      <c r="O61" s="19" t="s">
        <v>909</v>
      </c>
      <c r="P61" s="19">
        <v>0.16557452998749334</v>
      </c>
      <c r="Q61" s="19">
        <v>0.12186087117479809</v>
      </c>
      <c r="R61" s="19" t="s">
        <v>909</v>
      </c>
      <c r="S61" s="19">
        <v>0.17547505067828562</v>
      </c>
      <c r="AA61" s="94"/>
      <c r="AB61" s="94"/>
      <c r="AC61" s="94"/>
      <c r="AD61" s="94"/>
      <c r="AE61" s="94"/>
      <c r="AF61" s="94"/>
      <c r="AG61" s="94"/>
      <c r="AH61" s="94"/>
      <c r="AI61" s="94"/>
      <c r="AJ61" s="94"/>
      <c r="AK61" s="94"/>
      <c r="AL61" s="94"/>
      <c r="AM61" s="94"/>
    </row>
    <row r="62" ht="15.75" customHeight="1">
      <c r="A62" s="71" t="s">
        <v>123</v>
      </c>
      <c r="B62" s="71" t="s">
        <v>20</v>
      </c>
      <c r="C62" s="71" t="s">
        <v>117</v>
      </c>
      <c r="D62" s="96">
        <f t="shared" si="1"/>
        <v>-8.436025176</v>
      </c>
      <c r="E62" s="71">
        <v>9.0</v>
      </c>
      <c r="F62" s="71">
        <v>0.06862745098039216</v>
      </c>
      <c r="G62" s="71" t="s">
        <v>15</v>
      </c>
      <c r="H62" s="72" t="s">
        <v>30</v>
      </c>
      <c r="I62" s="271">
        <f t="shared" si="2"/>
        <v>0.3049849954</v>
      </c>
      <c r="J62" s="71">
        <f t="shared" si="3"/>
        <v>-0.2363575444</v>
      </c>
      <c r="K62" s="71">
        <f t="shared" si="4"/>
        <v>-2.052267211</v>
      </c>
      <c r="L62" s="71">
        <f t="shared" si="5"/>
        <v>1.432573632</v>
      </c>
      <c r="M62" s="71">
        <f t="shared" si="6"/>
        <v>0.01800914394</v>
      </c>
      <c r="O62" s="19" t="s">
        <v>910</v>
      </c>
      <c r="P62" s="19">
        <v>0.027414924980579333</v>
      </c>
      <c r="Q62" s="19">
        <v>0.014850071923480736</v>
      </c>
      <c r="R62" s="19" t="s">
        <v>910</v>
      </c>
      <c r="S62" s="19">
        <v>0.03079149341054691</v>
      </c>
      <c r="AA62" s="94"/>
      <c r="AB62" s="94"/>
      <c r="AC62" s="94"/>
      <c r="AD62" s="94"/>
      <c r="AE62" s="94"/>
      <c r="AF62" s="94"/>
      <c r="AG62" s="94"/>
      <c r="AH62" s="94"/>
      <c r="AI62" s="94"/>
      <c r="AJ62" s="94"/>
      <c r="AK62" s="94"/>
      <c r="AL62" s="94"/>
      <c r="AM62" s="94"/>
    </row>
    <row r="63" ht="15.75" customHeight="1">
      <c r="A63" s="71" t="s">
        <v>124</v>
      </c>
      <c r="B63" s="71" t="s">
        <v>12</v>
      </c>
      <c r="C63" s="71" t="s">
        <v>117</v>
      </c>
      <c r="D63" s="96">
        <f t="shared" si="1"/>
        <v>-8.436025176</v>
      </c>
      <c r="E63" s="71">
        <v>9.0</v>
      </c>
      <c r="F63" s="71">
        <v>0.5494505494505495</v>
      </c>
      <c r="G63" s="71" t="s">
        <v>15</v>
      </c>
      <c r="H63" s="72" t="s">
        <v>30</v>
      </c>
      <c r="I63" s="271">
        <f t="shared" si="2"/>
        <v>0.3049849954</v>
      </c>
      <c r="J63" s="71">
        <f t="shared" si="3"/>
        <v>0.2444655541</v>
      </c>
      <c r="K63" s="71">
        <f t="shared" si="4"/>
        <v>2.12266819</v>
      </c>
      <c r="L63" s="71">
        <f t="shared" si="5"/>
        <v>1.45693795</v>
      </c>
      <c r="M63" s="71">
        <f t="shared" si="6"/>
        <v>0.01800914394</v>
      </c>
      <c r="O63" s="19" t="s">
        <v>911</v>
      </c>
      <c r="P63" s="19">
        <v>-0.2048613981661589</v>
      </c>
      <c r="Q63" s="19">
        <v>0.4690430279200086</v>
      </c>
      <c r="R63" s="19" t="s">
        <v>911</v>
      </c>
      <c r="S63" s="19">
        <v>1.3280400503506842</v>
      </c>
      <c r="AA63" s="94"/>
      <c r="AB63" s="94"/>
      <c r="AC63" s="94"/>
      <c r="AD63" s="94"/>
      <c r="AE63" s="94"/>
      <c r="AF63" s="94"/>
      <c r="AG63" s="94"/>
      <c r="AH63" s="94"/>
      <c r="AI63" s="94"/>
      <c r="AJ63" s="94"/>
      <c r="AK63" s="94"/>
      <c r="AL63" s="94"/>
      <c r="AM63" s="94"/>
    </row>
    <row r="64" ht="15.75" customHeight="1">
      <c r="A64" s="71" t="s">
        <v>125</v>
      </c>
      <c r="B64" s="71" t="s">
        <v>20</v>
      </c>
      <c r="C64" s="71" t="s">
        <v>117</v>
      </c>
      <c r="D64" s="96">
        <f t="shared" si="1"/>
        <v>-8.236025176</v>
      </c>
      <c r="E64" s="71">
        <v>9.2</v>
      </c>
      <c r="F64" s="71">
        <v>0.3780487804878049</v>
      </c>
      <c r="G64" s="71" t="s">
        <v>15</v>
      </c>
      <c r="H64" s="72" t="s">
        <v>30</v>
      </c>
      <c r="I64" s="271">
        <f t="shared" si="2"/>
        <v>0.3073886814</v>
      </c>
      <c r="J64" s="71">
        <f t="shared" si="3"/>
        <v>0.07066009909</v>
      </c>
      <c r="K64" s="71">
        <f t="shared" si="4"/>
        <v>0.6135340629</v>
      </c>
      <c r="L64" s="71">
        <f t="shared" si="5"/>
        <v>0.7832841521</v>
      </c>
      <c r="M64" s="71">
        <f t="shared" si="6"/>
        <v>0.01763861913</v>
      </c>
      <c r="O64" s="19" t="s">
        <v>912</v>
      </c>
      <c r="P64" s="19">
        <v>-0.09094853143009285</v>
      </c>
      <c r="Q64" s="19">
        <v>-0.2381711592728308</v>
      </c>
      <c r="R64" s="19" t="s">
        <v>912</v>
      </c>
      <c r="S64" s="19">
        <v>0.9697428780145513</v>
      </c>
      <c r="AA64" s="94"/>
      <c r="AB64" s="94"/>
      <c r="AC64" s="94"/>
      <c r="AD64" s="94"/>
      <c r="AE64" s="94"/>
      <c r="AF64" s="94"/>
      <c r="AG64" s="94"/>
      <c r="AH64" s="94"/>
      <c r="AI64" s="94"/>
      <c r="AJ64" s="94"/>
      <c r="AK64" s="94"/>
      <c r="AL64" s="94"/>
      <c r="AM64" s="94"/>
    </row>
    <row r="65" ht="15.75" customHeight="1">
      <c r="A65" s="71" t="s">
        <v>126</v>
      </c>
      <c r="B65" s="71" t="s">
        <v>12</v>
      </c>
      <c r="C65" s="71" t="s">
        <v>117</v>
      </c>
      <c r="D65" s="96">
        <f t="shared" si="1"/>
        <v>-4.836025176</v>
      </c>
      <c r="E65" s="71">
        <v>12.6</v>
      </c>
      <c r="F65" s="71">
        <v>0.35</v>
      </c>
      <c r="G65" s="71" t="s">
        <v>15</v>
      </c>
      <c r="H65" s="72" t="s">
        <v>30</v>
      </c>
      <c r="I65" s="271">
        <f t="shared" si="2"/>
        <v>0.3482513434</v>
      </c>
      <c r="J65" s="71">
        <f t="shared" si="3"/>
        <v>0.001748656561</v>
      </c>
      <c r="K65" s="71">
        <f t="shared" si="4"/>
        <v>0.01518339739</v>
      </c>
      <c r="L65" s="71">
        <f t="shared" si="5"/>
        <v>0.1232209292</v>
      </c>
      <c r="M65" s="71">
        <f t="shared" si="6"/>
        <v>0.01269982521</v>
      </c>
      <c r="O65" s="19" t="s">
        <v>913</v>
      </c>
      <c r="P65" s="19">
        <v>0.7286764705882353</v>
      </c>
      <c r="Q65" s="19">
        <v>0.6467230773359257</v>
      </c>
      <c r="R65" s="19" t="s">
        <v>913</v>
      </c>
      <c r="S65" s="19">
        <v>0.7613807322979396</v>
      </c>
      <c r="AA65" s="94"/>
      <c r="AB65" s="94"/>
      <c r="AC65" s="94"/>
      <c r="AD65" s="94"/>
      <c r="AE65" s="94"/>
      <c r="AF65" s="94"/>
      <c r="AG65" s="94"/>
      <c r="AH65" s="94"/>
      <c r="AI65" s="94"/>
      <c r="AJ65" s="94"/>
      <c r="AK65" s="94"/>
      <c r="AL65" s="94"/>
      <c r="AM65" s="94"/>
    </row>
    <row r="66" ht="15.75" customHeight="1">
      <c r="A66" s="71" t="s">
        <v>127</v>
      </c>
      <c r="B66" s="71" t="s">
        <v>20</v>
      </c>
      <c r="C66" s="71" t="s">
        <v>117</v>
      </c>
      <c r="D66" s="96">
        <f t="shared" si="1"/>
        <v>-4.436025176</v>
      </c>
      <c r="E66" s="71">
        <v>13.0</v>
      </c>
      <c r="F66" s="272">
        <v>0.2022471910112359</v>
      </c>
      <c r="G66" s="71" t="s">
        <v>15</v>
      </c>
      <c r="H66" s="72" t="s">
        <v>30</v>
      </c>
      <c r="I66" s="271">
        <f t="shared" si="2"/>
        <v>0.3530587154</v>
      </c>
      <c r="J66" s="71">
        <f t="shared" si="3"/>
        <v>-0.1508115244</v>
      </c>
      <c r="K66" s="71">
        <f t="shared" si="4"/>
        <v>-1.309480294</v>
      </c>
      <c r="L66" s="71">
        <f t="shared" si="5"/>
        <v>1.144325257</v>
      </c>
      <c r="M66" s="71">
        <f t="shared" si="6"/>
        <v>0.01228769538</v>
      </c>
      <c r="O66" s="19" t="s">
        <v>914</v>
      </c>
      <c r="P66" s="19">
        <v>0.05882352941176471</v>
      </c>
      <c r="Q66" s="19">
        <v>-0.35140833816029504</v>
      </c>
      <c r="R66" s="19" t="s">
        <v>914</v>
      </c>
      <c r="S66" s="19">
        <v>-0.324030051149097</v>
      </c>
      <c r="AA66" s="94"/>
      <c r="AB66" s="94"/>
      <c r="AC66" s="94"/>
      <c r="AD66" s="94"/>
      <c r="AE66" s="94"/>
      <c r="AF66" s="94"/>
      <c r="AG66" s="94"/>
      <c r="AH66" s="94"/>
      <c r="AI66" s="94"/>
      <c r="AJ66" s="94"/>
      <c r="AK66" s="94"/>
      <c r="AL66" s="94"/>
      <c r="AM66" s="94"/>
    </row>
    <row r="67" ht="15.75" customHeight="1">
      <c r="A67" s="71" t="s">
        <v>128</v>
      </c>
      <c r="B67" s="71" t="s">
        <v>12</v>
      </c>
      <c r="C67" s="71" t="s">
        <v>117</v>
      </c>
      <c r="D67" s="96">
        <f t="shared" si="1"/>
        <v>-4.336025176</v>
      </c>
      <c r="E67" s="71">
        <v>13.1</v>
      </c>
      <c r="F67" s="71">
        <v>0.4507042253521127</v>
      </c>
      <c r="G67" s="71" t="s">
        <v>15</v>
      </c>
      <c r="H67" s="72" t="s">
        <v>30</v>
      </c>
      <c r="I67" s="271">
        <f t="shared" si="2"/>
        <v>0.3542605584</v>
      </c>
      <c r="J67" s="71">
        <f t="shared" si="3"/>
        <v>0.09644366691</v>
      </c>
      <c r="K67" s="71">
        <f t="shared" si="4"/>
        <v>0.8374100172</v>
      </c>
      <c r="L67" s="71">
        <f t="shared" si="5"/>
        <v>0.9151010967</v>
      </c>
      <c r="M67" s="71">
        <f t="shared" si="6"/>
        <v>0.012190219</v>
      </c>
      <c r="O67" s="19" t="s">
        <v>915</v>
      </c>
      <c r="P67" s="19">
        <v>0.7875</v>
      </c>
      <c r="Q67" s="19">
        <v>0.29531473917563067</v>
      </c>
      <c r="R67" s="19" t="s">
        <v>915</v>
      </c>
      <c r="S67" s="19">
        <v>0.43735068114884257</v>
      </c>
      <c r="AA67" s="94"/>
      <c r="AB67" s="94"/>
      <c r="AC67" s="94"/>
      <c r="AD67" s="94"/>
      <c r="AE67" s="94"/>
      <c r="AF67" s="94"/>
      <c r="AG67" s="94"/>
      <c r="AH67" s="94"/>
      <c r="AI67" s="94"/>
      <c r="AJ67" s="94"/>
      <c r="AK67" s="94"/>
      <c r="AL67" s="94"/>
      <c r="AM67" s="94"/>
    </row>
    <row r="68" ht="15.75" customHeight="1">
      <c r="A68" s="71" t="s">
        <v>129</v>
      </c>
      <c r="B68" s="71" t="s">
        <v>12</v>
      </c>
      <c r="C68" s="71" t="s">
        <v>117</v>
      </c>
      <c r="D68" s="96">
        <f t="shared" si="1"/>
        <v>-3.736025176</v>
      </c>
      <c r="E68" s="71">
        <v>13.7</v>
      </c>
      <c r="F68" s="71">
        <v>0.4745762711864407</v>
      </c>
      <c r="G68" s="71" t="s">
        <v>15</v>
      </c>
      <c r="H68" s="72" t="s">
        <v>30</v>
      </c>
      <c r="I68" s="271">
        <f t="shared" si="2"/>
        <v>0.3614716165</v>
      </c>
      <c r="J68" s="71">
        <f t="shared" si="3"/>
        <v>0.1131046547</v>
      </c>
      <c r="K68" s="71">
        <f t="shared" si="4"/>
        <v>0.9820755878</v>
      </c>
      <c r="L68" s="71">
        <f t="shared" si="5"/>
        <v>0.9909972693</v>
      </c>
      <c r="M68" s="71">
        <f t="shared" si="6"/>
        <v>0.01165203177</v>
      </c>
      <c r="O68" s="268" t="s">
        <v>916</v>
      </c>
      <c r="P68" s="19">
        <v>25.908884461157395</v>
      </c>
      <c r="Q68" s="244">
        <v>0.4006682609669896</v>
      </c>
      <c r="R68" s="268" t="s">
        <v>916</v>
      </c>
      <c r="S68" s="244">
        <v>-0.4006682609669882</v>
      </c>
      <c r="AA68" s="94"/>
      <c r="AB68" s="94"/>
      <c r="AC68" s="94"/>
      <c r="AD68" s="94"/>
      <c r="AE68" s="94"/>
      <c r="AF68" s="94"/>
      <c r="AG68" s="94"/>
      <c r="AH68" s="94"/>
      <c r="AI68" s="94"/>
      <c r="AJ68" s="94"/>
      <c r="AK68" s="94"/>
      <c r="AL68" s="94"/>
      <c r="AM68" s="94"/>
    </row>
    <row r="69" ht="15.75" customHeight="1">
      <c r="A69" s="71" t="s">
        <v>130</v>
      </c>
      <c r="B69" s="71" t="s">
        <v>12</v>
      </c>
      <c r="C69" s="71" t="s">
        <v>117</v>
      </c>
      <c r="D69" s="96">
        <f t="shared" si="1"/>
        <v>-2.936025176</v>
      </c>
      <c r="E69" s="71">
        <v>14.5</v>
      </c>
      <c r="F69" s="272">
        <v>0.3518518518518519</v>
      </c>
      <c r="G69" s="71" t="s">
        <v>15</v>
      </c>
      <c r="H69" s="72" t="s">
        <v>30</v>
      </c>
      <c r="I69" s="271">
        <f t="shared" si="2"/>
        <v>0.3710863605</v>
      </c>
      <c r="J69" s="71">
        <f t="shared" si="3"/>
        <v>-0.01923450861</v>
      </c>
      <c r="K69" s="71">
        <f t="shared" si="4"/>
        <v>-0.1670111756</v>
      </c>
      <c r="L69" s="71">
        <f t="shared" si="5"/>
        <v>0.4086700082</v>
      </c>
      <c r="M69" s="71">
        <f t="shared" si="6"/>
        <v>0.01105890493</v>
      </c>
      <c r="O69" s="273" t="s">
        <v>917</v>
      </c>
      <c r="P69" s="273">
        <v>60.0</v>
      </c>
      <c r="Q69" s="273">
        <v>60.0</v>
      </c>
      <c r="R69" s="273" t="s">
        <v>917</v>
      </c>
      <c r="S69" s="273">
        <v>28.0</v>
      </c>
      <c r="AA69" s="94"/>
      <c r="AB69" s="94"/>
      <c r="AC69" s="94"/>
      <c r="AD69" s="94"/>
      <c r="AE69" s="94"/>
      <c r="AF69" s="94"/>
      <c r="AG69" s="94"/>
      <c r="AH69" s="94"/>
      <c r="AI69" s="94"/>
      <c r="AJ69" s="94"/>
      <c r="AK69" s="94"/>
      <c r="AL69" s="94"/>
      <c r="AM69" s="94"/>
    </row>
    <row r="70" ht="15.75" customHeight="1">
      <c r="A70" s="71" t="s">
        <v>131</v>
      </c>
      <c r="B70" s="71" t="s">
        <v>12</v>
      </c>
      <c r="C70" s="71" t="s">
        <v>117</v>
      </c>
      <c r="D70" s="96">
        <f t="shared" si="1"/>
        <v>-2.336025176</v>
      </c>
      <c r="E70" s="71">
        <v>15.1</v>
      </c>
      <c r="F70" s="71">
        <v>0.4487179487179487</v>
      </c>
      <c r="G70" s="71" t="s">
        <v>15</v>
      </c>
      <c r="H70" s="72" t="s">
        <v>30</v>
      </c>
      <c r="I70" s="271">
        <f t="shared" si="2"/>
        <v>0.3782974185</v>
      </c>
      <c r="J70" s="71">
        <f t="shared" si="3"/>
        <v>0.07042053025</v>
      </c>
      <c r="K70" s="71">
        <f t="shared" si="4"/>
        <v>0.6114539123</v>
      </c>
      <c r="L70" s="71">
        <f t="shared" si="5"/>
        <v>0.7819551856</v>
      </c>
      <c r="M70" s="71">
        <f t="shared" si="6"/>
        <v>0.01070740189</v>
      </c>
      <c r="P70" s="19">
        <v>-1.5057364057031627E-183</v>
      </c>
      <c r="Q70" s="19">
        <v>-1.5057364057031627E-183</v>
      </c>
      <c r="S70" s="19">
        <v>-1.5057364057031627E-183</v>
      </c>
      <c r="AA70" s="94"/>
      <c r="AB70" s="94"/>
      <c r="AC70" s="94"/>
      <c r="AD70" s="94"/>
      <c r="AE70" s="94"/>
      <c r="AF70" s="94"/>
      <c r="AG70" s="94"/>
      <c r="AH70" s="94"/>
      <c r="AI70" s="94"/>
      <c r="AJ70" s="94"/>
      <c r="AK70" s="94"/>
      <c r="AL70" s="94"/>
      <c r="AM70" s="94"/>
    </row>
    <row r="71" ht="15.75" customHeight="1">
      <c r="A71" s="71" t="s">
        <v>132</v>
      </c>
      <c r="B71" s="71" t="s">
        <v>12</v>
      </c>
      <c r="C71" s="71" t="s">
        <v>117</v>
      </c>
      <c r="D71" s="96">
        <f t="shared" si="1"/>
        <v>-1.936025176</v>
      </c>
      <c r="E71" s="71">
        <v>15.5</v>
      </c>
      <c r="F71" s="71">
        <v>0.6727272727272727</v>
      </c>
      <c r="G71" s="71" t="s">
        <v>15</v>
      </c>
      <c r="H71" s="72" t="s">
        <v>30</v>
      </c>
      <c r="I71" s="271">
        <f t="shared" si="2"/>
        <v>0.3831047905</v>
      </c>
      <c r="J71" s="71">
        <f t="shared" si="3"/>
        <v>0.2896224823</v>
      </c>
      <c r="K71" s="71">
        <f t="shared" si="4"/>
        <v>2.514760955</v>
      </c>
      <c r="L71" s="71">
        <f t="shared" si="5"/>
        <v>1.585799784</v>
      </c>
      <c r="M71" s="71">
        <f t="shared" si="6"/>
        <v>0.01051751516</v>
      </c>
      <c r="AA71" s="94"/>
      <c r="AB71" s="94"/>
      <c r="AC71" s="94"/>
      <c r="AD71" s="94"/>
      <c r="AE71" s="94"/>
      <c r="AF71" s="94"/>
      <c r="AG71" s="94"/>
      <c r="AH71" s="94"/>
      <c r="AI71" s="94"/>
      <c r="AJ71" s="94"/>
      <c r="AK71" s="94"/>
      <c r="AL71" s="94"/>
      <c r="AM71" s="94"/>
    </row>
    <row r="72" ht="15.75" customHeight="1">
      <c r="A72" s="71" t="s">
        <v>133</v>
      </c>
      <c r="B72" s="71" t="s">
        <v>20</v>
      </c>
      <c r="C72" s="71" t="s">
        <v>117</v>
      </c>
      <c r="D72" s="96">
        <f t="shared" si="1"/>
        <v>-1.236025176</v>
      </c>
      <c r="E72" s="71">
        <v>16.2</v>
      </c>
      <c r="F72" s="71">
        <v>0.5135135135135135</v>
      </c>
      <c r="G72" s="71" t="s">
        <v>15</v>
      </c>
      <c r="H72" s="72" t="s">
        <v>30</v>
      </c>
      <c r="I72" s="271">
        <f t="shared" si="2"/>
        <v>0.3915176915</v>
      </c>
      <c r="J72" s="71">
        <f t="shared" si="3"/>
        <v>0.121995822</v>
      </c>
      <c r="K72" s="71">
        <f t="shared" si="4"/>
        <v>1.05927664</v>
      </c>
      <c r="L72" s="71">
        <f t="shared" si="5"/>
        <v>1.029211659</v>
      </c>
      <c r="M72" s="71">
        <f t="shared" si="6"/>
        <v>0.01027077696</v>
      </c>
      <c r="AA72" s="94"/>
      <c r="AB72" s="94"/>
      <c r="AC72" s="94"/>
      <c r="AD72" s="94"/>
      <c r="AE72" s="94"/>
      <c r="AF72" s="94"/>
      <c r="AG72" s="94"/>
      <c r="AH72" s="94"/>
      <c r="AI72" s="94"/>
      <c r="AJ72" s="94"/>
      <c r="AK72" s="94"/>
      <c r="AL72" s="94"/>
      <c r="AM72" s="94"/>
    </row>
    <row r="73" ht="15.75" customHeight="1">
      <c r="A73" s="71" t="s">
        <v>134</v>
      </c>
      <c r="B73" s="71" t="s">
        <v>20</v>
      </c>
      <c r="C73" s="71" t="s">
        <v>117</v>
      </c>
      <c r="D73" s="96">
        <f t="shared" si="1"/>
        <v>-0.836025176</v>
      </c>
      <c r="E73" s="71">
        <v>16.6</v>
      </c>
      <c r="F73" s="71">
        <v>0.4166666666666667</v>
      </c>
      <c r="G73" s="71" t="s">
        <v>15</v>
      </c>
      <c r="H73" s="72" t="s">
        <v>30</v>
      </c>
      <c r="I73" s="271">
        <f t="shared" si="2"/>
        <v>0.3963250635</v>
      </c>
      <c r="J73" s="71">
        <f t="shared" si="3"/>
        <v>0.02034160318</v>
      </c>
      <c r="K73" s="71">
        <f t="shared" si="4"/>
        <v>0.176623959</v>
      </c>
      <c r="L73" s="71">
        <f t="shared" si="5"/>
        <v>0.4202665333</v>
      </c>
      <c r="M73" s="71">
        <f t="shared" si="6"/>
        <v>0.01017867718</v>
      </c>
      <c r="AA73" s="94"/>
      <c r="AB73" s="94"/>
      <c r="AC73" s="94"/>
      <c r="AD73" s="94"/>
      <c r="AE73" s="94"/>
      <c r="AF73" s="94"/>
      <c r="AG73" s="94"/>
      <c r="AH73" s="94"/>
      <c r="AI73" s="94"/>
      <c r="AJ73" s="94"/>
      <c r="AK73" s="94"/>
      <c r="AL73" s="94"/>
      <c r="AM73" s="94"/>
    </row>
    <row r="74" ht="15.75" customHeight="1">
      <c r="A74" s="71" t="s">
        <v>135</v>
      </c>
      <c r="B74" s="71" t="s">
        <v>12</v>
      </c>
      <c r="C74" s="71" t="s">
        <v>117</v>
      </c>
      <c r="D74" s="96">
        <f t="shared" si="1"/>
        <v>-0.436025176</v>
      </c>
      <c r="E74" s="71">
        <v>17.0</v>
      </c>
      <c r="F74" s="71">
        <v>0.3693693693693694</v>
      </c>
      <c r="G74" s="71" t="s">
        <v>15</v>
      </c>
      <c r="H74" s="72" t="s">
        <v>30</v>
      </c>
      <c r="I74" s="271">
        <f t="shared" si="2"/>
        <v>0.4011324355</v>
      </c>
      <c r="J74" s="71">
        <f t="shared" si="3"/>
        <v>-0.03176306612</v>
      </c>
      <c r="K74" s="71">
        <f t="shared" si="4"/>
        <v>-0.2757952969</v>
      </c>
      <c r="L74" s="71">
        <f t="shared" si="5"/>
        <v>0.5251621625</v>
      </c>
      <c r="M74" s="71">
        <f t="shared" si="6"/>
        <v>0.0101221363</v>
      </c>
      <c r="AA74" s="94"/>
      <c r="AB74" s="94"/>
      <c r="AC74" s="94"/>
      <c r="AD74" s="94"/>
      <c r="AE74" s="94"/>
      <c r="AF74" s="94"/>
      <c r="AG74" s="94"/>
      <c r="AH74" s="94"/>
      <c r="AI74" s="94"/>
      <c r="AJ74" s="94"/>
      <c r="AK74" s="94"/>
      <c r="AL74" s="94"/>
      <c r="AM74" s="94"/>
    </row>
    <row r="75" ht="15.75" customHeight="1">
      <c r="A75" s="71" t="s">
        <v>136</v>
      </c>
      <c r="B75" s="71" t="s">
        <v>20</v>
      </c>
      <c r="C75" s="71" t="s">
        <v>117</v>
      </c>
      <c r="D75" s="96">
        <f t="shared" si="1"/>
        <v>2.563974824</v>
      </c>
      <c r="E75" s="71">
        <v>20.0</v>
      </c>
      <c r="F75" s="71">
        <v>0.3953488372093023</v>
      </c>
      <c r="G75" s="71" t="s">
        <v>15</v>
      </c>
      <c r="H75" s="72" t="s">
        <v>30</v>
      </c>
      <c r="I75" s="271">
        <f t="shared" si="2"/>
        <v>0.4371877255</v>
      </c>
      <c r="J75" s="71">
        <f t="shared" si="3"/>
        <v>-0.04183888832</v>
      </c>
      <c r="K75" s="71">
        <f t="shared" si="4"/>
        <v>-0.3632825805</v>
      </c>
      <c r="L75" s="71">
        <f t="shared" si="5"/>
        <v>0.6027292763</v>
      </c>
      <c r="M75" s="71">
        <f t="shared" si="6"/>
        <v>0.01083151947</v>
      </c>
      <c r="AA75" s="94"/>
      <c r="AB75" s="94"/>
      <c r="AC75" s="94"/>
      <c r="AD75" s="94"/>
      <c r="AE75" s="94"/>
      <c r="AF75" s="94"/>
      <c r="AG75" s="94"/>
      <c r="AH75" s="94"/>
      <c r="AI75" s="94"/>
      <c r="AJ75" s="94"/>
      <c r="AK75" s="94"/>
      <c r="AL75" s="94"/>
      <c r="AM75" s="94"/>
    </row>
    <row r="76" ht="15.75" customHeight="1">
      <c r="A76" s="71" t="s">
        <v>137</v>
      </c>
      <c r="B76" s="71" t="s">
        <v>20</v>
      </c>
      <c r="C76" s="71" t="s">
        <v>117</v>
      </c>
      <c r="D76" s="96">
        <f t="shared" si="1"/>
        <v>2.763974824</v>
      </c>
      <c r="E76" s="71">
        <v>20.2</v>
      </c>
      <c r="F76" s="71">
        <v>0.5111111111111111</v>
      </c>
      <c r="G76" s="71" t="s">
        <v>15</v>
      </c>
      <c r="H76" s="72" t="s">
        <v>30</v>
      </c>
      <c r="I76" s="271">
        <f t="shared" si="2"/>
        <v>0.4395914115</v>
      </c>
      <c r="J76" s="71">
        <f t="shared" si="3"/>
        <v>0.07151969958</v>
      </c>
      <c r="K76" s="71">
        <f t="shared" si="4"/>
        <v>0.6209978817</v>
      </c>
      <c r="L76" s="71">
        <f t="shared" si="5"/>
        <v>0.7880341882</v>
      </c>
      <c r="M76" s="71">
        <f t="shared" si="6"/>
        <v>0.01094992947</v>
      </c>
      <c r="AA76" s="94"/>
      <c r="AB76" s="94"/>
      <c r="AC76" s="94"/>
      <c r="AD76" s="94"/>
      <c r="AE76" s="94"/>
      <c r="AF76" s="94"/>
      <c r="AG76" s="94"/>
      <c r="AH76" s="94"/>
      <c r="AI76" s="94"/>
      <c r="AJ76" s="94"/>
      <c r="AK76" s="94"/>
      <c r="AL76" s="94"/>
      <c r="AM76" s="94"/>
    </row>
    <row r="77" ht="15.75" customHeight="1">
      <c r="A77" s="71" t="s">
        <v>138</v>
      </c>
      <c r="B77" s="71" t="s">
        <v>20</v>
      </c>
      <c r="C77" s="71" t="s">
        <v>117</v>
      </c>
      <c r="D77" s="96">
        <f t="shared" si="1"/>
        <v>6.063974824</v>
      </c>
      <c r="E77" s="71">
        <v>23.5</v>
      </c>
      <c r="F77" s="71">
        <v>0.5434782608695652</v>
      </c>
      <c r="G77" s="71" t="s">
        <v>15</v>
      </c>
      <c r="H77" s="72" t="s">
        <v>30</v>
      </c>
      <c r="I77" s="271">
        <f t="shared" si="2"/>
        <v>0.4792522306</v>
      </c>
      <c r="J77" s="71">
        <f t="shared" si="3"/>
        <v>0.0642260303</v>
      </c>
      <c r="K77" s="71">
        <f t="shared" si="4"/>
        <v>0.5576677335</v>
      </c>
      <c r="L77" s="71">
        <f t="shared" si="5"/>
        <v>0.7467715404</v>
      </c>
      <c r="M77" s="71">
        <f t="shared" si="6"/>
        <v>0.01418714834</v>
      </c>
      <c r="AA77" s="94"/>
      <c r="AB77" s="94"/>
      <c r="AC77" s="94"/>
      <c r="AD77" s="94"/>
      <c r="AE77" s="94"/>
      <c r="AF77" s="94"/>
      <c r="AG77" s="94"/>
      <c r="AH77" s="94"/>
      <c r="AI77" s="94"/>
      <c r="AJ77" s="94"/>
      <c r="AK77" s="94"/>
      <c r="AL77" s="94"/>
      <c r="AM77" s="94"/>
    </row>
    <row r="78" ht="15.75" customHeight="1">
      <c r="A78" s="71" t="s">
        <v>139</v>
      </c>
      <c r="B78" s="71" t="s">
        <v>20</v>
      </c>
      <c r="C78" s="71" t="s">
        <v>117</v>
      </c>
      <c r="D78" s="96">
        <f t="shared" si="1"/>
        <v>8.563974824</v>
      </c>
      <c r="E78" s="71">
        <v>26.0</v>
      </c>
      <c r="F78" s="71">
        <v>0.6162790697674418</v>
      </c>
      <c r="G78" s="71" t="s">
        <v>15</v>
      </c>
      <c r="H78" s="72" t="s">
        <v>30</v>
      </c>
      <c r="I78" s="271">
        <f t="shared" si="2"/>
        <v>0.5092983056</v>
      </c>
      <c r="J78" s="71">
        <f t="shared" si="3"/>
        <v>0.1069807642</v>
      </c>
      <c r="K78" s="71">
        <f t="shared" si="4"/>
        <v>0.9289025027</v>
      </c>
      <c r="L78" s="71">
        <f t="shared" si="5"/>
        <v>0.9637958823</v>
      </c>
      <c r="M78" s="71">
        <f t="shared" si="6"/>
        <v>0.0182508493</v>
      </c>
      <c r="AA78" s="94"/>
      <c r="AB78" s="94"/>
      <c r="AC78" s="94"/>
      <c r="AD78" s="94"/>
      <c r="AE78" s="94"/>
      <c r="AF78" s="94"/>
      <c r="AG78" s="94"/>
      <c r="AH78" s="94"/>
      <c r="AI78" s="94"/>
      <c r="AJ78" s="94"/>
      <c r="AK78" s="94"/>
      <c r="AL78" s="94"/>
      <c r="AM78" s="94"/>
    </row>
    <row r="79" ht="15.75" customHeight="1">
      <c r="A79" s="71" t="s">
        <v>140</v>
      </c>
      <c r="B79" s="71" t="s">
        <v>12</v>
      </c>
      <c r="C79" s="71" t="s">
        <v>117</v>
      </c>
      <c r="D79" s="96">
        <f t="shared" si="1"/>
        <v>8.663974824</v>
      </c>
      <c r="E79" s="71">
        <v>26.1</v>
      </c>
      <c r="F79" s="71">
        <v>0.7301587301587301</v>
      </c>
      <c r="G79" s="71" t="s">
        <v>15</v>
      </c>
      <c r="H79" s="72" t="s">
        <v>30</v>
      </c>
      <c r="I79" s="271">
        <f t="shared" si="2"/>
        <v>0.5105001486</v>
      </c>
      <c r="J79" s="71">
        <f t="shared" si="3"/>
        <v>0.2196585816</v>
      </c>
      <c r="K79" s="71">
        <f t="shared" si="4"/>
        <v>1.907271908</v>
      </c>
      <c r="L79" s="71">
        <f t="shared" si="5"/>
        <v>1.381040154</v>
      </c>
      <c r="M79" s="71">
        <f t="shared" si="6"/>
        <v>0.01844228894</v>
      </c>
      <c r="AA79" s="94"/>
      <c r="AB79" s="94"/>
      <c r="AC79" s="94"/>
      <c r="AD79" s="94"/>
      <c r="AE79" s="94"/>
      <c r="AF79" s="94"/>
      <c r="AG79" s="94"/>
      <c r="AH79" s="94"/>
      <c r="AI79" s="94"/>
      <c r="AJ79" s="94"/>
      <c r="AK79" s="94"/>
      <c r="AL79" s="94"/>
      <c r="AM79" s="94"/>
    </row>
    <row r="80" ht="15.75" customHeight="1">
      <c r="A80" s="71" t="s">
        <v>141</v>
      </c>
      <c r="B80" s="71" t="s">
        <v>12</v>
      </c>
      <c r="C80" s="71" t="s">
        <v>117</v>
      </c>
      <c r="D80" s="96">
        <f t="shared" si="1"/>
        <v>8.863974824</v>
      </c>
      <c r="E80" s="71">
        <v>26.3</v>
      </c>
      <c r="F80" s="71">
        <v>0.72</v>
      </c>
      <c r="G80" s="71" t="s">
        <v>15</v>
      </c>
      <c r="H80" s="72" t="s">
        <v>30</v>
      </c>
      <c r="I80" s="271">
        <f t="shared" si="2"/>
        <v>0.5129038346</v>
      </c>
      <c r="J80" s="71">
        <f t="shared" si="3"/>
        <v>0.2070961654</v>
      </c>
      <c r="K80" s="71">
        <f t="shared" si="4"/>
        <v>1.798193795</v>
      </c>
      <c r="L80" s="71">
        <f t="shared" si="5"/>
        <v>1.340967485</v>
      </c>
      <c r="M80" s="71">
        <f t="shared" si="6"/>
        <v>0.01883183552</v>
      </c>
      <c r="AA80" s="94"/>
      <c r="AB80" s="94"/>
      <c r="AC80" s="94"/>
      <c r="AD80" s="94"/>
      <c r="AE80" s="94"/>
      <c r="AF80" s="94"/>
      <c r="AG80" s="94"/>
      <c r="AH80" s="94"/>
      <c r="AI80" s="94"/>
      <c r="AJ80" s="94"/>
      <c r="AK80" s="94"/>
      <c r="AL80" s="94"/>
      <c r="AM80" s="94"/>
    </row>
    <row r="81" ht="15.75" customHeight="1">
      <c r="A81" s="71" t="s">
        <v>142</v>
      </c>
      <c r="B81" s="71" t="s">
        <v>20</v>
      </c>
      <c r="C81" s="71" t="s">
        <v>117</v>
      </c>
      <c r="D81" s="96">
        <f t="shared" si="1"/>
        <v>10.16397482</v>
      </c>
      <c r="E81" s="71">
        <v>27.6</v>
      </c>
      <c r="F81" s="71">
        <v>0.5538461538461539</v>
      </c>
      <c r="G81" s="71" t="s">
        <v>15</v>
      </c>
      <c r="H81" s="72" t="s">
        <v>30</v>
      </c>
      <c r="I81" s="271">
        <f t="shared" si="2"/>
        <v>0.5285277936</v>
      </c>
      <c r="J81" s="71">
        <f t="shared" si="3"/>
        <v>0.02531836022</v>
      </c>
      <c r="K81" s="71">
        <f t="shared" si="4"/>
        <v>0.2198366067</v>
      </c>
      <c r="L81" s="71">
        <f t="shared" si="5"/>
        <v>0.4688673658</v>
      </c>
      <c r="M81" s="71">
        <f t="shared" si="6"/>
        <v>0.02158057526</v>
      </c>
      <c r="AA81" s="94"/>
      <c r="AB81" s="94"/>
      <c r="AC81" s="94"/>
      <c r="AD81" s="94"/>
      <c r="AE81" s="94"/>
      <c r="AF81" s="94"/>
      <c r="AG81" s="94"/>
      <c r="AH81" s="94"/>
      <c r="AI81" s="94"/>
      <c r="AJ81" s="94"/>
      <c r="AK81" s="94"/>
      <c r="AL81" s="94"/>
      <c r="AM81" s="94"/>
    </row>
    <row r="82" ht="15.75" customHeight="1">
      <c r="A82" s="71" t="s">
        <v>143</v>
      </c>
      <c r="B82" s="71" t="s">
        <v>12</v>
      </c>
      <c r="C82" s="71" t="s">
        <v>117</v>
      </c>
      <c r="D82" s="96">
        <f t="shared" si="1"/>
        <v>11.66397482</v>
      </c>
      <c r="E82" s="71">
        <v>29.1</v>
      </c>
      <c r="F82" s="71">
        <v>0.6260869565217392</v>
      </c>
      <c r="G82" s="71" t="s">
        <v>15</v>
      </c>
      <c r="H82" s="72" t="s">
        <v>30</v>
      </c>
      <c r="I82" s="271">
        <f t="shared" si="2"/>
        <v>0.5465554386</v>
      </c>
      <c r="J82" s="71">
        <f t="shared" si="3"/>
        <v>0.07953151788</v>
      </c>
      <c r="K82" s="71">
        <f t="shared" si="4"/>
        <v>0.6905636409</v>
      </c>
      <c r="L82" s="71">
        <f t="shared" si="5"/>
        <v>0.831001589</v>
      </c>
      <c r="M82" s="71">
        <f t="shared" si="6"/>
        <v>0.02521890854</v>
      </c>
      <c r="AA82" s="94"/>
      <c r="AB82" s="94"/>
      <c r="AC82" s="94"/>
      <c r="AD82" s="94"/>
      <c r="AE82" s="94"/>
      <c r="AF82" s="94"/>
      <c r="AG82" s="94"/>
      <c r="AH82" s="94"/>
      <c r="AI82" s="94"/>
      <c r="AJ82" s="94"/>
      <c r="AK82" s="94"/>
      <c r="AL82" s="94"/>
      <c r="AM82" s="94"/>
    </row>
    <row r="83" ht="15.75" customHeight="1">
      <c r="A83" s="71" t="s">
        <v>144</v>
      </c>
      <c r="B83" s="71" t="s">
        <v>20</v>
      </c>
      <c r="C83" s="71" t="s">
        <v>117</v>
      </c>
      <c r="D83" s="96">
        <f t="shared" si="1"/>
        <v>15.06397482</v>
      </c>
      <c r="E83" s="71">
        <v>32.5</v>
      </c>
      <c r="F83" s="71">
        <v>0.6324786324786325</v>
      </c>
      <c r="G83" s="71" t="s">
        <v>15</v>
      </c>
      <c r="H83" s="72" t="s">
        <v>30</v>
      </c>
      <c r="I83" s="271">
        <f t="shared" si="2"/>
        <v>0.5874181007</v>
      </c>
      <c r="J83" s="71">
        <f t="shared" si="3"/>
        <v>0.0450605318</v>
      </c>
      <c r="K83" s="71">
        <f t="shared" si="4"/>
        <v>0.3912557653</v>
      </c>
      <c r="L83" s="71">
        <f t="shared" si="5"/>
        <v>0.6255044087</v>
      </c>
      <c r="M83" s="71">
        <f t="shared" si="6"/>
        <v>0.03531708226</v>
      </c>
      <c r="AA83" s="94"/>
      <c r="AB83" s="94"/>
      <c r="AC83" s="94"/>
      <c r="AD83" s="94"/>
      <c r="AE83" s="94"/>
      <c r="AF83" s="94"/>
      <c r="AG83" s="94"/>
      <c r="AH83" s="94"/>
      <c r="AI83" s="94"/>
      <c r="AJ83" s="94"/>
      <c r="AK83" s="94"/>
      <c r="AL83" s="94"/>
      <c r="AM83" s="94"/>
      <c r="AN83" s="94"/>
      <c r="AO83" s="94"/>
      <c r="AP83" s="94"/>
      <c r="AQ83" s="94"/>
      <c r="AR83" s="94"/>
    </row>
    <row r="84" ht="15.75" customHeight="1">
      <c r="A84" s="71" t="s">
        <v>145</v>
      </c>
      <c r="B84" s="71" t="s">
        <v>20</v>
      </c>
      <c r="C84" s="71" t="s">
        <v>117</v>
      </c>
      <c r="D84" s="96">
        <f t="shared" si="1"/>
        <v>17.46397482</v>
      </c>
      <c r="E84" s="71">
        <v>34.9</v>
      </c>
      <c r="F84" s="71">
        <v>0.5125</v>
      </c>
      <c r="G84" s="71" t="s">
        <v>15</v>
      </c>
      <c r="H84" s="72" t="s">
        <v>30</v>
      </c>
      <c r="I84" s="271">
        <f t="shared" si="2"/>
        <v>0.6162623327</v>
      </c>
      <c r="J84" s="71">
        <f t="shared" si="3"/>
        <v>-0.1037623327</v>
      </c>
      <c r="K84" s="71">
        <f t="shared" si="4"/>
        <v>-0.9009572076</v>
      </c>
      <c r="L84" s="71">
        <f t="shared" si="5"/>
        <v>0.9491876567</v>
      </c>
      <c r="M84" s="71">
        <f t="shared" si="6"/>
        <v>0.04399201682</v>
      </c>
      <c r="AA84" s="94"/>
      <c r="AB84" s="94"/>
      <c r="AC84" s="94"/>
      <c r="AD84" s="94"/>
      <c r="AE84" s="94"/>
      <c r="AF84" s="94"/>
      <c r="AG84" s="94"/>
      <c r="AH84" s="94"/>
      <c r="AI84" s="94"/>
      <c r="AJ84" s="94"/>
      <c r="AK84" s="94"/>
      <c r="AL84" s="94"/>
      <c r="AM84" s="94"/>
      <c r="AN84" s="94"/>
      <c r="AO84" s="94"/>
      <c r="AP84" s="94"/>
      <c r="AQ84" s="94"/>
      <c r="AR84" s="94"/>
    </row>
    <row r="85" ht="15.75" customHeight="1">
      <c r="A85" s="71" t="s">
        <v>146</v>
      </c>
      <c r="B85" s="71" t="s">
        <v>12</v>
      </c>
      <c r="C85" s="71" t="s">
        <v>117</v>
      </c>
      <c r="D85" s="96">
        <f t="shared" si="1"/>
        <v>18.56397482</v>
      </c>
      <c r="E85" s="71">
        <v>36.0</v>
      </c>
      <c r="F85" s="71">
        <v>0.5777777777777777</v>
      </c>
      <c r="G85" s="71" t="s">
        <v>15</v>
      </c>
      <c r="H85" s="72" t="s">
        <v>30</v>
      </c>
      <c r="I85" s="271">
        <f t="shared" si="2"/>
        <v>0.6294826057</v>
      </c>
      <c r="J85" s="71">
        <f t="shared" si="3"/>
        <v>-0.05170482795</v>
      </c>
      <c r="K85" s="71">
        <f t="shared" si="4"/>
        <v>-0.4489474763</v>
      </c>
      <c r="L85" s="71">
        <f t="shared" si="5"/>
        <v>0.6700354291</v>
      </c>
      <c r="M85" s="71">
        <f t="shared" si="6"/>
        <v>0.04839584644</v>
      </c>
      <c r="AA85" s="94"/>
      <c r="AB85" s="94"/>
      <c r="AC85" s="94"/>
      <c r="AD85" s="94"/>
      <c r="AE85" s="94"/>
      <c r="AF85" s="94"/>
      <c r="AG85" s="94"/>
      <c r="AH85" s="94"/>
      <c r="AI85" s="94"/>
      <c r="AJ85" s="94"/>
      <c r="AK85" s="94"/>
      <c r="AL85" s="94"/>
      <c r="AM85" s="94"/>
      <c r="AN85" s="94"/>
      <c r="AO85" s="94"/>
      <c r="AP85" s="94"/>
      <c r="AQ85" s="94"/>
      <c r="AR85" s="94"/>
    </row>
    <row r="86" ht="15.75" customHeight="1">
      <c r="A86" s="62" t="s">
        <v>87</v>
      </c>
      <c r="B86" s="62" t="s">
        <v>12</v>
      </c>
      <c r="C86" s="62" t="s">
        <v>88</v>
      </c>
      <c r="D86" s="99">
        <f t="shared" si="1"/>
        <v>-10.43602518</v>
      </c>
      <c r="E86" s="62">
        <v>7.0</v>
      </c>
      <c r="F86" s="62">
        <v>0.2816901408450704</v>
      </c>
      <c r="G86" s="274" t="s">
        <v>64</v>
      </c>
      <c r="H86" s="65" t="s">
        <v>16</v>
      </c>
      <c r="I86" s="275">
        <f t="shared" si="2"/>
        <v>0.2809481354</v>
      </c>
      <c r="J86" s="62">
        <f t="shared" si="3"/>
        <v>0.0007420054743</v>
      </c>
      <c r="K86" s="62">
        <f t="shared" si="4"/>
        <v>0.006442753961</v>
      </c>
      <c r="L86" s="62">
        <f t="shared" si="5"/>
        <v>0.08026676748</v>
      </c>
      <c r="M86" s="62">
        <f t="shared" si="6"/>
        <v>0.02220332677</v>
      </c>
      <c r="AA86" s="94"/>
      <c r="AB86" s="94"/>
      <c r="AC86" s="94"/>
      <c r="AD86" s="94"/>
      <c r="AE86" s="94"/>
      <c r="AF86" s="94"/>
      <c r="AG86" s="94"/>
      <c r="AH86" s="94"/>
      <c r="AI86" s="94"/>
      <c r="AJ86" s="94"/>
      <c r="AK86" s="94"/>
      <c r="AL86" s="94"/>
      <c r="AM86" s="94"/>
      <c r="AN86" s="94"/>
      <c r="AO86" s="94"/>
      <c r="AP86" s="94"/>
      <c r="AQ86" s="94"/>
      <c r="AR86" s="94"/>
    </row>
    <row r="87" ht="15.75" customHeight="1">
      <c r="A87" s="62" t="s">
        <v>89</v>
      </c>
      <c r="B87" s="62" t="s">
        <v>12</v>
      </c>
      <c r="C87" s="62" t="s">
        <v>88</v>
      </c>
      <c r="D87" s="99">
        <f t="shared" si="1"/>
        <v>-9.436025176</v>
      </c>
      <c r="E87" s="62">
        <v>8.0</v>
      </c>
      <c r="F87" s="62">
        <v>0.2429906542056075</v>
      </c>
      <c r="G87" s="274" t="s">
        <v>64</v>
      </c>
      <c r="H87" s="65" t="s">
        <v>16</v>
      </c>
      <c r="I87" s="275">
        <f t="shared" si="2"/>
        <v>0.2929665654</v>
      </c>
      <c r="J87" s="62">
        <f t="shared" si="3"/>
        <v>-0.04997591118</v>
      </c>
      <c r="K87" s="62">
        <f t="shared" si="4"/>
        <v>-0.4339354774</v>
      </c>
      <c r="L87" s="62">
        <f t="shared" si="5"/>
        <v>0.6587377911</v>
      </c>
      <c r="M87" s="62">
        <f t="shared" si="6"/>
        <v>0.01999511381</v>
      </c>
      <c r="AA87" s="94"/>
      <c r="AB87" s="94"/>
      <c r="AC87" s="94"/>
      <c r="AD87" s="94"/>
      <c r="AE87" s="94"/>
      <c r="AF87" s="94"/>
      <c r="AG87" s="94"/>
      <c r="AH87" s="94"/>
      <c r="AI87" s="94"/>
      <c r="AJ87" s="94"/>
      <c r="AK87" s="94"/>
      <c r="AL87" s="94"/>
      <c r="AM87" s="94"/>
      <c r="AN87" s="94"/>
      <c r="AO87" s="94"/>
      <c r="AP87" s="94"/>
      <c r="AQ87" s="94"/>
      <c r="AR87" s="94"/>
    </row>
    <row r="88" ht="15.75" customHeight="1">
      <c r="A88" s="62" t="s">
        <v>90</v>
      </c>
      <c r="B88" s="62" t="s">
        <v>20</v>
      </c>
      <c r="C88" s="62" t="s">
        <v>88</v>
      </c>
      <c r="D88" s="99">
        <f t="shared" si="1"/>
        <v>-2.436025176</v>
      </c>
      <c r="E88" s="62">
        <v>15.0</v>
      </c>
      <c r="F88" s="62">
        <v>0.21875</v>
      </c>
      <c r="G88" s="274" t="s">
        <v>64</v>
      </c>
      <c r="H88" s="65" t="s">
        <v>16</v>
      </c>
      <c r="I88" s="275">
        <f t="shared" si="2"/>
        <v>0.3770955755</v>
      </c>
      <c r="J88" s="62">
        <f t="shared" si="3"/>
        <v>-0.1583455755</v>
      </c>
      <c r="K88" s="62">
        <f t="shared" si="4"/>
        <v>-1.374897651</v>
      </c>
      <c r="L88" s="62">
        <f t="shared" si="5"/>
        <v>1.172560297</v>
      </c>
      <c r="M88" s="62">
        <f t="shared" si="6"/>
        <v>0.01076042965</v>
      </c>
      <c r="AA88" s="94"/>
      <c r="AB88" s="94"/>
      <c r="AC88" s="94"/>
      <c r="AD88" s="94"/>
      <c r="AE88" s="94"/>
      <c r="AF88" s="94"/>
      <c r="AG88" s="94"/>
      <c r="AH88" s="94"/>
      <c r="AI88" s="94"/>
      <c r="AJ88" s="94"/>
      <c r="AK88" s="94"/>
      <c r="AL88" s="94"/>
      <c r="AM88" s="94"/>
      <c r="AN88" s="94"/>
      <c r="AO88" s="94"/>
      <c r="AP88" s="94"/>
      <c r="AQ88" s="94"/>
      <c r="AR88" s="94"/>
    </row>
    <row r="89" ht="15.75" customHeight="1">
      <c r="A89" s="62" t="s">
        <v>91</v>
      </c>
      <c r="B89" s="62" t="s">
        <v>12</v>
      </c>
      <c r="C89" s="62" t="s">
        <v>88</v>
      </c>
      <c r="D89" s="99">
        <f t="shared" si="1"/>
        <v>-2.436025176</v>
      </c>
      <c r="E89" s="62">
        <v>15.0</v>
      </c>
      <c r="F89" s="62">
        <v>0.3578947368421053</v>
      </c>
      <c r="G89" s="274" t="s">
        <v>64</v>
      </c>
      <c r="H89" s="65" t="s">
        <v>16</v>
      </c>
      <c r="I89" s="275">
        <f t="shared" si="2"/>
        <v>0.3770955755</v>
      </c>
      <c r="J89" s="62">
        <f t="shared" si="3"/>
        <v>-0.01920083863</v>
      </c>
      <c r="K89" s="62">
        <f t="shared" si="4"/>
        <v>-0.1667188227</v>
      </c>
      <c r="L89" s="62">
        <f t="shared" si="5"/>
        <v>0.4083121633</v>
      </c>
      <c r="M89" s="62">
        <f t="shared" si="6"/>
        <v>0.01076042965</v>
      </c>
      <c r="AA89" s="94"/>
      <c r="AB89" s="94"/>
      <c r="AC89" s="94"/>
      <c r="AD89" s="94"/>
      <c r="AE89" s="94"/>
      <c r="AF89" s="94"/>
      <c r="AG89" s="94"/>
      <c r="AH89" s="94"/>
      <c r="AI89" s="94"/>
      <c r="AJ89" s="94"/>
      <c r="AK89" s="94"/>
      <c r="AL89" s="94"/>
      <c r="AM89" s="94"/>
      <c r="AN89" s="94"/>
      <c r="AO89" s="94"/>
      <c r="AP89" s="94"/>
      <c r="AQ89" s="94"/>
      <c r="AR89" s="94"/>
    </row>
    <row r="90" ht="15.75" customHeight="1">
      <c r="A90" s="62" t="s">
        <v>92</v>
      </c>
      <c r="B90" s="62" t="s">
        <v>12</v>
      </c>
      <c r="C90" s="62" t="s">
        <v>88</v>
      </c>
      <c r="D90" s="99">
        <f t="shared" si="1"/>
        <v>-2.436025176</v>
      </c>
      <c r="E90" s="62">
        <v>15.0</v>
      </c>
      <c r="F90" s="62">
        <v>0.2868217054263566</v>
      </c>
      <c r="G90" s="274" t="s">
        <v>64</v>
      </c>
      <c r="H90" s="65" t="s">
        <v>16</v>
      </c>
      <c r="I90" s="275">
        <f t="shared" si="2"/>
        <v>0.3770955755</v>
      </c>
      <c r="J90" s="62">
        <f t="shared" si="3"/>
        <v>-0.09027387004</v>
      </c>
      <c r="K90" s="62">
        <f t="shared" si="4"/>
        <v>-0.7838383327</v>
      </c>
      <c r="L90" s="62">
        <f t="shared" si="5"/>
        <v>0.8853464478</v>
      </c>
      <c r="M90" s="62">
        <f t="shared" si="6"/>
        <v>0.01076042965</v>
      </c>
      <c r="AA90" s="94"/>
      <c r="AB90" s="94"/>
      <c r="AC90" s="94"/>
      <c r="AD90" s="94"/>
      <c r="AE90" s="94"/>
      <c r="AF90" s="94"/>
      <c r="AG90" s="94"/>
      <c r="AH90" s="94"/>
      <c r="AI90" s="94"/>
      <c r="AJ90" s="94"/>
      <c r="AK90" s="94"/>
      <c r="AL90" s="94"/>
      <c r="AM90" s="94"/>
      <c r="AN90" s="94"/>
      <c r="AO90" s="94"/>
      <c r="AP90" s="94"/>
      <c r="AQ90" s="94"/>
      <c r="AR90" s="94"/>
    </row>
    <row r="91" ht="15.75" customHeight="1">
      <c r="A91" s="62" t="s">
        <v>93</v>
      </c>
      <c r="B91" s="62" t="s">
        <v>12</v>
      </c>
      <c r="C91" s="62" t="s">
        <v>88</v>
      </c>
      <c r="D91" s="99">
        <f t="shared" si="1"/>
        <v>-1.436025176</v>
      </c>
      <c r="E91" s="62">
        <v>16.0</v>
      </c>
      <c r="F91" s="62">
        <v>0.3709677419354839</v>
      </c>
      <c r="G91" s="274" t="s">
        <v>64</v>
      </c>
      <c r="H91" s="65" t="s">
        <v>16</v>
      </c>
      <c r="I91" s="275">
        <f t="shared" si="2"/>
        <v>0.3891140055</v>
      </c>
      <c r="J91" s="62">
        <f t="shared" si="3"/>
        <v>-0.01814626354</v>
      </c>
      <c r="K91" s="62">
        <f t="shared" si="4"/>
        <v>-0.1575620604</v>
      </c>
      <c r="L91" s="62">
        <f t="shared" si="5"/>
        <v>0.3969408777</v>
      </c>
      <c r="M91" s="62">
        <f t="shared" si="6"/>
        <v>0.01033016143</v>
      </c>
      <c r="AA91" s="94"/>
      <c r="AB91" s="94"/>
      <c r="AC91" s="94"/>
      <c r="AD91" s="94"/>
      <c r="AE91" s="94"/>
      <c r="AF91" s="94"/>
      <c r="AG91" s="94"/>
      <c r="AH91" s="94"/>
      <c r="AI91" s="94"/>
      <c r="AJ91" s="94"/>
      <c r="AK91" s="94"/>
      <c r="AL91" s="94"/>
      <c r="AM91" s="94"/>
      <c r="AN91" s="94"/>
      <c r="AO91" s="94"/>
      <c r="AP91" s="94"/>
      <c r="AQ91" s="94"/>
      <c r="AR91" s="94"/>
    </row>
    <row r="92" ht="15.75" customHeight="1">
      <c r="A92" s="62" t="s">
        <v>94</v>
      </c>
      <c r="B92" s="62" t="s">
        <v>20</v>
      </c>
      <c r="C92" s="62" t="s">
        <v>88</v>
      </c>
      <c r="D92" s="99">
        <f t="shared" si="1"/>
        <v>-1.436025176</v>
      </c>
      <c r="E92" s="62">
        <v>16.0</v>
      </c>
      <c r="F92" s="62">
        <v>0.4523809523809524</v>
      </c>
      <c r="G92" s="274" t="s">
        <v>64</v>
      </c>
      <c r="H92" s="65" t="s">
        <v>16</v>
      </c>
      <c r="I92" s="275">
        <f t="shared" si="2"/>
        <v>0.3891140055</v>
      </c>
      <c r="J92" s="62">
        <f t="shared" si="3"/>
        <v>0.0632669469</v>
      </c>
      <c r="K92" s="62">
        <f t="shared" si="4"/>
        <v>0.5493401152</v>
      </c>
      <c r="L92" s="62">
        <f t="shared" si="5"/>
        <v>0.741174821</v>
      </c>
      <c r="M92" s="62">
        <f t="shared" si="6"/>
        <v>0.01033016143</v>
      </c>
      <c r="AA92" s="94"/>
      <c r="AB92" s="94"/>
      <c r="AC92" s="94"/>
      <c r="AD92" s="94"/>
      <c r="AE92" s="94"/>
      <c r="AF92" s="94"/>
      <c r="AG92" s="94"/>
      <c r="AH92" s="94"/>
      <c r="AI92" s="94"/>
      <c r="AJ92" s="94"/>
      <c r="AK92" s="94"/>
      <c r="AL92" s="94"/>
      <c r="AM92" s="94"/>
      <c r="AN92" s="94"/>
      <c r="AO92" s="94"/>
      <c r="AP92" s="94"/>
      <c r="AQ92" s="94"/>
      <c r="AR92" s="94"/>
    </row>
    <row r="93" ht="15.75" customHeight="1">
      <c r="A93" s="62" t="s">
        <v>95</v>
      </c>
      <c r="B93" s="62" t="s">
        <v>20</v>
      </c>
      <c r="C93" s="62" t="s">
        <v>88</v>
      </c>
      <c r="D93" s="99">
        <f t="shared" si="1"/>
        <v>-0.436025176</v>
      </c>
      <c r="E93" s="62">
        <v>17.0</v>
      </c>
      <c r="F93" s="62">
        <v>0.5</v>
      </c>
      <c r="G93" s="274" t="s">
        <v>64</v>
      </c>
      <c r="H93" s="65" t="s">
        <v>16</v>
      </c>
      <c r="I93" s="275">
        <f t="shared" si="2"/>
        <v>0.4011324355</v>
      </c>
      <c r="J93" s="62">
        <f t="shared" si="3"/>
        <v>0.09886756451</v>
      </c>
      <c r="K93" s="62">
        <f t="shared" si="4"/>
        <v>0.8584564602</v>
      </c>
      <c r="L93" s="62">
        <f t="shared" si="5"/>
        <v>0.9265292549</v>
      </c>
      <c r="M93" s="62">
        <f t="shared" si="6"/>
        <v>0.0101221363</v>
      </c>
      <c r="AA93" s="94"/>
      <c r="AB93" s="94"/>
      <c r="AC93" s="94"/>
      <c r="AD93" s="94"/>
      <c r="AE93" s="94"/>
      <c r="AF93" s="94"/>
      <c r="AG93" s="94"/>
      <c r="AH93" s="94"/>
      <c r="AI93" s="94"/>
      <c r="AJ93" s="94"/>
      <c r="AK93" s="94"/>
      <c r="AL93" s="94"/>
      <c r="AM93" s="94"/>
      <c r="AN93" s="94"/>
      <c r="AO93" s="94"/>
      <c r="AP93" s="94"/>
      <c r="AQ93" s="94"/>
      <c r="AR93" s="94"/>
    </row>
    <row r="94" ht="15.75" customHeight="1">
      <c r="A94" s="62" t="s">
        <v>96</v>
      </c>
      <c r="B94" s="62" t="s">
        <v>12</v>
      </c>
      <c r="C94" s="62" t="s">
        <v>88</v>
      </c>
      <c r="D94" s="99">
        <f t="shared" si="1"/>
        <v>0.563974824</v>
      </c>
      <c r="E94" s="62">
        <v>18.0</v>
      </c>
      <c r="F94" s="62">
        <v>0.2808988764044944</v>
      </c>
      <c r="G94" s="274" t="s">
        <v>64</v>
      </c>
      <c r="H94" s="65" t="s">
        <v>16</v>
      </c>
      <c r="I94" s="275">
        <f t="shared" si="2"/>
        <v>0.4131508655</v>
      </c>
      <c r="J94" s="62">
        <f t="shared" si="3"/>
        <v>-0.1322519891</v>
      </c>
      <c r="K94" s="62">
        <f t="shared" si="4"/>
        <v>-1.148329839</v>
      </c>
      <c r="L94" s="62">
        <f t="shared" si="5"/>
        <v>1.07160153</v>
      </c>
      <c r="M94" s="62">
        <f t="shared" si="6"/>
        <v>0.01013635426</v>
      </c>
      <c r="AA94" s="94"/>
      <c r="AB94" s="94"/>
      <c r="AC94" s="94"/>
      <c r="AD94" s="94"/>
      <c r="AE94" s="94"/>
      <c r="AF94" s="94"/>
      <c r="AG94" s="94"/>
      <c r="AH94" s="94"/>
      <c r="AI94" s="94"/>
      <c r="AJ94" s="94"/>
      <c r="AK94" s="94"/>
      <c r="AL94" s="94"/>
      <c r="AM94" s="94"/>
      <c r="AN94" s="94"/>
      <c r="AO94" s="94"/>
      <c r="AP94" s="94"/>
      <c r="AQ94" s="94"/>
      <c r="AR94" s="94"/>
    </row>
    <row r="95" ht="15.75" customHeight="1">
      <c r="A95" s="62" t="s">
        <v>97</v>
      </c>
      <c r="B95" s="62" t="s">
        <v>20</v>
      </c>
      <c r="C95" s="62" t="s">
        <v>88</v>
      </c>
      <c r="D95" s="99">
        <f t="shared" si="1"/>
        <v>1.563974824</v>
      </c>
      <c r="E95" s="62">
        <v>19.0</v>
      </c>
      <c r="F95" s="62">
        <v>0.2521008403361344</v>
      </c>
      <c r="G95" s="274" t="s">
        <v>64</v>
      </c>
      <c r="H95" s="65" t="s">
        <v>16</v>
      </c>
      <c r="I95" s="275">
        <f t="shared" si="2"/>
        <v>0.4251692955</v>
      </c>
      <c r="J95" s="62">
        <f t="shared" si="3"/>
        <v>-0.1730684552</v>
      </c>
      <c r="K95" s="62">
        <f t="shared" si="4"/>
        <v>-1.502734837</v>
      </c>
      <c r="L95" s="62">
        <f t="shared" si="5"/>
        <v>1.225860855</v>
      </c>
      <c r="M95" s="62">
        <f t="shared" si="6"/>
        <v>0.01037281532</v>
      </c>
      <c r="AA95" s="94"/>
      <c r="AB95" s="94"/>
      <c r="AC95" s="94"/>
      <c r="AD95" s="94"/>
      <c r="AE95" s="94"/>
      <c r="AF95" s="94"/>
      <c r="AG95" s="94"/>
      <c r="AH95" s="94"/>
      <c r="AI95" s="94"/>
      <c r="AJ95" s="94"/>
      <c r="AK95" s="94"/>
      <c r="AL95" s="94"/>
      <c r="AM95" s="94"/>
      <c r="AN95" s="94"/>
      <c r="AO95" s="94"/>
      <c r="AP95" s="94"/>
      <c r="AQ95" s="94"/>
      <c r="AR95" s="94"/>
    </row>
    <row r="96" ht="15.75" customHeight="1">
      <c r="A96" s="62" t="s">
        <v>98</v>
      </c>
      <c r="B96" s="62" t="s">
        <v>12</v>
      </c>
      <c r="C96" s="62" t="s">
        <v>88</v>
      </c>
      <c r="D96" s="99">
        <f t="shared" si="1"/>
        <v>5.563974824</v>
      </c>
      <c r="E96" s="62">
        <v>23.0</v>
      </c>
      <c r="F96" s="62">
        <v>0.4014598540145985</v>
      </c>
      <c r="G96" s="274" t="s">
        <v>64</v>
      </c>
      <c r="H96" s="65" t="s">
        <v>16</v>
      </c>
      <c r="I96" s="275">
        <f t="shared" si="2"/>
        <v>0.4732430156</v>
      </c>
      <c r="J96" s="62">
        <f t="shared" si="3"/>
        <v>-0.07178316155</v>
      </c>
      <c r="K96" s="62">
        <f t="shared" si="4"/>
        <v>-0.6232854938</v>
      </c>
      <c r="L96" s="62">
        <f t="shared" si="5"/>
        <v>0.7894843214</v>
      </c>
      <c r="M96" s="62">
        <f t="shared" si="6"/>
        <v>0.01354109047</v>
      </c>
      <c r="AA96" s="94"/>
      <c r="AB96" s="94"/>
      <c r="AC96" s="94"/>
      <c r="AD96" s="94"/>
      <c r="AE96" s="94"/>
      <c r="AF96" s="94"/>
      <c r="AG96" s="94"/>
      <c r="AH96" s="94"/>
      <c r="AI96" s="94"/>
      <c r="AJ96" s="94"/>
      <c r="AK96" s="94"/>
      <c r="AL96" s="94"/>
      <c r="AM96" s="94"/>
      <c r="AN96" s="94"/>
      <c r="AO96" s="94"/>
      <c r="AP96" s="94"/>
      <c r="AQ96" s="94"/>
      <c r="AR96" s="94"/>
    </row>
    <row r="97" ht="15.75" customHeight="1">
      <c r="A97" s="62" t="s">
        <v>99</v>
      </c>
      <c r="B97" s="62" t="s">
        <v>20</v>
      </c>
      <c r="C97" s="62" t="s">
        <v>88</v>
      </c>
      <c r="D97" s="99">
        <f t="shared" si="1"/>
        <v>6.563974824</v>
      </c>
      <c r="E97" s="62">
        <v>24.0</v>
      </c>
      <c r="F97" s="62">
        <v>0.3548387096774194</v>
      </c>
      <c r="G97" s="274" t="s">
        <v>64</v>
      </c>
      <c r="H97" s="65" t="s">
        <v>16</v>
      </c>
      <c r="I97" s="275">
        <f t="shared" si="2"/>
        <v>0.4852614456</v>
      </c>
      <c r="J97" s="62">
        <f t="shared" si="3"/>
        <v>-0.1304227359</v>
      </c>
      <c r="K97" s="62">
        <f t="shared" si="4"/>
        <v>-1.132446629</v>
      </c>
      <c r="L97" s="62">
        <f t="shared" si="5"/>
        <v>1.064164757</v>
      </c>
      <c r="M97" s="62">
        <f t="shared" si="6"/>
        <v>0.01488876699</v>
      </c>
      <c r="AA97" s="94"/>
      <c r="AB97" s="94"/>
      <c r="AC97" s="94"/>
      <c r="AD97" s="94"/>
      <c r="AE97" s="94"/>
      <c r="AF97" s="94"/>
      <c r="AG97" s="94"/>
      <c r="AH97" s="94"/>
      <c r="AI97" s="94"/>
      <c r="AJ97" s="94"/>
      <c r="AK97" s="94"/>
      <c r="AL97" s="94"/>
      <c r="AM97" s="94"/>
      <c r="AN97" s="94"/>
      <c r="AO97" s="94"/>
      <c r="AP97" s="94"/>
      <c r="AQ97" s="94"/>
      <c r="AR97" s="94"/>
    </row>
    <row r="98" ht="15.75" customHeight="1">
      <c r="A98" s="62" t="s">
        <v>100</v>
      </c>
      <c r="B98" s="62" t="s">
        <v>12</v>
      </c>
      <c r="C98" s="62" t="s">
        <v>88</v>
      </c>
      <c r="D98" s="99">
        <f t="shared" si="1"/>
        <v>6.563974824</v>
      </c>
      <c r="E98" s="62">
        <v>24.0</v>
      </c>
      <c r="F98" s="62">
        <v>0.5161290322580645</v>
      </c>
      <c r="G98" s="274" t="s">
        <v>64</v>
      </c>
      <c r="H98" s="65" t="s">
        <v>16</v>
      </c>
      <c r="I98" s="275">
        <f t="shared" si="2"/>
        <v>0.4852614456</v>
      </c>
      <c r="J98" s="62">
        <f t="shared" si="3"/>
        <v>0.03086758668</v>
      </c>
      <c r="K98" s="62">
        <f t="shared" si="4"/>
        <v>0.2680199449</v>
      </c>
      <c r="L98" s="62">
        <f t="shared" si="5"/>
        <v>0.5177064274</v>
      </c>
      <c r="M98" s="62">
        <f t="shared" si="6"/>
        <v>0.01488876699</v>
      </c>
      <c r="V98" s="19" t="s">
        <v>882</v>
      </c>
      <c r="AA98" s="94"/>
      <c r="AB98" s="94"/>
      <c r="AC98" s="94"/>
      <c r="AD98" s="94"/>
      <c r="AE98" s="94"/>
      <c r="AF98" s="94"/>
      <c r="AG98" s="94"/>
      <c r="AH98" s="94"/>
      <c r="AI98" s="94"/>
      <c r="AJ98" s="94"/>
      <c r="AK98" s="94"/>
      <c r="AL98" s="94"/>
      <c r="AM98" s="94"/>
      <c r="AN98" s="94"/>
      <c r="AO98" s="94"/>
      <c r="AP98" s="94"/>
      <c r="AQ98" s="94"/>
      <c r="AR98" s="94"/>
    </row>
    <row r="99" ht="15.75" customHeight="1">
      <c r="A99" s="276" t="s">
        <v>101</v>
      </c>
      <c r="B99" s="276" t="s">
        <v>12</v>
      </c>
      <c r="C99" s="276" t="s">
        <v>88</v>
      </c>
      <c r="D99" s="277">
        <f t="shared" si="1"/>
        <v>12.56397482</v>
      </c>
      <c r="E99" s="276">
        <v>30.0</v>
      </c>
      <c r="F99" s="276">
        <v>0.34375</v>
      </c>
      <c r="G99" s="278" t="s">
        <v>64</v>
      </c>
      <c r="H99" s="279" t="s">
        <v>16</v>
      </c>
      <c r="I99" s="280">
        <f t="shared" si="2"/>
        <v>0.5573720257</v>
      </c>
      <c r="J99" s="276">
        <f t="shared" si="3"/>
        <v>-0.2136220257</v>
      </c>
      <c r="K99" s="276">
        <f t="shared" si="4"/>
        <v>-1.85485714</v>
      </c>
      <c r="L99" s="276">
        <f t="shared" si="5"/>
        <v>1.361931401</v>
      </c>
      <c r="M99" s="276">
        <f t="shared" si="6"/>
        <v>0.02764193105</v>
      </c>
      <c r="AA99" s="94"/>
      <c r="AB99" s="94"/>
      <c r="AC99" s="94"/>
      <c r="AD99" s="94"/>
      <c r="AE99" s="94"/>
      <c r="AF99" s="94"/>
      <c r="AG99" s="94"/>
      <c r="AH99" s="94"/>
      <c r="AI99" s="94"/>
      <c r="AJ99" s="94"/>
      <c r="AK99" s="94"/>
      <c r="AL99" s="94"/>
      <c r="AM99" s="94"/>
      <c r="AN99" s="94"/>
      <c r="AO99" s="94"/>
      <c r="AP99" s="94"/>
      <c r="AQ99" s="94"/>
      <c r="AR99" s="94"/>
    </row>
    <row r="100" ht="15.75" customHeight="1">
      <c r="A100" s="281" t="s">
        <v>102</v>
      </c>
      <c r="B100" s="281" t="s">
        <v>20</v>
      </c>
      <c r="C100" s="281" t="s">
        <v>88</v>
      </c>
      <c r="D100" s="282">
        <f t="shared" si="1"/>
        <v>14.56397482</v>
      </c>
      <c r="E100" s="281">
        <v>32.0</v>
      </c>
      <c r="F100" s="281">
        <v>0.4646464646464646</v>
      </c>
      <c r="G100" s="283" t="s">
        <v>64</v>
      </c>
      <c r="H100" s="284" t="s">
        <v>16</v>
      </c>
      <c r="I100" s="285">
        <f t="shared" si="2"/>
        <v>0.5814088857</v>
      </c>
      <c r="J100" s="281">
        <f t="shared" si="3"/>
        <v>-0.116762421</v>
      </c>
      <c r="K100" s="281">
        <f t="shared" si="4"/>
        <v>-1.01383558</v>
      </c>
      <c r="L100" s="281">
        <f t="shared" si="5"/>
        <v>1.006894026</v>
      </c>
      <c r="M100" s="286">
        <f t="shared" si="6"/>
        <v>0.03367093047</v>
      </c>
      <c r="V100" s="266"/>
      <c r="W100" s="266" t="s">
        <v>918</v>
      </c>
      <c r="X100" s="266" t="s">
        <v>919</v>
      </c>
      <c r="AA100" s="94"/>
      <c r="AB100" s="94"/>
      <c r="AC100" s="94"/>
      <c r="AD100" s="94"/>
      <c r="AE100" s="94"/>
      <c r="AF100" s="94"/>
      <c r="AG100" s="94"/>
      <c r="AH100" s="94"/>
      <c r="AI100" s="94"/>
      <c r="AJ100" s="94"/>
      <c r="AK100" s="94"/>
      <c r="AL100" s="94"/>
      <c r="AM100" s="94"/>
      <c r="AN100" s="94"/>
      <c r="AO100" s="94"/>
      <c r="AP100" s="94"/>
      <c r="AQ100" s="94"/>
      <c r="AR100" s="94"/>
    </row>
    <row r="101" ht="15.75" customHeight="1">
      <c r="A101" s="281" t="s">
        <v>103</v>
      </c>
      <c r="B101" s="281" t="s">
        <v>12</v>
      </c>
      <c r="C101" s="281" t="s">
        <v>88</v>
      </c>
      <c r="D101" s="282">
        <f t="shared" si="1"/>
        <v>14.56397482</v>
      </c>
      <c r="E101" s="281">
        <v>32.0</v>
      </c>
      <c r="F101" s="281">
        <v>0.2282608695652174</v>
      </c>
      <c r="G101" s="283" t="s">
        <v>64</v>
      </c>
      <c r="H101" s="284" t="s">
        <v>16</v>
      </c>
      <c r="I101" s="285">
        <f t="shared" si="2"/>
        <v>0.5814088857</v>
      </c>
      <c r="J101" s="281">
        <f t="shared" si="3"/>
        <v>-0.3531480161</v>
      </c>
      <c r="K101" s="281">
        <f t="shared" si="4"/>
        <v>-3.066346353</v>
      </c>
      <c r="L101" s="281">
        <f t="shared" si="5"/>
        <v>1.751098613</v>
      </c>
      <c r="M101" s="286">
        <f t="shared" si="6"/>
        <v>0.03367093047</v>
      </c>
      <c r="V101" s="19" t="s">
        <v>886</v>
      </c>
      <c r="W101" s="19">
        <v>0.3217613788346411</v>
      </c>
      <c r="X101" s="19">
        <v>0.4318147410192899</v>
      </c>
      <c r="AA101" s="94"/>
      <c r="AB101" s="94"/>
      <c r="AC101" s="94"/>
      <c r="AD101" s="94"/>
      <c r="AE101" s="94"/>
      <c r="AF101" s="94"/>
      <c r="AG101" s="94"/>
      <c r="AH101" s="94"/>
      <c r="AI101" s="94"/>
      <c r="AJ101" s="94"/>
      <c r="AK101" s="94"/>
      <c r="AL101" s="94"/>
      <c r="AM101" s="94"/>
      <c r="AN101" s="94"/>
      <c r="AO101" s="94"/>
      <c r="AP101" s="94"/>
      <c r="AQ101" s="94"/>
      <c r="AR101" s="94"/>
    </row>
    <row r="102" ht="15.75" customHeight="1">
      <c r="A102" s="281" t="s">
        <v>104</v>
      </c>
      <c r="B102" s="287" t="s">
        <v>20</v>
      </c>
      <c r="C102" s="281" t="s">
        <v>88</v>
      </c>
      <c r="D102" s="282">
        <f t="shared" si="1"/>
        <v>14.56397482</v>
      </c>
      <c r="E102" s="287">
        <v>32.0</v>
      </c>
      <c r="F102" s="287">
        <v>0.468085</v>
      </c>
      <c r="G102" s="283" t="s">
        <v>64</v>
      </c>
      <c r="H102" s="284" t="s">
        <v>16</v>
      </c>
      <c r="I102" s="285">
        <f t="shared" si="2"/>
        <v>0.5814088857</v>
      </c>
      <c r="J102" s="281">
        <f t="shared" si="3"/>
        <v>-0.1133238857</v>
      </c>
      <c r="K102" s="281">
        <f t="shared" si="4"/>
        <v>-0.9839791466</v>
      </c>
      <c r="L102" s="281">
        <f t="shared" si="5"/>
        <v>0.9919572302</v>
      </c>
      <c r="M102" s="286">
        <f t="shared" si="6"/>
        <v>0.03367093047</v>
      </c>
      <c r="V102" s="19"/>
      <c r="W102" s="19"/>
      <c r="X102" s="19"/>
      <c r="AA102" s="94"/>
      <c r="AB102" s="94"/>
      <c r="AC102" s="94"/>
      <c r="AD102" s="94"/>
      <c r="AE102" s="94"/>
      <c r="AF102" s="94"/>
      <c r="AG102" s="94"/>
      <c r="AH102" s="94"/>
      <c r="AI102" s="94"/>
      <c r="AJ102" s="94"/>
      <c r="AK102" s="94"/>
      <c r="AL102" s="94"/>
      <c r="AM102" s="94"/>
      <c r="AN102" s="94"/>
      <c r="AO102" s="94"/>
      <c r="AP102" s="94"/>
      <c r="AQ102" s="94"/>
      <c r="AR102" s="94"/>
    </row>
    <row r="103" ht="15.75" customHeight="1">
      <c r="A103" s="281" t="s">
        <v>105</v>
      </c>
      <c r="B103" s="287" t="s">
        <v>12</v>
      </c>
      <c r="C103" s="281" t="s">
        <v>88</v>
      </c>
      <c r="D103" s="282">
        <f t="shared" si="1"/>
        <v>2.563974824</v>
      </c>
      <c r="E103" s="287">
        <v>20.0</v>
      </c>
      <c r="F103" s="287">
        <v>0.227273</v>
      </c>
      <c r="G103" s="283" t="s">
        <v>64</v>
      </c>
      <c r="H103" s="284" t="s">
        <v>16</v>
      </c>
      <c r="I103" s="285">
        <f t="shared" si="2"/>
        <v>0.4371877255</v>
      </c>
      <c r="J103" s="281">
        <f t="shared" si="3"/>
        <v>-0.2099147255</v>
      </c>
      <c r="K103" s="281">
        <f t="shared" si="4"/>
        <v>-1.822667051</v>
      </c>
      <c r="L103" s="281">
        <f t="shared" si="5"/>
        <v>1.350061869</v>
      </c>
      <c r="M103" s="286">
        <f t="shared" si="6"/>
        <v>0.01083151947</v>
      </c>
      <c r="V103" s="19"/>
      <c r="W103" s="19"/>
      <c r="X103" s="19"/>
      <c r="AA103" s="94"/>
      <c r="AB103" s="94"/>
      <c r="AC103" s="94"/>
      <c r="AD103" s="94"/>
      <c r="AE103" s="94"/>
      <c r="AF103" s="94"/>
      <c r="AG103" s="94"/>
      <c r="AH103" s="94"/>
      <c r="AI103" s="94"/>
      <c r="AJ103" s="94"/>
      <c r="AK103" s="94"/>
      <c r="AL103" s="94"/>
      <c r="AM103" s="94"/>
      <c r="AN103" s="94"/>
      <c r="AO103" s="94"/>
      <c r="AP103" s="94"/>
      <c r="AQ103" s="94"/>
      <c r="AR103" s="94"/>
    </row>
    <row r="104" ht="15.75" customHeight="1">
      <c r="A104" s="281" t="s">
        <v>106</v>
      </c>
      <c r="B104" s="287" t="s">
        <v>12</v>
      </c>
      <c r="C104" s="281" t="s">
        <v>88</v>
      </c>
      <c r="D104" s="282">
        <f t="shared" si="1"/>
        <v>30.56397482</v>
      </c>
      <c r="E104" s="287">
        <v>48.0</v>
      </c>
      <c r="F104" s="287">
        <v>0.651685</v>
      </c>
      <c r="G104" s="283" t="s">
        <v>64</v>
      </c>
      <c r="H104" s="284" t="s">
        <v>16</v>
      </c>
      <c r="I104" s="285">
        <f t="shared" si="2"/>
        <v>0.7737037659</v>
      </c>
      <c r="J104" s="281">
        <f t="shared" si="3"/>
        <v>-0.1220187659</v>
      </c>
      <c r="K104" s="281">
        <f t="shared" si="4"/>
        <v>-1.059475859</v>
      </c>
      <c r="L104" s="281">
        <f t="shared" si="5"/>
        <v>1.029308437</v>
      </c>
      <c r="M104" s="286">
        <f t="shared" si="6"/>
        <v>0.1139059312</v>
      </c>
      <c r="V104" s="19"/>
      <c r="W104" s="19"/>
      <c r="X104" s="19"/>
      <c r="AA104" s="94"/>
      <c r="AB104" s="94"/>
      <c r="AC104" s="94"/>
      <c r="AD104" s="94"/>
      <c r="AE104" s="94"/>
      <c r="AF104" s="94"/>
      <c r="AG104" s="94"/>
      <c r="AH104" s="94"/>
      <c r="AI104" s="94"/>
      <c r="AJ104" s="94"/>
      <c r="AK104" s="94"/>
      <c r="AL104" s="94"/>
      <c r="AM104" s="94"/>
      <c r="AN104" s="94"/>
      <c r="AO104" s="94"/>
      <c r="AP104" s="94"/>
      <c r="AQ104" s="94"/>
      <c r="AR104" s="94"/>
    </row>
    <row r="105" ht="15.75" customHeight="1">
      <c r="A105" s="288" t="s">
        <v>107</v>
      </c>
      <c r="B105" s="289" t="s">
        <v>20</v>
      </c>
      <c r="C105" s="288" t="s">
        <v>88</v>
      </c>
      <c r="D105" s="290">
        <f t="shared" si="1"/>
        <v>17.56397482</v>
      </c>
      <c r="E105" s="289">
        <v>35.0</v>
      </c>
      <c r="F105" s="289">
        <v>0.691358</v>
      </c>
      <c r="G105" s="291" t="s">
        <v>64</v>
      </c>
      <c r="H105" s="292" t="s">
        <v>16</v>
      </c>
      <c r="I105" s="293">
        <f t="shared" si="2"/>
        <v>0.6174641757</v>
      </c>
      <c r="J105" s="288">
        <f t="shared" si="3"/>
        <v>0.07389382429</v>
      </c>
      <c r="K105" s="288">
        <f t="shared" si="4"/>
        <v>0.641612152</v>
      </c>
      <c r="L105" s="288">
        <f t="shared" si="5"/>
        <v>0.8010069613</v>
      </c>
      <c r="M105" s="294">
        <f t="shared" si="6"/>
        <v>0.04438125281</v>
      </c>
      <c r="V105" s="19"/>
      <c r="W105" s="19"/>
      <c r="X105" s="19"/>
      <c r="AA105" s="94"/>
      <c r="AB105" s="94"/>
      <c r="AC105" s="94"/>
      <c r="AD105" s="94"/>
      <c r="AE105" s="94"/>
      <c r="AF105" s="94"/>
      <c r="AG105" s="94"/>
      <c r="AH105" s="94"/>
      <c r="AI105" s="94"/>
      <c r="AJ105" s="94"/>
      <c r="AK105" s="94"/>
      <c r="AL105" s="94"/>
      <c r="AM105" s="94"/>
      <c r="AN105" s="94"/>
      <c r="AO105" s="94"/>
      <c r="AP105" s="94"/>
      <c r="AQ105" s="94"/>
      <c r="AR105" s="94"/>
    </row>
    <row r="106" ht="15.75" customHeight="1">
      <c r="A106" s="175"/>
      <c r="L106" s="295"/>
      <c r="V106" s="19"/>
      <c r="W106" s="19"/>
      <c r="X106" s="19"/>
      <c r="AA106" s="94"/>
      <c r="AB106" s="94"/>
      <c r="AC106" s="94"/>
      <c r="AD106" s="94"/>
      <c r="AE106" s="94"/>
      <c r="AF106" s="94"/>
      <c r="AG106" s="94"/>
      <c r="AH106" s="94"/>
      <c r="AI106" s="94"/>
      <c r="AJ106" s="94"/>
      <c r="AK106" s="94"/>
      <c r="AL106" s="94"/>
      <c r="AM106" s="94"/>
      <c r="AN106" s="94"/>
      <c r="AO106" s="94"/>
      <c r="AP106" s="94"/>
      <c r="AQ106" s="94"/>
      <c r="AR106" s="94"/>
    </row>
    <row r="107" ht="15.75" customHeight="1">
      <c r="A107" s="175"/>
      <c r="L107" s="62"/>
      <c r="V107" s="19"/>
      <c r="W107" s="19"/>
      <c r="X107" s="19"/>
      <c r="AA107" s="94"/>
      <c r="AB107" s="94"/>
      <c r="AC107" s="94"/>
      <c r="AD107" s="94"/>
      <c r="AE107" s="94"/>
      <c r="AF107" s="94"/>
      <c r="AG107" s="94"/>
      <c r="AH107" s="94"/>
      <c r="AI107" s="94"/>
      <c r="AJ107" s="94"/>
      <c r="AK107" s="94"/>
      <c r="AL107" s="94"/>
      <c r="AM107" s="94"/>
      <c r="AN107" s="94"/>
      <c r="AO107" s="94"/>
      <c r="AP107" s="94"/>
      <c r="AQ107" s="94"/>
      <c r="AR107" s="94"/>
    </row>
    <row r="108" ht="15.75" customHeight="1">
      <c r="A108" s="175"/>
      <c r="V108" s="19"/>
      <c r="W108" s="19"/>
      <c r="X108" s="19"/>
      <c r="AA108" s="94"/>
      <c r="AB108" s="94"/>
      <c r="AC108" s="94"/>
      <c r="AD108" s="94"/>
      <c r="AE108" s="94"/>
      <c r="AF108" s="94"/>
      <c r="AG108" s="94"/>
      <c r="AH108" s="94"/>
      <c r="AI108" s="94"/>
      <c r="AJ108" s="94"/>
      <c r="AK108" s="94"/>
      <c r="AL108" s="94"/>
      <c r="AM108" s="94"/>
      <c r="AN108" s="94"/>
      <c r="AO108" s="94"/>
      <c r="AP108" s="94"/>
      <c r="AQ108" s="94"/>
      <c r="AR108" s="94"/>
    </row>
    <row r="109" ht="15.75" customHeight="1">
      <c r="A109" s="175"/>
      <c r="V109" s="19" t="s">
        <v>890</v>
      </c>
      <c r="W109" s="19">
        <v>27.0</v>
      </c>
      <c r="X109" s="19">
        <v>59.0</v>
      </c>
      <c r="AA109" s="94"/>
      <c r="AB109" s="94"/>
      <c r="AC109" s="94"/>
      <c r="AD109" s="94"/>
      <c r="AE109" s="94"/>
      <c r="AF109" s="94"/>
      <c r="AG109" s="94"/>
      <c r="AH109" s="94"/>
      <c r="AI109" s="94"/>
      <c r="AJ109" s="94"/>
      <c r="AK109" s="94"/>
      <c r="AL109" s="94"/>
      <c r="AM109" s="94"/>
      <c r="AN109" s="94"/>
      <c r="AO109" s="94"/>
      <c r="AP109" s="94"/>
      <c r="AQ109" s="94"/>
      <c r="AR109" s="94"/>
    </row>
    <row r="110" ht="15.75" customHeight="1">
      <c r="A110" s="175"/>
      <c r="J110" s="19" t="s">
        <v>868</v>
      </c>
      <c r="K110" s="19" t="s">
        <v>920</v>
      </c>
      <c r="L110" s="19" t="s">
        <v>921</v>
      </c>
      <c r="M110" s="19" t="s">
        <v>922</v>
      </c>
      <c r="V110" s="19" t="s">
        <v>20</v>
      </c>
      <c r="W110" s="19">
        <v>1.2804510575683272</v>
      </c>
      <c r="X110" s="19"/>
      <c r="AA110" s="94"/>
      <c r="AB110" s="94"/>
      <c r="AC110" s="94"/>
      <c r="AD110" s="94"/>
      <c r="AE110" s="94"/>
      <c r="AF110" s="94"/>
      <c r="AG110" s="94"/>
      <c r="AH110" s="94"/>
      <c r="AI110" s="94"/>
      <c r="AJ110" s="94"/>
      <c r="AK110" s="94"/>
      <c r="AL110" s="94"/>
      <c r="AM110" s="94"/>
      <c r="AN110" s="94"/>
      <c r="AO110" s="94"/>
      <c r="AP110" s="94"/>
      <c r="AQ110" s="94"/>
      <c r="AR110" s="94"/>
    </row>
    <row r="111" ht="15.75" customHeight="1">
      <c r="J111" s="62">
        <v>-0.3514083381602948</v>
      </c>
      <c r="K111" s="271">
        <f t="shared" ref="K111:K198" si="7">RANK(J111,J$111:J$198,1)</f>
        <v>1</v>
      </c>
      <c r="L111" s="296">
        <f t="shared" ref="L111:L198" si="8">(K111-0.5)/COUNT($K$111:$K$198)</f>
        <v>0.005681818182</v>
      </c>
      <c r="M111" s="19">
        <f t="shared" ref="M111:M198" si="9">NORMSINV(L111)</f>
        <v>-2.531313094</v>
      </c>
      <c r="V111" s="19" t="s">
        <v>892</v>
      </c>
      <c r="W111" s="19">
        <v>0.21204945119086513</v>
      </c>
      <c r="X111" s="19"/>
      <c r="AA111" s="94"/>
      <c r="AB111" s="94"/>
      <c r="AC111" s="94"/>
      <c r="AD111" s="94"/>
      <c r="AE111" s="94"/>
      <c r="AF111" s="94"/>
      <c r="AG111" s="94"/>
      <c r="AH111" s="94"/>
      <c r="AI111" s="94"/>
      <c r="AJ111" s="94"/>
      <c r="AK111" s="94"/>
      <c r="AL111" s="94"/>
      <c r="AM111" s="94"/>
      <c r="AN111" s="94"/>
      <c r="AO111" s="94"/>
      <c r="AP111" s="94"/>
      <c r="AQ111" s="94"/>
      <c r="AR111" s="94"/>
    </row>
    <row r="112" ht="15.75" customHeight="1">
      <c r="J112" s="42">
        <v>-0.3240300511490967</v>
      </c>
      <c r="K112" s="252">
        <f t="shared" si="7"/>
        <v>2</v>
      </c>
      <c r="L112" s="296">
        <f t="shared" si="8"/>
        <v>0.01704545455</v>
      </c>
      <c r="M112" s="19">
        <f t="shared" si="9"/>
        <v>-2.118994766</v>
      </c>
      <c r="V112" s="273" t="s">
        <v>894</v>
      </c>
      <c r="W112" s="273">
        <v>1.6753972850413434</v>
      </c>
      <c r="X112" s="273"/>
      <c r="AA112" s="94"/>
      <c r="AB112" s="94"/>
      <c r="AC112" s="94"/>
      <c r="AD112" s="94"/>
      <c r="AE112" s="94"/>
      <c r="AF112" s="94"/>
      <c r="AG112" s="94"/>
      <c r="AH112" s="94"/>
      <c r="AI112" s="94"/>
      <c r="AJ112" s="94"/>
      <c r="AK112" s="94"/>
      <c r="AL112" s="94"/>
      <c r="AM112" s="94"/>
      <c r="AN112" s="94"/>
      <c r="AO112" s="94"/>
      <c r="AP112" s="94"/>
      <c r="AQ112" s="94"/>
      <c r="AR112" s="94"/>
    </row>
    <row r="113" ht="15.75" customHeight="1">
      <c r="J113" s="71">
        <v>-0.2291082109269976</v>
      </c>
      <c r="K113" s="32">
        <f t="shared" si="7"/>
        <v>3</v>
      </c>
      <c r="L113" s="296">
        <f t="shared" si="8"/>
        <v>0.02840909091</v>
      </c>
      <c r="M113" s="19">
        <f t="shared" si="9"/>
        <v>-1.904706897</v>
      </c>
      <c r="AA113" s="94"/>
      <c r="AB113" s="94"/>
      <c r="AC113" s="94"/>
      <c r="AD113" s="94"/>
      <c r="AE113" s="94"/>
      <c r="AF113" s="94"/>
      <c r="AG113" s="94"/>
      <c r="AH113" s="94"/>
      <c r="AI113" s="94"/>
      <c r="AJ113" s="94"/>
      <c r="AK113" s="94"/>
      <c r="AL113" s="94"/>
      <c r="AM113" s="94"/>
      <c r="AN113" s="94"/>
      <c r="AO113" s="94"/>
      <c r="AP113" s="94"/>
      <c r="AQ113" s="94"/>
      <c r="AR113" s="94"/>
    </row>
    <row r="114" ht="15.75" customHeight="1">
      <c r="J114" s="42">
        <v>-0.2248204055481136</v>
      </c>
      <c r="K114" s="32">
        <f t="shared" si="7"/>
        <v>4</v>
      </c>
      <c r="L114" s="296">
        <f t="shared" si="8"/>
        <v>0.03977272727</v>
      </c>
      <c r="M114" s="19">
        <f t="shared" si="9"/>
        <v>-1.75332956</v>
      </c>
      <c r="AA114" s="94"/>
      <c r="AB114" s="94"/>
      <c r="AC114" s="94"/>
      <c r="AD114" s="94"/>
      <c r="AE114" s="94"/>
      <c r="AF114" s="94"/>
      <c r="AG114" s="94"/>
      <c r="AH114" s="94"/>
      <c r="AI114" s="94"/>
      <c r="AJ114" s="94"/>
      <c r="AK114" s="94"/>
      <c r="AL114" s="94"/>
      <c r="AM114" s="94"/>
      <c r="AN114" s="94"/>
      <c r="AO114" s="94"/>
      <c r="AP114" s="94"/>
      <c r="AQ114" s="94"/>
      <c r="AR114" s="94"/>
    </row>
    <row r="115" ht="15.75" customHeight="1">
      <c r="J115" s="57">
        <v>-0.2200282120397639</v>
      </c>
      <c r="K115" s="32">
        <f t="shared" si="7"/>
        <v>5</v>
      </c>
      <c r="L115" s="296">
        <f t="shared" si="8"/>
        <v>0.05113636364</v>
      </c>
      <c r="M115" s="19">
        <f t="shared" si="9"/>
        <v>-1.633933914</v>
      </c>
      <c r="AA115" s="94"/>
      <c r="AB115" s="94"/>
      <c r="AC115" s="94"/>
      <c r="AD115" s="94"/>
      <c r="AE115" s="94"/>
      <c r="AF115" s="94"/>
      <c r="AG115" s="94"/>
      <c r="AH115" s="94"/>
      <c r="AI115" s="94"/>
      <c r="AJ115" s="94"/>
      <c r="AK115" s="94"/>
      <c r="AL115" s="94"/>
      <c r="AM115" s="94"/>
      <c r="AN115" s="94"/>
      <c r="AO115" s="94"/>
      <c r="AP115" s="94"/>
      <c r="AQ115" s="94"/>
      <c r="AR115" s="94"/>
    </row>
    <row r="116" ht="15.75" customHeight="1">
      <c r="J116" s="62">
        <v>-0.21140324721958859</v>
      </c>
      <c r="K116" s="271">
        <f t="shared" si="7"/>
        <v>6</v>
      </c>
      <c r="L116" s="296">
        <f t="shared" si="8"/>
        <v>0.0625</v>
      </c>
      <c r="M116" s="19">
        <f t="shared" si="9"/>
        <v>-1.534120545</v>
      </c>
      <c r="AA116" s="94"/>
      <c r="AB116" s="94"/>
      <c r="AC116" s="94"/>
      <c r="AD116" s="94"/>
      <c r="AE116" s="94"/>
      <c r="AF116" s="94"/>
      <c r="AG116" s="94"/>
      <c r="AH116" s="94"/>
      <c r="AI116" s="94"/>
      <c r="AJ116" s="94"/>
      <c r="AK116" s="94"/>
      <c r="AL116" s="94"/>
      <c r="AM116" s="94"/>
      <c r="AN116" s="94"/>
      <c r="AO116" s="94"/>
      <c r="AP116" s="94"/>
      <c r="AQ116" s="94"/>
      <c r="AR116" s="94"/>
    </row>
    <row r="117" ht="15.75" customHeight="1">
      <c r="J117" s="57">
        <v>-0.1798806400674231</v>
      </c>
      <c r="K117" s="271">
        <f t="shared" si="7"/>
        <v>7</v>
      </c>
      <c r="L117" s="296">
        <f t="shared" si="8"/>
        <v>0.07386363636</v>
      </c>
      <c r="M117" s="19">
        <f t="shared" si="9"/>
        <v>-1.447606</v>
      </c>
      <c r="AA117" s="94"/>
      <c r="AB117" s="94"/>
      <c r="AC117" s="94"/>
      <c r="AD117" s="94"/>
      <c r="AE117" s="94"/>
      <c r="AF117" s="94"/>
      <c r="AG117" s="94"/>
      <c r="AH117" s="94"/>
      <c r="AI117" s="94"/>
      <c r="AJ117" s="94"/>
      <c r="AK117" s="94"/>
      <c r="AL117" s="94"/>
      <c r="AM117" s="94"/>
      <c r="AN117" s="94"/>
      <c r="AO117" s="94"/>
      <c r="AP117" s="94"/>
      <c r="AQ117" s="94"/>
      <c r="AR117" s="94"/>
    </row>
    <row r="118" ht="15.75" customHeight="1">
      <c r="J118" s="57">
        <v>-0.17346826167511833</v>
      </c>
      <c r="K118" s="252">
        <f t="shared" si="7"/>
        <v>8</v>
      </c>
      <c r="L118" s="296">
        <f t="shared" si="8"/>
        <v>0.08522727273</v>
      </c>
      <c r="M118" s="19">
        <f t="shared" si="9"/>
        <v>-1.370744731</v>
      </c>
      <c r="AA118" s="94"/>
      <c r="AB118" s="94"/>
      <c r="AC118" s="94"/>
      <c r="AD118" s="94"/>
      <c r="AE118" s="94"/>
      <c r="AF118" s="94"/>
      <c r="AG118" s="94"/>
      <c r="AH118" s="94"/>
      <c r="AI118" s="94"/>
      <c r="AJ118" s="94"/>
      <c r="AK118" s="94"/>
      <c r="AL118" s="94"/>
      <c r="AM118" s="94"/>
      <c r="AN118" s="94"/>
      <c r="AO118" s="94"/>
      <c r="AP118" s="94"/>
      <c r="AQ118" s="94"/>
      <c r="AR118" s="94"/>
    </row>
    <row r="119" ht="15.75" customHeight="1">
      <c r="J119" s="62">
        <v>-0.1682146241008738</v>
      </c>
      <c r="K119" s="252">
        <f t="shared" si="7"/>
        <v>9</v>
      </c>
      <c r="L119" s="296">
        <f t="shared" si="8"/>
        <v>0.09659090909</v>
      </c>
      <c r="M119" s="19">
        <f t="shared" si="9"/>
        <v>-1.301223924</v>
      </c>
      <c r="AA119" s="94"/>
      <c r="AB119" s="94"/>
      <c r="AC119" s="94"/>
      <c r="AD119" s="94"/>
      <c r="AE119" s="94"/>
      <c r="AF119" s="94"/>
      <c r="AG119" s="94"/>
      <c r="AH119" s="94"/>
      <c r="AI119" s="94"/>
      <c r="AJ119" s="94"/>
      <c r="AK119" s="94"/>
      <c r="AL119" s="94"/>
      <c r="AM119" s="94"/>
      <c r="AN119" s="94"/>
      <c r="AO119" s="94"/>
      <c r="AP119" s="94"/>
      <c r="AQ119" s="94"/>
      <c r="AR119" s="94"/>
    </row>
    <row r="120" ht="15.75" customHeight="1">
      <c r="J120" s="114">
        <v>-0.1607572276356871</v>
      </c>
      <c r="K120" s="275">
        <f t="shared" si="7"/>
        <v>10</v>
      </c>
      <c r="L120" s="296">
        <f t="shared" si="8"/>
        <v>0.1079545455</v>
      </c>
      <c r="M120" s="19">
        <f t="shared" si="9"/>
        <v>-1.237479578</v>
      </c>
      <c r="AA120" s="94"/>
      <c r="AB120" s="94"/>
      <c r="AC120" s="94"/>
      <c r="AD120" s="94"/>
      <c r="AE120" s="94"/>
      <c r="AF120" s="94"/>
      <c r="AG120" s="94"/>
      <c r="AH120" s="94"/>
      <c r="AI120" s="94"/>
      <c r="AJ120" s="94"/>
      <c r="AK120" s="94"/>
      <c r="AL120" s="94"/>
      <c r="AM120" s="94"/>
      <c r="AN120" s="94"/>
      <c r="AO120" s="94"/>
      <c r="AP120" s="94"/>
      <c r="AQ120" s="94"/>
      <c r="AR120" s="94"/>
    </row>
    <row r="121" ht="15.75" customHeight="1">
      <c r="J121" s="62">
        <v>-0.1525335434251608</v>
      </c>
      <c r="K121" s="218">
        <f t="shared" si="7"/>
        <v>11</v>
      </c>
      <c r="L121" s="296">
        <f t="shared" si="8"/>
        <v>0.1193181818</v>
      </c>
      <c r="M121" s="19">
        <f t="shared" si="9"/>
        <v>-1.178402043</v>
      </c>
      <c r="AA121" s="94"/>
      <c r="AB121" s="94"/>
      <c r="AC121" s="94"/>
      <c r="AD121" s="94"/>
      <c r="AE121" s="94"/>
      <c r="AF121" s="94"/>
      <c r="AG121" s="94"/>
      <c r="AH121" s="94"/>
      <c r="AI121" s="94"/>
      <c r="AJ121" s="94"/>
      <c r="AK121" s="94"/>
      <c r="AL121" s="94"/>
      <c r="AM121" s="94"/>
      <c r="AN121" s="94"/>
      <c r="AO121" s="94"/>
      <c r="AP121" s="94"/>
      <c r="AQ121" s="94"/>
      <c r="AR121" s="94"/>
    </row>
    <row r="122" ht="15.75" customHeight="1">
      <c r="J122" s="114">
        <v>-0.148219701401466</v>
      </c>
      <c r="K122" s="218">
        <f t="shared" si="7"/>
        <v>12</v>
      </c>
      <c r="L122" s="296">
        <f t="shared" si="8"/>
        <v>0.1306818182</v>
      </c>
      <c r="M122" s="19">
        <f t="shared" si="9"/>
        <v>-1.123173921</v>
      </c>
      <c r="AA122" s="94"/>
      <c r="AB122" s="94"/>
      <c r="AC122" s="94"/>
      <c r="AD122" s="94"/>
      <c r="AE122" s="94"/>
      <c r="AF122" s="94"/>
      <c r="AG122" s="94"/>
      <c r="AH122" s="94"/>
      <c r="AI122" s="94"/>
      <c r="AJ122" s="94"/>
      <c r="AK122" s="94"/>
      <c r="AL122" s="94"/>
      <c r="AM122" s="94"/>
      <c r="AN122" s="94"/>
      <c r="AO122" s="94"/>
      <c r="AP122" s="94"/>
      <c r="AQ122" s="94"/>
      <c r="AR122" s="94"/>
    </row>
    <row r="123" ht="15.75" customHeight="1">
      <c r="J123" s="71">
        <v>-0.14452039190800126</v>
      </c>
      <c r="K123" s="252">
        <f t="shared" si="7"/>
        <v>13</v>
      </c>
      <c r="L123" s="296">
        <f t="shared" si="8"/>
        <v>0.1420454545</v>
      </c>
      <c r="M123" s="19">
        <f t="shared" si="9"/>
        <v>-1.071174648</v>
      </c>
      <c r="AA123" s="94"/>
      <c r="AB123" s="94"/>
      <c r="AC123" s="94"/>
      <c r="AD123" s="94"/>
      <c r="AE123" s="94"/>
      <c r="AF123" s="94"/>
      <c r="AG123" s="94"/>
      <c r="AH123" s="94"/>
      <c r="AI123" s="94"/>
      <c r="AJ123" s="94"/>
      <c r="AK123" s="94"/>
      <c r="AL123" s="94"/>
      <c r="AM123" s="94"/>
      <c r="AN123" s="94"/>
      <c r="AO123" s="94"/>
      <c r="AP123" s="94"/>
      <c r="AQ123" s="94"/>
      <c r="AR123" s="94"/>
    </row>
    <row r="124" ht="15.75" customHeight="1">
      <c r="J124" s="71">
        <v>-0.14084829047193023</v>
      </c>
      <c r="K124" s="271">
        <f t="shared" si="7"/>
        <v>14</v>
      </c>
      <c r="L124" s="296">
        <f t="shared" si="8"/>
        <v>0.1534090909</v>
      </c>
      <c r="M124" s="19">
        <f t="shared" si="9"/>
        <v>-1.021921235</v>
      </c>
      <c r="AA124" s="94"/>
      <c r="AB124" s="94"/>
      <c r="AC124" s="94"/>
      <c r="AD124" s="94"/>
      <c r="AE124" s="94"/>
      <c r="AF124" s="94"/>
      <c r="AG124" s="94"/>
      <c r="AH124" s="94"/>
      <c r="AI124" s="94"/>
      <c r="AJ124" s="94"/>
      <c r="AK124" s="94"/>
      <c r="AL124" s="94"/>
      <c r="AM124" s="94"/>
      <c r="AN124" s="94"/>
      <c r="AO124" s="94"/>
      <c r="AP124" s="94"/>
      <c r="AQ124" s="94"/>
      <c r="AR124" s="94"/>
    </row>
    <row r="125" ht="15.75" customHeight="1">
      <c r="J125" s="71">
        <v>-0.1364457606425805</v>
      </c>
      <c r="K125" s="275">
        <f t="shared" si="7"/>
        <v>15</v>
      </c>
      <c r="L125" s="296">
        <f t="shared" si="8"/>
        <v>0.1647727273</v>
      </c>
      <c r="M125" s="19">
        <f t="shared" si="9"/>
        <v>-0.9750298485</v>
      </c>
      <c r="AA125" s="94"/>
      <c r="AB125" s="94"/>
      <c r="AC125" s="94"/>
      <c r="AD125" s="94"/>
      <c r="AE125" s="94"/>
      <c r="AF125" s="94"/>
      <c r="AG125" s="94"/>
      <c r="AH125" s="94"/>
      <c r="AI125" s="94"/>
      <c r="AJ125" s="94"/>
      <c r="AK125" s="94"/>
      <c r="AL125" s="94"/>
      <c r="AM125" s="94"/>
      <c r="AN125" s="94"/>
      <c r="AO125" s="94"/>
      <c r="AP125" s="94"/>
      <c r="AQ125" s="94"/>
      <c r="AR125" s="94"/>
    </row>
    <row r="126" ht="15.75" customHeight="1">
      <c r="J126" s="114">
        <v>-0.12855812462073973</v>
      </c>
      <c r="K126" s="271">
        <f t="shared" si="7"/>
        <v>16</v>
      </c>
      <c r="L126" s="296">
        <f t="shared" si="8"/>
        <v>0.1761363636</v>
      </c>
      <c r="M126" s="19">
        <f t="shared" si="9"/>
        <v>-0.9301899832</v>
      </c>
      <c r="AA126" s="94"/>
      <c r="AB126" s="94"/>
      <c r="AC126" s="94"/>
      <c r="AD126" s="94"/>
      <c r="AE126" s="94"/>
      <c r="AF126" s="94"/>
      <c r="AG126" s="94"/>
      <c r="AH126" s="94"/>
      <c r="AI126" s="94"/>
      <c r="AJ126" s="94"/>
      <c r="AK126" s="94"/>
      <c r="AL126" s="94"/>
      <c r="AM126" s="94"/>
      <c r="AN126" s="94"/>
      <c r="AO126" s="94"/>
      <c r="AP126" s="94"/>
      <c r="AQ126" s="94"/>
      <c r="AR126" s="94"/>
    </row>
    <row r="127" ht="15.75" customHeight="1">
      <c r="J127" s="62">
        <v>-0.12715860777955196</v>
      </c>
      <c r="K127" s="218">
        <f t="shared" si="7"/>
        <v>17</v>
      </c>
      <c r="L127" s="296">
        <f t="shared" si="8"/>
        <v>0.1875</v>
      </c>
      <c r="M127" s="19">
        <f t="shared" si="9"/>
        <v>-0.8871465585</v>
      </c>
      <c r="AA127" s="94"/>
      <c r="AB127" s="94"/>
      <c r="AC127" s="94"/>
      <c r="AD127" s="94"/>
      <c r="AE127" s="94"/>
      <c r="AF127" s="94"/>
      <c r="AG127" s="94"/>
      <c r="AH127" s="94"/>
      <c r="AI127" s="94"/>
      <c r="AJ127" s="94"/>
      <c r="AK127" s="94"/>
      <c r="AL127" s="94"/>
      <c r="AM127" s="94"/>
      <c r="AN127" s="94"/>
      <c r="AO127" s="94"/>
      <c r="AP127" s="94"/>
      <c r="AQ127" s="94"/>
      <c r="AR127" s="94"/>
    </row>
    <row r="128" ht="15.75" customHeight="1">
      <c r="J128" s="62">
        <v>-0.12676665602439807</v>
      </c>
      <c r="K128" s="271">
        <f t="shared" si="7"/>
        <v>18</v>
      </c>
      <c r="L128" s="296">
        <f t="shared" si="8"/>
        <v>0.1988636364</v>
      </c>
      <c r="M128" s="19">
        <f t="shared" si="9"/>
        <v>-0.8456871864</v>
      </c>
      <c r="AA128" s="94"/>
      <c r="AB128" s="94"/>
      <c r="AC128" s="94"/>
      <c r="AD128" s="94"/>
      <c r="AE128" s="94"/>
      <c r="AF128" s="94"/>
      <c r="AG128" s="94"/>
      <c r="AH128" s="94"/>
      <c r="AI128" s="94"/>
      <c r="AJ128" s="94"/>
      <c r="AK128" s="94"/>
      <c r="AL128" s="94"/>
      <c r="AM128" s="94"/>
      <c r="AN128" s="94"/>
      <c r="AO128" s="94"/>
      <c r="AP128" s="94"/>
      <c r="AQ128" s="94"/>
      <c r="AR128" s="94"/>
    </row>
    <row r="129" ht="15.75" customHeight="1">
      <c r="J129" s="62">
        <v>-0.11502274307904764</v>
      </c>
      <c r="K129" s="271">
        <f t="shared" si="7"/>
        <v>19</v>
      </c>
      <c r="L129" s="296">
        <f t="shared" si="8"/>
        <v>0.2102272727</v>
      </c>
      <c r="M129" s="19">
        <f t="shared" si="9"/>
        <v>-0.8056329064</v>
      </c>
      <c r="AA129" s="94"/>
      <c r="AB129" s="94"/>
      <c r="AC129" s="94"/>
      <c r="AD129" s="94"/>
      <c r="AE129" s="94"/>
      <c r="AF129" s="94"/>
      <c r="AG129" s="94"/>
      <c r="AH129" s="94"/>
      <c r="AI129" s="94"/>
      <c r="AJ129" s="94"/>
      <c r="AK129" s="94"/>
      <c r="AL129" s="94"/>
      <c r="AM129" s="94"/>
      <c r="AN129" s="94"/>
      <c r="AO129" s="94"/>
      <c r="AP129" s="94"/>
      <c r="AQ129" s="94"/>
      <c r="AR129" s="94"/>
    </row>
    <row r="130" ht="15.75" customHeight="1">
      <c r="J130" s="258">
        <v>-0.10336801030878556</v>
      </c>
      <c r="K130" s="218">
        <f t="shared" si="7"/>
        <v>20</v>
      </c>
      <c r="L130" s="296">
        <f t="shared" si="8"/>
        <v>0.2215909091</v>
      </c>
      <c r="M130" s="19">
        <f t="shared" si="9"/>
        <v>-0.7668313091</v>
      </c>
      <c r="AA130" s="94"/>
      <c r="AB130" s="94"/>
      <c r="AC130" s="94"/>
      <c r="AD130" s="94"/>
      <c r="AE130" s="94"/>
      <c r="AF130" s="94"/>
      <c r="AG130" s="94"/>
      <c r="AH130" s="94"/>
      <c r="AI130" s="94"/>
      <c r="AJ130" s="94"/>
      <c r="AK130" s="94"/>
      <c r="AL130" s="94"/>
      <c r="AM130" s="94"/>
      <c r="AN130" s="94"/>
      <c r="AO130" s="94"/>
      <c r="AP130" s="94"/>
      <c r="AQ130" s="94"/>
      <c r="AR130" s="94"/>
    </row>
    <row r="131" ht="15.75" customHeight="1">
      <c r="J131" s="71">
        <v>-0.10271735045910169</v>
      </c>
      <c r="K131" s="271">
        <f t="shared" si="7"/>
        <v>21</v>
      </c>
      <c r="L131" s="296">
        <f t="shared" si="8"/>
        <v>0.2329545455</v>
      </c>
      <c r="M131" s="19">
        <f t="shared" si="9"/>
        <v>-0.7291513426</v>
      </c>
      <c r="AA131" s="94"/>
      <c r="AB131" s="94"/>
      <c r="AC131" s="94"/>
      <c r="AD131" s="94"/>
      <c r="AE131" s="94"/>
      <c r="AF131" s="94"/>
      <c r="AG131" s="94"/>
      <c r="AH131" s="94"/>
      <c r="AI131" s="94"/>
      <c r="AJ131" s="94"/>
      <c r="AK131" s="94"/>
      <c r="AL131" s="94"/>
      <c r="AM131" s="94"/>
      <c r="AN131" s="94"/>
      <c r="AO131" s="94"/>
      <c r="AP131" s="94"/>
      <c r="AQ131" s="94"/>
      <c r="AR131" s="94"/>
    </row>
    <row r="132" ht="15.75" customHeight="1">
      <c r="J132" s="57">
        <v>-0.09626466292785257</v>
      </c>
      <c r="K132" s="218">
        <f t="shared" si="7"/>
        <v>22</v>
      </c>
      <c r="L132" s="296">
        <f t="shared" si="8"/>
        <v>0.2443181818</v>
      </c>
      <c r="M132" s="19">
        <f t="shared" si="9"/>
        <v>-0.6924793275</v>
      </c>
      <c r="AA132" s="94"/>
      <c r="AB132" s="94"/>
      <c r="AC132" s="94"/>
      <c r="AD132" s="94"/>
      <c r="AE132" s="94"/>
      <c r="AF132" s="94"/>
      <c r="AG132" s="94"/>
      <c r="AH132" s="94"/>
      <c r="AI132" s="94"/>
      <c r="AJ132" s="94"/>
      <c r="AK132" s="94"/>
      <c r="AL132" s="94"/>
      <c r="AM132" s="94"/>
      <c r="AN132" s="94"/>
      <c r="AO132" s="94"/>
      <c r="AP132" s="94"/>
      <c r="AQ132" s="94"/>
      <c r="AR132" s="94"/>
    </row>
    <row r="133" ht="15.75" customHeight="1">
      <c r="J133" s="62">
        <v>-0.08446183799880419</v>
      </c>
      <c r="K133" s="252">
        <f t="shared" si="7"/>
        <v>23</v>
      </c>
      <c r="L133" s="296">
        <f t="shared" si="8"/>
        <v>0.2556818182</v>
      </c>
      <c r="M133" s="19">
        <f t="shared" si="9"/>
        <v>-0.6567158574</v>
      </c>
      <c r="AA133" s="94"/>
      <c r="AB133" s="94"/>
      <c r="AC133" s="94"/>
      <c r="AD133" s="94"/>
      <c r="AE133" s="94"/>
      <c r="AF133" s="94"/>
      <c r="AG133" s="94"/>
      <c r="AH133" s="94"/>
      <c r="AI133" s="94"/>
      <c r="AJ133" s="94"/>
      <c r="AK133" s="94"/>
      <c r="AL133" s="94"/>
      <c r="AM133" s="94"/>
      <c r="AN133" s="94"/>
      <c r="AO133" s="94"/>
      <c r="AP133" s="94"/>
      <c r="AQ133" s="94"/>
      <c r="AR133" s="94"/>
    </row>
    <row r="134" ht="15.75" customHeight="1">
      <c r="J134" s="57">
        <v>-0.08409398648657423</v>
      </c>
      <c r="K134" s="36">
        <f t="shared" si="7"/>
        <v>24</v>
      </c>
      <c r="L134" s="296">
        <f t="shared" si="8"/>
        <v>0.2670454545</v>
      </c>
      <c r="M134" s="19">
        <f t="shared" si="9"/>
        <v>-0.6217733555</v>
      </c>
      <c r="AA134" s="94"/>
      <c r="AB134" s="94"/>
      <c r="AC134" s="94"/>
      <c r="AD134" s="94"/>
      <c r="AE134" s="94"/>
      <c r="AF134" s="94"/>
      <c r="AG134" s="94"/>
      <c r="AH134" s="94"/>
      <c r="AI134" s="94"/>
      <c r="AJ134" s="94"/>
      <c r="AK134" s="94"/>
      <c r="AL134" s="94"/>
      <c r="AM134" s="94"/>
      <c r="AN134" s="94"/>
      <c r="AO134" s="94"/>
      <c r="AP134" s="94"/>
      <c r="AQ134" s="94"/>
      <c r="AR134" s="94"/>
    </row>
    <row r="135" ht="15.75" customHeight="1">
      <c r="J135" s="57">
        <v>-0.08060160479842468</v>
      </c>
      <c r="K135" s="36">
        <f t="shared" si="7"/>
        <v>25</v>
      </c>
      <c r="L135" s="296">
        <f t="shared" si="8"/>
        <v>0.2784090909</v>
      </c>
      <c r="M135" s="19">
        <f t="shared" si="9"/>
        <v>-0.5875741273</v>
      </c>
      <c r="AA135" s="94"/>
      <c r="AB135" s="94"/>
      <c r="AC135" s="94"/>
      <c r="AD135" s="94"/>
      <c r="AE135" s="94"/>
      <c r="AF135" s="94"/>
      <c r="AG135" s="94"/>
      <c r="AH135" s="94"/>
      <c r="AI135" s="94"/>
      <c r="AJ135" s="94"/>
      <c r="AK135" s="94"/>
      <c r="AL135" s="94"/>
      <c r="AM135" s="94"/>
      <c r="AN135" s="94"/>
      <c r="AO135" s="94"/>
      <c r="AP135" s="94"/>
      <c r="AQ135" s="94"/>
      <c r="AR135" s="94"/>
    </row>
    <row r="136" ht="15.75" customHeight="1">
      <c r="J136" s="114">
        <v>-0.07469952451329279</v>
      </c>
      <c r="K136" s="36">
        <f t="shared" si="7"/>
        <v>26</v>
      </c>
      <c r="L136" s="296">
        <f t="shared" si="8"/>
        <v>0.2897727273</v>
      </c>
      <c r="M136" s="19">
        <f t="shared" si="9"/>
        <v>-0.5540487921</v>
      </c>
      <c r="AA136" s="94"/>
      <c r="AB136" s="94"/>
      <c r="AC136" s="94"/>
      <c r="AD136" s="94"/>
      <c r="AE136" s="94"/>
      <c r="AF136" s="94"/>
      <c r="AG136" s="94"/>
      <c r="AH136" s="94"/>
      <c r="AI136" s="94"/>
      <c r="AJ136" s="94"/>
      <c r="AK136" s="94"/>
      <c r="AL136" s="94"/>
      <c r="AM136" s="94"/>
      <c r="AN136" s="94"/>
      <c r="AO136" s="94"/>
      <c r="AP136" s="94"/>
      <c r="AQ136" s="94"/>
      <c r="AR136" s="94"/>
    </row>
    <row r="137" ht="15.75" customHeight="1">
      <c r="J137" s="258">
        <v>-0.07220939270181742</v>
      </c>
      <c r="K137" s="36">
        <f t="shared" si="7"/>
        <v>27</v>
      </c>
      <c r="L137" s="296">
        <f t="shared" si="8"/>
        <v>0.3011363636</v>
      </c>
      <c r="M137" s="19">
        <f t="shared" si="9"/>
        <v>-0.5211350054</v>
      </c>
      <c r="AA137" s="94"/>
      <c r="AB137" s="94"/>
      <c r="AC137" s="94"/>
      <c r="AD137" s="94"/>
      <c r="AE137" s="94"/>
      <c r="AF137" s="94"/>
      <c r="AG137" s="94"/>
      <c r="AH137" s="94"/>
      <c r="AI137" s="94"/>
      <c r="AJ137" s="94"/>
      <c r="AK137" s="94"/>
      <c r="AL137" s="94"/>
      <c r="AM137" s="94"/>
      <c r="AN137" s="94"/>
      <c r="AO137" s="94"/>
      <c r="AP137" s="94"/>
      <c r="AQ137" s="94"/>
      <c r="AR137" s="94"/>
    </row>
    <row r="138" ht="15.75" customHeight="1">
      <c r="J138" s="62">
        <v>-0.06788753143425708</v>
      </c>
      <c r="K138" s="36">
        <f t="shared" si="7"/>
        <v>28</v>
      </c>
      <c r="L138" s="296">
        <f t="shared" si="8"/>
        <v>0.3125</v>
      </c>
      <c r="M138" s="19">
        <f t="shared" si="9"/>
        <v>-0.4887764115</v>
      </c>
      <c r="AA138" s="94"/>
      <c r="AB138" s="94"/>
      <c r="AC138" s="94"/>
      <c r="AD138" s="94"/>
      <c r="AE138" s="94"/>
      <c r="AF138" s="94"/>
      <c r="AG138" s="94"/>
      <c r="AH138" s="94"/>
      <c r="AI138" s="94"/>
      <c r="AJ138" s="94"/>
      <c r="AK138" s="94"/>
      <c r="AL138" s="94"/>
      <c r="AM138" s="94"/>
      <c r="AN138" s="94"/>
      <c r="AO138" s="94"/>
      <c r="AP138" s="94"/>
      <c r="AQ138" s="94"/>
      <c r="AR138" s="94"/>
    </row>
    <row r="139" ht="15.75" customHeight="1">
      <c r="J139" s="57">
        <v>-0.06735889650553228</v>
      </c>
      <c r="K139" s="259">
        <f t="shared" si="7"/>
        <v>29</v>
      </c>
      <c r="L139" s="296">
        <f t="shared" si="8"/>
        <v>0.3238636364</v>
      </c>
      <c r="M139" s="19">
        <f t="shared" si="9"/>
        <v>-0.4569217745</v>
      </c>
      <c r="AA139" s="94"/>
      <c r="AB139" s="94"/>
      <c r="AC139" s="94"/>
      <c r="AD139" s="94"/>
      <c r="AE139" s="94"/>
      <c r="AF139" s="94"/>
      <c r="AG139" s="94"/>
      <c r="AH139" s="94"/>
      <c r="AI139" s="94"/>
      <c r="AJ139" s="94"/>
      <c r="AK139" s="94"/>
      <c r="AL139" s="94"/>
      <c r="AM139" s="94"/>
      <c r="AN139" s="94"/>
      <c r="AO139" s="94"/>
      <c r="AP139" s="94"/>
      <c r="AQ139" s="94"/>
      <c r="AR139" s="94"/>
    </row>
    <row r="140" ht="15.75" customHeight="1">
      <c r="J140" s="71">
        <v>-0.06179347112811209</v>
      </c>
      <c r="K140" s="218">
        <f t="shared" si="7"/>
        <v>30</v>
      </c>
      <c r="L140" s="296">
        <f t="shared" si="8"/>
        <v>0.3352272727</v>
      </c>
      <c r="M140" s="19">
        <f t="shared" si="9"/>
        <v>-0.425524253</v>
      </c>
    </row>
    <row r="141" ht="15.75" customHeight="1">
      <c r="J141" s="71">
        <v>-0.05092335095958189</v>
      </c>
      <c r="K141" s="271">
        <f t="shared" si="7"/>
        <v>31</v>
      </c>
      <c r="L141" s="296">
        <f t="shared" si="8"/>
        <v>0.3465909091</v>
      </c>
      <c r="M141" s="19">
        <f t="shared" si="9"/>
        <v>-0.39454079</v>
      </c>
    </row>
    <row r="142" ht="15.75" customHeight="1">
      <c r="J142" s="50">
        <v>-0.04683299493948356</v>
      </c>
      <c r="K142" s="271">
        <f t="shared" si="7"/>
        <v>32</v>
      </c>
      <c r="L142" s="296">
        <f t="shared" si="8"/>
        <v>0.3579545455</v>
      </c>
      <c r="M142" s="19">
        <f t="shared" si="9"/>
        <v>-0.3639315945</v>
      </c>
    </row>
    <row r="143" ht="15.75" customHeight="1">
      <c r="J143" s="62">
        <v>-0.04248702744882038</v>
      </c>
      <c r="K143" s="218">
        <f t="shared" si="7"/>
        <v>33</v>
      </c>
      <c r="L143" s="296">
        <f t="shared" si="8"/>
        <v>0.3693181818</v>
      </c>
      <c r="M143" s="19">
        <f t="shared" si="9"/>
        <v>-0.3336596991</v>
      </c>
    </row>
    <row r="144" ht="15.75" customHeight="1">
      <c r="J144" s="71">
        <v>-0.04164056583738571</v>
      </c>
      <c r="K144" s="271">
        <f t="shared" si="7"/>
        <v>34</v>
      </c>
      <c r="L144" s="296">
        <f t="shared" si="8"/>
        <v>0.3806818182</v>
      </c>
      <c r="M144" s="19">
        <f t="shared" si="9"/>
        <v>-0.3036905783</v>
      </c>
    </row>
    <row r="145" ht="15.75" customHeight="1">
      <c r="J145" s="71">
        <v>-0.03722460748066775</v>
      </c>
      <c r="K145" s="271">
        <f t="shared" si="7"/>
        <v>35</v>
      </c>
      <c r="L145" s="296">
        <f t="shared" si="8"/>
        <v>0.3920454545</v>
      </c>
      <c r="M145" s="19">
        <f t="shared" si="9"/>
        <v>-0.2739918181</v>
      </c>
    </row>
    <row r="146" ht="15.75" customHeight="1">
      <c r="J146" s="114">
        <v>-0.032313124692402606</v>
      </c>
      <c r="K146" s="218">
        <f t="shared" si="7"/>
        <v>36</v>
      </c>
      <c r="L146" s="296">
        <f t="shared" si="8"/>
        <v>0.4034090909</v>
      </c>
      <c r="M146" s="19">
        <f t="shared" si="9"/>
        <v>-0.244532826</v>
      </c>
    </row>
    <row r="147" ht="15.75" customHeight="1">
      <c r="J147" s="57">
        <v>-0.029490417571814087</v>
      </c>
      <c r="K147" s="252">
        <f t="shared" si="7"/>
        <v>37</v>
      </c>
      <c r="L147" s="296">
        <f t="shared" si="8"/>
        <v>0.4147727273</v>
      </c>
      <c r="M147" s="19">
        <f t="shared" si="9"/>
        <v>-0.2152845755</v>
      </c>
    </row>
    <row r="148" ht="15.75" customHeight="1">
      <c r="J148" s="42">
        <v>-0.02785070857841665</v>
      </c>
      <c r="K148" s="271">
        <f t="shared" si="7"/>
        <v>38</v>
      </c>
      <c r="L148" s="296">
        <f t="shared" si="8"/>
        <v>0.4261363636</v>
      </c>
      <c r="M148" s="19">
        <f t="shared" si="9"/>
        <v>-0.1862193792</v>
      </c>
    </row>
    <row r="149" ht="15.75" customHeight="1">
      <c r="J149" s="71">
        <v>-0.026430134561715113</v>
      </c>
      <c r="K149" s="275">
        <f t="shared" si="7"/>
        <v>39</v>
      </c>
      <c r="L149" s="296">
        <f t="shared" si="8"/>
        <v>0.4375</v>
      </c>
      <c r="M149" s="19">
        <f t="shared" si="9"/>
        <v>-0.1573106846</v>
      </c>
    </row>
    <row r="150" ht="15.75" customHeight="1">
      <c r="J150" s="62">
        <v>-0.013388806583055468</v>
      </c>
      <c r="K150" s="275">
        <f t="shared" si="7"/>
        <v>40</v>
      </c>
      <c r="L150" s="296">
        <f t="shared" si="8"/>
        <v>0.4488636364</v>
      </c>
      <c r="M150" s="19">
        <f t="shared" si="9"/>
        <v>-0.1285328886</v>
      </c>
    </row>
    <row r="151" ht="15.75" customHeight="1">
      <c r="J151" s="71">
        <v>-0.013302701446827991</v>
      </c>
      <c r="K151" s="275">
        <f t="shared" si="7"/>
        <v>41</v>
      </c>
      <c r="L151" s="296">
        <f t="shared" si="8"/>
        <v>0.4602272727</v>
      </c>
      <c r="M151" s="19">
        <f t="shared" si="9"/>
        <v>-0.09986116829</v>
      </c>
    </row>
    <row r="152" ht="15.75" customHeight="1">
      <c r="J152" s="62">
        <v>-0.01257378174263879</v>
      </c>
      <c r="K152" s="218">
        <f t="shared" si="7"/>
        <v>42</v>
      </c>
      <c r="L152" s="296">
        <f t="shared" si="8"/>
        <v>0.4715909091</v>
      </c>
      <c r="M152" s="19">
        <f t="shared" si="9"/>
        <v>-0.07127132296</v>
      </c>
    </row>
    <row r="153" ht="15.75" customHeight="1">
      <c r="J153" s="50">
        <v>-0.00948834595477932</v>
      </c>
      <c r="K153" s="271">
        <f t="shared" si="7"/>
        <v>43</v>
      </c>
      <c r="L153" s="296">
        <f t="shared" si="8"/>
        <v>0.4829545455</v>
      </c>
      <c r="M153" s="19">
        <f t="shared" si="9"/>
        <v>-0.0427396267</v>
      </c>
    </row>
    <row r="154" ht="15.75" customHeight="1">
      <c r="J154" s="114">
        <v>-0.0011762693329419593</v>
      </c>
      <c r="K154" s="271">
        <f t="shared" si="7"/>
        <v>44</v>
      </c>
      <c r="L154" s="296">
        <f t="shared" si="8"/>
        <v>0.4943181818</v>
      </c>
      <c r="M154" s="19">
        <f t="shared" si="9"/>
        <v>-0.01424268764</v>
      </c>
    </row>
    <row r="155" ht="15.75" customHeight="1">
      <c r="J155" s="258">
        <v>0.0055741214776697245</v>
      </c>
      <c r="K155" s="275">
        <f t="shared" si="7"/>
        <v>45</v>
      </c>
      <c r="L155" s="296">
        <f t="shared" si="8"/>
        <v>0.5056818182</v>
      </c>
      <c r="M155" s="19">
        <f t="shared" si="9"/>
        <v>0.01424268764</v>
      </c>
    </row>
    <row r="156" ht="15.75" customHeight="1">
      <c r="J156" s="71">
        <v>0.008135609181947612</v>
      </c>
      <c r="K156" s="275">
        <f t="shared" si="7"/>
        <v>46</v>
      </c>
      <c r="L156" s="296">
        <f t="shared" si="8"/>
        <v>0.5170454545</v>
      </c>
      <c r="M156" s="19">
        <f t="shared" si="9"/>
        <v>0.0427396267</v>
      </c>
    </row>
    <row r="157" ht="15.75" customHeight="1">
      <c r="J157" s="62">
        <v>0.008470439443604372</v>
      </c>
      <c r="K157" s="271">
        <f t="shared" si="7"/>
        <v>47</v>
      </c>
      <c r="L157" s="296">
        <f t="shared" si="8"/>
        <v>0.5284090909</v>
      </c>
      <c r="M157" s="19">
        <f t="shared" si="9"/>
        <v>0.07127132296</v>
      </c>
    </row>
    <row r="158" ht="15.75" customHeight="1">
      <c r="J158" s="258">
        <v>0.010317983333724745</v>
      </c>
      <c r="K158" s="271">
        <f t="shared" si="7"/>
        <v>48</v>
      </c>
      <c r="L158" s="296">
        <f t="shared" si="8"/>
        <v>0.5397727273</v>
      </c>
      <c r="M158" s="19">
        <f t="shared" si="9"/>
        <v>0.09986116829</v>
      </c>
    </row>
    <row r="159" ht="15.75" customHeight="1">
      <c r="J159" s="71">
        <v>0.025770354836766873</v>
      </c>
      <c r="K159" s="275">
        <f t="shared" si="7"/>
        <v>49</v>
      </c>
      <c r="L159" s="296">
        <f t="shared" si="8"/>
        <v>0.5511363636</v>
      </c>
      <c r="M159" s="19">
        <f t="shared" si="9"/>
        <v>0.1285328886</v>
      </c>
    </row>
    <row r="160" ht="15.75" customHeight="1">
      <c r="J160" s="71">
        <v>0.02811205923367377</v>
      </c>
      <c r="K160" s="271">
        <f t="shared" si="7"/>
        <v>50</v>
      </c>
      <c r="L160" s="296">
        <f t="shared" si="8"/>
        <v>0.5625</v>
      </c>
      <c r="M160" s="19">
        <f t="shared" si="9"/>
        <v>0.1573106846</v>
      </c>
    </row>
    <row r="161" ht="15.75" customHeight="1">
      <c r="J161" s="71">
        <v>0.0339299345526865</v>
      </c>
      <c r="K161" s="218">
        <f t="shared" si="7"/>
        <v>51</v>
      </c>
      <c r="L161" s="296">
        <f t="shared" si="8"/>
        <v>0.5738636364</v>
      </c>
      <c r="M161" s="19">
        <f t="shared" si="9"/>
        <v>0.1862193792</v>
      </c>
    </row>
    <row r="162" ht="15.75" customHeight="1">
      <c r="J162" s="62">
        <v>0.03452366655624706</v>
      </c>
      <c r="K162" s="259">
        <f t="shared" si="7"/>
        <v>52</v>
      </c>
      <c r="L162" s="296">
        <f t="shared" si="8"/>
        <v>0.5852272727</v>
      </c>
      <c r="M162" s="19">
        <f t="shared" si="9"/>
        <v>0.2152845755</v>
      </c>
    </row>
    <row r="163" ht="15.75" customHeight="1">
      <c r="J163" s="42">
        <v>0.045730979087662216</v>
      </c>
      <c r="K163" s="259">
        <f t="shared" si="7"/>
        <v>53</v>
      </c>
      <c r="L163" s="296">
        <f t="shared" si="8"/>
        <v>0.5965909091</v>
      </c>
      <c r="M163" s="19">
        <f t="shared" si="9"/>
        <v>0.244532826</v>
      </c>
    </row>
    <row r="164" ht="15.75" customHeight="1">
      <c r="J164" s="71">
        <v>0.04668043462663929</v>
      </c>
      <c r="K164" s="275">
        <f t="shared" si="7"/>
        <v>54</v>
      </c>
      <c r="L164" s="296">
        <f t="shared" si="8"/>
        <v>0.6079545455</v>
      </c>
      <c r="M164" s="19">
        <f t="shared" si="9"/>
        <v>0.2739918181</v>
      </c>
    </row>
    <row r="165" ht="15.75" customHeight="1">
      <c r="J165" s="258">
        <v>0.04908537295881077</v>
      </c>
      <c r="K165" s="259">
        <f t="shared" si="7"/>
        <v>55</v>
      </c>
      <c r="L165" s="296">
        <f t="shared" si="8"/>
        <v>0.6193181818</v>
      </c>
      <c r="M165" s="19">
        <f t="shared" si="9"/>
        <v>0.3036905783</v>
      </c>
    </row>
    <row r="166" ht="15.75" customHeight="1">
      <c r="J166" s="114">
        <v>0.05262299522774749</v>
      </c>
      <c r="K166" s="275">
        <f t="shared" si="7"/>
        <v>56</v>
      </c>
      <c r="L166" s="296">
        <f t="shared" si="8"/>
        <v>0.6306818182</v>
      </c>
      <c r="M166" s="19">
        <f t="shared" si="9"/>
        <v>0.3336596991</v>
      </c>
    </row>
    <row r="167" ht="15.75" customHeight="1">
      <c r="J167" s="258">
        <v>0.053480977354415205</v>
      </c>
      <c r="K167" s="271">
        <f t="shared" si="7"/>
        <v>57</v>
      </c>
      <c r="L167" s="296">
        <f t="shared" si="8"/>
        <v>0.6420454545</v>
      </c>
      <c r="M167" s="19">
        <f t="shared" si="9"/>
        <v>0.3639315945</v>
      </c>
    </row>
    <row r="168" ht="15.75" customHeight="1">
      <c r="J168" s="42">
        <v>0.05532169318829938</v>
      </c>
      <c r="K168" s="271">
        <f t="shared" si="7"/>
        <v>58</v>
      </c>
      <c r="L168" s="296">
        <f t="shared" si="8"/>
        <v>0.6534090909</v>
      </c>
      <c r="M168" s="19">
        <f t="shared" si="9"/>
        <v>0.39454079</v>
      </c>
    </row>
    <row r="169" ht="15.75" customHeight="1">
      <c r="J169" s="114">
        <v>0.06275622660457236</v>
      </c>
      <c r="K169" s="259">
        <f t="shared" si="7"/>
        <v>59</v>
      </c>
      <c r="L169" s="296">
        <f t="shared" si="8"/>
        <v>0.6647727273</v>
      </c>
      <c r="M169" s="19">
        <f t="shared" si="9"/>
        <v>0.425524253</v>
      </c>
    </row>
    <row r="170" ht="15.75" customHeight="1">
      <c r="J170" s="114">
        <v>0.06433330360985162</v>
      </c>
      <c r="K170" s="108">
        <f t="shared" si="7"/>
        <v>60</v>
      </c>
      <c r="L170" s="296">
        <f t="shared" si="8"/>
        <v>0.6761363636</v>
      </c>
      <c r="M170" s="19">
        <f t="shared" si="9"/>
        <v>0.4569217745</v>
      </c>
    </row>
    <row r="171" ht="15.75" customHeight="1">
      <c r="J171" s="258">
        <v>0.06478065328823751</v>
      </c>
      <c r="K171" s="252">
        <f t="shared" si="7"/>
        <v>61</v>
      </c>
      <c r="L171" s="296">
        <f t="shared" si="8"/>
        <v>0.6875</v>
      </c>
      <c r="M171" s="19">
        <f t="shared" si="9"/>
        <v>0.4887764115</v>
      </c>
    </row>
    <row r="172" ht="15.75" customHeight="1">
      <c r="J172" s="71">
        <v>0.06800188529422868</v>
      </c>
      <c r="K172" s="108">
        <f t="shared" si="7"/>
        <v>62</v>
      </c>
      <c r="L172" s="296">
        <f t="shared" si="8"/>
        <v>0.6988636364</v>
      </c>
      <c r="M172" s="19">
        <f t="shared" si="9"/>
        <v>0.5211350054</v>
      </c>
    </row>
    <row r="173" ht="15.75" customHeight="1">
      <c r="J173" s="62">
        <v>0.06883942870282972</v>
      </c>
      <c r="K173" s="275">
        <f t="shared" si="7"/>
        <v>63</v>
      </c>
      <c r="L173" s="296">
        <f t="shared" si="8"/>
        <v>0.7102272727</v>
      </c>
      <c r="M173" s="19">
        <f t="shared" si="9"/>
        <v>0.5540487921</v>
      </c>
    </row>
    <row r="174" ht="15.75" customHeight="1">
      <c r="J174" s="114">
        <v>0.07200891958642175</v>
      </c>
      <c r="K174" s="271">
        <f t="shared" si="7"/>
        <v>64</v>
      </c>
      <c r="L174" s="296">
        <f t="shared" si="8"/>
        <v>0.7215909091</v>
      </c>
      <c r="M174" s="19">
        <f t="shared" si="9"/>
        <v>0.5875741273</v>
      </c>
    </row>
    <row r="175" ht="15.75" customHeight="1">
      <c r="J175" s="71">
        <v>0.07608607037054865</v>
      </c>
      <c r="K175" s="259">
        <f t="shared" si="7"/>
        <v>65</v>
      </c>
      <c r="L175" s="296">
        <f t="shared" si="8"/>
        <v>0.7329545455</v>
      </c>
      <c r="M175" s="19">
        <f t="shared" si="9"/>
        <v>0.6217733555</v>
      </c>
    </row>
    <row r="176" ht="15.75" customHeight="1">
      <c r="J176" s="71">
        <v>0.07620860726749168</v>
      </c>
      <c r="K176" s="259">
        <f t="shared" si="7"/>
        <v>66</v>
      </c>
      <c r="L176" s="296">
        <f t="shared" si="8"/>
        <v>0.7443181818</v>
      </c>
      <c r="M176" s="19">
        <f t="shared" si="9"/>
        <v>0.6567158574</v>
      </c>
    </row>
    <row r="177" ht="15.75" customHeight="1">
      <c r="J177" s="71">
        <v>0.07786152252982281</v>
      </c>
      <c r="K177" s="259">
        <f t="shared" si="7"/>
        <v>67</v>
      </c>
      <c r="L177" s="296">
        <f t="shared" si="8"/>
        <v>0.7556818182</v>
      </c>
      <c r="M177" s="19">
        <f t="shared" si="9"/>
        <v>0.6924793275</v>
      </c>
    </row>
    <row r="178" ht="15.75" customHeight="1">
      <c r="J178" s="71">
        <v>0.08196589152981637</v>
      </c>
      <c r="K178" s="275">
        <f t="shared" si="7"/>
        <v>68</v>
      </c>
      <c r="L178" s="296">
        <f t="shared" si="8"/>
        <v>0.7670454545</v>
      </c>
      <c r="M178" s="19">
        <f t="shared" si="9"/>
        <v>0.7291513426</v>
      </c>
    </row>
    <row r="179" ht="15.75" customHeight="1">
      <c r="J179" s="57">
        <v>0.08306357714499335</v>
      </c>
      <c r="K179" s="275">
        <f t="shared" si="7"/>
        <v>69</v>
      </c>
      <c r="L179" s="296">
        <f t="shared" si="8"/>
        <v>0.7784090909</v>
      </c>
      <c r="M179" s="19">
        <f t="shared" si="9"/>
        <v>0.7668313091</v>
      </c>
    </row>
    <row r="180" ht="15.75" customHeight="1">
      <c r="J180" s="258">
        <v>0.09286263429818253</v>
      </c>
      <c r="K180" s="259">
        <f t="shared" si="7"/>
        <v>70</v>
      </c>
      <c r="L180" s="296">
        <f t="shared" si="8"/>
        <v>0.7897727273</v>
      </c>
      <c r="M180" s="19">
        <f t="shared" si="9"/>
        <v>0.8056329064</v>
      </c>
    </row>
    <row r="181" ht="15.75" customHeight="1">
      <c r="J181" s="57">
        <v>0.09655179639010542</v>
      </c>
      <c r="K181" s="108">
        <f t="shared" si="7"/>
        <v>71</v>
      </c>
      <c r="L181" s="296">
        <f t="shared" si="8"/>
        <v>0.8011363636</v>
      </c>
      <c r="M181" s="19">
        <f t="shared" si="9"/>
        <v>0.8456871864</v>
      </c>
    </row>
    <row r="182" ht="15.75" customHeight="1">
      <c r="J182" s="71">
        <v>0.10271084440757938</v>
      </c>
      <c r="K182" s="259">
        <f t="shared" si="7"/>
        <v>72</v>
      </c>
      <c r="L182" s="296">
        <f t="shared" si="8"/>
        <v>0.8125</v>
      </c>
      <c r="M182" s="19">
        <f t="shared" si="9"/>
        <v>0.8871465585</v>
      </c>
    </row>
    <row r="183" ht="15.75" customHeight="1">
      <c r="J183" s="62">
        <v>0.10420049606891546</v>
      </c>
      <c r="K183" s="271">
        <f t="shared" si="7"/>
        <v>73</v>
      </c>
      <c r="L183" s="296">
        <f t="shared" si="8"/>
        <v>0.8238636364</v>
      </c>
      <c r="M183" s="19">
        <f t="shared" si="9"/>
        <v>0.9301899832</v>
      </c>
    </row>
    <row r="184" ht="15.75" customHeight="1">
      <c r="J184" s="71">
        <v>0.11015774355970076</v>
      </c>
      <c r="K184" s="271">
        <f t="shared" si="7"/>
        <v>74</v>
      </c>
      <c r="L184" s="296">
        <f t="shared" si="8"/>
        <v>0.8352272727</v>
      </c>
      <c r="M184" s="19">
        <f t="shared" si="9"/>
        <v>0.9750298485</v>
      </c>
    </row>
    <row r="185" ht="15.75" customHeight="1">
      <c r="J185" s="258">
        <v>0.11707884482449837</v>
      </c>
      <c r="K185" s="271">
        <f t="shared" si="7"/>
        <v>75</v>
      </c>
      <c r="L185" s="296">
        <f t="shared" si="8"/>
        <v>0.8465909091</v>
      </c>
      <c r="M185" s="19">
        <f t="shared" si="9"/>
        <v>1.021921235</v>
      </c>
    </row>
    <row r="186" ht="15.75" customHeight="1">
      <c r="J186" s="50">
        <v>0.1173192812178111</v>
      </c>
      <c r="K186" s="252">
        <f t="shared" si="7"/>
        <v>76</v>
      </c>
      <c r="L186" s="296">
        <f t="shared" si="8"/>
        <v>0.8579545455</v>
      </c>
      <c r="M186" s="19">
        <f t="shared" si="9"/>
        <v>1.071174648</v>
      </c>
    </row>
    <row r="187" ht="15.75" customHeight="1">
      <c r="J187" s="258">
        <v>0.11793882416819879</v>
      </c>
      <c r="K187" s="271">
        <f t="shared" si="7"/>
        <v>77</v>
      </c>
      <c r="L187" s="296">
        <f t="shared" si="8"/>
        <v>0.8693181818</v>
      </c>
      <c r="M187" s="19">
        <f t="shared" si="9"/>
        <v>1.123173921</v>
      </c>
    </row>
    <row r="188" ht="15.75" customHeight="1">
      <c r="J188" s="71">
        <v>0.1192281020901303</v>
      </c>
      <c r="K188" s="271">
        <f t="shared" si="7"/>
        <v>78</v>
      </c>
      <c r="L188" s="296">
        <f t="shared" si="8"/>
        <v>0.8806818182</v>
      </c>
      <c r="M188" s="19">
        <f t="shared" si="9"/>
        <v>1.178402043</v>
      </c>
    </row>
    <row r="189" ht="15.75" customHeight="1">
      <c r="J189" s="258">
        <v>0.12514502510879422</v>
      </c>
      <c r="K189" s="275">
        <f t="shared" si="7"/>
        <v>79</v>
      </c>
      <c r="L189" s="296">
        <f t="shared" si="8"/>
        <v>0.8920454545</v>
      </c>
      <c r="M189" s="19">
        <f t="shared" si="9"/>
        <v>1.237479578</v>
      </c>
    </row>
    <row r="190" ht="15.75" customHeight="1">
      <c r="J190" s="71">
        <v>0.12752039378479846</v>
      </c>
      <c r="K190" s="275">
        <f t="shared" si="7"/>
        <v>80</v>
      </c>
      <c r="L190" s="296">
        <f t="shared" si="8"/>
        <v>0.9034090909</v>
      </c>
      <c r="M190" s="19">
        <f t="shared" si="9"/>
        <v>1.301223924</v>
      </c>
    </row>
    <row r="191" ht="15.75" customHeight="1">
      <c r="J191" s="258">
        <v>0.15879887126264036</v>
      </c>
      <c r="K191" s="275">
        <f t="shared" si="7"/>
        <v>81</v>
      </c>
      <c r="L191" s="296">
        <f t="shared" si="8"/>
        <v>0.9147727273</v>
      </c>
      <c r="M191" s="19">
        <f t="shared" si="9"/>
        <v>1.370744731</v>
      </c>
    </row>
    <row r="192" ht="15.75" customHeight="1">
      <c r="J192" s="71">
        <v>0.21020127971637026</v>
      </c>
      <c r="K192" s="252">
        <f t="shared" si="7"/>
        <v>82</v>
      </c>
      <c r="L192" s="296">
        <f t="shared" si="8"/>
        <v>0.9261363636</v>
      </c>
      <c r="M192" s="19">
        <f t="shared" si="9"/>
        <v>1.447606</v>
      </c>
    </row>
    <row r="193" ht="15.75" customHeight="1">
      <c r="J193" s="71">
        <v>0.2228116059256927</v>
      </c>
      <c r="K193" s="271">
        <f t="shared" si="7"/>
        <v>83</v>
      </c>
      <c r="L193" s="296">
        <f t="shared" si="8"/>
        <v>0.9375</v>
      </c>
      <c r="M193" s="19">
        <f t="shared" si="9"/>
        <v>1.534120545</v>
      </c>
    </row>
    <row r="194" ht="15.75" customHeight="1">
      <c r="J194" s="71">
        <v>0.25171488754315974</v>
      </c>
      <c r="K194" s="271">
        <f t="shared" si="7"/>
        <v>84</v>
      </c>
      <c r="L194" s="296">
        <f t="shared" si="8"/>
        <v>0.9488636364</v>
      </c>
      <c r="M194" s="19">
        <f t="shared" si="9"/>
        <v>1.633933914</v>
      </c>
    </row>
    <row r="195" ht="15.75" customHeight="1">
      <c r="J195" s="32">
        <v>0.2758122196103814</v>
      </c>
      <c r="K195" s="259">
        <f t="shared" si="7"/>
        <v>85</v>
      </c>
      <c r="L195" s="296">
        <f t="shared" si="8"/>
        <v>0.9602272727</v>
      </c>
      <c r="M195" s="19">
        <f t="shared" si="9"/>
        <v>1.75332956</v>
      </c>
    </row>
    <row r="196" ht="15.75" customHeight="1">
      <c r="J196" s="71">
        <v>0.295314739175631</v>
      </c>
      <c r="K196" s="259">
        <f t="shared" si="7"/>
        <v>86</v>
      </c>
      <c r="L196" s="296">
        <f t="shared" si="8"/>
        <v>0.9715909091</v>
      </c>
      <c r="M196" s="19">
        <f t="shared" si="9"/>
        <v>1.904706897</v>
      </c>
    </row>
    <row r="197" ht="15.75" customHeight="1">
      <c r="J197" s="32">
        <v>0.4073911669788024</v>
      </c>
      <c r="K197" s="271">
        <f t="shared" si="7"/>
        <v>87</v>
      </c>
      <c r="L197" s="296">
        <f t="shared" si="8"/>
        <v>0.9829545455</v>
      </c>
      <c r="M197" s="19">
        <f t="shared" si="9"/>
        <v>2.118994766</v>
      </c>
    </row>
    <row r="198" ht="15.75" customHeight="1">
      <c r="J198" s="32">
        <v>0.4373506811488429</v>
      </c>
      <c r="K198" s="252">
        <f t="shared" si="7"/>
        <v>88</v>
      </c>
      <c r="L198" s="296">
        <f t="shared" si="8"/>
        <v>0.9943181818</v>
      </c>
      <c r="M198" s="19">
        <f t="shared" si="9"/>
        <v>2.531313094</v>
      </c>
    </row>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autoFilter ref="$A$2:$M$101">
    <sortState ref="A2:M101">
      <sortCondition ref="G2:G101"/>
    </sortState>
  </autoFilter>
  <mergeCells count="10">
    <mergeCell ref="V30:X31"/>
    <mergeCell ref="O53:Q53"/>
    <mergeCell ref="R53:S53"/>
    <mergeCell ref="V3:W3"/>
    <mergeCell ref="V8:X8"/>
    <mergeCell ref="Z8:AB8"/>
    <mergeCell ref="Z9:AB9"/>
    <mergeCell ref="Z10:AB10"/>
    <mergeCell ref="Z26:AA26"/>
    <mergeCell ref="V29:X29"/>
  </mergeCells>
  <conditionalFormatting sqref="E3:E73">
    <cfRule type="colorScale" priority="1">
      <colorScale>
        <cfvo type="min"/>
        <cfvo type="percentile" val="50"/>
        <cfvo type="max"/>
        <color rgb="FFD6E3BC"/>
        <color rgb="FFFFF1AA"/>
        <color rgb="FFFABF8F"/>
      </colorScale>
    </cfRule>
  </conditionalFormatting>
  <conditionalFormatting sqref="E74:E105">
    <cfRule type="colorScale" priority="2">
      <colorScale>
        <cfvo type="min"/>
        <cfvo type="percentile" val="50"/>
        <cfvo type="max"/>
        <color rgb="FFD6E3BC"/>
        <color rgb="FFFFF1AA"/>
        <color rgb="FFFABF8F"/>
      </colorScale>
    </cfRule>
  </conditionalFormatting>
  <conditionalFormatting sqref="G3:G105">
    <cfRule type="containsText" dxfId="0" priority="3" operator="containsText" text="Low">
      <formula>NOT(ISERROR(SEARCH(("Low"),(G3))))</formula>
    </cfRule>
  </conditionalFormatting>
  <conditionalFormatting sqref="G3:G105">
    <cfRule type="containsText" dxfId="1" priority="4" operator="containsText" text="High">
      <formula>NOT(ISERROR(SEARCH(("High"),(G3))))</formula>
    </cfRule>
  </conditionalFormatting>
  <conditionalFormatting sqref="G3:G105">
    <cfRule type="containsText" dxfId="2" priority="5" operator="containsText" text="Moderate">
      <formula>NOT(ISERROR(SEARCH(("Moderate"),(G3))))</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9.38"/>
    <col customWidth="1" min="5" max="6" width="9.63"/>
    <col customWidth="1" min="7" max="9" width="9.38"/>
    <col customWidth="1" min="10" max="13" width="10.63"/>
    <col customWidth="1" min="14" max="15" width="9.38"/>
    <col customWidth="1" min="16" max="16" width="20.88"/>
    <col customWidth="1" min="17" max="17" width="9.5"/>
    <col customWidth="1" min="18" max="18" width="9.63"/>
    <col customWidth="1" min="19" max="21" width="9.38"/>
  </cols>
  <sheetData>
    <row r="1">
      <c r="A1" s="1" t="s">
        <v>2</v>
      </c>
      <c r="B1" s="1" t="s">
        <v>3</v>
      </c>
      <c r="C1" s="1" t="s">
        <v>7</v>
      </c>
      <c r="D1" s="4" t="s">
        <v>866</v>
      </c>
      <c r="E1" s="4" t="s">
        <v>923</v>
      </c>
      <c r="F1" s="4" t="s">
        <v>868</v>
      </c>
      <c r="H1" s="94"/>
      <c r="I1" s="94"/>
      <c r="J1" s="94"/>
      <c r="K1" s="94"/>
      <c r="L1" s="94"/>
      <c r="M1" s="94"/>
      <c r="N1" s="94"/>
      <c r="O1" s="94"/>
      <c r="P1" s="94"/>
      <c r="Q1" s="94"/>
      <c r="R1" s="94"/>
      <c r="S1" s="94"/>
    </row>
    <row r="2">
      <c r="A2" s="12">
        <v>24.0</v>
      </c>
      <c r="B2" s="12">
        <v>0.48717948717948717</v>
      </c>
      <c r="C2" s="258" t="s">
        <v>15</v>
      </c>
      <c r="D2" s="14" t="s">
        <v>16</v>
      </c>
      <c r="E2" s="259">
        <f t="shared" ref="E2:E89" si="1">A2*$Q$3+$Q$4</f>
        <v>0.4816053657</v>
      </c>
      <c r="F2" s="258">
        <f t="shared" ref="F2:F89" si="2">B2-E2</f>
        <v>0.005574121478</v>
      </c>
      <c r="H2" s="94"/>
      <c r="I2" s="94"/>
      <c r="J2" s="94"/>
      <c r="K2" s="94"/>
      <c r="L2" s="94"/>
      <c r="M2" s="94"/>
      <c r="N2" s="94"/>
      <c r="O2" s="94"/>
      <c r="P2" s="219" t="s">
        <v>872</v>
      </c>
      <c r="Q2" s="220"/>
      <c r="R2" s="94"/>
      <c r="S2" s="94"/>
    </row>
    <row r="3">
      <c r="A3" s="12">
        <v>36.0</v>
      </c>
      <c r="B3" s="12">
        <v>0.7538461538461538</v>
      </c>
      <c r="C3" s="258" t="s">
        <v>15</v>
      </c>
      <c r="D3" s="14" t="s">
        <v>16</v>
      </c>
      <c r="E3" s="259">
        <f t="shared" si="1"/>
        <v>0.6287011287</v>
      </c>
      <c r="F3" s="258">
        <f t="shared" si="2"/>
        <v>0.1251450251</v>
      </c>
      <c r="H3" s="94"/>
      <c r="I3" s="94"/>
      <c r="J3" s="94"/>
      <c r="K3" s="94"/>
      <c r="L3" s="94"/>
      <c r="M3" s="94"/>
      <c r="N3" s="94"/>
      <c r="O3" s="94"/>
      <c r="P3" s="221" t="s">
        <v>165</v>
      </c>
      <c r="Q3" s="167">
        <f>SLOPE(B2:B89,A2:A89)</f>
        <v>0.01225798025</v>
      </c>
      <c r="R3" s="94"/>
      <c r="S3" s="94"/>
    </row>
    <row r="4">
      <c r="A4" s="143">
        <v>12.0</v>
      </c>
      <c r="B4" s="143">
        <v>0.344827586</v>
      </c>
      <c r="C4" s="258" t="s">
        <v>15</v>
      </c>
      <c r="D4" s="14" t="s">
        <v>16</v>
      </c>
      <c r="E4" s="259">
        <f t="shared" si="1"/>
        <v>0.3345096027</v>
      </c>
      <c r="F4" s="258">
        <f t="shared" si="2"/>
        <v>0.01031798333</v>
      </c>
      <c r="H4" s="94"/>
      <c r="I4" s="94"/>
      <c r="J4" s="94"/>
      <c r="K4" s="94"/>
      <c r="L4" s="94"/>
      <c r="M4" s="94"/>
      <c r="N4" s="94"/>
      <c r="O4" s="94"/>
      <c r="P4" s="222" t="s">
        <v>166</v>
      </c>
      <c r="Q4" s="223">
        <f>INTERCEPT(B2:B89,A2:A89)</f>
        <v>0.1874138396</v>
      </c>
      <c r="R4" s="94"/>
      <c r="S4" s="94"/>
    </row>
    <row r="5">
      <c r="A5" s="50">
        <v>22.0</v>
      </c>
      <c r="B5" s="50">
        <v>0.4102564102564102</v>
      </c>
      <c r="C5" s="108" t="s">
        <v>15</v>
      </c>
      <c r="D5" s="53" t="s">
        <v>16</v>
      </c>
      <c r="E5" s="108">
        <f t="shared" si="1"/>
        <v>0.4570894052</v>
      </c>
      <c r="F5" s="50">
        <f t="shared" si="2"/>
        <v>-0.04683299494</v>
      </c>
      <c r="H5" s="94"/>
      <c r="I5" s="94"/>
      <c r="J5" s="94"/>
      <c r="K5" s="94"/>
      <c r="L5" s="94"/>
      <c r="M5" s="94"/>
      <c r="N5" s="94"/>
      <c r="O5" s="94"/>
      <c r="P5" s="94"/>
      <c r="Q5" s="94"/>
      <c r="R5" s="94"/>
      <c r="S5" s="94"/>
    </row>
    <row r="6">
      <c r="A6" s="50">
        <v>23.0</v>
      </c>
      <c r="B6" s="50">
        <v>0.5866666666666667</v>
      </c>
      <c r="C6" s="108" t="s">
        <v>15</v>
      </c>
      <c r="D6" s="53" t="s">
        <v>16</v>
      </c>
      <c r="E6" s="108">
        <f t="shared" si="1"/>
        <v>0.4693473854</v>
      </c>
      <c r="F6" s="50">
        <f t="shared" si="2"/>
        <v>0.1173192812</v>
      </c>
      <c r="H6" s="94"/>
      <c r="I6" s="94"/>
      <c r="J6" s="94"/>
      <c r="K6" s="94"/>
      <c r="L6" s="94"/>
      <c r="M6" s="94"/>
      <c r="N6" s="94"/>
      <c r="O6" s="94"/>
      <c r="P6" s="224" t="s">
        <v>924</v>
      </c>
      <c r="Q6" s="225"/>
      <c r="R6" s="220"/>
      <c r="S6" s="94"/>
    </row>
    <row r="7">
      <c r="A7" s="50">
        <v>25.0</v>
      </c>
      <c r="B7" s="50">
        <v>0.484375</v>
      </c>
      <c r="C7" s="108" t="s">
        <v>15</v>
      </c>
      <c r="D7" s="53" t="s">
        <v>16</v>
      </c>
      <c r="E7" s="108">
        <f t="shared" si="1"/>
        <v>0.493863346</v>
      </c>
      <c r="F7" s="50">
        <f t="shared" si="2"/>
        <v>-0.009488345955</v>
      </c>
      <c r="H7" s="94"/>
      <c r="I7" s="94"/>
      <c r="J7" s="94"/>
      <c r="K7" s="94"/>
      <c r="L7" s="94"/>
      <c r="M7" s="94"/>
      <c r="N7" s="94"/>
      <c r="O7" s="94"/>
      <c r="P7" s="226" t="s">
        <v>875</v>
      </c>
      <c r="Q7" s="227" t="s">
        <v>925</v>
      </c>
      <c r="R7" s="167"/>
      <c r="S7" s="94"/>
    </row>
    <row r="8">
      <c r="A8" s="12">
        <v>18.0</v>
      </c>
      <c r="B8" s="54">
        <v>0.47283813747228387</v>
      </c>
      <c r="C8" s="258" t="s">
        <v>15</v>
      </c>
      <c r="D8" s="14" t="s">
        <v>16</v>
      </c>
      <c r="E8" s="259">
        <f t="shared" si="1"/>
        <v>0.4080574842</v>
      </c>
      <c r="F8" s="264">
        <f t="shared" si="2"/>
        <v>0.06478065329</v>
      </c>
      <c r="H8" s="94"/>
      <c r="I8" s="94"/>
      <c r="J8" s="94"/>
      <c r="K8" s="94"/>
      <c r="L8" s="94"/>
      <c r="M8" s="94"/>
      <c r="N8" s="94"/>
      <c r="O8" s="94"/>
      <c r="P8" s="226" t="s">
        <v>878</v>
      </c>
      <c r="Q8" s="227" t="s">
        <v>926</v>
      </c>
      <c r="R8" s="167"/>
      <c r="S8" s="94"/>
    </row>
    <row r="9">
      <c r="A9" s="12">
        <v>21.0</v>
      </c>
      <c r="B9" s="12">
        <v>0.34146341463414637</v>
      </c>
      <c r="C9" s="258" t="s">
        <v>15</v>
      </c>
      <c r="D9" s="14" t="s">
        <v>16</v>
      </c>
      <c r="E9" s="259">
        <f t="shared" si="1"/>
        <v>0.4448314249</v>
      </c>
      <c r="F9" s="258">
        <f t="shared" si="2"/>
        <v>-0.1033680103</v>
      </c>
      <c r="H9" s="94"/>
      <c r="I9" s="94"/>
      <c r="J9" s="94"/>
      <c r="K9" s="94"/>
      <c r="L9" s="94"/>
      <c r="M9" s="94"/>
      <c r="N9" s="94"/>
      <c r="O9" s="94"/>
      <c r="P9" s="131" t="s">
        <v>881</v>
      </c>
      <c r="Q9" s="94"/>
      <c r="R9" s="167"/>
      <c r="S9" s="94"/>
    </row>
    <row r="10">
      <c r="A10" s="265">
        <v>24.0</v>
      </c>
      <c r="B10" s="12">
        <v>0.574468</v>
      </c>
      <c r="C10" s="258" t="s">
        <v>15</v>
      </c>
      <c r="D10" s="14" t="s">
        <v>16</v>
      </c>
      <c r="E10" s="259">
        <f t="shared" si="1"/>
        <v>0.4816053657</v>
      </c>
      <c r="F10" s="258">
        <f t="shared" si="2"/>
        <v>0.0928626343</v>
      </c>
      <c r="H10" s="94"/>
      <c r="I10" s="94"/>
      <c r="J10" s="94"/>
      <c r="K10" s="94"/>
      <c r="L10" s="94"/>
      <c r="M10" s="94"/>
      <c r="N10" s="94"/>
      <c r="O10" s="94"/>
      <c r="P10" s="131" t="s">
        <v>883</v>
      </c>
      <c r="Q10" s="94"/>
      <c r="R10" s="167"/>
      <c r="S10" s="94"/>
    </row>
    <row r="11">
      <c r="A11" s="12">
        <v>24.0</v>
      </c>
      <c r="B11" s="12">
        <v>0.5986842105263158</v>
      </c>
      <c r="C11" s="258" t="s">
        <v>15</v>
      </c>
      <c r="D11" s="14" t="s">
        <v>16</v>
      </c>
      <c r="E11" s="259">
        <f t="shared" si="1"/>
        <v>0.4816053657</v>
      </c>
      <c r="F11" s="258">
        <f t="shared" si="2"/>
        <v>0.1170788448</v>
      </c>
      <c r="H11" s="94"/>
      <c r="I11" s="94"/>
      <c r="J11" s="94"/>
      <c r="K11" s="94"/>
      <c r="L11" s="94"/>
      <c r="M11" s="94"/>
      <c r="N11" s="94"/>
      <c r="O11" s="94"/>
      <c r="P11" s="235"/>
      <c r="Q11" s="236" t="s">
        <v>927</v>
      </c>
      <c r="R11" s="237" t="s">
        <v>928</v>
      </c>
      <c r="S11" s="94"/>
    </row>
    <row r="12">
      <c r="A12" s="12">
        <v>36.0</v>
      </c>
      <c r="B12" s="12">
        <v>0.7875</v>
      </c>
      <c r="C12" s="258" t="s">
        <v>15</v>
      </c>
      <c r="D12" s="14" t="s">
        <v>16</v>
      </c>
      <c r="E12" s="259">
        <f t="shared" si="1"/>
        <v>0.6287011287</v>
      </c>
      <c r="F12" s="258">
        <f t="shared" si="2"/>
        <v>0.1587988713</v>
      </c>
      <c r="H12" s="94"/>
      <c r="I12" s="94"/>
      <c r="J12" s="94"/>
      <c r="K12" s="94"/>
      <c r="L12" s="94"/>
      <c r="M12" s="94"/>
      <c r="N12" s="94"/>
      <c r="O12" s="94"/>
      <c r="P12" s="239" t="s">
        <v>886</v>
      </c>
      <c r="Q12" s="240">
        <v>-0.00472286612809481</v>
      </c>
      <c r="R12" s="241">
        <v>0.004722866128094616</v>
      </c>
      <c r="S12" s="94"/>
    </row>
    <row r="13">
      <c r="A13" s="12">
        <v>18.0</v>
      </c>
      <c r="B13" s="12">
        <v>0.46153846153846156</v>
      </c>
      <c r="C13" s="258" t="s">
        <v>15</v>
      </c>
      <c r="D13" s="14" t="s">
        <v>16</v>
      </c>
      <c r="E13" s="259">
        <f t="shared" si="1"/>
        <v>0.4080574842</v>
      </c>
      <c r="F13" s="258">
        <f t="shared" si="2"/>
        <v>0.05348097735</v>
      </c>
      <c r="H13" s="94"/>
      <c r="I13" s="94"/>
      <c r="J13" s="94"/>
      <c r="K13" s="94"/>
      <c r="L13" s="94"/>
      <c r="M13" s="94"/>
      <c r="N13" s="94"/>
      <c r="O13" s="94"/>
      <c r="P13" s="239" t="s">
        <v>887</v>
      </c>
      <c r="Q13" s="240">
        <v>0.023308931209402025</v>
      </c>
      <c r="R13" s="241">
        <v>0.0165508516693625</v>
      </c>
      <c r="S13" s="94"/>
    </row>
    <row r="14">
      <c r="A14" s="62">
        <v>7.0</v>
      </c>
      <c r="B14" s="62">
        <v>0.2816901408450704</v>
      </c>
      <c r="C14" s="274" t="s">
        <v>64</v>
      </c>
      <c r="D14" s="65" t="s">
        <v>16</v>
      </c>
      <c r="E14" s="275">
        <f t="shared" si="1"/>
        <v>0.2732197014</v>
      </c>
      <c r="F14" s="62">
        <f t="shared" si="2"/>
        <v>0.008470439444</v>
      </c>
      <c r="H14" s="94"/>
      <c r="I14" s="94"/>
      <c r="J14" s="94"/>
      <c r="K14" s="94"/>
      <c r="L14" s="94"/>
      <c r="M14" s="94"/>
      <c r="N14" s="94"/>
      <c r="O14" s="94"/>
      <c r="P14" s="243" t="s">
        <v>888</v>
      </c>
      <c r="Q14" s="94">
        <v>44.0</v>
      </c>
      <c r="R14" s="167">
        <v>44.0</v>
      </c>
      <c r="S14" s="94"/>
    </row>
    <row r="15">
      <c r="A15" s="62">
        <v>8.0</v>
      </c>
      <c r="B15" s="62">
        <v>0.2429906542056075</v>
      </c>
      <c r="C15" s="274" t="s">
        <v>64</v>
      </c>
      <c r="D15" s="65" t="s">
        <v>16</v>
      </c>
      <c r="E15" s="275">
        <f t="shared" si="1"/>
        <v>0.2854776817</v>
      </c>
      <c r="F15" s="62">
        <f t="shared" si="2"/>
        <v>-0.04248702745</v>
      </c>
      <c r="H15" s="94"/>
      <c r="I15" s="94"/>
      <c r="J15" s="94"/>
      <c r="K15" s="94"/>
      <c r="L15" s="94"/>
      <c r="M15" s="94"/>
      <c r="N15" s="94"/>
      <c r="O15" s="94"/>
      <c r="P15" s="243" t="s">
        <v>889</v>
      </c>
      <c r="Q15" s="94">
        <v>0.01992989143938226</v>
      </c>
      <c r="R15" s="167"/>
      <c r="S15" s="94"/>
    </row>
    <row r="16">
      <c r="A16" s="62">
        <v>15.0</v>
      </c>
      <c r="B16" s="62">
        <v>0.21875</v>
      </c>
      <c r="C16" s="274" t="s">
        <v>64</v>
      </c>
      <c r="D16" s="65" t="s">
        <v>16</v>
      </c>
      <c r="E16" s="275">
        <f t="shared" si="1"/>
        <v>0.3712835434</v>
      </c>
      <c r="F16" s="62">
        <f t="shared" si="2"/>
        <v>-0.1525335434</v>
      </c>
      <c r="H16" s="94"/>
      <c r="I16" s="94"/>
      <c r="J16" s="94"/>
      <c r="K16" s="94"/>
      <c r="L16" s="94"/>
      <c r="M16" s="94"/>
      <c r="N16" s="94"/>
      <c r="O16" s="94"/>
      <c r="P16" s="243" t="s">
        <v>891</v>
      </c>
      <c r="Q16" s="94">
        <v>0.0</v>
      </c>
      <c r="R16" s="167"/>
      <c r="S16" s="94"/>
    </row>
    <row r="17">
      <c r="A17" s="62">
        <v>15.0</v>
      </c>
      <c r="B17" s="62">
        <v>0.3578947368421053</v>
      </c>
      <c r="C17" s="274" t="s">
        <v>64</v>
      </c>
      <c r="D17" s="65" t="s">
        <v>16</v>
      </c>
      <c r="E17" s="275">
        <f t="shared" si="1"/>
        <v>0.3712835434</v>
      </c>
      <c r="F17" s="62">
        <f t="shared" si="2"/>
        <v>-0.01338880658</v>
      </c>
      <c r="H17" s="94"/>
      <c r="I17" s="94"/>
      <c r="J17" s="94"/>
      <c r="K17" s="94"/>
      <c r="L17" s="94"/>
      <c r="M17" s="94"/>
      <c r="N17" s="94"/>
      <c r="O17" s="94"/>
      <c r="P17" s="243" t="s">
        <v>890</v>
      </c>
      <c r="Q17" s="94">
        <v>86.0</v>
      </c>
      <c r="R17" s="167"/>
      <c r="S17" s="94"/>
    </row>
    <row r="18">
      <c r="A18" s="62">
        <v>15.0</v>
      </c>
      <c r="B18" s="62">
        <v>0.2868217054263566</v>
      </c>
      <c r="C18" s="274" t="s">
        <v>64</v>
      </c>
      <c r="D18" s="65" t="s">
        <v>16</v>
      </c>
      <c r="E18" s="275">
        <f t="shared" si="1"/>
        <v>0.3712835434</v>
      </c>
      <c r="F18" s="62">
        <f t="shared" si="2"/>
        <v>-0.084461838</v>
      </c>
      <c r="H18" s="94"/>
      <c r="I18" s="94"/>
      <c r="J18" s="94"/>
      <c r="K18" s="94"/>
      <c r="L18" s="94"/>
      <c r="M18" s="94"/>
      <c r="N18" s="94"/>
      <c r="O18" s="94"/>
      <c r="P18" s="239" t="s">
        <v>893</v>
      </c>
      <c r="Q18" s="244">
        <v>-0.31383003483057126</v>
      </c>
      <c r="R18" s="167"/>
      <c r="S18" s="94"/>
    </row>
    <row r="19">
      <c r="A19" s="62">
        <v>16.0</v>
      </c>
      <c r="B19" s="62">
        <v>0.3709677419354839</v>
      </c>
      <c r="C19" s="274" t="s">
        <v>64</v>
      </c>
      <c r="D19" s="65" t="s">
        <v>16</v>
      </c>
      <c r="E19" s="275">
        <f t="shared" si="1"/>
        <v>0.3835415237</v>
      </c>
      <c r="F19" s="62">
        <f t="shared" si="2"/>
        <v>-0.01257378174</v>
      </c>
      <c r="H19" s="94"/>
      <c r="I19" s="94"/>
      <c r="J19" s="94"/>
      <c r="K19" s="94"/>
      <c r="L19" s="94"/>
      <c r="M19" s="94"/>
      <c r="N19" s="94"/>
      <c r="O19" s="94"/>
      <c r="P19" s="243" t="s">
        <v>895</v>
      </c>
      <c r="Q19" s="94">
        <v>0.3772050493375317</v>
      </c>
      <c r="R19" s="167"/>
      <c r="S19" s="94"/>
    </row>
    <row r="20">
      <c r="A20" s="62">
        <v>16.0</v>
      </c>
      <c r="B20" s="62">
        <v>0.4523809523809524</v>
      </c>
      <c r="C20" s="274" t="s">
        <v>64</v>
      </c>
      <c r="D20" s="65" t="s">
        <v>16</v>
      </c>
      <c r="E20" s="275">
        <f t="shared" si="1"/>
        <v>0.3835415237</v>
      </c>
      <c r="F20" s="62">
        <f t="shared" si="2"/>
        <v>0.0688394287</v>
      </c>
      <c r="H20" s="94"/>
      <c r="I20" s="94"/>
      <c r="J20" s="94"/>
      <c r="K20" s="94"/>
      <c r="L20" s="94"/>
      <c r="M20" s="94"/>
      <c r="N20" s="94"/>
      <c r="O20" s="94"/>
      <c r="P20" s="243" t="s">
        <v>897</v>
      </c>
      <c r="Q20" s="94">
        <v>1.662765449409072</v>
      </c>
      <c r="R20" s="167"/>
      <c r="S20" s="94"/>
    </row>
    <row r="21" ht="15.75" customHeight="1">
      <c r="A21" s="62">
        <v>17.0</v>
      </c>
      <c r="B21" s="62">
        <v>0.5</v>
      </c>
      <c r="C21" s="274" t="s">
        <v>64</v>
      </c>
      <c r="D21" s="65" t="s">
        <v>16</v>
      </c>
      <c r="E21" s="275">
        <f t="shared" si="1"/>
        <v>0.3957995039</v>
      </c>
      <c r="F21" s="62">
        <f t="shared" si="2"/>
        <v>0.1042004961</v>
      </c>
      <c r="H21" s="94"/>
      <c r="I21" s="94"/>
      <c r="J21" s="94"/>
      <c r="K21" s="94"/>
      <c r="L21" s="94"/>
      <c r="M21" s="94"/>
      <c r="N21" s="94"/>
      <c r="O21" s="94"/>
      <c r="P21" s="239" t="s">
        <v>899</v>
      </c>
      <c r="Q21" s="244">
        <v>0.7544100986750634</v>
      </c>
      <c r="R21" s="167"/>
      <c r="S21" s="94"/>
    </row>
    <row r="22" ht="15.75" customHeight="1">
      <c r="A22" s="62">
        <v>18.0</v>
      </c>
      <c r="B22" s="297">
        <v>0.2808988764044944</v>
      </c>
      <c r="C22" s="274" t="s">
        <v>64</v>
      </c>
      <c r="D22" s="65" t="s">
        <v>16</v>
      </c>
      <c r="E22" s="275">
        <f t="shared" si="1"/>
        <v>0.4080574842</v>
      </c>
      <c r="F22" s="62">
        <f t="shared" si="2"/>
        <v>-0.1271586078</v>
      </c>
      <c r="H22" s="94"/>
      <c r="I22" s="94"/>
      <c r="J22" s="94"/>
      <c r="K22" s="94"/>
      <c r="L22" s="94"/>
      <c r="M22" s="94"/>
      <c r="N22" s="94"/>
      <c r="O22" s="94"/>
      <c r="P22" s="245" t="s">
        <v>900</v>
      </c>
      <c r="Q22" s="246">
        <v>1.987934206239018</v>
      </c>
      <c r="R22" s="247"/>
      <c r="S22" s="94"/>
    </row>
    <row r="23" ht="15.75" customHeight="1">
      <c r="A23" s="62">
        <v>19.0</v>
      </c>
      <c r="B23" s="297">
        <v>0.2521008403361344</v>
      </c>
      <c r="C23" s="274" t="s">
        <v>64</v>
      </c>
      <c r="D23" s="65" t="s">
        <v>16</v>
      </c>
      <c r="E23" s="275">
        <f t="shared" si="1"/>
        <v>0.4203154644</v>
      </c>
      <c r="F23" s="62">
        <f t="shared" si="2"/>
        <v>-0.1682146241</v>
      </c>
      <c r="H23" s="94"/>
      <c r="I23" s="94"/>
      <c r="J23" s="94"/>
      <c r="K23" s="94"/>
      <c r="L23" s="94"/>
      <c r="M23" s="94"/>
      <c r="N23" s="94"/>
      <c r="O23" s="94"/>
      <c r="P23" s="253" t="s">
        <v>901</v>
      </c>
      <c r="Q23" s="232"/>
      <c r="R23" s="232"/>
      <c r="S23" s="94"/>
    </row>
    <row r="24" ht="15.75" customHeight="1">
      <c r="A24" s="62">
        <v>23.0</v>
      </c>
      <c r="B24" s="62">
        <v>0.4014598540145985</v>
      </c>
      <c r="C24" s="274" t="s">
        <v>64</v>
      </c>
      <c r="D24" s="65" t="s">
        <v>16</v>
      </c>
      <c r="E24" s="275">
        <f t="shared" si="1"/>
        <v>0.4693473854</v>
      </c>
      <c r="F24" s="62">
        <f t="shared" si="2"/>
        <v>-0.06788753143</v>
      </c>
      <c r="H24" s="94"/>
      <c r="I24" s="94"/>
      <c r="J24" s="94"/>
      <c r="K24" s="94"/>
      <c r="L24" s="94"/>
      <c r="M24" s="94"/>
      <c r="N24" s="94"/>
      <c r="O24" s="94"/>
      <c r="P24" s="298" t="s">
        <v>929</v>
      </c>
      <c r="Q24" s="256"/>
      <c r="R24" s="256"/>
      <c r="S24" s="94"/>
    </row>
    <row r="25" ht="15.75" customHeight="1">
      <c r="A25" s="62">
        <v>24.0</v>
      </c>
      <c r="B25" s="297">
        <v>0.3548387096774194</v>
      </c>
      <c r="C25" s="274" t="s">
        <v>64</v>
      </c>
      <c r="D25" s="65" t="s">
        <v>16</v>
      </c>
      <c r="E25" s="275">
        <f t="shared" si="1"/>
        <v>0.4816053657</v>
      </c>
      <c r="F25" s="62">
        <f t="shared" si="2"/>
        <v>-0.126766656</v>
      </c>
      <c r="H25" s="94"/>
      <c r="I25" s="94"/>
      <c r="J25" s="94"/>
      <c r="K25" s="94"/>
      <c r="L25" s="94"/>
      <c r="M25" s="94"/>
      <c r="N25" s="94"/>
      <c r="O25" s="94"/>
      <c r="P25" s="257"/>
      <c r="S25" s="94" t="s">
        <v>903</v>
      </c>
    </row>
    <row r="26" ht="15.75" customHeight="1">
      <c r="A26" s="62">
        <v>24.0</v>
      </c>
      <c r="B26" s="62">
        <v>0.5161290322580645</v>
      </c>
      <c r="C26" s="274" t="s">
        <v>64</v>
      </c>
      <c r="D26" s="65" t="s">
        <v>16</v>
      </c>
      <c r="E26" s="275">
        <f t="shared" si="1"/>
        <v>0.4816053657</v>
      </c>
      <c r="F26" s="62">
        <f t="shared" si="2"/>
        <v>0.03452366656</v>
      </c>
      <c r="H26" s="94"/>
      <c r="I26" s="299" t="s">
        <v>930</v>
      </c>
      <c r="J26" s="75"/>
      <c r="K26" s="75"/>
      <c r="L26" s="75"/>
      <c r="M26" s="75"/>
      <c r="N26" s="94"/>
      <c r="O26" s="94"/>
      <c r="P26" s="94"/>
      <c r="Q26" s="94"/>
      <c r="R26" s="94"/>
      <c r="S26" s="94"/>
    </row>
    <row r="27" ht="15.75" customHeight="1">
      <c r="A27" s="62">
        <v>30.0</v>
      </c>
      <c r="B27" s="62">
        <v>0.34375</v>
      </c>
      <c r="C27" s="274" t="s">
        <v>64</v>
      </c>
      <c r="D27" s="65" t="s">
        <v>16</v>
      </c>
      <c r="E27" s="275">
        <f t="shared" si="1"/>
        <v>0.5551532472</v>
      </c>
      <c r="F27" s="62">
        <f t="shared" si="2"/>
        <v>-0.2114032472</v>
      </c>
      <c r="H27" s="94"/>
      <c r="I27" s="300"/>
      <c r="J27" s="301" t="s">
        <v>927</v>
      </c>
      <c r="K27" s="225"/>
      <c r="L27" s="302" t="s">
        <v>928</v>
      </c>
      <c r="M27" s="225"/>
      <c r="N27" s="94"/>
      <c r="O27" s="94"/>
      <c r="P27" s="303" t="s">
        <v>874</v>
      </c>
      <c r="Q27" s="225"/>
      <c r="R27" s="225"/>
      <c r="S27" s="94"/>
      <c r="T27" s="19"/>
      <c r="U27" s="19"/>
    </row>
    <row r="28" ht="15.75" customHeight="1">
      <c r="A28" s="62">
        <v>32.0</v>
      </c>
      <c r="B28" s="62">
        <v>0.4646464646464646</v>
      </c>
      <c r="C28" s="274" t="s">
        <v>64</v>
      </c>
      <c r="D28" s="65" t="s">
        <v>16</v>
      </c>
      <c r="E28" s="275">
        <f t="shared" si="1"/>
        <v>0.5796692077</v>
      </c>
      <c r="F28" s="62">
        <f t="shared" si="2"/>
        <v>-0.1150227431</v>
      </c>
      <c r="H28" s="94"/>
      <c r="I28" s="304"/>
      <c r="J28" s="305" t="s">
        <v>3</v>
      </c>
      <c r="K28" s="306" t="s">
        <v>868</v>
      </c>
      <c r="L28" s="305" t="s">
        <v>3</v>
      </c>
      <c r="M28" s="305" t="s">
        <v>868</v>
      </c>
      <c r="N28" s="94"/>
      <c r="O28" s="94"/>
      <c r="P28" s="307" t="s">
        <v>931</v>
      </c>
      <c r="Q28" s="229"/>
      <c r="R28" s="229"/>
      <c r="S28" s="94"/>
      <c r="T28" s="19"/>
      <c r="U28" s="19"/>
    </row>
    <row r="29" ht="15.75" customHeight="1">
      <c r="A29" s="62">
        <v>32.0</v>
      </c>
      <c r="B29" s="62">
        <v>0.2282608695652174</v>
      </c>
      <c r="C29" s="274" t="s">
        <v>64</v>
      </c>
      <c r="D29" s="65" t="s">
        <v>16</v>
      </c>
      <c r="E29" s="275">
        <f t="shared" si="1"/>
        <v>0.5796692077</v>
      </c>
      <c r="F29" s="62">
        <f t="shared" si="2"/>
        <v>-0.3514083382</v>
      </c>
      <c r="H29" s="94"/>
      <c r="I29" s="240" t="s">
        <v>886</v>
      </c>
      <c r="J29" s="308">
        <v>0.41447823646773524</v>
      </c>
      <c r="K29" s="309">
        <v>0.4192011025958301</v>
      </c>
      <c r="L29" s="308">
        <v>0.37911728781697707</v>
      </c>
      <c r="M29" s="308">
        <v>0.37911728781697707</v>
      </c>
      <c r="N29" s="94"/>
      <c r="O29" s="94"/>
      <c r="P29" s="310" t="s">
        <v>932</v>
      </c>
      <c r="Q29" s="232"/>
      <c r="R29" s="232"/>
      <c r="S29" s="94"/>
      <c r="T29" s="311"/>
      <c r="U29" s="311"/>
    </row>
    <row r="30" ht="15.75" customHeight="1">
      <c r="A30" s="12">
        <v>18.0</v>
      </c>
      <c r="B30" s="12">
        <v>0.45714285714285713</v>
      </c>
      <c r="C30" s="258" t="s">
        <v>15</v>
      </c>
      <c r="D30" s="14" t="s">
        <v>16</v>
      </c>
      <c r="E30" s="259">
        <f t="shared" si="1"/>
        <v>0.4080574842</v>
      </c>
      <c r="F30" s="258">
        <f t="shared" si="2"/>
        <v>0.04908537296</v>
      </c>
      <c r="H30" s="94"/>
      <c r="I30" s="94" t="s">
        <v>906</v>
      </c>
      <c r="J30" s="95">
        <v>0.02636478972264417</v>
      </c>
      <c r="K30" s="312">
        <v>0.01764335775445933</v>
      </c>
      <c r="L30" s="95">
        <v>0.027720445094834623</v>
      </c>
      <c r="M30" s="95">
        <v>0.027720445094834623</v>
      </c>
      <c r="N30" s="94"/>
      <c r="O30" s="94"/>
      <c r="P30" s="94" t="s">
        <v>882</v>
      </c>
      <c r="Q30" s="94"/>
      <c r="R30" s="94"/>
      <c r="S30" s="94"/>
      <c r="T30" s="19"/>
      <c r="U30" s="19"/>
    </row>
    <row r="31" ht="15.75" customHeight="1">
      <c r="A31" s="12">
        <v>24.0</v>
      </c>
      <c r="B31" s="260">
        <v>0.409395973</v>
      </c>
      <c r="C31" s="258" t="s">
        <v>15</v>
      </c>
      <c r="D31" s="14" t="s">
        <v>16</v>
      </c>
      <c r="E31" s="259">
        <f t="shared" si="1"/>
        <v>0.4816053657</v>
      </c>
      <c r="F31" s="258">
        <f t="shared" si="2"/>
        <v>-0.0722093927</v>
      </c>
      <c r="H31" s="94"/>
      <c r="I31" s="94" t="s">
        <v>907</v>
      </c>
      <c r="J31" s="95">
        <v>0.4145299145299145</v>
      </c>
      <c r="K31" s="312">
        <v>0.4141864743105277</v>
      </c>
      <c r="L31" s="95">
        <v>0.37652439024390244</v>
      </c>
      <c r="M31" s="95">
        <v>0.37652439024390244</v>
      </c>
      <c r="N31" s="94"/>
      <c r="O31" s="94"/>
      <c r="P31" s="94" t="s">
        <v>883</v>
      </c>
      <c r="Q31" s="94"/>
      <c r="R31" s="94"/>
      <c r="S31" s="94"/>
      <c r="T31" s="19"/>
      <c r="U31" s="19"/>
    </row>
    <row r="32" ht="15.75" customHeight="1">
      <c r="A32" s="12">
        <v>26.0</v>
      </c>
      <c r="B32" s="12">
        <v>0.6240601503759399</v>
      </c>
      <c r="C32" s="258" t="s">
        <v>15</v>
      </c>
      <c r="D32" s="14" t="s">
        <v>16</v>
      </c>
      <c r="E32" s="259">
        <f t="shared" si="1"/>
        <v>0.5061213262</v>
      </c>
      <c r="F32" s="258">
        <f t="shared" si="2"/>
        <v>0.1179388242</v>
      </c>
      <c r="H32" s="94"/>
      <c r="I32" s="94" t="s">
        <v>908</v>
      </c>
      <c r="J32" s="94">
        <v>0.5</v>
      </c>
      <c r="K32" s="167">
        <v>0.4816053657018178</v>
      </c>
      <c r="L32" s="94" t="e">
        <v>#N/A</v>
      </c>
      <c r="M32" s="94" t="e">
        <v>#N/A</v>
      </c>
      <c r="N32" s="94"/>
      <c r="O32" s="94"/>
      <c r="P32" s="236"/>
      <c r="Q32" s="236" t="s">
        <v>928</v>
      </c>
      <c r="R32" s="236" t="s">
        <v>927</v>
      </c>
      <c r="S32" s="94"/>
      <c r="T32" s="19"/>
      <c r="U32" s="19"/>
    </row>
    <row r="33" ht="15.75" customHeight="1">
      <c r="A33" s="32">
        <v>3.0</v>
      </c>
      <c r="B33" s="32">
        <v>0.6615384615384615</v>
      </c>
      <c r="C33" s="32" t="s">
        <v>29</v>
      </c>
      <c r="D33" s="33" t="s">
        <v>16</v>
      </c>
      <c r="E33" s="32">
        <f t="shared" si="1"/>
        <v>0.2241877804</v>
      </c>
      <c r="F33" s="32">
        <f t="shared" si="2"/>
        <v>0.4373506811</v>
      </c>
      <c r="H33" s="94"/>
      <c r="I33" s="240" t="s">
        <v>909</v>
      </c>
      <c r="J33" s="308">
        <v>0.17488423037325784</v>
      </c>
      <c r="K33" s="309">
        <v>0.11703279542709798</v>
      </c>
      <c r="L33" s="308">
        <v>0.1838766308024285</v>
      </c>
      <c r="M33" s="308">
        <v>0.1838766308024285</v>
      </c>
      <c r="N33" s="94"/>
      <c r="O33" s="94"/>
      <c r="P33" s="313" t="s">
        <v>886</v>
      </c>
      <c r="Q33" s="240">
        <v>0.37911728781697707</v>
      </c>
      <c r="R33" s="240">
        <v>0.41447823646773524</v>
      </c>
      <c r="S33" s="94"/>
      <c r="T33" s="19"/>
      <c r="U33" s="19"/>
    </row>
    <row r="34" ht="15.75" customHeight="1">
      <c r="A34" s="32">
        <v>3.0</v>
      </c>
      <c r="B34" s="32">
        <v>0.5</v>
      </c>
      <c r="C34" s="32" t="s">
        <v>29</v>
      </c>
      <c r="D34" s="33" t="s">
        <v>16</v>
      </c>
      <c r="E34" s="32">
        <f t="shared" si="1"/>
        <v>0.2241877804</v>
      </c>
      <c r="F34" s="32">
        <f t="shared" si="2"/>
        <v>0.2758122196</v>
      </c>
      <c r="H34" s="94"/>
      <c r="I34" s="240" t="s">
        <v>910</v>
      </c>
      <c r="J34" s="308">
        <v>0.030584494033246725</v>
      </c>
      <c r="K34" s="309">
        <v>0.013696675205480966</v>
      </c>
      <c r="L34" s="308">
        <v>0.0338106153552526</v>
      </c>
      <c r="M34" s="308">
        <v>0.0338106153552526</v>
      </c>
      <c r="N34" s="94"/>
      <c r="O34" s="94"/>
      <c r="P34" s="313" t="s">
        <v>887</v>
      </c>
      <c r="Q34" s="240">
        <v>0.0338106153552526</v>
      </c>
      <c r="R34" s="240">
        <v>0.030584494033246725</v>
      </c>
      <c r="S34" s="94"/>
      <c r="T34" s="19"/>
      <c r="U34" s="19"/>
    </row>
    <row r="35" ht="15.75" customHeight="1">
      <c r="A35" s="32">
        <v>3.0</v>
      </c>
      <c r="B35" s="32">
        <v>0.631578947368421</v>
      </c>
      <c r="C35" s="32" t="s">
        <v>29</v>
      </c>
      <c r="D35" s="33" t="s">
        <v>16</v>
      </c>
      <c r="E35" s="32">
        <f t="shared" si="1"/>
        <v>0.2241877804</v>
      </c>
      <c r="F35" s="32">
        <f t="shared" si="2"/>
        <v>0.407391167</v>
      </c>
      <c r="H35" s="94"/>
      <c r="I35" s="94" t="s">
        <v>911</v>
      </c>
      <c r="J35" s="95">
        <v>-0.05705337137836697</v>
      </c>
      <c r="K35" s="312">
        <v>-0.6939806054848385</v>
      </c>
      <c r="L35" s="95">
        <v>-0.5786895256718916</v>
      </c>
      <c r="M35" s="95">
        <v>-0.5786895256718916</v>
      </c>
      <c r="N35" s="94"/>
      <c r="O35" s="94"/>
      <c r="P35" s="314" t="s">
        <v>888</v>
      </c>
      <c r="Q35" s="94">
        <v>44.0</v>
      </c>
      <c r="R35" s="94">
        <v>44.0</v>
      </c>
      <c r="S35" s="94"/>
      <c r="T35" s="19"/>
      <c r="U35" s="19"/>
    </row>
    <row r="36" ht="15.75" customHeight="1">
      <c r="A36" s="57">
        <v>2.0</v>
      </c>
      <c r="B36" s="57">
        <v>0.03846153846153846</v>
      </c>
      <c r="C36" s="251" t="s">
        <v>29</v>
      </c>
      <c r="D36" s="60" t="s">
        <v>16</v>
      </c>
      <c r="E36" s="252">
        <f t="shared" si="1"/>
        <v>0.2119298001</v>
      </c>
      <c r="F36" s="57">
        <f t="shared" si="2"/>
        <v>-0.1734682617</v>
      </c>
      <c r="H36" s="94"/>
      <c r="I36" s="94" t="s">
        <v>912</v>
      </c>
      <c r="J36" s="95">
        <v>-0.07545612345112332</v>
      </c>
      <c r="K36" s="312">
        <v>-0.08557774985859239</v>
      </c>
      <c r="L36" s="95">
        <v>-0.07512637324752625</v>
      </c>
      <c r="M36" s="95">
        <v>-0.07512637324752625</v>
      </c>
      <c r="N36" s="94"/>
      <c r="O36" s="94"/>
      <c r="P36" s="314" t="s">
        <v>890</v>
      </c>
      <c r="Q36" s="94">
        <v>43.0</v>
      </c>
      <c r="R36" s="94">
        <v>43.0</v>
      </c>
      <c r="S36" s="94"/>
      <c r="T36" s="19"/>
      <c r="U36" s="19"/>
    </row>
    <row r="37" ht="15.75" customHeight="1">
      <c r="A37" s="57">
        <v>4.0</v>
      </c>
      <c r="B37" s="57">
        <v>0.1558441558441558</v>
      </c>
      <c r="C37" s="251" t="s">
        <v>29</v>
      </c>
      <c r="D37" s="60" t="s">
        <v>16</v>
      </c>
      <c r="E37" s="252">
        <f t="shared" si="1"/>
        <v>0.2364457606</v>
      </c>
      <c r="F37" s="57">
        <f t="shared" si="2"/>
        <v>-0.0806016048</v>
      </c>
      <c r="H37" s="94"/>
      <c r="I37" s="94" t="s">
        <v>913</v>
      </c>
      <c r="J37" s="95">
        <v>0.7490384615384615</v>
      </c>
      <c r="K37" s="312">
        <v>0.41677132860070254</v>
      </c>
      <c r="L37" s="95">
        <v>0.7301587301587301</v>
      </c>
      <c r="M37" s="95">
        <v>0.7301587301587301</v>
      </c>
      <c r="N37" s="94"/>
      <c r="O37" s="94"/>
      <c r="P37" s="313" t="s">
        <v>20</v>
      </c>
      <c r="Q37" s="244">
        <v>1.1054822524936634</v>
      </c>
      <c r="R37" s="94"/>
      <c r="S37" s="94"/>
      <c r="T37" s="19"/>
      <c r="U37" s="19"/>
    </row>
    <row r="38" ht="15.75" customHeight="1">
      <c r="A38" s="57">
        <v>6.0</v>
      </c>
      <c r="B38" s="57">
        <v>0.08108108108108109</v>
      </c>
      <c r="C38" s="251" t="s">
        <v>29</v>
      </c>
      <c r="D38" s="60" t="s">
        <v>16</v>
      </c>
      <c r="E38" s="252">
        <f t="shared" si="1"/>
        <v>0.2609617211</v>
      </c>
      <c r="F38" s="57">
        <f t="shared" si="2"/>
        <v>-0.1798806401</v>
      </c>
      <c r="H38" s="94"/>
      <c r="I38" s="94" t="s">
        <v>914</v>
      </c>
      <c r="J38" s="95">
        <v>0.03846153846153846</v>
      </c>
      <c r="K38" s="312">
        <v>0.21192980013665733</v>
      </c>
      <c r="L38" s="95">
        <v>0.0</v>
      </c>
      <c r="M38" s="95">
        <v>0.0</v>
      </c>
      <c r="N38" s="94"/>
      <c r="O38" s="94"/>
      <c r="P38" s="313" t="s">
        <v>892</v>
      </c>
      <c r="Q38" s="240">
        <v>0.3719014464110911</v>
      </c>
      <c r="R38" s="94"/>
      <c r="S38" s="94"/>
      <c r="T38" s="19"/>
      <c r="U38" s="19"/>
    </row>
    <row r="39" ht="15.75" customHeight="1">
      <c r="A39" s="57">
        <v>7.0</v>
      </c>
      <c r="B39" s="57">
        <v>0.05319148936170213</v>
      </c>
      <c r="C39" s="251" t="s">
        <v>29</v>
      </c>
      <c r="D39" s="60" t="s">
        <v>16</v>
      </c>
      <c r="E39" s="252">
        <f t="shared" si="1"/>
        <v>0.2732197014</v>
      </c>
      <c r="F39" s="57">
        <f t="shared" si="2"/>
        <v>-0.220028212</v>
      </c>
      <c r="H39" s="94"/>
      <c r="I39" s="94" t="s">
        <v>915</v>
      </c>
      <c r="J39" s="95">
        <v>0.7875</v>
      </c>
      <c r="K39" s="312">
        <v>0.6287011287373598</v>
      </c>
      <c r="L39" s="95">
        <v>0.7301587301587301</v>
      </c>
      <c r="M39" s="95">
        <v>0.7301587301587301</v>
      </c>
      <c r="N39" s="94"/>
      <c r="O39" s="94"/>
      <c r="P39" s="315" t="s">
        <v>894</v>
      </c>
      <c r="Q39" s="246">
        <v>1.6607437442655069</v>
      </c>
      <c r="R39" s="316"/>
      <c r="S39" s="94"/>
      <c r="T39" s="19"/>
      <c r="U39" s="19"/>
    </row>
    <row r="40" ht="15.75" customHeight="1">
      <c r="A40" s="57">
        <v>11.0</v>
      </c>
      <c r="B40" s="57">
        <v>0.4188034188034188</v>
      </c>
      <c r="C40" s="251" t="s">
        <v>29</v>
      </c>
      <c r="D40" s="60" t="s">
        <v>16</v>
      </c>
      <c r="E40" s="252">
        <f t="shared" si="1"/>
        <v>0.3222516224</v>
      </c>
      <c r="F40" s="57">
        <f t="shared" si="2"/>
        <v>0.09655179639</v>
      </c>
      <c r="H40" s="94"/>
      <c r="I40" s="94" t="s">
        <v>916</v>
      </c>
      <c r="J40" s="95">
        <v>18.23704240458035</v>
      </c>
      <c r="K40" s="312">
        <v>18.444848514216524</v>
      </c>
      <c r="L40" s="95">
        <v>16.68116066394699</v>
      </c>
      <c r="M40" s="95">
        <v>16.68116066394699</v>
      </c>
      <c r="N40" s="94"/>
      <c r="O40" s="94"/>
      <c r="P40" s="240" t="s">
        <v>896</v>
      </c>
      <c r="Q40" s="240"/>
      <c r="R40" s="240"/>
      <c r="S40" s="94"/>
      <c r="T40" s="19"/>
      <c r="U40" s="19"/>
    </row>
    <row r="41" ht="15.75" customHeight="1">
      <c r="A41" s="57">
        <v>14.0</v>
      </c>
      <c r="B41" s="57">
        <v>0.2916666666666667</v>
      </c>
      <c r="C41" s="251" t="s">
        <v>29</v>
      </c>
      <c r="D41" s="60" t="s">
        <v>16</v>
      </c>
      <c r="E41" s="252">
        <f t="shared" si="1"/>
        <v>0.3590255632</v>
      </c>
      <c r="F41" s="57">
        <f t="shared" si="2"/>
        <v>-0.06735889651</v>
      </c>
      <c r="H41" s="94"/>
      <c r="I41" s="317" t="s">
        <v>917</v>
      </c>
      <c r="J41" s="317">
        <v>44.0</v>
      </c>
      <c r="K41" s="318">
        <v>44.0</v>
      </c>
      <c r="L41" s="317">
        <v>44.0</v>
      </c>
      <c r="M41" s="317">
        <v>44.0</v>
      </c>
      <c r="N41" s="94"/>
      <c r="O41" s="94"/>
      <c r="P41" s="253" t="s">
        <v>898</v>
      </c>
      <c r="Q41" s="232"/>
      <c r="R41" s="94"/>
      <c r="S41" s="94"/>
    </row>
    <row r="42" ht="15.75" customHeight="1">
      <c r="A42" s="57">
        <v>22.0</v>
      </c>
      <c r="B42" s="57">
        <v>0.3608247422680412</v>
      </c>
      <c r="C42" s="251" t="s">
        <v>29</v>
      </c>
      <c r="D42" s="60" t="s">
        <v>16</v>
      </c>
      <c r="E42" s="252">
        <f t="shared" si="1"/>
        <v>0.4570894052</v>
      </c>
      <c r="F42" s="57">
        <f t="shared" si="2"/>
        <v>-0.09626466293</v>
      </c>
      <c r="H42" s="94"/>
      <c r="I42" s="94"/>
      <c r="J42" s="94">
        <v>-1.5057364057031627E-183</v>
      </c>
      <c r="K42" s="94">
        <v>-1.5057364057031627E-183</v>
      </c>
      <c r="L42" s="94">
        <v>-1.5057364057031627E-183</v>
      </c>
      <c r="M42" s="94">
        <v>-1.5057364057031627E-183</v>
      </c>
      <c r="N42" s="94"/>
      <c r="O42" s="94"/>
      <c r="P42" s="94"/>
      <c r="Q42" s="94"/>
      <c r="R42" s="94"/>
      <c r="S42" s="94"/>
    </row>
    <row r="43" ht="15.75" customHeight="1">
      <c r="A43" s="57">
        <v>27.0</v>
      </c>
      <c r="B43" s="57">
        <v>0.4888888888888889</v>
      </c>
      <c r="C43" s="251" t="s">
        <v>29</v>
      </c>
      <c r="D43" s="60" t="s">
        <v>16</v>
      </c>
      <c r="E43" s="252">
        <f t="shared" si="1"/>
        <v>0.5183793065</v>
      </c>
      <c r="F43" s="57">
        <f t="shared" si="2"/>
        <v>-0.02949041757</v>
      </c>
      <c r="H43" s="94"/>
      <c r="I43" s="94"/>
      <c r="J43" s="94"/>
      <c r="K43" s="94"/>
      <c r="L43" s="94"/>
      <c r="M43" s="94"/>
      <c r="N43" s="94"/>
      <c r="O43" s="94"/>
      <c r="P43" s="94"/>
      <c r="Q43" s="94"/>
      <c r="R43" s="94"/>
      <c r="S43" s="94"/>
    </row>
    <row r="44" ht="15.75" customHeight="1">
      <c r="A44" s="57">
        <v>32.0</v>
      </c>
      <c r="B44" s="57">
        <v>0.495575221238938</v>
      </c>
      <c r="C44" s="251" t="s">
        <v>29</v>
      </c>
      <c r="D44" s="60" t="s">
        <v>16</v>
      </c>
      <c r="E44" s="252">
        <f t="shared" si="1"/>
        <v>0.5796692077</v>
      </c>
      <c r="F44" s="57">
        <f t="shared" si="2"/>
        <v>-0.08409398649</v>
      </c>
      <c r="H44" s="94"/>
      <c r="I44" s="94"/>
      <c r="J44" s="94"/>
      <c r="K44" s="94"/>
      <c r="L44" s="94"/>
      <c r="M44" s="94"/>
      <c r="N44" s="94"/>
      <c r="O44" s="94"/>
      <c r="P44" s="94"/>
      <c r="Q44" s="94"/>
      <c r="R44" s="94"/>
      <c r="S44" s="94"/>
    </row>
    <row r="45" ht="15.75" customHeight="1">
      <c r="A45" s="57">
        <v>36.0</v>
      </c>
      <c r="B45" s="57">
        <v>0.711764705882353</v>
      </c>
      <c r="C45" s="251" t="s">
        <v>29</v>
      </c>
      <c r="D45" s="60" t="s">
        <v>16</v>
      </c>
      <c r="E45" s="252">
        <f t="shared" si="1"/>
        <v>0.6287011287</v>
      </c>
      <c r="F45" s="57">
        <f t="shared" si="2"/>
        <v>0.08306357714</v>
      </c>
      <c r="H45" s="94"/>
      <c r="I45" s="94"/>
      <c r="J45" s="94"/>
      <c r="K45" s="94"/>
      <c r="L45" s="94"/>
      <c r="M45" s="94"/>
      <c r="N45" s="94"/>
      <c r="O45" s="94"/>
      <c r="P45" s="94"/>
      <c r="Q45" s="94"/>
      <c r="R45" s="94"/>
      <c r="S45" s="94"/>
    </row>
    <row r="46" ht="15.75" customHeight="1">
      <c r="A46" s="71">
        <v>1.0</v>
      </c>
      <c r="B46" s="71">
        <v>0.05882352941176471</v>
      </c>
      <c r="C46" s="71" t="s">
        <v>15</v>
      </c>
      <c r="D46" s="72" t="s">
        <v>30</v>
      </c>
      <c r="E46" s="271">
        <f t="shared" si="1"/>
        <v>0.1996718199</v>
      </c>
      <c r="F46" s="71">
        <f t="shared" si="2"/>
        <v>-0.1408482905</v>
      </c>
      <c r="H46" s="94"/>
      <c r="I46" s="94"/>
      <c r="J46" s="94"/>
      <c r="K46" s="94"/>
      <c r="L46" s="94"/>
      <c r="M46" s="94"/>
      <c r="N46" s="94"/>
      <c r="O46" s="94"/>
      <c r="P46" s="94"/>
      <c r="Q46" s="94"/>
      <c r="R46" s="94"/>
      <c r="S46" s="94"/>
    </row>
    <row r="47" ht="15.75" customHeight="1">
      <c r="A47" s="71">
        <v>4.0</v>
      </c>
      <c r="B47" s="272">
        <v>0.1</v>
      </c>
      <c r="C47" s="71" t="s">
        <v>15</v>
      </c>
      <c r="D47" s="72" t="s">
        <v>30</v>
      </c>
      <c r="E47" s="271">
        <f t="shared" si="1"/>
        <v>0.2364457606</v>
      </c>
      <c r="F47" s="71">
        <f t="shared" si="2"/>
        <v>-0.1364457606</v>
      </c>
      <c r="H47" s="94"/>
      <c r="I47" s="94"/>
      <c r="J47" s="94"/>
      <c r="K47" s="94"/>
      <c r="L47" s="94"/>
      <c r="M47" s="94"/>
      <c r="N47" s="94"/>
      <c r="O47" s="94"/>
      <c r="P47" s="94"/>
      <c r="Q47" s="94"/>
      <c r="R47" s="94"/>
      <c r="S47" s="94"/>
    </row>
    <row r="48" ht="15.75" customHeight="1">
      <c r="A48" s="71">
        <v>4.0</v>
      </c>
      <c r="B48" s="272">
        <v>0.1948051948051948</v>
      </c>
      <c r="C48" s="71" t="s">
        <v>15</v>
      </c>
      <c r="D48" s="72" t="s">
        <v>30</v>
      </c>
      <c r="E48" s="271">
        <f t="shared" si="1"/>
        <v>0.2364457606</v>
      </c>
      <c r="F48" s="71">
        <f t="shared" si="2"/>
        <v>-0.04164056584</v>
      </c>
      <c r="H48" s="94"/>
      <c r="I48" s="94"/>
      <c r="J48" s="94"/>
      <c r="K48" s="94"/>
      <c r="L48" s="94"/>
      <c r="M48" s="94"/>
      <c r="N48" s="94"/>
      <c r="O48" s="94"/>
      <c r="P48" s="94"/>
      <c r="Q48" s="94"/>
      <c r="R48" s="94"/>
      <c r="S48" s="94"/>
    </row>
    <row r="49" ht="15.75" customHeight="1">
      <c r="A49" s="71">
        <v>7.9</v>
      </c>
      <c r="B49" s="71">
        <v>0.3181818181818182</v>
      </c>
      <c r="C49" s="71" t="s">
        <v>15</v>
      </c>
      <c r="D49" s="72" t="s">
        <v>30</v>
      </c>
      <c r="E49" s="271">
        <f t="shared" si="1"/>
        <v>0.2842518836</v>
      </c>
      <c r="F49" s="71">
        <f t="shared" si="2"/>
        <v>0.03392993455</v>
      </c>
      <c r="H49" s="94"/>
      <c r="I49" s="94"/>
      <c r="J49" s="94"/>
      <c r="K49" s="94"/>
      <c r="L49" s="94"/>
      <c r="M49" s="94"/>
      <c r="N49" s="94"/>
      <c r="O49" s="94"/>
      <c r="P49" s="94"/>
      <c r="Q49" s="94"/>
      <c r="R49" s="94"/>
      <c r="S49" s="94"/>
    </row>
    <row r="50" ht="15.75" customHeight="1">
      <c r="A50" s="71">
        <v>8.0</v>
      </c>
      <c r="B50" s="71">
        <v>0.2236842105263158</v>
      </c>
      <c r="C50" s="71" t="s">
        <v>15</v>
      </c>
      <c r="D50" s="72" t="s">
        <v>30</v>
      </c>
      <c r="E50" s="271">
        <f t="shared" si="1"/>
        <v>0.2854776817</v>
      </c>
      <c r="F50" s="71">
        <f t="shared" si="2"/>
        <v>-0.06179347113</v>
      </c>
      <c r="H50" s="94"/>
      <c r="I50" s="94"/>
      <c r="J50" s="94"/>
      <c r="K50" s="94"/>
      <c r="L50" s="94"/>
      <c r="M50" s="94"/>
      <c r="N50" s="94"/>
      <c r="O50" s="94"/>
      <c r="P50" s="94"/>
      <c r="Q50" s="94"/>
      <c r="R50" s="94"/>
      <c r="S50" s="94"/>
    </row>
    <row r="51" ht="15.75" customHeight="1">
      <c r="A51" s="71">
        <v>9.0</v>
      </c>
      <c r="B51" s="71">
        <v>0.06862745098039216</v>
      </c>
      <c r="C51" s="71" t="s">
        <v>15</v>
      </c>
      <c r="D51" s="72" t="s">
        <v>30</v>
      </c>
      <c r="E51" s="271">
        <f t="shared" si="1"/>
        <v>0.2977356619</v>
      </c>
      <c r="F51" s="71">
        <f t="shared" si="2"/>
        <v>-0.2291082109</v>
      </c>
      <c r="H51" s="94"/>
      <c r="I51" s="94"/>
      <c r="J51" s="94"/>
      <c r="K51" s="94"/>
      <c r="L51" s="94"/>
      <c r="M51" s="94"/>
      <c r="N51" s="94"/>
      <c r="O51" s="94"/>
      <c r="P51" s="94"/>
      <c r="Q51" s="94"/>
      <c r="R51" s="94"/>
      <c r="S51" s="94"/>
    </row>
    <row r="52" ht="15.75" customHeight="1">
      <c r="A52" s="71">
        <v>9.0</v>
      </c>
      <c r="B52" s="71">
        <v>0.5494505494505495</v>
      </c>
      <c r="C52" s="71" t="s">
        <v>15</v>
      </c>
      <c r="D52" s="72" t="s">
        <v>30</v>
      </c>
      <c r="E52" s="271">
        <f t="shared" si="1"/>
        <v>0.2977356619</v>
      </c>
      <c r="F52" s="71">
        <f t="shared" si="2"/>
        <v>0.2517148875</v>
      </c>
      <c r="H52" s="94"/>
      <c r="I52" s="94"/>
      <c r="J52" s="94"/>
      <c r="K52" s="94"/>
      <c r="L52" s="94"/>
      <c r="M52" s="94"/>
      <c r="N52" s="94"/>
      <c r="O52" s="94"/>
      <c r="P52" s="94"/>
      <c r="Q52" s="94"/>
      <c r="R52" s="94"/>
      <c r="S52" s="94"/>
    </row>
    <row r="53" ht="15.75" customHeight="1">
      <c r="A53" s="71">
        <v>9.2</v>
      </c>
      <c r="B53" s="71">
        <v>0.3780487804878049</v>
      </c>
      <c r="C53" s="71" t="s">
        <v>15</v>
      </c>
      <c r="D53" s="72" t="s">
        <v>30</v>
      </c>
      <c r="E53" s="271">
        <f t="shared" si="1"/>
        <v>0.300187258</v>
      </c>
      <c r="F53" s="71">
        <f t="shared" si="2"/>
        <v>0.07786152253</v>
      </c>
      <c r="H53" s="94"/>
      <c r="I53" s="94"/>
      <c r="J53" s="94"/>
      <c r="K53" s="94"/>
      <c r="L53" s="94"/>
      <c r="M53" s="94"/>
      <c r="N53" s="94"/>
      <c r="O53" s="94"/>
      <c r="P53" s="94"/>
      <c r="Q53" s="94"/>
      <c r="R53" s="94"/>
      <c r="S53" s="94"/>
    </row>
    <row r="54" ht="15.75" customHeight="1">
      <c r="A54" s="71">
        <v>12.6</v>
      </c>
      <c r="B54" s="272">
        <v>0.35</v>
      </c>
      <c r="C54" s="71" t="s">
        <v>15</v>
      </c>
      <c r="D54" s="72" t="s">
        <v>30</v>
      </c>
      <c r="E54" s="271">
        <f t="shared" si="1"/>
        <v>0.3418643908</v>
      </c>
      <c r="F54" s="71">
        <f t="shared" si="2"/>
        <v>0.008135609182</v>
      </c>
      <c r="H54" s="94"/>
      <c r="I54" s="94"/>
      <c r="J54" s="94"/>
      <c r="K54" s="94"/>
      <c r="L54" s="94"/>
      <c r="M54" s="94"/>
      <c r="N54" s="94"/>
      <c r="O54" s="94"/>
      <c r="P54" s="94"/>
      <c r="Q54" s="94"/>
      <c r="R54" s="94"/>
      <c r="S54" s="94"/>
    </row>
    <row r="55" ht="15.75" customHeight="1">
      <c r="A55" s="71">
        <v>13.0</v>
      </c>
      <c r="B55" s="71">
        <v>0.2022471910112359</v>
      </c>
      <c r="C55" s="71" t="s">
        <v>15</v>
      </c>
      <c r="D55" s="72" t="s">
        <v>30</v>
      </c>
      <c r="E55" s="271">
        <f t="shared" si="1"/>
        <v>0.3467675829</v>
      </c>
      <c r="F55" s="71">
        <f t="shared" si="2"/>
        <v>-0.1445203919</v>
      </c>
      <c r="H55" s="94"/>
      <c r="I55" s="94"/>
      <c r="J55" s="94"/>
      <c r="K55" s="94"/>
      <c r="L55" s="94"/>
      <c r="M55" s="94"/>
      <c r="N55" s="94"/>
      <c r="O55" s="94"/>
      <c r="P55" s="94"/>
      <c r="Q55" s="94"/>
      <c r="R55" s="94"/>
      <c r="S55" s="94"/>
    </row>
    <row r="56" ht="15.75" customHeight="1">
      <c r="A56" s="71">
        <v>13.1</v>
      </c>
      <c r="B56" s="71">
        <v>0.4507042253521127</v>
      </c>
      <c r="C56" s="71" t="s">
        <v>15</v>
      </c>
      <c r="D56" s="72" t="s">
        <v>30</v>
      </c>
      <c r="E56" s="271">
        <f t="shared" si="1"/>
        <v>0.3479933809</v>
      </c>
      <c r="F56" s="71">
        <f t="shared" si="2"/>
        <v>0.1027108444</v>
      </c>
      <c r="H56" s="94"/>
      <c r="I56" s="94"/>
      <c r="J56" s="94"/>
      <c r="K56" s="94"/>
      <c r="L56" s="94"/>
      <c r="M56" s="94"/>
      <c r="N56" s="94"/>
      <c r="O56" s="94"/>
      <c r="P56" s="94"/>
      <c r="Q56" s="94"/>
      <c r="R56" s="94"/>
      <c r="S56" s="94"/>
    </row>
    <row r="57" ht="15.75" customHeight="1">
      <c r="A57" s="71">
        <v>13.7</v>
      </c>
      <c r="B57" s="272">
        <v>0.4745762711864407</v>
      </c>
      <c r="C57" s="71" t="s">
        <v>15</v>
      </c>
      <c r="D57" s="72" t="s">
        <v>30</v>
      </c>
      <c r="E57" s="271">
        <f t="shared" si="1"/>
        <v>0.3553481691</v>
      </c>
      <c r="F57" s="71">
        <f t="shared" si="2"/>
        <v>0.1192281021</v>
      </c>
      <c r="H57" s="94"/>
      <c r="I57" s="94"/>
      <c r="J57" s="94"/>
      <c r="K57" s="94"/>
      <c r="L57" s="94"/>
      <c r="M57" s="94"/>
      <c r="N57" s="94"/>
      <c r="O57" s="94"/>
      <c r="P57" s="94"/>
      <c r="Q57" s="94"/>
      <c r="R57" s="94"/>
      <c r="S57" s="94"/>
    </row>
    <row r="58" ht="15.75" customHeight="1">
      <c r="A58" s="71">
        <v>14.5</v>
      </c>
      <c r="B58" s="71">
        <v>0.3518518518518519</v>
      </c>
      <c r="C58" s="71" t="s">
        <v>15</v>
      </c>
      <c r="D58" s="72" t="s">
        <v>30</v>
      </c>
      <c r="E58" s="271">
        <f t="shared" si="1"/>
        <v>0.3651545533</v>
      </c>
      <c r="F58" s="71">
        <f t="shared" si="2"/>
        <v>-0.01330270145</v>
      </c>
      <c r="H58" s="94"/>
      <c r="I58" s="94"/>
      <c r="J58" s="94"/>
      <c r="K58" s="94"/>
      <c r="L58" s="94"/>
      <c r="M58" s="94"/>
      <c r="N58" s="94"/>
      <c r="O58" s="94"/>
      <c r="P58" s="94"/>
      <c r="Q58" s="94"/>
      <c r="R58" s="94"/>
      <c r="S58" s="94"/>
    </row>
    <row r="59" ht="15.75" customHeight="1">
      <c r="A59" s="71">
        <v>15.1</v>
      </c>
      <c r="B59" s="71">
        <v>0.4487179487179487</v>
      </c>
      <c r="C59" s="71" t="s">
        <v>15</v>
      </c>
      <c r="D59" s="72" t="s">
        <v>30</v>
      </c>
      <c r="E59" s="271">
        <f t="shared" si="1"/>
        <v>0.3725093415</v>
      </c>
      <c r="F59" s="71">
        <f t="shared" si="2"/>
        <v>0.07620860727</v>
      </c>
    </row>
    <row r="60" ht="15.75" customHeight="1">
      <c r="A60" s="71">
        <v>15.5</v>
      </c>
      <c r="B60" s="71">
        <v>0.6727272727272727</v>
      </c>
      <c r="C60" s="71" t="s">
        <v>15</v>
      </c>
      <c r="D60" s="72" t="s">
        <v>30</v>
      </c>
      <c r="E60" s="271">
        <f t="shared" si="1"/>
        <v>0.3774125336</v>
      </c>
      <c r="F60" s="71">
        <f t="shared" si="2"/>
        <v>0.2953147392</v>
      </c>
    </row>
    <row r="61" ht="15.75" customHeight="1">
      <c r="A61" s="71">
        <v>16.2</v>
      </c>
      <c r="B61" s="71">
        <v>0.5135135135135135</v>
      </c>
      <c r="C61" s="71" t="s">
        <v>15</v>
      </c>
      <c r="D61" s="72" t="s">
        <v>30</v>
      </c>
      <c r="E61" s="271">
        <f t="shared" si="1"/>
        <v>0.3859931197</v>
      </c>
      <c r="F61" s="71">
        <f t="shared" si="2"/>
        <v>0.1275203938</v>
      </c>
    </row>
    <row r="62" ht="15.75" customHeight="1">
      <c r="A62" s="71">
        <v>16.6</v>
      </c>
      <c r="B62" s="71">
        <v>0.4166666666666667</v>
      </c>
      <c r="C62" s="71" t="s">
        <v>15</v>
      </c>
      <c r="D62" s="72" t="s">
        <v>30</v>
      </c>
      <c r="E62" s="271">
        <f t="shared" si="1"/>
        <v>0.3908963118</v>
      </c>
      <c r="F62" s="71">
        <f t="shared" si="2"/>
        <v>0.02577035484</v>
      </c>
    </row>
    <row r="63" ht="15.75" customHeight="1">
      <c r="A63" s="71">
        <v>17.0</v>
      </c>
      <c r="B63" s="71">
        <v>0.3693693693693694</v>
      </c>
      <c r="C63" s="71" t="s">
        <v>15</v>
      </c>
      <c r="D63" s="72" t="s">
        <v>30</v>
      </c>
      <c r="E63" s="271">
        <f t="shared" si="1"/>
        <v>0.3957995039</v>
      </c>
      <c r="F63" s="71">
        <f t="shared" si="2"/>
        <v>-0.02643013456</v>
      </c>
    </row>
    <row r="64" ht="15.75" customHeight="1">
      <c r="A64" s="71">
        <v>20.0</v>
      </c>
      <c r="B64" s="71">
        <v>0.3953488372093023</v>
      </c>
      <c r="C64" s="71" t="s">
        <v>15</v>
      </c>
      <c r="D64" s="72" t="s">
        <v>30</v>
      </c>
      <c r="E64" s="271">
        <f t="shared" si="1"/>
        <v>0.4325734447</v>
      </c>
      <c r="F64" s="71">
        <f t="shared" si="2"/>
        <v>-0.03722460748</v>
      </c>
    </row>
    <row r="65" ht="15.75" customHeight="1">
      <c r="A65" s="71">
        <v>20.2</v>
      </c>
      <c r="B65" s="71">
        <v>0.5111111111111111</v>
      </c>
      <c r="C65" s="71" t="s">
        <v>15</v>
      </c>
      <c r="D65" s="72" t="s">
        <v>30</v>
      </c>
      <c r="E65" s="271">
        <f t="shared" si="1"/>
        <v>0.4350250407</v>
      </c>
      <c r="F65" s="71">
        <f t="shared" si="2"/>
        <v>0.07608607037</v>
      </c>
    </row>
    <row r="66" ht="15.75" customHeight="1">
      <c r="A66" s="71">
        <v>23.5</v>
      </c>
      <c r="B66" s="71">
        <v>0.5434782608695652</v>
      </c>
      <c r="C66" s="71" t="s">
        <v>15</v>
      </c>
      <c r="D66" s="72" t="s">
        <v>30</v>
      </c>
      <c r="E66" s="271">
        <f t="shared" si="1"/>
        <v>0.4754763756</v>
      </c>
      <c r="F66" s="71">
        <f t="shared" si="2"/>
        <v>0.06800188529</v>
      </c>
    </row>
    <row r="67" ht="15.75" customHeight="1">
      <c r="A67" s="71">
        <v>26.0</v>
      </c>
      <c r="B67" s="71">
        <v>0.6162790697674418</v>
      </c>
      <c r="C67" s="71" t="s">
        <v>15</v>
      </c>
      <c r="D67" s="72" t="s">
        <v>30</v>
      </c>
      <c r="E67" s="271">
        <f t="shared" si="1"/>
        <v>0.5061213262</v>
      </c>
      <c r="F67" s="71">
        <f t="shared" si="2"/>
        <v>0.1101577436</v>
      </c>
    </row>
    <row r="68" ht="15.75" customHeight="1">
      <c r="A68" s="71">
        <v>26.1</v>
      </c>
      <c r="B68" s="71">
        <v>0.7301587301587301</v>
      </c>
      <c r="C68" s="71" t="s">
        <v>15</v>
      </c>
      <c r="D68" s="72" t="s">
        <v>30</v>
      </c>
      <c r="E68" s="271">
        <f t="shared" si="1"/>
        <v>0.5073471242</v>
      </c>
      <c r="F68" s="71">
        <f t="shared" si="2"/>
        <v>0.2228116059</v>
      </c>
    </row>
    <row r="69" ht="15.75" customHeight="1">
      <c r="A69" s="71">
        <v>26.3</v>
      </c>
      <c r="B69" s="71">
        <v>0.72</v>
      </c>
      <c r="C69" s="71" t="s">
        <v>15</v>
      </c>
      <c r="D69" s="72" t="s">
        <v>30</v>
      </c>
      <c r="E69" s="271">
        <f t="shared" si="1"/>
        <v>0.5097987203</v>
      </c>
      <c r="F69" s="71">
        <f t="shared" si="2"/>
        <v>0.2102012797</v>
      </c>
    </row>
    <row r="70" ht="15.75" customHeight="1">
      <c r="A70" s="71">
        <v>27.6</v>
      </c>
      <c r="B70" s="71">
        <v>0.5538461538461539</v>
      </c>
      <c r="C70" s="71" t="s">
        <v>15</v>
      </c>
      <c r="D70" s="72" t="s">
        <v>30</v>
      </c>
      <c r="E70" s="271">
        <f t="shared" si="1"/>
        <v>0.5257340946</v>
      </c>
      <c r="F70" s="71">
        <f t="shared" si="2"/>
        <v>0.02811205923</v>
      </c>
    </row>
    <row r="71" ht="15.75" customHeight="1">
      <c r="A71" s="71">
        <v>29.1</v>
      </c>
      <c r="B71" s="71">
        <v>0.6260869565217392</v>
      </c>
      <c r="C71" s="71" t="s">
        <v>15</v>
      </c>
      <c r="D71" s="72" t="s">
        <v>30</v>
      </c>
      <c r="E71" s="271">
        <f t="shared" si="1"/>
        <v>0.544121065</v>
      </c>
      <c r="F71" s="71">
        <f t="shared" si="2"/>
        <v>0.08196589153</v>
      </c>
    </row>
    <row r="72" ht="15.75" customHeight="1">
      <c r="A72" s="71">
        <v>32.5</v>
      </c>
      <c r="B72" s="71">
        <v>0.6324786324786325</v>
      </c>
      <c r="C72" s="71" t="s">
        <v>15</v>
      </c>
      <c r="D72" s="72" t="s">
        <v>30</v>
      </c>
      <c r="E72" s="271">
        <f t="shared" si="1"/>
        <v>0.5857981979</v>
      </c>
      <c r="F72" s="71">
        <f t="shared" si="2"/>
        <v>0.04668043463</v>
      </c>
    </row>
    <row r="73" ht="15.75" customHeight="1">
      <c r="A73" s="71">
        <v>34.9</v>
      </c>
      <c r="B73" s="71">
        <v>0.5125</v>
      </c>
      <c r="C73" s="71" t="s">
        <v>15</v>
      </c>
      <c r="D73" s="72" t="s">
        <v>30</v>
      </c>
      <c r="E73" s="271">
        <f t="shared" si="1"/>
        <v>0.6152173505</v>
      </c>
      <c r="F73" s="71">
        <f t="shared" si="2"/>
        <v>-0.1027173505</v>
      </c>
    </row>
    <row r="74" ht="15.75" customHeight="1">
      <c r="A74" s="71">
        <v>36.0</v>
      </c>
      <c r="B74" s="71">
        <v>0.5777777777777777</v>
      </c>
      <c r="C74" s="71" t="s">
        <v>15</v>
      </c>
      <c r="D74" s="72" t="s">
        <v>30</v>
      </c>
      <c r="E74" s="271">
        <f t="shared" si="1"/>
        <v>0.6287011287</v>
      </c>
      <c r="F74" s="71">
        <f t="shared" si="2"/>
        <v>-0.05092335096</v>
      </c>
    </row>
    <row r="75" ht="15.75" customHeight="1">
      <c r="A75" s="19">
        <v>7.0</v>
      </c>
      <c r="B75" s="114">
        <v>0.3258426966292135</v>
      </c>
      <c r="C75" s="216" t="s">
        <v>29</v>
      </c>
      <c r="D75" s="217" t="s">
        <v>30</v>
      </c>
      <c r="E75" s="218">
        <f t="shared" si="1"/>
        <v>0.2732197014</v>
      </c>
      <c r="F75" s="114">
        <f t="shared" si="2"/>
        <v>0.05262299523</v>
      </c>
    </row>
    <row r="76" ht="15.75" customHeight="1">
      <c r="A76" s="19">
        <v>7.0</v>
      </c>
      <c r="B76" s="114">
        <v>0.125</v>
      </c>
      <c r="C76" s="216" t="s">
        <v>29</v>
      </c>
      <c r="D76" s="217" t="s">
        <v>30</v>
      </c>
      <c r="E76" s="218">
        <f t="shared" si="1"/>
        <v>0.2732197014</v>
      </c>
      <c r="F76" s="114">
        <f t="shared" si="2"/>
        <v>-0.1482197014</v>
      </c>
    </row>
    <row r="77" ht="15.75" customHeight="1">
      <c r="A77" s="19">
        <v>8.0</v>
      </c>
      <c r="B77" s="114">
        <v>0.2531645569620253</v>
      </c>
      <c r="C77" s="216" t="s">
        <v>29</v>
      </c>
      <c r="D77" s="217" t="s">
        <v>30</v>
      </c>
      <c r="E77" s="218">
        <f t="shared" si="1"/>
        <v>0.2854776817</v>
      </c>
      <c r="F77" s="114">
        <f t="shared" si="2"/>
        <v>-0.03231312469</v>
      </c>
    </row>
    <row r="78" ht="15.75" customHeight="1">
      <c r="A78" s="19">
        <v>9.0</v>
      </c>
      <c r="B78" s="114">
        <v>0.3620689655172414</v>
      </c>
      <c r="C78" s="216" t="s">
        <v>29</v>
      </c>
      <c r="D78" s="217" t="s">
        <v>30</v>
      </c>
      <c r="E78" s="218">
        <f t="shared" si="1"/>
        <v>0.2977356619</v>
      </c>
      <c r="F78" s="114">
        <f t="shared" si="2"/>
        <v>0.06433330361</v>
      </c>
    </row>
    <row r="79" ht="15.75" customHeight="1">
      <c r="A79" s="19">
        <v>10.0</v>
      </c>
      <c r="B79" s="114">
        <v>0.2352941176470588</v>
      </c>
      <c r="C79" s="216" t="s">
        <v>29</v>
      </c>
      <c r="D79" s="217" t="s">
        <v>30</v>
      </c>
      <c r="E79" s="218">
        <f t="shared" si="1"/>
        <v>0.3099936422</v>
      </c>
      <c r="F79" s="114">
        <f t="shared" si="2"/>
        <v>-0.07469952451</v>
      </c>
    </row>
    <row r="80" ht="15.75" customHeight="1">
      <c r="A80" s="19">
        <v>12.0</v>
      </c>
      <c r="B80" s="114">
        <v>0.3333333333333333</v>
      </c>
      <c r="C80" s="216" t="s">
        <v>29</v>
      </c>
      <c r="D80" s="217" t="s">
        <v>30</v>
      </c>
      <c r="E80" s="218">
        <f t="shared" si="1"/>
        <v>0.3345096027</v>
      </c>
      <c r="F80" s="114">
        <f t="shared" si="2"/>
        <v>-0.001176269333</v>
      </c>
    </row>
    <row r="81" ht="15.75" customHeight="1">
      <c r="A81" s="19">
        <v>13.0</v>
      </c>
      <c r="B81" s="114">
        <v>0.4095238095238095</v>
      </c>
      <c r="C81" s="216" t="s">
        <v>29</v>
      </c>
      <c r="D81" s="217" t="s">
        <v>30</v>
      </c>
      <c r="E81" s="218">
        <f t="shared" si="1"/>
        <v>0.3467675829</v>
      </c>
      <c r="F81" s="114">
        <f t="shared" si="2"/>
        <v>0.0627562266</v>
      </c>
    </row>
    <row r="82" ht="15.75" customHeight="1">
      <c r="A82" s="19">
        <v>14.0</v>
      </c>
      <c r="B82" s="114">
        <v>0.4310344827586207</v>
      </c>
      <c r="C82" s="216" t="s">
        <v>29</v>
      </c>
      <c r="D82" s="217" t="s">
        <v>30</v>
      </c>
      <c r="E82" s="218">
        <f t="shared" si="1"/>
        <v>0.3590255632</v>
      </c>
      <c r="F82" s="114">
        <f t="shared" si="2"/>
        <v>0.07200891959</v>
      </c>
    </row>
    <row r="83" ht="15.75" customHeight="1">
      <c r="A83" s="19">
        <v>15.0</v>
      </c>
      <c r="B83" s="114">
        <v>0.2105263157894737</v>
      </c>
      <c r="C83" s="216" t="s">
        <v>29</v>
      </c>
      <c r="D83" s="217" t="s">
        <v>30</v>
      </c>
      <c r="E83" s="218">
        <f t="shared" si="1"/>
        <v>0.3712835434</v>
      </c>
      <c r="F83" s="114">
        <f t="shared" si="2"/>
        <v>-0.1607572276</v>
      </c>
    </row>
    <row r="84" ht="15.75" customHeight="1">
      <c r="A84" s="19">
        <v>17.0</v>
      </c>
      <c r="B84" s="114">
        <v>0.2672413793103448</v>
      </c>
      <c r="C84" s="216" t="s">
        <v>29</v>
      </c>
      <c r="D84" s="217" t="s">
        <v>30</v>
      </c>
      <c r="E84" s="218">
        <f t="shared" si="1"/>
        <v>0.3957995039</v>
      </c>
      <c r="F84" s="114">
        <f t="shared" si="2"/>
        <v>-0.1285581246</v>
      </c>
    </row>
    <row r="85" ht="15.75" customHeight="1">
      <c r="A85" s="40">
        <v>11.44097050991222</v>
      </c>
      <c r="B85" s="40">
        <v>0.3829787234042553</v>
      </c>
      <c r="C85" s="42" t="s">
        <v>29</v>
      </c>
      <c r="D85" s="43" t="s">
        <v>30</v>
      </c>
      <c r="E85" s="36">
        <f t="shared" si="1"/>
        <v>0.3276570302</v>
      </c>
      <c r="F85" s="42">
        <f t="shared" si="2"/>
        <v>0.05532169319</v>
      </c>
    </row>
    <row r="86" ht="15.75" customHeight="1">
      <c r="A86" s="40">
        <v>11.145083341552422</v>
      </c>
      <c r="B86" s="40">
        <v>0.0</v>
      </c>
      <c r="C86" s="42" t="s">
        <v>29</v>
      </c>
      <c r="D86" s="43" t="s">
        <v>30</v>
      </c>
      <c r="E86" s="36">
        <f t="shared" si="1"/>
        <v>0.3240300511</v>
      </c>
      <c r="F86" s="42">
        <f t="shared" si="2"/>
        <v>-0.3240300511</v>
      </c>
    </row>
    <row r="87" ht="15.75" customHeight="1">
      <c r="A87" s="40">
        <v>11.703981326232041</v>
      </c>
      <c r="B87" s="40">
        <v>0.30303030303030304</v>
      </c>
      <c r="C87" s="42" t="s">
        <v>29</v>
      </c>
      <c r="D87" s="43" t="s">
        <v>30</v>
      </c>
      <c r="E87" s="36">
        <f t="shared" si="1"/>
        <v>0.3308810116</v>
      </c>
      <c r="F87" s="42">
        <f t="shared" si="2"/>
        <v>-0.02785070858</v>
      </c>
    </row>
    <row r="88" ht="15.75" customHeight="1">
      <c r="A88" s="40">
        <v>11.703981326232041</v>
      </c>
      <c r="B88" s="40">
        <v>0.10606060606060606</v>
      </c>
      <c r="C88" s="42" t="s">
        <v>29</v>
      </c>
      <c r="D88" s="43" t="s">
        <v>30</v>
      </c>
      <c r="E88" s="36">
        <f t="shared" si="1"/>
        <v>0.3308810116</v>
      </c>
      <c r="F88" s="42">
        <f t="shared" si="2"/>
        <v>-0.2248204055</v>
      </c>
    </row>
    <row r="89" ht="15.75" customHeight="1">
      <c r="A89" s="40">
        <v>11.57247591807213</v>
      </c>
      <c r="B89" s="40">
        <v>0.375</v>
      </c>
      <c r="C89" s="42" t="s">
        <v>29</v>
      </c>
      <c r="D89" s="43" t="s">
        <v>30</v>
      </c>
      <c r="E89" s="36">
        <f t="shared" si="1"/>
        <v>0.3292690209</v>
      </c>
      <c r="F89" s="42">
        <f t="shared" si="2"/>
        <v>0.04573097909</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89"/>
  <mergeCells count="11">
    <mergeCell ref="P27:R27"/>
    <mergeCell ref="P28:R28"/>
    <mergeCell ref="P29:R29"/>
    <mergeCell ref="P41:Q41"/>
    <mergeCell ref="P2:Q2"/>
    <mergeCell ref="P6:R6"/>
    <mergeCell ref="P23:R23"/>
    <mergeCell ref="P24:R25"/>
    <mergeCell ref="I26:M26"/>
    <mergeCell ref="J27:K27"/>
    <mergeCell ref="L27:M27"/>
  </mergeCells>
  <conditionalFormatting sqref="A2:A61">
    <cfRule type="colorScale" priority="1">
      <colorScale>
        <cfvo type="min"/>
        <cfvo type="percentile" val="50"/>
        <cfvo type="max"/>
        <color rgb="FFD6E3BC"/>
        <color rgb="FFFFF1AA"/>
        <color rgb="FFFABF8F"/>
      </colorScale>
    </cfRule>
  </conditionalFormatting>
  <conditionalFormatting sqref="A62:A89">
    <cfRule type="colorScale" priority="2">
      <colorScale>
        <cfvo type="min"/>
        <cfvo type="percentile" val="50"/>
        <cfvo type="max"/>
        <color rgb="FFD6E3BC"/>
        <color rgb="FFFFF1AA"/>
        <color rgb="FFFABF8F"/>
      </colorScale>
    </cfRule>
  </conditionalFormatting>
  <conditionalFormatting sqref="D2:D89">
    <cfRule type="containsText" dxfId="0" priority="3" operator="containsText" text="N">
      <formula>NOT(ISERROR(SEARCH(("N"),(D2))))</formula>
    </cfRule>
  </conditionalFormatting>
  <conditionalFormatting sqref="D2:D89">
    <cfRule type="containsText" dxfId="1" priority="4" operator="containsText" text="Y">
      <formula>NOT(ISERROR(SEARCH(("Y"),(D2))))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38"/>
    <col customWidth="1" min="7" max="7" width="12.88"/>
    <col customWidth="1" min="8" max="8" width="9.38"/>
    <col customWidth="1" min="9" max="9" width="55.75"/>
    <col customWidth="1" min="10" max="10" width="13.25"/>
    <col customWidth="1" min="11" max="14" width="9.38"/>
    <col customWidth="1" min="15" max="15" width="13.38"/>
    <col customWidth="1" min="16" max="16" width="9.38"/>
    <col customWidth="1" min="18" max="18" width="11.63"/>
    <col customWidth="1" min="19" max="19" width="9.38"/>
    <col customWidth="1" min="20" max="20" width="11.13"/>
    <col customWidth="1" min="21" max="21" width="11.38"/>
    <col customWidth="1" min="22" max="22" width="12.5"/>
    <col customWidth="1" min="23" max="23" width="9.88"/>
    <col customWidth="1" min="24" max="24" width="21.63"/>
    <col customWidth="1" min="25" max="25" width="12.0"/>
    <col customWidth="1" min="26" max="26" width="12.13"/>
    <col customWidth="1" min="27" max="27" width="10.63"/>
    <col customWidth="1" min="28" max="28" width="10.38"/>
    <col customWidth="1" min="29" max="29" width="10.13"/>
    <col customWidth="1" min="30" max="30" width="11.5"/>
    <col customWidth="1" min="31" max="31" width="11.38"/>
    <col customWidth="1" min="32" max="32" width="9.63"/>
  </cols>
  <sheetData>
    <row r="1">
      <c r="I1" s="137" t="s">
        <v>933</v>
      </c>
      <c r="J1" s="319"/>
      <c r="K1" s="319"/>
      <c r="L1" s="319"/>
      <c r="M1" s="319"/>
      <c r="N1" s="319"/>
      <c r="O1" s="320"/>
      <c r="P1" s="94"/>
      <c r="Q1" s="94"/>
      <c r="R1" s="94"/>
      <c r="S1" s="94"/>
      <c r="T1" s="94"/>
      <c r="U1" s="94"/>
      <c r="V1" s="94"/>
      <c r="W1" s="94"/>
      <c r="X1" s="94"/>
      <c r="Y1" s="94"/>
      <c r="Z1" s="94"/>
      <c r="AA1" s="94"/>
      <c r="AB1" s="94"/>
      <c r="AC1" s="94"/>
      <c r="AD1" s="94"/>
      <c r="AE1" s="94"/>
      <c r="AF1" s="94"/>
    </row>
    <row r="2">
      <c r="A2" s="135" t="s">
        <v>0</v>
      </c>
      <c r="B2" s="135" t="s">
        <v>1</v>
      </c>
      <c r="C2" s="135" t="s">
        <v>2</v>
      </c>
      <c r="D2" s="135" t="s">
        <v>3</v>
      </c>
      <c r="E2" s="135" t="s">
        <v>5</v>
      </c>
      <c r="F2" s="135" t="s">
        <v>6</v>
      </c>
      <c r="G2" s="135" t="s">
        <v>7</v>
      </c>
      <c r="I2" s="135" t="s">
        <v>0</v>
      </c>
      <c r="J2" s="135" t="s">
        <v>1</v>
      </c>
      <c r="K2" s="135" t="s">
        <v>2</v>
      </c>
      <c r="L2" s="135" t="s">
        <v>3</v>
      </c>
      <c r="M2" s="135" t="s">
        <v>5</v>
      </c>
      <c r="N2" s="135" t="s">
        <v>6</v>
      </c>
      <c r="O2" s="135" t="s">
        <v>7</v>
      </c>
      <c r="P2" s="94"/>
      <c r="Q2" s="321" t="s">
        <v>934</v>
      </c>
      <c r="R2" s="322"/>
      <c r="S2" s="322"/>
      <c r="T2" s="322"/>
      <c r="U2" s="322"/>
      <c r="V2" s="323"/>
      <c r="W2" s="94"/>
      <c r="X2" s="224" t="s">
        <v>924</v>
      </c>
      <c r="Y2" s="225"/>
      <c r="Z2" s="220"/>
      <c r="AA2" s="94"/>
      <c r="AB2" s="253" t="s">
        <v>935</v>
      </c>
      <c r="AC2" s="232"/>
      <c r="AD2" s="232"/>
      <c r="AE2" s="232"/>
      <c r="AF2" s="94"/>
    </row>
    <row r="3" ht="16.5" customHeight="1">
      <c r="A3" s="8" t="s">
        <v>17</v>
      </c>
      <c r="B3" s="12" t="s">
        <v>12</v>
      </c>
      <c r="C3" s="12">
        <v>24.0</v>
      </c>
      <c r="D3" s="12">
        <v>0.48717948717948717</v>
      </c>
      <c r="E3" s="12" t="s">
        <v>18</v>
      </c>
      <c r="F3" s="12" t="s">
        <v>14</v>
      </c>
      <c r="G3" s="12" t="s">
        <v>15</v>
      </c>
      <c r="I3" s="71" t="s">
        <v>116</v>
      </c>
      <c r="J3" s="71" t="s">
        <v>20</v>
      </c>
      <c r="K3" s="71">
        <v>1.0</v>
      </c>
      <c r="L3" s="71">
        <v>0.05882352941176471</v>
      </c>
      <c r="M3" s="71" t="s">
        <v>117</v>
      </c>
      <c r="N3" s="71" t="s">
        <v>118</v>
      </c>
      <c r="O3" s="71" t="s">
        <v>15</v>
      </c>
      <c r="P3" s="94"/>
      <c r="Q3" s="324" t="s">
        <v>936</v>
      </c>
      <c r="R3" s="325" t="s">
        <v>2</v>
      </c>
      <c r="S3" s="326" t="s">
        <v>937</v>
      </c>
      <c r="T3" s="238" t="s">
        <v>938</v>
      </c>
      <c r="U3" s="325" t="s">
        <v>2</v>
      </c>
      <c r="V3" s="326" t="s">
        <v>937</v>
      </c>
      <c r="W3" s="94"/>
      <c r="X3" s="226" t="s">
        <v>875</v>
      </c>
      <c r="Y3" s="227" t="s">
        <v>939</v>
      </c>
      <c r="Z3" s="167"/>
      <c r="AA3" s="327" t="s">
        <v>940</v>
      </c>
      <c r="AB3" s="94"/>
      <c r="AC3" s="94"/>
      <c r="AD3" s="94"/>
      <c r="AE3" s="94"/>
      <c r="AF3" s="94"/>
    </row>
    <row r="4" ht="15.75" customHeight="1">
      <c r="A4" s="8" t="s">
        <v>22</v>
      </c>
      <c r="B4" s="12" t="s">
        <v>12</v>
      </c>
      <c r="C4" s="12">
        <v>36.0</v>
      </c>
      <c r="D4" s="12">
        <v>0.7538461538461538</v>
      </c>
      <c r="E4" s="12" t="s">
        <v>23</v>
      </c>
      <c r="F4" s="12" t="s">
        <v>14</v>
      </c>
      <c r="G4" s="12" t="s">
        <v>15</v>
      </c>
      <c r="I4" s="71" t="s">
        <v>119</v>
      </c>
      <c r="J4" s="71" t="s">
        <v>12</v>
      </c>
      <c r="K4" s="71">
        <v>4.0</v>
      </c>
      <c r="L4" s="71">
        <v>0.1</v>
      </c>
      <c r="M4" s="71" t="s">
        <v>117</v>
      </c>
      <c r="N4" s="71" t="s">
        <v>118</v>
      </c>
      <c r="O4" s="71" t="s">
        <v>15</v>
      </c>
      <c r="P4" s="94"/>
      <c r="Q4" s="328" t="s">
        <v>2</v>
      </c>
      <c r="R4" s="94">
        <v>1.0</v>
      </c>
      <c r="S4" s="167"/>
      <c r="T4" s="167" t="s">
        <v>2</v>
      </c>
      <c r="U4" s="94">
        <v>1.0</v>
      </c>
      <c r="V4" s="167"/>
      <c r="W4" s="94"/>
      <c r="X4" s="226" t="s">
        <v>878</v>
      </c>
      <c r="Y4" s="227" t="s">
        <v>941</v>
      </c>
      <c r="Z4" s="167"/>
      <c r="AA4" s="94"/>
      <c r="AB4" s="329" t="s">
        <v>942</v>
      </c>
      <c r="AC4" s="256"/>
      <c r="AD4" s="256"/>
      <c r="AE4" s="256"/>
      <c r="AF4" s="94"/>
    </row>
    <row r="5">
      <c r="A5" s="114" t="s">
        <v>26</v>
      </c>
      <c r="B5" s="114" t="s">
        <v>12</v>
      </c>
      <c r="C5" s="19">
        <v>7.0</v>
      </c>
      <c r="D5" s="114">
        <v>0.3258426966292135</v>
      </c>
      <c r="E5" s="114" t="s">
        <v>27</v>
      </c>
      <c r="F5" s="114" t="s">
        <v>28</v>
      </c>
      <c r="G5" s="114" t="s">
        <v>29</v>
      </c>
      <c r="I5" s="71" t="s">
        <v>120</v>
      </c>
      <c r="J5" s="71" t="s">
        <v>12</v>
      </c>
      <c r="K5" s="71">
        <v>4.0</v>
      </c>
      <c r="L5" s="71">
        <v>0.1948051948051948</v>
      </c>
      <c r="M5" s="71" t="s">
        <v>117</v>
      </c>
      <c r="N5" s="71" t="s">
        <v>118</v>
      </c>
      <c r="O5" s="71" t="s">
        <v>15</v>
      </c>
      <c r="P5" s="94"/>
      <c r="Q5" s="330" t="s">
        <v>3</v>
      </c>
      <c r="R5" s="331">
        <v>0.7347331668663849</v>
      </c>
      <c r="S5" s="167">
        <v>1.0</v>
      </c>
      <c r="T5" s="167" t="s">
        <v>3</v>
      </c>
      <c r="U5" s="331">
        <v>0.8825229182437934</v>
      </c>
      <c r="V5" s="167">
        <v>1.0</v>
      </c>
      <c r="W5" s="94"/>
      <c r="X5" s="131" t="s">
        <v>881</v>
      </c>
      <c r="Y5" s="94"/>
      <c r="Z5" s="167"/>
      <c r="AA5" s="94"/>
      <c r="AB5" s="257"/>
      <c r="AF5" s="94"/>
    </row>
    <row r="6">
      <c r="A6" s="114" t="s">
        <v>31</v>
      </c>
      <c r="B6" s="114" t="s">
        <v>20</v>
      </c>
      <c r="C6" s="19">
        <v>7.0</v>
      </c>
      <c r="D6" s="114">
        <v>0.125</v>
      </c>
      <c r="E6" s="114" t="s">
        <v>27</v>
      </c>
      <c r="F6" s="114" t="s">
        <v>28</v>
      </c>
      <c r="G6" s="114" t="s">
        <v>29</v>
      </c>
      <c r="I6" s="62" t="s">
        <v>87</v>
      </c>
      <c r="J6" s="62" t="s">
        <v>12</v>
      </c>
      <c r="K6" s="62">
        <v>7.0</v>
      </c>
      <c r="L6" s="62">
        <v>0.2816901408450704</v>
      </c>
      <c r="M6" s="62" t="s">
        <v>88</v>
      </c>
      <c r="N6" s="62" t="s">
        <v>88</v>
      </c>
      <c r="O6" s="274" t="s">
        <v>64</v>
      </c>
      <c r="P6" s="94"/>
      <c r="Q6" s="324" t="s">
        <v>943</v>
      </c>
      <c r="R6" s="325" t="s">
        <v>2</v>
      </c>
      <c r="S6" s="326" t="s">
        <v>937</v>
      </c>
      <c r="T6" s="238" t="s">
        <v>944</v>
      </c>
      <c r="U6" s="325" t="s">
        <v>2</v>
      </c>
      <c r="V6" s="326" t="s">
        <v>937</v>
      </c>
      <c r="W6" s="94"/>
      <c r="X6" s="131" t="s">
        <v>883</v>
      </c>
      <c r="Y6" s="94"/>
      <c r="Z6" s="167"/>
      <c r="AA6" s="94"/>
      <c r="AB6" s="257"/>
      <c r="AF6" s="94"/>
    </row>
    <row r="7">
      <c r="A7" s="114" t="s">
        <v>32</v>
      </c>
      <c r="B7" s="114" t="s">
        <v>12</v>
      </c>
      <c r="C7" s="19">
        <v>8.0</v>
      </c>
      <c r="D7" s="114">
        <v>0.2531645569620253</v>
      </c>
      <c r="E7" s="114" t="s">
        <v>27</v>
      </c>
      <c r="F7" s="114" t="s">
        <v>28</v>
      </c>
      <c r="G7" s="114" t="s">
        <v>29</v>
      </c>
      <c r="I7" s="71" t="s">
        <v>121</v>
      </c>
      <c r="J7" s="71" t="s">
        <v>12</v>
      </c>
      <c r="K7" s="71">
        <v>7.9</v>
      </c>
      <c r="L7" s="71">
        <v>0.3181818181818182</v>
      </c>
      <c r="M7" s="71" t="s">
        <v>117</v>
      </c>
      <c r="N7" s="71" t="s">
        <v>117</v>
      </c>
      <c r="O7" s="71" t="s">
        <v>15</v>
      </c>
      <c r="P7" s="94"/>
      <c r="Q7" s="328" t="s">
        <v>2</v>
      </c>
      <c r="R7" s="94">
        <v>1.0</v>
      </c>
      <c r="S7" s="167"/>
      <c r="T7" s="167" t="s">
        <v>2</v>
      </c>
      <c r="U7" s="94">
        <v>1.0</v>
      </c>
      <c r="V7" s="167"/>
      <c r="W7" s="94"/>
      <c r="X7" s="235"/>
      <c r="Y7" s="236" t="s">
        <v>884</v>
      </c>
      <c r="Z7" s="238" t="s">
        <v>885</v>
      </c>
      <c r="AA7" s="94"/>
      <c r="AB7" s="94"/>
      <c r="AC7" s="94"/>
      <c r="AD7" s="94"/>
      <c r="AE7" s="94"/>
      <c r="AF7" s="94"/>
    </row>
    <row r="8">
      <c r="A8" s="114" t="s">
        <v>33</v>
      </c>
      <c r="B8" s="114" t="s">
        <v>20</v>
      </c>
      <c r="C8" s="19">
        <v>9.0</v>
      </c>
      <c r="D8" s="114">
        <v>0.3620689655172414</v>
      </c>
      <c r="E8" s="114" t="s">
        <v>27</v>
      </c>
      <c r="F8" s="114" t="s">
        <v>28</v>
      </c>
      <c r="G8" s="114" t="s">
        <v>29</v>
      </c>
      <c r="I8" s="62" t="s">
        <v>89</v>
      </c>
      <c r="J8" s="62" t="s">
        <v>12</v>
      </c>
      <c r="K8" s="62">
        <v>8.0</v>
      </c>
      <c r="L8" s="62">
        <v>0.2429906542056075</v>
      </c>
      <c r="M8" s="62" t="s">
        <v>88</v>
      </c>
      <c r="N8" s="62" t="s">
        <v>88</v>
      </c>
      <c r="O8" s="274" t="s">
        <v>64</v>
      </c>
      <c r="P8" s="94"/>
      <c r="Q8" s="330" t="s">
        <v>3</v>
      </c>
      <c r="R8" s="331">
        <v>0.7527237471332929</v>
      </c>
      <c r="S8" s="167">
        <v>1.0</v>
      </c>
      <c r="T8" s="167" t="s">
        <v>3</v>
      </c>
      <c r="U8" s="331">
        <v>0.2593538869858833</v>
      </c>
      <c r="V8" s="167">
        <v>1.0</v>
      </c>
      <c r="W8" s="94"/>
      <c r="X8" s="239" t="s">
        <v>886</v>
      </c>
      <c r="Y8" s="240">
        <v>0.4348876505281342</v>
      </c>
      <c r="Z8" s="241">
        <v>0.2886480479385228</v>
      </c>
      <c r="AA8" s="94"/>
      <c r="AB8" s="332" t="s">
        <v>945</v>
      </c>
      <c r="AC8" s="256"/>
      <c r="AD8" s="256"/>
      <c r="AE8" s="256"/>
      <c r="AF8" s="94"/>
    </row>
    <row r="9">
      <c r="A9" s="114" t="s">
        <v>34</v>
      </c>
      <c r="B9" s="114" t="s">
        <v>20</v>
      </c>
      <c r="C9" s="19">
        <v>10.0</v>
      </c>
      <c r="D9" s="114">
        <v>0.2352941176470588</v>
      </c>
      <c r="E9" s="114" t="s">
        <v>27</v>
      </c>
      <c r="F9" s="114" t="s">
        <v>28</v>
      </c>
      <c r="G9" s="114" t="s">
        <v>29</v>
      </c>
      <c r="I9" s="71" t="s">
        <v>122</v>
      </c>
      <c r="J9" s="71" t="s">
        <v>12</v>
      </c>
      <c r="K9" s="71">
        <v>8.0</v>
      </c>
      <c r="L9" s="71">
        <v>0.2236842105263158</v>
      </c>
      <c r="M9" s="71" t="s">
        <v>117</v>
      </c>
      <c r="N9" s="71" t="s">
        <v>118</v>
      </c>
      <c r="O9" s="71" t="s">
        <v>15</v>
      </c>
      <c r="P9" s="94"/>
      <c r="Q9" s="324" t="s">
        <v>946</v>
      </c>
      <c r="R9" s="325" t="s">
        <v>2</v>
      </c>
      <c r="S9" s="326" t="s">
        <v>937</v>
      </c>
      <c r="T9" s="238" t="s">
        <v>947</v>
      </c>
      <c r="U9" s="325" t="s">
        <v>2</v>
      </c>
      <c r="V9" s="326" t="s">
        <v>937</v>
      </c>
      <c r="W9" s="94"/>
      <c r="X9" s="239" t="s">
        <v>887</v>
      </c>
      <c r="Y9" s="240">
        <v>0.028583137728284688</v>
      </c>
      <c r="Z9" s="241">
        <v>0.028215706942867957</v>
      </c>
      <c r="AA9" s="94"/>
      <c r="AB9" s="257"/>
      <c r="AF9" s="94"/>
    </row>
    <row r="10">
      <c r="A10" s="114" t="s">
        <v>35</v>
      </c>
      <c r="B10" s="114" t="s">
        <v>20</v>
      </c>
      <c r="C10" s="19">
        <v>12.0</v>
      </c>
      <c r="D10" s="114">
        <v>0.3333333333333333</v>
      </c>
      <c r="E10" s="114" t="s">
        <v>27</v>
      </c>
      <c r="F10" s="114" t="s">
        <v>28</v>
      </c>
      <c r="G10" s="114" t="s">
        <v>29</v>
      </c>
      <c r="I10" s="71" t="s">
        <v>123</v>
      </c>
      <c r="J10" s="71" t="s">
        <v>20</v>
      </c>
      <c r="K10" s="71">
        <v>9.0</v>
      </c>
      <c r="L10" s="71">
        <v>0.06862745098039216</v>
      </c>
      <c r="M10" s="71" t="s">
        <v>117</v>
      </c>
      <c r="N10" s="71" t="s">
        <v>118</v>
      </c>
      <c r="O10" s="71" t="s">
        <v>15</v>
      </c>
      <c r="P10" s="94"/>
      <c r="Q10" s="328" t="s">
        <v>2</v>
      </c>
      <c r="R10" s="94">
        <v>1.0</v>
      </c>
      <c r="S10" s="167"/>
      <c r="T10" s="167" t="s">
        <v>2</v>
      </c>
      <c r="U10" s="94">
        <v>1.0</v>
      </c>
      <c r="V10" s="167"/>
      <c r="W10" s="94"/>
      <c r="X10" s="243" t="s">
        <v>888</v>
      </c>
      <c r="Y10" s="94">
        <v>59.0</v>
      </c>
      <c r="Z10" s="167">
        <v>25.0</v>
      </c>
      <c r="AA10" s="94"/>
      <c r="AB10" s="257"/>
      <c r="AF10" s="94"/>
    </row>
    <row r="11">
      <c r="A11" s="114" t="s">
        <v>36</v>
      </c>
      <c r="B11" s="114" t="s">
        <v>20</v>
      </c>
      <c r="C11" s="19">
        <v>13.0</v>
      </c>
      <c r="D11" s="114">
        <v>0.4095238095238095</v>
      </c>
      <c r="E11" s="114" t="s">
        <v>27</v>
      </c>
      <c r="F11" s="114" t="s">
        <v>28</v>
      </c>
      <c r="G11" s="114" t="s">
        <v>29</v>
      </c>
      <c r="I11" s="71" t="s">
        <v>124</v>
      </c>
      <c r="J11" s="71" t="s">
        <v>12</v>
      </c>
      <c r="K11" s="71">
        <v>9.0</v>
      </c>
      <c r="L11" s="71">
        <v>0.5494505494505495</v>
      </c>
      <c r="M11" s="71" t="s">
        <v>117</v>
      </c>
      <c r="N11" s="71" t="s">
        <v>117</v>
      </c>
      <c r="O11" s="71" t="s">
        <v>15</v>
      </c>
      <c r="P11" s="94"/>
      <c r="Q11" s="330" t="s">
        <v>3</v>
      </c>
      <c r="R11" s="331">
        <v>0.9210051307206119</v>
      </c>
      <c r="S11" s="167">
        <v>1.0</v>
      </c>
      <c r="T11" s="167" t="s">
        <v>3</v>
      </c>
      <c r="U11" s="331">
        <v>0.27614297223259926</v>
      </c>
      <c r="V11" s="167">
        <v>1.0</v>
      </c>
      <c r="W11" s="94"/>
      <c r="X11" s="243" t="s">
        <v>889</v>
      </c>
      <c r="Y11" s="94">
        <v>0.028475597010601744</v>
      </c>
      <c r="Z11" s="167"/>
      <c r="AA11" s="94"/>
      <c r="AB11" s="257"/>
      <c r="AF11" s="94"/>
    </row>
    <row r="12">
      <c r="A12" s="114" t="s">
        <v>37</v>
      </c>
      <c r="B12" s="114" t="s">
        <v>12</v>
      </c>
      <c r="C12" s="19">
        <v>14.0</v>
      </c>
      <c r="D12" s="114">
        <v>0.4310344827586207</v>
      </c>
      <c r="E12" s="114" t="s">
        <v>27</v>
      </c>
      <c r="F12" s="114" t="s">
        <v>28</v>
      </c>
      <c r="G12" s="114" t="s">
        <v>29</v>
      </c>
      <c r="I12" s="71" t="s">
        <v>125</v>
      </c>
      <c r="J12" s="71" t="s">
        <v>20</v>
      </c>
      <c r="K12" s="71">
        <v>9.2</v>
      </c>
      <c r="L12" s="71">
        <v>0.3780487804878049</v>
      </c>
      <c r="M12" s="71" t="s">
        <v>117</v>
      </c>
      <c r="N12" s="71" t="s">
        <v>117</v>
      </c>
      <c r="O12" s="71" t="s">
        <v>15</v>
      </c>
      <c r="P12" s="94"/>
      <c r="Q12" s="324" t="s">
        <v>948</v>
      </c>
      <c r="R12" s="325" t="s">
        <v>2</v>
      </c>
      <c r="S12" s="326" t="s">
        <v>937</v>
      </c>
      <c r="T12" s="238" t="s">
        <v>949</v>
      </c>
      <c r="U12" s="325" t="s">
        <v>2</v>
      </c>
      <c r="V12" s="326" t="s">
        <v>937</v>
      </c>
      <c r="W12" s="94"/>
      <c r="X12" s="243" t="s">
        <v>891</v>
      </c>
      <c r="Y12" s="94">
        <v>0.0</v>
      </c>
      <c r="Z12" s="167"/>
      <c r="AA12" s="94"/>
      <c r="AB12" s="94"/>
      <c r="AC12" s="94"/>
      <c r="AD12" s="94"/>
      <c r="AE12" s="94"/>
      <c r="AF12" s="94"/>
    </row>
    <row r="13">
      <c r="A13" s="114" t="s">
        <v>38</v>
      </c>
      <c r="B13" s="114" t="s">
        <v>20</v>
      </c>
      <c r="C13" s="19">
        <v>15.0</v>
      </c>
      <c r="D13" s="114">
        <v>0.2105263157894737</v>
      </c>
      <c r="E13" s="114" t="s">
        <v>27</v>
      </c>
      <c r="F13" s="114" t="s">
        <v>28</v>
      </c>
      <c r="G13" s="114" t="s">
        <v>29</v>
      </c>
      <c r="I13" s="143" t="s">
        <v>58</v>
      </c>
      <c r="J13" s="143" t="s">
        <v>12</v>
      </c>
      <c r="K13" s="143">
        <v>12.0</v>
      </c>
      <c r="L13" s="143">
        <v>0.344827586</v>
      </c>
      <c r="M13" s="143" t="s">
        <v>59</v>
      </c>
      <c r="N13" s="143" t="s">
        <v>14</v>
      </c>
      <c r="O13" s="143" t="s">
        <v>15</v>
      </c>
      <c r="P13" s="94"/>
      <c r="Q13" s="328" t="s">
        <v>2</v>
      </c>
      <c r="R13" s="94">
        <v>1.0</v>
      </c>
      <c r="S13" s="167"/>
      <c r="T13" s="167" t="s">
        <v>2</v>
      </c>
      <c r="U13" s="94">
        <v>1.0</v>
      </c>
      <c r="V13" s="167"/>
      <c r="W13" s="94"/>
      <c r="X13" s="243" t="s">
        <v>890</v>
      </c>
      <c r="Y13" s="94">
        <v>82.0</v>
      </c>
      <c r="Z13" s="167"/>
      <c r="AA13" s="94"/>
      <c r="AB13" s="332" t="s">
        <v>950</v>
      </c>
      <c r="AC13" s="256"/>
      <c r="AD13" s="256"/>
      <c r="AE13" s="256"/>
      <c r="AF13" s="94"/>
    </row>
    <row r="14">
      <c r="A14" s="114" t="s">
        <v>39</v>
      </c>
      <c r="B14" s="114" t="s">
        <v>12</v>
      </c>
      <c r="C14" s="19">
        <v>17.0</v>
      </c>
      <c r="D14" s="114">
        <v>0.2672413793103448</v>
      </c>
      <c r="E14" s="114" t="s">
        <v>27</v>
      </c>
      <c r="F14" s="114" t="s">
        <v>28</v>
      </c>
      <c r="G14" s="114" t="s">
        <v>29</v>
      </c>
      <c r="I14" s="71" t="s">
        <v>126</v>
      </c>
      <c r="J14" s="71" t="s">
        <v>12</v>
      </c>
      <c r="K14" s="71">
        <v>12.6</v>
      </c>
      <c r="L14" s="71">
        <v>0.35</v>
      </c>
      <c r="M14" s="71" t="s">
        <v>117</v>
      </c>
      <c r="N14" s="71" t="s">
        <v>117</v>
      </c>
      <c r="O14" s="71" t="s">
        <v>15</v>
      </c>
      <c r="P14" s="94"/>
      <c r="Q14" s="330" t="s">
        <v>3</v>
      </c>
      <c r="R14" s="333">
        <v>0.8760319307135157</v>
      </c>
      <c r="S14" s="247">
        <v>1.0</v>
      </c>
      <c r="T14" s="330" t="s">
        <v>3</v>
      </c>
      <c r="U14" s="333">
        <v>0.5250159234652599</v>
      </c>
      <c r="V14" s="247">
        <v>1.0</v>
      </c>
      <c r="X14" s="239" t="s">
        <v>893</v>
      </c>
      <c r="Y14" s="240">
        <v>3.6314907831480707</v>
      </c>
      <c r="Z14" s="167"/>
      <c r="AA14" s="94"/>
      <c r="AB14" s="257"/>
      <c r="AF14" s="94"/>
    </row>
    <row r="15">
      <c r="A15" s="35" t="s">
        <v>49</v>
      </c>
      <c r="B15" s="40"/>
      <c r="C15" s="334">
        <v>11.44097050991222</v>
      </c>
      <c r="D15" s="40">
        <v>0.3829787234042553</v>
      </c>
      <c r="E15" s="40" t="s">
        <v>47</v>
      </c>
      <c r="F15" s="40" t="s">
        <v>47</v>
      </c>
      <c r="G15" s="40" t="s">
        <v>29</v>
      </c>
      <c r="I15" s="71" t="s">
        <v>127</v>
      </c>
      <c r="J15" s="71" t="s">
        <v>20</v>
      </c>
      <c r="K15" s="71">
        <v>13.0</v>
      </c>
      <c r="L15" s="71">
        <v>0.2022471910112359</v>
      </c>
      <c r="M15" s="71" t="s">
        <v>117</v>
      </c>
      <c r="N15" s="71" t="s">
        <v>118</v>
      </c>
      <c r="O15" s="71" t="s">
        <v>15</v>
      </c>
      <c r="P15" s="94"/>
      <c r="Q15" s="94"/>
      <c r="R15" s="94"/>
      <c r="S15" s="94"/>
      <c r="T15" s="94"/>
      <c r="U15" s="94"/>
      <c r="V15" s="94"/>
      <c r="W15" s="94"/>
      <c r="X15" s="239" t="s">
        <v>895</v>
      </c>
      <c r="Y15" s="244">
        <v>2.447306806618919E-4</v>
      </c>
      <c r="Z15" s="167"/>
      <c r="AA15" s="94"/>
      <c r="AB15" s="94"/>
      <c r="AC15" s="94"/>
      <c r="AD15" s="94"/>
      <c r="AE15" s="94"/>
      <c r="AF15" s="94"/>
    </row>
    <row r="16">
      <c r="A16" s="35" t="s">
        <v>48</v>
      </c>
      <c r="B16" s="40"/>
      <c r="C16" s="334">
        <v>11.145083341552422</v>
      </c>
      <c r="D16" s="40">
        <v>0.0</v>
      </c>
      <c r="E16" s="40" t="s">
        <v>47</v>
      </c>
      <c r="F16" s="40" t="s">
        <v>47</v>
      </c>
      <c r="G16" s="40" t="s">
        <v>29</v>
      </c>
      <c r="I16" s="71" t="s">
        <v>128</v>
      </c>
      <c r="J16" s="71" t="s">
        <v>12</v>
      </c>
      <c r="K16" s="71">
        <v>13.1</v>
      </c>
      <c r="L16" s="71">
        <v>0.4507042253521127</v>
      </c>
      <c r="M16" s="71" t="s">
        <v>117</v>
      </c>
      <c r="N16" s="71" t="s">
        <v>117</v>
      </c>
      <c r="O16" s="71" t="s">
        <v>15</v>
      </c>
      <c r="P16" s="94"/>
      <c r="Q16" s="94"/>
      <c r="R16" s="94"/>
      <c r="S16" s="94"/>
      <c r="T16" s="94"/>
      <c r="U16" s="94"/>
      <c r="V16" s="94"/>
      <c r="W16" s="94"/>
      <c r="X16" s="239" t="s">
        <v>897</v>
      </c>
      <c r="Y16" s="244">
        <v>1.6636491840290772</v>
      </c>
      <c r="Z16" s="167"/>
      <c r="AA16" s="94"/>
      <c r="AB16" s="335" t="s">
        <v>951</v>
      </c>
      <c r="AC16" s="256"/>
      <c r="AD16" s="256"/>
      <c r="AE16" s="256"/>
      <c r="AF16" s="94"/>
    </row>
    <row r="17">
      <c r="A17" s="35" t="s">
        <v>51</v>
      </c>
      <c r="B17" s="40"/>
      <c r="C17" s="334">
        <v>11.703981326232041</v>
      </c>
      <c r="D17" s="40">
        <v>0.30303030303030304</v>
      </c>
      <c r="E17" s="40" t="s">
        <v>47</v>
      </c>
      <c r="F17" s="40" t="s">
        <v>47</v>
      </c>
      <c r="G17" s="40" t="s">
        <v>29</v>
      </c>
      <c r="I17" s="71" t="s">
        <v>129</v>
      </c>
      <c r="J17" s="71" t="s">
        <v>12</v>
      </c>
      <c r="K17" s="71">
        <v>13.7</v>
      </c>
      <c r="L17" s="71">
        <v>0.4745762711864407</v>
      </c>
      <c r="M17" s="71" t="s">
        <v>117</v>
      </c>
      <c r="N17" s="71" t="s">
        <v>117</v>
      </c>
      <c r="O17" s="71" t="s">
        <v>15</v>
      </c>
      <c r="P17" s="94"/>
      <c r="Q17" s="224" t="s">
        <v>952</v>
      </c>
      <c r="R17" s="220"/>
      <c r="S17" s="94"/>
      <c r="T17" s="224" t="s">
        <v>874</v>
      </c>
      <c r="U17" s="225"/>
      <c r="V17" s="220"/>
      <c r="W17" s="327"/>
      <c r="X17" s="243" t="s">
        <v>899</v>
      </c>
      <c r="Y17" s="94">
        <v>4.894613613237838E-4</v>
      </c>
      <c r="Z17" s="167"/>
      <c r="AA17" s="94"/>
      <c r="AB17" s="257"/>
      <c r="AF17" s="94"/>
    </row>
    <row r="18" ht="18.75" customHeight="1">
      <c r="A18" s="35" t="s">
        <v>52</v>
      </c>
      <c r="B18" s="40"/>
      <c r="C18" s="334">
        <v>11.703981326232041</v>
      </c>
      <c r="D18" s="40">
        <v>0.10606060606060606</v>
      </c>
      <c r="E18" s="40" t="s">
        <v>47</v>
      </c>
      <c r="F18" s="40" t="s">
        <v>47</v>
      </c>
      <c r="G18" s="40" t="s">
        <v>29</v>
      </c>
      <c r="I18" s="71" t="s">
        <v>130</v>
      </c>
      <c r="J18" s="71" t="s">
        <v>12</v>
      </c>
      <c r="K18" s="71">
        <v>14.5</v>
      </c>
      <c r="L18" s="71">
        <v>0.3518518518518519</v>
      </c>
      <c r="M18" s="71" t="s">
        <v>117</v>
      </c>
      <c r="N18" s="71" t="s">
        <v>117</v>
      </c>
      <c r="O18" s="71" t="s">
        <v>15</v>
      </c>
      <c r="P18" s="94"/>
      <c r="Q18" s="336" t="s">
        <v>930</v>
      </c>
      <c r="R18" s="233"/>
      <c r="S18" s="94"/>
      <c r="T18" s="337" t="s">
        <v>953</v>
      </c>
      <c r="U18" s="229"/>
      <c r="V18" s="230"/>
      <c r="W18" s="338"/>
      <c r="X18" s="339" t="s">
        <v>900</v>
      </c>
      <c r="Y18" s="316">
        <v>1.9893185571365706</v>
      </c>
      <c r="Z18" s="247"/>
      <c r="AA18" s="94"/>
      <c r="AB18" s="94"/>
      <c r="AC18" s="94"/>
      <c r="AD18" s="94"/>
      <c r="AE18" s="94"/>
      <c r="AF18" s="94"/>
    </row>
    <row r="19" ht="19.5" customHeight="1">
      <c r="A19" s="35" t="s">
        <v>50</v>
      </c>
      <c r="B19" s="40"/>
      <c r="C19" s="334">
        <v>11.57247591807213</v>
      </c>
      <c r="D19" s="40">
        <v>0.375</v>
      </c>
      <c r="E19" s="40" t="s">
        <v>47</v>
      </c>
      <c r="F19" s="40" t="s">
        <v>47</v>
      </c>
      <c r="G19" s="40" t="s">
        <v>29</v>
      </c>
      <c r="I19" s="62" t="s">
        <v>90</v>
      </c>
      <c r="J19" s="62" t="s">
        <v>20</v>
      </c>
      <c r="K19" s="62">
        <v>15.0</v>
      </c>
      <c r="L19" s="62">
        <v>0.21875</v>
      </c>
      <c r="M19" s="62" t="s">
        <v>88</v>
      </c>
      <c r="N19" s="62" t="s">
        <v>88</v>
      </c>
      <c r="O19" s="274" t="s">
        <v>64</v>
      </c>
      <c r="P19" s="94"/>
      <c r="Q19" s="340" t="s">
        <v>886</v>
      </c>
      <c r="R19" s="241">
        <v>0.391363959281226</v>
      </c>
      <c r="S19" s="94"/>
      <c r="T19" s="341" t="s">
        <v>954</v>
      </c>
      <c r="U19" s="232"/>
      <c r="V19" s="233"/>
      <c r="W19" s="338"/>
      <c r="X19" s="253" t="s">
        <v>955</v>
      </c>
      <c r="Y19" s="232"/>
      <c r="Z19" s="232"/>
      <c r="AA19" s="94"/>
      <c r="AB19" s="94"/>
      <c r="AC19" s="94"/>
      <c r="AD19" s="94"/>
      <c r="AE19" s="94"/>
      <c r="AF19" s="94"/>
    </row>
    <row r="20">
      <c r="A20" s="143" t="s">
        <v>58</v>
      </c>
      <c r="B20" s="143" t="s">
        <v>12</v>
      </c>
      <c r="C20" s="143">
        <v>12.0</v>
      </c>
      <c r="D20" s="143">
        <v>0.344827586</v>
      </c>
      <c r="E20" s="143" t="s">
        <v>59</v>
      </c>
      <c r="F20" s="143" t="s">
        <v>14</v>
      </c>
      <c r="G20" s="143" t="s">
        <v>15</v>
      </c>
      <c r="I20" s="62" t="s">
        <v>91</v>
      </c>
      <c r="J20" s="62" t="s">
        <v>12</v>
      </c>
      <c r="K20" s="62">
        <v>15.0</v>
      </c>
      <c r="L20" s="297">
        <v>0.3578947368421053</v>
      </c>
      <c r="M20" s="62" t="s">
        <v>88</v>
      </c>
      <c r="N20" s="62" t="s">
        <v>88</v>
      </c>
      <c r="O20" s="274" t="s">
        <v>64</v>
      </c>
      <c r="P20" s="94"/>
      <c r="Q20" s="131" t="s">
        <v>906</v>
      </c>
      <c r="R20" s="167">
        <v>0.019717334498431518</v>
      </c>
      <c r="S20" s="94"/>
      <c r="T20" s="131" t="s">
        <v>882</v>
      </c>
      <c r="U20" s="94"/>
      <c r="V20" s="167"/>
      <c r="W20" s="94"/>
      <c r="X20" s="342" t="s">
        <v>956</v>
      </c>
      <c r="Y20" s="94"/>
      <c r="Z20" s="94"/>
      <c r="AA20" s="94"/>
      <c r="AB20" s="94"/>
      <c r="AC20" s="94"/>
      <c r="AD20" s="94"/>
      <c r="AE20" s="94"/>
      <c r="AF20" s="94"/>
    </row>
    <row r="21" ht="15.75" customHeight="1">
      <c r="A21" s="8" t="s">
        <v>67</v>
      </c>
      <c r="B21" s="12" t="s">
        <v>12</v>
      </c>
      <c r="C21" s="12">
        <v>18.0</v>
      </c>
      <c r="D21" s="54">
        <v>0.47283813747228387</v>
      </c>
      <c r="E21" s="12" t="s">
        <v>68</v>
      </c>
      <c r="F21" s="12" t="s">
        <v>14</v>
      </c>
      <c r="G21" s="12" t="s">
        <v>15</v>
      </c>
      <c r="I21" s="62" t="s">
        <v>92</v>
      </c>
      <c r="J21" s="62" t="s">
        <v>12</v>
      </c>
      <c r="K21" s="62">
        <v>15.0</v>
      </c>
      <c r="L21" s="297">
        <v>0.2868217054263566</v>
      </c>
      <c r="M21" s="62" t="s">
        <v>88</v>
      </c>
      <c r="N21" s="62" t="s">
        <v>88</v>
      </c>
      <c r="O21" s="274" t="s">
        <v>64</v>
      </c>
      <c r="P21" s="94"/>
      <c r="Q21" s="131" t="s">
        <v>907</v>
      </c>
      <c r="R21" s="167">
        <v>0.3805137519460301</v>
      </c>
      <c r="S21" s="94"/>
      <c r="T21" s="131" t="s">
        <v>883</v>
      </c>
      <c r="U21" s="94"/>
      <c r="V21" s="167"/>
      <c r="W21" s="94"/>
      <c r="X21" s="94"/>
      <c r="Y21" s="94"/>
      <c r="Z21" s="94"/>
      <c r="AA21" s="94"/>
      <c r="AB21" s="94"/>
      <c r="AC21" s="94"/>
      <c r="AD21" s="94"/>
      <c r="AE21" s="94"/>
      <c r="AF21" s="94"/>
    </row>
    <row r="22" ht="15.75" customHeight="1">
      <c r="A22" s="8" t="s">
        <v>69</v>
      </c>
      <c r="B22" s="12" t="s">
        <v>20</v>
      </c>
      <c r="C22" s="12">
        <v>21.0</v>
      </c>
      <c r="D22" s="12">
        <v>0.34146341463414637</v>
      </c>
      <c r="E22" s="12" t="s">
        <v>68</v>
      </c>
      <c r="F22" s="12" t="s">
        <v>14</v>
      </c>
      <c r="G22" s="12" t="s">
        <v>15</v>
      </c>
      <c r="I22" s="71" t="s">
        <v>131</v>
      </c>
      <c r="J22" s="71" t="s">
        <v>12</v>
      </c>
      <c r="K22" s="71">
        <v>15.1</v>
      </c>
      <c r="L22" s="71">
        <v>0.4487179487179487</v>
      </c>
      <c r="M22" s="71" t="s">
        <v>117</v>
      </c>
      <c r="N22" s="71" t="s">
        <v>117</v>
      </c>
      <c r="O22" s="71" t="s">
        <v>15</v>
      </c>
      <c r="P22" s="94"/>
      <c r="Q22" s="131" t="s">
        <v>908</v>
      </c>
      <c r="R22" s="167" t="e">
        <v>#N/A</v>
      </c>
      <c r="S22" s="94"/>
      <c r="T22" s="235"/>
      <c r="U22" s="236" t="s">
        <v>884</v>
      </c>
      <c r="V22" s="238" t="s">
        <v>885</v>
      </c>
      <c r="W22" s="94"/>
      <c r="X22" s="94"/>
      <c r="Y22" s="94"/>
      <c r="Z22" s="94"/>
      <c r="AA22" s="94"/>
      <c r="AB22" s="94"/>
      <c r="AC22" s="94"/>
      <c r="AD22" s="94"/>
      <c r="AE22" s="94"/>
      <c r="AF22" s="94"/>
    </row>
    <row r="23" ht="15.75" customHeight="1">
      <c r="A23" s="8" t="s">
        <v>70</v>
      </c>
      <c r="B23" s="12" t="s">
        <v>20</v>
      </c>
      <c r="C23" s="12">
        <v>24.0</v>
      </c>
      <c r="D23" s="12">
        <v>0.5986842105263158</v>
      </c>
      <c r="E23" s="12" t="s">
        <v>68</v>
      </c>
      <c r="F23" s="12" t="s">
        <v>14</v>
      </c>
      <c r="G23" s="12" t="s">
        <v>15</v>
      </c>
      <c r="I23" s="71" t="s">
        <v>132</v>
      </c>
      <c r="J23" s="71" t="s">
        <v>12</v>
      </c>
      <c r="K23" s="71">
        <v>15.5</v>
      </c>
      <c r="L23" s="272">
        <v>0.6727272727272727</v>
      </c>
      <c r="M23" s="71" t="s">
        <v>117</v>
      </c>
      <c r="N23" s="71" t="s">
        <v>117</v>
      </c>
      <c r="O23" s="71" t="s">
        <v>15</v>
      </c>
      <c r="P23" s="94"/>
      <c r="Q23" s="340" t="s">
        <v>909</v>
      </c>
      <c r="R23" s="241">
        <v>0.18071235568365313</v>
      </c>
      <c r="S23" s="94"/>
      <c r="T23" s="239" t="s">
        <v>886</v>
      </c>
      <c r="U23" s="240">
        <v>0.4348876505281342</v>
      </c>
      <c r="V23" s="241">
        <v>0.2886480479385228</v>
      </c>
      <c r="W23" s="94"/>
      <c r="X23" s="94"/>
      <c r="Y23" s="94"/>
      <c r="Z23" s="94"/>
      <c r="AA23" s="94"/>
      <c r="AB23" s="94"/>
      <c r="AC23" s="94"/>
      <c r="AD23" s="94"/>
      <c r="AE23" s="94"/>
      <c r="AF23" s="94"/>
    </row>
    <row r="24" ht="15.75" customHeight="1">
      <c r="A24" s="8" t="s">
        <v>71</v>
      </c>
      <c r="B24" s="12" t="s">
        <v>20</v>
      </c>
      <c r="C24" s="12">
        <v>36.0</v>
      </c>
      <c r="D24" s="12">
        <v>0.7875</v>
      </c>
      <c r="E24" s="12" t="s">
        <v>68</v>
      </c>
      <c r="F24" s="12" t="s">
        <v>14</v>
      </c>
      <c r="G24" s="12" t="s">
        <v>15</v>
      </c>
      <c r="I24" s="62" t="s">
        <v>93</v>
      </c>
      <c r="J24" s="62" t="s">
        <v>12</v>
      </c>
      <c r="K24" s="62">
        <v>16.0</v>
      </c>
      <c r="L24" s="62">
        <v>0.3709677419354839</v>
      </c>
      <c r="M24" s="62" t="s">
        <v>88</v>
      </c>
      <c r="N24" s="62" t="s">
        <v>88</v>
      </c>
      <c r="O24" s="274" t="s">
        <v>64</v>
      </c>
      <c r="P24" s="94"/>
      <c r="Q24" s="340" t="s">
        <v>910</v>
      </c>
      <c r="R24" s="241">
        <v>0.032656955496735154</v>
      </c>
      <c r="S24" s="94"/>
      <c r="T24" s="239" t="s">
        <v>887</v>
      </c>
      <c r="U24" s="240">
        <v>0.028583137728284688</v>
      </c>
      <c r="V24" s="241">
        <v>0.028215706942867957</v>
      </c>
      <c r="W24" s="94"/>
      <c r="X24" s="343" t="s">
        <v>957</v>
      </c>
      <c r="Y24" s="94"/>
      <c r="Z24" s="94"/>
      <c r="AA24" s="94"/>
      <c r="AB24" s="94"/>
      <c r="AC24" s="94"/>
      <c r="AD24" s="94"/>
      <c r="AE24" s="94"/>
      <c r="AF24" s="94"/>
    </row>
    <row r="25" ht="15.0" customHeight="1">
      <c r="A25" s="8" t="s">
        <v>75</v>
      </c>
      <c r="B25" s="12" t="s">
        <v>12</v>
      </c>
      <c r="C25" s="12">
        <v>18.0</v>
      </c>
      <c r="D25" s="12">
        <v>0.46153846153846156</v>
      </c>
      <c r="E25" s="12" t="s">
        <v>74</v>
      </c>
      <c r="F25" s="12" t="s">
        <v>14</v>
      </c>
      <c r="G25" s="12" t="s">
        <v>15</v>
      </c>
      <c r="I25" s="62" t="s">
        <v>94</v>
      </c>
      <c r="J25" s="62" t="s">
        <v>20</v>
      </c>
      <c r="K25" s="62">
        <v>16.0</v>
      </c>
      <c r="L25" s="62">
        <v>0.4523809523809524</v>
      </c>
      <c r="M25" s="62" t="s">
        <v>88</v>
      </c>
      <c r="N25" s="62" t="s">
        <v>88</v>
      </c>
      <c r="O25" s="274" t="s">
        <v>64</v>
      </c>
      <c r="P25" s="94"/>
      <c r="Q25" s="131" t="s">
        <v>911</v>
      </c>
      <c r="R25" s="167">
        <v>-0.3969875923013202</v>
      </c>
      <c r="S25" s="94"/>
      <c r="T25" s="243" t="s">
        <v>888</v>
      </c>
      <c r="U25" s="94">
        <v>59.0</v>
      </c>
      <c r="V25" s="167">
        <v>25.0</v>
      </c>
      <c r="W25" s="94"/>
      <c r="X25" s="344"/>
      <c r="Y25" s="94"/>
      <c r="Z25" s="94"/>
      <c r="AA25" s="94"/>
      <c r="AB25" s="94"/>
      <c r="AC25" s="94"/>
      <c r="AD25" s="94"/>
      <c r="AE25" s="94"/>
      <c r="AF25" s="94"/>
    </row>
    <row r="26" ht="15.75" customHeight="1">
      <c r="A26" s="57" t="s">
        <v>76</v>
      </c>
      <c r="B26" s="57" t="s">
        <v>12</v>
      </c>
      <c r="C26" s="57">
        <v>2.0</v>
      </c>
      <c r="D26" s="57">
        <v>0.03846153846153846</v>
      </c>
      <c r="E26" s="57" t="s">
        <v>77</v>
      </c>
      <c r="F26" s="57" t="s">
        <v>77</v>
      </c>
      <c r="G26" s="251" t="s">
        <v>29</v>
      </c>
      <c r="I26" s="71" t="s">
        <v>133</v>
      </c>
      <c r="J26" s="71" t="s">
        <v>20</v>
      </c>
      <c r="K26" s="71">
        <v>16.2</v>
      </c>
      <c r="L26" s="71">
        <v>0.5135135135135135</v>
      </c>
      <c r="M26" s="71" t="s">
        <v>117</v>
      </c>
      <c r="N26" s="71" t="s">
        <v>117</v>
      </c>
      <c r="O26" s="71" t="s">
        <v>15</v>
      </c>
      <c r="P26" s="94"/>
      <c r="Q26" s="131" t="s">
        <v>912</v>
      </c>
      <c r="R26" s="167">
        <v>-0.03693015857747184</v>
      </c>
      <c r="S26" s="94"/>
      <c r="T26" s="243" t="s">
        <v>890</v>
      </c>
      <c r="U26" s="94">
        <v>58.0</v>
      </c>
      <c r="V26" s="167">
        <v>24.0</v>
      </c>
      <c r="W26" s="94"/>
      <c r="X26" s="344"/>
      <c r="Y26" s="94"/>
      <c r="Z26" s="94"/>
      <c r="AA26" s="94"/>
      <c r="AB26" s="94"/>
      <c r="AC26" s="94"/>
      <c r="AD26" s="94"/>
      <c r="AE26" s="94"/>
      <c r="AF26" s="94"/>
    </row>
    <row r="27" ht="15.75" customHeight="1">
      <c r="A27" s="57" t="s">
        <v>78</v>
      </c>
      <c r="B27" s="57" t="s">
        <v>12</v>
      </c>
      <c r="C27" s="57">
        <v>4.0</v>
      </c>
      <c r="D27" s="57">
        <v>0.1558441558441558</v>
      </c>
      <c r="E27" s="57" t="s">
        <v>77</v>
      </c>
      <c r="F27" s="57" t="s">
        <v>77</v>
      </c>
      <c r="G27" s="251" t="s">
        <v>29</v>
      </c>
      <c r="I27" s="71" t="s">
        <v>134</v>
      </c>
      <c r="J27" s="71" t="s">
        <v>20</v>
      </c>
      <c r="K27" s="71">
        <v>16.6</v>
      </c>
      <c r="L27" s="71">
        <v>0.4166666666666667</v>
      </c>
      <c r="M27" s="71" t="s">
        <v>117</v>
      </c>
      <c r="N27" s="71" t="s">
        <v>117</v>
      </c>
      <c r="O27" s="71" t="s">
        <v>15</v>
      </c>
      <c r="P27" s="94"/>
      <c r="Q27" s="131" t="s">
        <v>913</v>
      </c>
      <c r="R27" s="167">
        <v>0.7875</v>
      </c>
      <c r="S27" s="94"/>
      <c r="T27" s="239" t="s">
        <v>20</v>
      </c>
      <c r="U27" s="244">
        <v>1.0130222073173893</v>
      </c>
      <c r="V27" s="167"/>
      <c r="W27" s="94"/>
      <c r="X27" s="344"/>
      <c r="Y27" s="94"/>
      <c r="Z27" s="94"/>
      <c r="AA27" s="94"/>
      <c r="AB27" s="94"/>
      <c r="AC27" s="94"/>
      <c r="AD27" s="94"/>
      <c r="AE27" s="94"/>
      <c r="AF27" s="94"/>
    </row>
    <row r="28" ht="15.75" customHeight="1">
      <c r="A28" s="57" t="s">
        <v>79</v>
      </c>
      <c r="B28" s="57" t="s">
        <v>20</v>
      </c>
      <c r="C28" s="57">
        <v>6.0</v>
      </c>
      <c r="D28" s="57">
        <v>0.08108108108108109</v>
      </c>
      <c r="E28" s="57" t="s">
        <v>77</v>
      </c>
      <c r="F28" s="57" t="s">
        <v>77</v>
      </c>
      <c r="G28" s="251" t="s">
        <v>29</v>
      </c>
      <c r="I28" s="62" t="s">
        <v>95</v>
      </c>
      <c r="J28" s="62" t="s">
        <v>20</v>
      </c>
      <c r="K28" s="62">
        <v>17.0</v>
      </c>
      <c r="L28" s="62">
        <v>0.5</v>
      </c>
      <c r="M28" s="62" t="s">
        <v>88</v>
      </c>
      <c r="N28" s="62" t="s">
        <v>88</v>
      </c>
      <c r="O28" s="274" t="s">
        <v>64</v>
      </c>
      <c r="P28" s="94"/>
      <c r="Q28" s="131" t="s">
        <v>914</v>
      </c>
      <c r="R28" s="167">
        <v>0.0</v>
      </c>
      <c r="S28" s="94"/>
      <c r="T28" s="239" t="s">
        <v>892</v>
      </c>
      <c r="U28" s="240">
        <v>0.5040765934610477</v>
      </c>
      <c r="V28" s="167"/>
      <c r="W28" s="94"/>
      <c r="X28" s="344"/>
      <c r="Y28" s="94"/>
      <c r="Z28" s="94"/>
      <c r="AA28" s="94"/>
      <c r="AB28" s="94"/>
      <c r="AC28" s="94"/>
      <c r="AD28" s="94"/>
      <c r="AE28" s="94"/>
      <c r="AF28" s="94"/>
    </row>
    <row r="29" ht="15.75" customHeight="1">
      <c r="A29" s="57" t="s">
        <v>80</v>
      </c>
      <c r="B29" s="57" t="s">
        <v>20</v>
      </c>
      <c r="C29" s="57">
        <v>7.0</v>
      </c>
      <c r="D29" s="57">
        <v>0.05319148936170213</v>
      </c>
      <c r="E29" s="57" t="s">
        <v>77</v>
      </c>
      <c r="F29" s="57" t="s">
        <v>77</v>
      </c>
      <c r="G29" s="251" t="s">
        <v>29</v>
      </c>
      <c r="I29" s="71" t="s">
        <v>135</v>
      </c>
      <c r="J29" s="71" t="s">
        <v>12</v>
      </c>
      <c r="K29" s="71">
        <v>17.0</v>
      </c>
      <c r="L29" s="272">
        <v>0.3693693693693694</v>
      </c>
      <c r="M29" s="71" t="s">
        <v>117</v>
      </c>
      <c r="N29" s="71" t="s">
        <v>118</v>
      </c>
      <c r="O29" s="71" t="s">
        <v>15</v>
      </c>
      <c r="P29" s="94"/>
      <c r="Q29" s="131" t="s">
        <v>915</v>
      </c>
      <c r="R29" s="167">
        <v>0.7875</v>
      </c>
      <c r="S29" s="94"/>
      <c r="T29" s="245" t="s">
        <v>894</v>
      </c>
      <c r="U29" s="246">
        <v>1.8458739579727705</v>
      </c>
      <c r="V29" s="247"/>
      <c r="W29" s="94"/>
      <c r="X29" s="344"/>
      <c r="Y29" s="94"/>
      <c r="Z29" s="94"/>
      <c r="AA29" s="94"/>
      <c r="AB29" s="94"/>
      <c r="AC29" s="94"/>
      <c r="AD29" s="94"/>
      <c r="AE29" s="94"/>
      <c r="AF29" s="94"/>
    </row>
    <row r="30" ht="15.75" customHeight="1">
      <c r="A30" s="57" t="s">
        <v>81</v>
      </c>
      <c r="B30" s="57" t="s">
        <v>12</v>
      </c>
      <c r="C30" s="57">
        <v>11.0</v>
      </c>
      <c r="D30" s="57">
        <v>0.4188034188034188</v>
      </c>
      <c r="E30" s="57" t="s">
        <v>77</v>
      </c>
      <c r="F30" s="57" t="s">
        <v>77</v>
      </c>
      <c r="G30" s="251" t="s">
        <v>29</v>
      </c>
      <c r="I30" s="8" t="s">
        <v>67</v>
      </c>
      <c r="J30" s="12" t="s">
        <v>12</v>
      </c>
      <c r="K30" s="12">
        <v>18.0</v>
      </c>
      <c r="L30" s="54">
        <v>0.47283813747228387</v>
      </c>
      <c r="M30" s="12" t="s">
        <v>68</v>
      </c>
      <c r="N30" s="12" t="s">
        <v>14</v>
      </c>
      <c r="O30" s="12" t="s">
        <v>15</v>
      </c>
      <c r="P30" s="94"/>
      <c r="Q30" s="131" t="s">
        <v>916</v>
      </c>
      <c r="R30" s="167">
        <v>32.874572579622985</v>
      </c>
      <c r="S30" s="94"/>
      <c r="T30" s="345" t="s">
        <v>896</v>
      </c>
      <c r="U30" s="232"/>
      <c r="V30" s="232"/>
      <c r="W30" s="232"/>
      <c r="X30" s="94"/>
      <c r="Y30" s="94"/>
      <c r="Z30" s="94"/>
      <c r="AA30" s="94"/>
      <c r="AB30" s="94"/>
      <c r="AC30" s="94"/>
      <c r="AD30" s="94"/>
      <c r="AE30" s="94"/>
      <c r="AF30" s="94"/>
    </row>
    <row r="31" ht="15.75" customHeight="1">
      <c r="A31" s="57" t="s">
        <v>82</v>
      </c>
      <c r="B31" s="57" t="s">
        <v>12</v>
      </c>
      <c r="C31" s="57">
        <v>14.0</v>
      </c>
      <c r="D31" s="57">
        <v>0.2916666666666667</v>
      </c>
      <c r="E31" s="57" t="s">
        <v>77</v>
      </c>
      <c r="F31" s="57" t="s">
        <v>77</v>
      </c>
      <c r="G31" s="251" t="s">
        <v>29</v>
      </c>
      <c r="I31" s="8" t="s">
        <v>75</v>
      </c>
      <c r="J31" s="12" t="s">
        <v>12</v>
      </c>
      <c r="K31" s="12">
        <v>18.0</v>
      </c>
      <c r="L31" s="12">
        <v>0.46153846153846156</v>
      </c>
      <c r="M31" s="12" t="s">
        <v>74</v>
      </c>
      <c r="N31" s="12" t="s">
        <v>14</v>
      </c>
      <c r="O31" s="12" t="s">
        <v>15</v>
      </c>
      <c r="P31" s="94"/>
      <c r="Q31" s="346" t="s">
        <v>917</v>
      </c>
      <c r="R31" s="347">
        <v>84.0</v>
      </c>
      <c r="S31" s="94"/>
      <c r="T31" s="253" t="s">
        <v>898</v>
      </c>
      <c r="U31" s="232"/>
      <c r="V31" s="94"/>
      <c r="W31" s="94"/>
      <c r="X31" s="94"/>
      <c r="Y31" s="94"/>
      <c r="Z31" s="94"/>
      <c r="AA31" s="94"/>
      <c r="AB31" s="94"/>
      <c r="AC31" s="94"/>
      <c r="AD31" s="94"/>
      <c r="AE31" s="94"/>
      <c r="AF31" s="94"/>
    </row>
    <row r="32" ht="15.0" customHeight="1">
      <c r="A32" s="57" t="s">
        <v>83</v>
      </c>
      <c r="B32" s="57" t="s">
        <v>20</v>
      </c>
      <c r="C32" s="57">
        <v>22.0</v>
      </c>
      <c r="D32" s="57">
        <v>0.3608247422680412</v>
      </c>
      <c r="E32" s="57" t="s">
        <v>77</v>
      </c>
      <c r="F32" s="57" t="s">
        <v>77</v>
      </c>
      <c r="G32" s="251" t="s">
        <v>29</v>
      </c>
      <c r="I32" s="62" t="s">
        <v>96</v>
      </c>
      <c r="J32" s="62" t="s">
        <v>12</v>
      </c>
      <c r="K32" s="62">
        <v>18.0</v>
      </c>
      <c r="L32" s="62">
        <v>0.2808988764044944</v>
      </c>
      <c r="M32" s="62" t="s">
        <v>88</v>
      </c>
      <c r="N32" s="62" t="s">
        <v>88</v>
      </c>
      <c r="O32" s="274" t="s">
        <v>64</v>
      </c>
      <c r="P32" s="94"/>
      <c r="Q32" s="94"/>
      <c r="R32" s="94"/>
      <c r="S32" s="94"/>
      <c r="T32" s="94"/>
      <c r="U32" s="94"/>
      <c r="V32" s="94"/>
      <c r="W32" s="94"/>
      <c r="X32" s="94"/>
      <c r="Y32" s="94"/>
      <c r="Z32" s="94"/>
      <c r="AA32" s="94"/>
      <c r="AB32" s="94"/>
      <c r="AC32" s="94"/>
      <c r="AD32" s="94"/>
      <c r="AE32" s="94"/>
      <c r="AF32" s="94"/>
    </row>
    <row r="33" ht="15.75" customHeight="1">
      <c r="A33" s="57" t="s">
        <v>84</v>
      </c>
      <c r="B33" s="57" t="s">
        <v>20</v>
      </c>
      <c r="C33" s="57">
        <v>27.0</v>
      </c>
      <c r="D33" s="57">
        <v>0.4888888888888889</v>
      </c>
      <c r="E33" s="57" t="s">
        <v>77</v>
      </c>
      <c r="F33" s="57" t="s">
        <v>77</v>
      </c>
      <c r="G33" s="251" t="s">
        <v>29</v>
      </c>
      <c r="I33" s="8" t="s">
        <v>112</v>
      </c>
      <c r="J33" s="12" t="s">
        <v>12</v>
      </c>
      <c r="K33" s="12">
        <v>18.0</v>
      </c>
      <c r="L33" s="12">
        <v>0.45714285714285713</v>
      </c>
      <c r="M33" s="12" t="s">
        <v>113</v>
      </c>
      <c r="N33" s="12" t="s">
        <v>14</v>
      </c>
      <c r="O33" s="12" t="s">
        <v>15</v>
      </c>
      <c r="P33" s="94"/>
      <c r="Q33" s="94"/>
      <c r="R33" s="94"/>
      <c r="S33" s="94"/>
      <c r="T33" s="94"/>
      <c r="U33" s="94"/>
      <c r="V33" s="94"/>
      <c r="W33" s="94"/>
      <c r="X33" s="94"/>
      <c r="Z33" s="94"/>
      <c r="AA33" s="94"/>
      <c r="AB33" s="94"/>
      <c r="AC33" s="94"/>
      <c r="AD33" s="94"/>
      <c r="AE33" s="94"/>
      <c r="AF33" s="94"/>
    </row>
    <row r="34" ht="15.75" customHeight="1">
      <c r="A34" s="57" t="s">
        <v>85</v>
      </c>
      <c r="B34" s="57" t="s">
        <v>20</v>
      </c>
      <c r="C34" s="57">
        <v>32.0</v>
      </c>
      <c r="D34" s="57">
        <v>0.495575221238938</v>
      </c>
      <c r="E34" s="57" t="s">
        <v>77</v>
      </c>
      <c r="F34" s="57" t="s">
        <v>77</v>
      </c>
      <c r="G34" s="251" t="s">
        <v>29</v>
      </c>
      <c r="I34" s="62" t="s">
        <v>97</v>
      </c>
      <c r="J34" s="62" t="s">
        <v>20</v>
      </c>
      <c r="K34" s="62">
        <v>19.0</v>
      </c>
      <c r="L34" s="62">
        <v>0.2521008403361344</v>
      </c>
      <c r="M34" s="62" t="s">
        <v>88</v>
      </c>
      <c r="N34" s="62" t="s">
        <v>88</v>
      </c>
      <c r="O34" s="274" t="s">
        <v>64</v>
      </c>
      <c r="P34" s="94"/>
      <c r="Q34" s="348" t="s">
        <v>958</v>
      </c>
      <c r="R34" s="349"/>
      <c r="S34" s="349"/>
      <c r="T34" s="349"/>
      <c r="U34" s="349"/>
      <c r="V34" s="349"/>
      <c r="W34" s="349"/>
      <c r="X34" s="350"/>
      <c r="Y34" s="94"/>
      <c r="Z34" s="94"/>
      <c r="AA34" s="94"/>
      <c r="AB34" s="94"/>
      <c r="AC34" s="94"/>
      <c r="AD34" s="94"/>
      <c r="AE34" s="94"/>
      <c r="AF34" s="94"/>
    </row>
    <row r="35" ht="15.75" customHeight="1">
      <c r="A35" s="57" t="s">
        <v>86</v>
      </c>
      <c r="B35" s="57" t="s">
        <v>12</v>
      </c>
      <c r="C35" s="57">
        <v>36.0</v>
      </c>
      <c r="D35" s="57">
        <v>0.711764705882353</v>
      </c>
      <c r="E35" s="57" t="s">
        <v>77</v>
      </c>
      <c r="F35" s="57" t="s">
        <v>77</v>
      </c>
      <c r="G35" s="251" t="s">
        <v>29</v>
      </c>
      <c r="I35" s="71" t="s">
        <v>136</v>
      </c>
      <c r="J35" s="71" t="s">
        <v>20</v>
      </c>
      <c r="K35" s="71">
        <v>20.0</v>
      </c>
      <c r="L35" s="71">
        <v>0.3953488372093023</v>
      </c>
      <c r="M35" s="71" t="s">
        <v>117</v>
      </c>
      <c r="N35" s="71" t="s">
        <v>118</v>
      </c>
      <c r="O35" s="71" t="s">
        <v>15</v>
      </c>
      <c r="P35" s="94"/>
      <c r="Q35" s="221" t="s">
        <v>875</v>
      </c>
      <c r="R35" s="351" t="s">
        <v>959</v>
      </c>
      <c r="S35" s="229"/>
      <c r="T35" s="229"/>
      <c r="U35" s="229"/>
      <c r="V35" s="229"/>
      <c r="W35" s="229"/>
      <c r="X35" s="230"/>
      <c r="Y35" s="94"/>
      <c r="Z35" s="94"/>
      <c r="AA35" s="94"/>
      <c r="AB35" s="94"/>
      <c r="AC35" s="94"/>
      <c r="AD35" s="94"/>
      <c r="AE35" s="94"/>
      <c r="AF35" s="94"/>
    </row>
    <row r="36" ht="15.75" customHeight="1">
      <c r="A36" s="62" t="s">
        <v>87</v>
      </c>
      <c r="B36" s="62" t="s">
        <v>12</v>
      </c>
      <c r="C36" s="62">
        <v>7.0</v>
      </c>
      <c r="D36" s="62">
        <v>0.2816901408450704</v>
      </c>
      <c r="E36" s="62" t="s">
        <v>88</v>
      </c>
      <c r="F36" s="62" t="s">
        <v>88</v>
      </c>
      <c r="G36" s="274" t="s">
        <v>64</v>
      </c>
      <c r="I36" s="71" t="s">
        <v>137</v>
      </c>
      <c r="J36" s="71" t="s">
        <v>20</v>
      </c>
      <c r="K36" s="71">
        <v>20.2</v>
      </c>
      <c r="L36" s="71">
        <v>0.5111111111111111</v>
      </c>
      <c r="M36" s="71" t="s">
        <v>117</v>
      </c>
      <c r="N36" s="71" t="s">
        <v>117</v>
      </c>
      <c r="O36" s="71" t="s">
        <v>15</v>
      </c>
      <c r="P36" s="94"/>
      <c r="Q36" s="221" t="s">
        <v>878</v>
      </c>
      <c r="R36" s="94" t="s">
        <v>960</v>
      </c>
      <c r="S36" s="94"/>
      <c r="T36" s="94"/>
      <c r="U36" s="94"/>
      <c r="V36" s="94" t="s">
        <v>883</v>
      </c>
      <c r="X36" s="167"/>
      <c r="Y36" s="94"/>
      <c r="Z36" s="94"/>
      <c r="AA36" s="94"/>
      <c r="AB36" s="94"/>
      <c r="AC36" s="94"/>
      <c r="AD36" s="94"/>
      <c r="AE36" s="94"/>
      <c r="AF36" s="94"/>
    </row>
    <row r="37" ht="18.0" customHeight="1">
      <c r="A37" s="62" t="s">
        <v>89</v>
      </c>
      <c r="B37" s="62" t="s">
        <v>12</v>
      </c>
      <c r="C37" s="62">
        <v>8.0</v>
      </c>
      <c r="D37" s="62">
        <v>0.2429906542056075</v>
      </c>
      <c r="E37" s="62" t="s">
        <v>88</v>
      </c>
      <c r="F37" s="62" t="s">
        <v>88</v>
      </c>
      <c r="G37" s="274" t="s">
        <v>64</v>
      </c>
      <c r="I37" s="8" t="s">
        <v>69</v>
      </c>
      <c r="J37" s="12" t="s">
        <v>20</v>
      </c>
      <c r="K37" s="12">
        <v>21.0</v>
      </c>
      <c r="L37" s="12">
        <v>0.34146341463414637</v>
      </c>
      <c r="M37" s="12" t="s">
        <v>68</v>
      </c>
      <c r="N37" s="12" t="s">
        <v>14</v>
      </c>
      <c r="O37" s="12" t="s">
        <v>15</v>
      </c>
      <c r="P37" s="94"/>
      <c r="Q37" s="352" t="s">
        <v>961</v>
      </c>
      <c r="R37" s="353" t="s">
        <v>962</v>
      </c>
      <c r="S37" s="352" t="s">
        <v>963</v>
      </c>
      <c r="T37" s="352" t="s">
        <v>964</v>
      </c>
      <c r="U37" s="353" t="s">
        <v>965</v>
      </c>
      <c r="V37" s="352" t="s">
        <v>966</v>
      </c>
      <c r="W37" s="354" t="s">
        <v>967</v>
      </c>
      <c r="X37" s="352" t="s">
        <v>968</v>
      </c>
      <c r="Y37" s="94"/>
      <c r="Z37" s="94"/>
      <c r="AA37" s="94"/>
      <c r="AB37" s="94"/>
      <c r="AC37" s="94"/>
      <c r="AD37" s="94"/>
      <c r="AE37" s="94"/>
      <c r="AF37" s="94"/>
    </row>
    <row r="38" ht="15.75" customHeight="1">
      <c r="A38" s="62" t="s">
        <v>90</v>
      </c>
      <c r="B38" s="62" t="s">
        <v>20</v>
      </c>
      <c r="C38" s="62">
        <v>15.0</v>
      </c>
      <c r="D38" s="62">
        <v>0.21875</v>
      </c>
      <c r="E38" s="62" t="s">
        <v>88</v>
      </c>
      <c r="F38" s="62" t="s">
        <v>88</v>
      </c>
      <c r="G38" s="274" t="s">
        <v>64</v>
      </c>
      <c r="I38" s="62" t="s">
        <v>98</v>
      </c>
      <c r="J38" s="62" t="s">
        <v>12</v>
      </c>
      <c r="K38" s="62">
        <v>23.0</v>
      </c>
      <c r="L38" s="62">
        <v>0.4014598540145985</v>
      </c>
      <c r="M38" s="62" t="s">
        <v>88</v>
      </c>
      <c r="N38" s="62" t="s">
        <v>88</v>
      </c>
      <c r="O38" s="274" t="s">
        <v>64</v>
      </c>
      <c r="P38" s="94"/>
      <c r="Q38" s="130">
        <v>0.13125</v>
      </c>
      <c r="R38" s="130">
        <v>9.0</v>
      </c>
      <c r="S38" s="130">
        <f t="shared" ref="S38:S43" si="1">_xlfn.NORM.DIST($Q38,$R$19,$R$23,TRUE)</f>
        <v>0.07502128031</v>
      </c>
      <c r="T38" s="130">
        <f>S38-NORMDIST(0,$R$19,$R$23,TRUE)</f>
        <v>0.05985320748</v>
      </c>
      <c r="U38" s="130">
        <f t="shared" ref="U38:U43" si="2">$T38*84</f>
        <v>5.027669428</v>
      </c>
      <c r="V38" s="130">
        <f t="shared" ref="V38:V43" si="3">R38-U38</f>
        <v>3.972330572</v>
      </c>
      <c r="W38" s="130">
        <f t="shared" ref="W38:W43" si="4">V38^2</f>
        <v>15.77941017</v>
      </c>
      <c r="X38" s="355">
        <f t="shared" ref="X38:X43" si="5">W38/U38</f>
        <v>3.138513857</v>
      </c>
      <c r="Y38" s="94"/>
      <c r="Z38" s="94"/>
      <c r="AA38" s="94"/>
      <c r="AB38" s="94"/>
      <c r="AC38" s="94"/>
      <c r="AD38" s="94"/>
      <c r="AE38" s="94"/>
      <c r="AF38" s="94"/>
    </row>
    <row r="39" ht="15.75" customHeight="1">
      <c r="A39" s="62" t="s">
        <v>91</v>
      </c>
      <c r="B39" s="62" t="s">
        <v>12</v>
      </c>
      <c r="C39" s="62">
        <v>15.0</v>
      </c>
      <c r="D39" s="62">
        <v>0.3578947368421053</v>
      </c>
      <c r="E39" s="62" t="s">
        <v>88</v>
      </c>
      <c r="F39" s="62" t="s">
        <v>88</v>
      </c>
      <c r="G39" s="274" t="s">
        <v>64</v>
      </c>
      <c r="I39" s="71" t="s">
        <v>138</v>
      </c>
      <c r="J39" s="71" t="s">
        <v>20</v>
      </c>
      <c r="K39" s="71">
        <v>23.5</v>
      </c>
      <c r="L39" s="71">
        <v>0.5434782608695652</v>
      </c>
      <c r="M39" s="71" t="s">
        <v>117</v>
      </c>
      <c r="N39" s="71" t="s">
        <v>117</v>
      </c>
      <c r="O39" s="71" t="s">
        <v>15</v>
      </c>
      <c r="P39" s="94"/>
      <c r="Q39" s="356">
        <v>0.2625</v>
      </c>
      <c r="R39" s="130">
        <v>11.0</v>
      </c>
      <c r="S39" s="130">
        <f t="shared" si="1"/>
        <v>0.2378954006</v>
      </c>
      <c r="T39" s="130">
        <f t="shared" ref="T39:T43" si="6">$S39-NORMDIST($Q38,$R$19,$R$23,TRUE)</f>
        <v>0.1628741203</v>
      </c>
      <c r="U39" s="130">
        <f t="shared" si="2"/>
        <v>13.68142611</v>
      </c>
      <c r="V39" s="130">
        <f t="shared" si="3"/>
        <v>-2.681426108</v>
      </c>
      <c r="W39" s="130">
        <f t="shared" si="4"/>
        <v>7.190045973</v>
      </c>
      <c r="X39" s="355">
        <f t="shared" si="5"/>
        <v>0.5255333703</v>
      </c>
      <c r="Y39" s="94"/>
      <c r="Z39" s="94"/>
      <c r="AA39" s="94"/>
      <c r="AB39" s="94"/>
      <c r="AC39" s="94"/>
      <c r="AD39" s="94"/>
      <c r="AE39" s="94"/>
      <c r="AF39" s="94"/>
    </row>
    <row r="40" ht="15.75" customHeight="1">
      <c r="A40" s="62" t="s">
        <v>92</v>
      </c>
      <c r="B40" s="62" t="s">
        <v>12</v>
      </c>
      <c r="C40" s="62">
        <v>15.0</v>
      </c>
      <c r="D40" s="62">
        <v>0.2868217054263566</v>
      </c>
      <c r="E40" s="62" t="s">
        <v>88</v>
      </c>
      <c r="F40" s="62" t="s">
        <v>88</v>
      </c>
      <c r="G40" s="274" t="s">
        <v>64</v>
      </c>
      <c r="I40" s="8" t="s">
        <v>17</v>
      </c>
      <c r="J40" s="12" t="s">
        <v>12</v>
      </c>
      <c r="K40" s="12">
        <v>24.0</v>
      </c>
      <c r="L40" s="12">
        <v>0.48717948717948717</v>
      </c>
      <c r="M40" s="12" t="s">
        <v>18</v>
      </c>
      <c r="N40" s="12" t="s">
        <v>14</v>
      </c>
      <c r="O40" s="12" t="s">
        <v>15</v>
      </c>
      <c r="P40" s="94"/>
      <c r="Q40" s="130">
        <v>0.39375</v>
      </c>
      <c r="R40" s="130">
        <v>23.0</v>
      </c>
      <c r="S40" s="130">
        <f t="shared" si="1"/>
        <v>0.5052672927</v>
      </c>
      <c r="T40" s="130">
        <f t="shared" si="6"/>
        <v>0.267371892</v>
      </c>
      <c r="U40" s="130">
        <f t="shared" si="2"/>
        <v>22.45923893</v>
      </c>
      <c r="V40" s="130">
        <f t="shared" si="3"/>
        <v>0.5407610691</v>
      </c>
      <c r="W40" s="130">
        <f t="shared" si="4"/>
        <v>0.2924225338</v>
      </c>
      <c r="X40" s="355">
        <f t="shared" si="5"/>
        <v>0.01302014439</v>
      </c>
      <c r="Y40" s="94"/>
      <c r="Z40" s="94"/>
      <c r="AA40" s="94"/>
      <c r="AB40" s="94"/>
      <c r="AC40" s="94"/>
      <c r="AD40" s="94"/>
      <c r="AE40" s="94"/>
      <c r="AF40" s="94"/>
    </row>
    <row r="41" ht="15.75" customHeight="1">
      <c r="A41" s="62" t="s">
        <v>93</v>
      </c>
      <c r="B41" s="62" t="s">
        <v>12</v>
      </c>
      <c r="C41" s="62">
        <v>16.0</v>
      </c>
      <c r="D41" s="62">
        <v>0.3709677419354839</v>
      </c>
      <c r="E41" s="62" t="s">
        <v>88</v>
      </c>
      <c r="F41" s="62" t="s">
        <v>88</v>
      </c>
      <c r="G41" s="274" t="s">
        <v>64</v>
      </c>
      <c r="I41" s="8" t="s">
        <v>70</v>
      </c>
      <c r="J41" s="12" t="s">
        <v>20</v>
      </c>
      <c r="K41" s="12">
        <v>24.0</v>
      </c>
      <c r="L41" s="12">
        <v>0.5986842105263158</v>
      </c>
      <c r="M41" s="12" t="s">
        <v>68</v>
      </c>
      <c r="N41" s="12" t="s">
        <v>14</v>
      </c>
      <c r="O41" s="12" t="s">
        <v>15</v>
      </c>
      <c r="P41" s="94"/>
      <c r="Q41" s="356">
        <v>0.525</v>
      </c>
      <c r="R41" s="130">
        <v>23.0</v>
      </c>
      <c r="S41" s="130">
        <f t="shared" si="1"/>
        <v>0.7701970267</v>
      </c>
      <c r="T41" s="130">
        <f t="shared" si="6"/>
        <v>0.264929734</v>
      </c>
      <c r="U41" s="130">
        <f t="shared" si="2"/>
        <v>22.25409766</v>
      </c>
      <c r="V41" s="130">
        <f t="shared" si="3"/>
        <v>0.7459023403</v>
      </c>
      <c r="W41" s="130">
        <f t="shared" si="4"/>
        <v>0.5563703013</v>
      </c>
      <c r="X41" s="355">
        <f t="shared" si="5"/>
        <v>0.02500080254</v>
      </c>
      <c r="Y41" s="94"/>
      <c r="Z41" s="94"/>
      <c r="AA41" s="94"/>
      <c r="AB41" s="94"/>
      <c r="AC41" s="94"/>
      <c r="AD41" s="94"/>
      <c r="AE41" s="94"/>
      <c r="AF41" s="94"/>
    </row>
    <row r="42" ht="15.75" customHeight="1">
      <c r="A42" s="62" t="s">
        <v>94</v>
      </c>
      <c r="B42" s="62" t="s">
        <v>20</v>
      </c>
      <c r="C42" s="62">
        <v>16.0</v>
      </c>
      <c r="D42" s="62">
        <v>0.4523809523809524</v>
      </c>
      <c r="E42" s="62" t="s">
        <v>88</v>
      </c>
      <c r="F42" s="62" t="s">
        <v>88</v>
      </c>
      <c r="G42" s="274" t="s">
        <v>64</v>
      </c>
      <c r="I42" s="62" t="s">
        <v>99</v>
      </c>
      <c r="J42" s="62" t="s">
        <v>20</v>
      </c>
      <c r="K42" s="62">
        <v>24.0</v>
      </c>
      <c r="L42" s="62">
        <v>0.3548387096774194</v>
      </c>
      <c r="M42" s="62" t="s">
        <v>88</v>
      </c>
      <c r="N42" s="62" t="s">
        <v>88</v>
      </c>
      <c r="O42" s="274" t="s">
        <v>64</v>
      </c>
      <c r="P42" s="94"/>
      <c r="Q42" s="130">
        <v>0.65625</v>
      </c>
      <c r="R42" s="130">
        <v>12.0</v>
      </c>
      <c r="S42" s="130">
        <f t="shared" si="1"/>
        <v>0.9286470033</v>
      </c>
      <c r="T42" s="130">
        <f t="shared" si="6"/>
        <v>0.1584499765</v>
      </c>
      <c r="U42" s="130">
        <f t="shared" si="2"/>
        <v>13.30979803</v>
      </c>
      <c r="V42" s="130">
        <f t="shared" si="3"/>
        <v>-1.309798029</v>
      </c>
      <c r="W42" s="130">
        <f t="shared" si="4"/>
        <v>1.715570878</v>
      </c>
      <c r="X42" s="355">
        <f t="shared" si="5"/>
        <v>0.1288953351</v>
      </c>
      <c r="Y42" s="94"/>
      <c r="Z42" s="94"/>
      <c r="AA42" s="94"/>
      <c r="AB42" s="94"/>
      <c r="AC42" s="94"/>
      <c r="AD42" s="94"/>
      <c r="AE42" s="94"/>
      <c r="AF42" s="94"/>
    </row>
    <row r="43" ht="15.75" customHeight="1">
      <c r="A43" s="62" t="s">
        <v>95</v>
      </c>
      <c r="B43" s="62" t="s">
        <v>20</v>
      </c>
      <c r="C43" s="62">
        <v>17.0</v>
      </c>
      <c r="D43" s="62">
        <v>0.5</v>
      </c>
      <c r="E43" s="62" t="s">
        <v>88</v>
      </c>
      <c r="F43" s="62" t="s">
        <v>88</v>
      </c>
      <c r="G43" s="274" t="s">
        <v>64</v>
      </c>
      <c r="I43" s="62" t="s">
        <v>100</v>
      </c>
      <c r="J43" s="62" t="s">
        <v>12</v>
      </c>
      <c r="K43" s="62">
        <v>24.0</v>
      </c>
      <c r="L43" s="62">
        <v>0.5161290322580645</v>
      </c>
      <c r="M43" s="62" t="s">
        <v>88</v>
      </c>
      <c r="N43" s="62" t="s">
        <v>88</v>
      </c>
      <c r="O43" s="274" t="s">
        <v>64</v>
      </c>
      <c r="P43" s="94"/>
      <c r="Q43" s="356">
        <v>0.7875</v>
      </c>
      <c r="R43" s="130">
        <v>6.0</v>
      </c>
      <c r="S43" s="130">
        <f t="shared" si="1"/>
        <v>0.9858131547</v>
      </c>
      <c r="T43" s="130">
        <f t="shared" si="6"/>
        <v>0.05716615142</v>
      </c>
      <c r="U43" s="357">
        <f t="shared" si="2"/>
        <v>4.801956719</v>
      </c>
      <c r="V43" s="130">
        <f t="shared" si="3"/>
        <v>1.198043281</v>
      </c>
      <c r="W43" s="130">
        <f t="shared" si="4"/>
        <v>1.435307702</v>
      </c>
      <c r="X43" s="355">
        <f t="shared" si="5"/>
        <v>0.2989005912</v>
      </c>
      <c r="Y43" s="94"/>
      <c r="Z43" s="94"/>
      <c r="AA43" s="94"/>
      <c r="AB43" s="94"/>
      <c r="AC43" s="94"/>
      <c r="AD43" s="94"/>
      <c r="AE43" s="94"/>
      <c r="AF43" s="94"/>
    </row>
    <row r="44" ht="15.75" customHeight="1">
      <c r="A44" s="62" t="s">
        <v>96</v>
      </c>
      <c r="B44" s="62" t="s">
        <v>12</v>
      </c>
      <c r="C44" s="62">
        <v>18.0</v>
      </c>
      <c r="D44" s="297">
        <v>0.2808988764044944</v>
      </c>
      <c r="E44" s="62" t="s">
        <v>88</v>
      </c>
      <c r="F44" s="62" t="s">
        <v>88</v>
      </c>
      <c r="G44" s="274" t="s">
        <v>64</v>
      </c>
      <c r="I44" s="8" t="s">
        <v>114</v>
      </c>
      <c r="J44" s="12" t="s">
        <v>20</v>
      </c>
      <c r="K44" s="12">
        <v>24.0</v>
      </c>
      <c r="L44" s="12">
        <v>0.409395973</v>
      </c>
      <c r="M44" s="12" t="s">
        <v>113</v>
      </c>
      <c r="N44" s="12" t="s">
        <v>14</v>
      </c>
      <c r="O44" s="12" t="s">
        <v>15</v>
      </c>
      <c r="P44" s="94"/>
      <c r="Q44" s="358" t="s">
        <v>240</v>
      </c>
      <c r="R44" s="358">
        <f t="shared" ref="R44:X44" si="7">SUM(R38:R43)</f>
        <v>84</v>
      </c>
      <c r="S44" s="358">
        <f t="shared" si="7"/>
        <v>3.502841158</v>
      </c>
      <c r="T44" s="358">
        <f t="shared" si="7"/>
        <v>0.9706450819</v>
      </c>
      <c r="U44" s="358">
        <f t="shared" si="7"/>
        <v>81.53418688</v>
      </c>
      <c r="V44" s="358">
        <f t="shared" si="7"/>
        <v>2.465813124</v>
      </c>
      <c r="W44" s="358">
        <f t="shared" si="7"/>
        <v>26.96912756</v>
      </c>
      <c r="X44" s="359">
        <f t="shared" si="7"/>
        <v>4.129864101</v>
      </c>
      <c r="Y44" s="360" t="s">
        <v>969</v>
      </c>
      <c r="Z44" s="94"/>
      <c r="AA44" s="94"/>
      <c r="AB44" s="94"/>
      <c r="AC44" s="94"/>
      <c r="AD44" s="94"/>
      <c r="AE44" s="94"/>
      <c r="AF44" s="94"/>
    </row>
    <row r="45" ht="15.75" customHeight="1">
      <c r="A45" s="62" t="s">
        <v>97</v>
      </c>
      <c r="B45" s="62" t="s">
        <v>20</v>
      </c>
      <c r="C45" s="62">
        <v>19.0</v>
      </c>
      <c r="D45" s="297">
        <v>0.2521008403361344</v>
      </c>
      <c r="E45" s="62" t="s">
        <v>88</v>
      </c>
      <c r="F45" s="62" t="s">
        <v>88</v>
      </c>
      <c r="G45" s="274" t="s">
        <v>64</v>
      </c>
      <c r="I45" s="8" t="s">
        <v>115</v>
      </c>
      <c r="J45" s="12" t="s">
        <v>12</v>
      </c>
      <c r="K45" s="12">
        <v>26.0</v>
      </c>
      <c r="L45" s="260">
        <v>0.6240601503759399</v>
      </c>
      <c r="M45" s="12" t="s">
        <v>113</v>
      </c>
      <c r="N45" s="12" t="s">
        <v>14</v>
      </c>
      <c r="O45" s="12" t="s">
        <v>15</v>
      </c>
      <c r="P45" s="94"/>
      <c r="Q45" s="361" t="s">
        <v>970</v>
      </c>
      <c r="R45" s="322"/>
      <c r="S45" s="322"/>
      <c r="T45" s="322"/>
      <c r="U45" s="94"/>
      <c r="V45" s="94"/>
      <c r="W45" s="358" t="s">
        <v>971</v>
      </c>
      <c r="X45" s="359">
        <f>CHIDIST(X44,5)</f>
        <v>0.5308743769</v>
      </c>
      <c r="Y45" s="362" t="s">
        <v>972</v>
      </c>
      <c r="Z45" s="363" t="s">
        <v>973</v>
      </c>
      <c r="AA45" s="232"/>
      <c r="AB45" s="345" t="s">
        <v>974</v>
      </c>
      <c r="AC45" s="232"/>
      <c r="AD45" s="232"/>
      <c r="AE45" s="232"/>
      <c r="AF45" s="94"/>
    </row>
    <row r="46" ht="15.75" customHeight="1">
      <c r="A46" s="62" t="s">
        <v>98</v>
      </c>
      <c r="B46" s="62" t="s">
        <v>12</v>
      </c>
      <c r="C46" s="62">
        <v>23.0</v>
      </c>
      <c r="D46" s="62">
        <v>0.4014598540145985</v>
      </c>
      <c r="E46" s="62" t="s">
        <v>88</v>
      </c>
      <c r="F46" s="62" t="s">
        <v>88</v>
      </c>
      <c r="G46" s="274" t="s">
        <v>64</v>
      </c>
      <c r="I46" s="71" t="s">
        <v>139</v>
      </c>
      <c r="J46" s="71" t="s">
        <v>20</v>
      </c>
      <c r="K46" s="71">
        <v>26.0</v>
      </c>
      <c r="L46" s="272">
        <v>0.6162790697674418</v>
      </c>
      <c r="M46" s="71" t="s">
        <v>117</v>
      </c>
      <c r="N46" s="71" t="s">
        <v>118</v>
      </c>
      <c r="O46" s="71" t="s">
        <v>15</v>
      </c>
      <c r="P46" s="94"/>
      <c r="Q46" s="94"/>
      <c r="R46" s="94"/>
      <c r="S46" s="94"/>
      <c r="T46" s="94"/>
      <c r="U46" s="94"/>
      <c r="V46" s="94"/>
      <c r="W46" s="94"/>
      <c r="X46" s="94"/>
      <c r="Y46" s="94"/>
      <c r="Z46" s="345"/>
      <c r="AA46" s="232"/>
      <c r="AB46" s="232"/>
      <c r="AC46" s="94"/>
      <c r="AD46" s="94"/>
      <c r="AE46" s="94"/>
      <c r="AF46" s="94"/>
    </row>
    <row r="47" ht="15.75" customHeight="1">
      <c r="A47" s="62" t="s">
        <v>99</v>
      </c>
      <c r="B47" s="62" t="s">
        <v>20</v>
      </c>
      <c r="C47" s="62">
        <v>24.0</v>
      </c>
      <c r="D47" s="297">
        <v>0.3548387096774194</v>
      </c>
      <c r="E47" s="62" t="s">
        <v>88</v>
      </c>
      <c r="F47" s="62" t="s">
        <v>88</v>
      </c>
      <c r="G47" s="274" t="s">
        <v>64</v>
      </c>
      <c r="I47" s="71" t="s">
        <v>140</v>
      </c>
      <c r="J47" s="71" t="s">
        <v>12</v>
      </c>
      <c r="K47" s="71">
        <v>26.1</v>
      </c>
      <c r="L47" s="71">
        <v>0.7301587301587301</v>
      </c>
      <c r="M47" s="71" t="s">
        <v>117</v>
      </c>
      <c r="N47" s="71" t="s">
        <v>117</v>
      </c>
      <c r="O47" s="71" t="s">
        <v>15</v>
      </c>
      <c r="P47" s="94"/>
      <c r="Q47" s="94"/>
      <c r="R47" s="94"/>
      <c r="S47" s="94"/>
      <c r="T47" s="94"/>
      <c r="U47" s="94"/>
      <c r="V47" s="94"/>
      <c r="W47" s="94"/>
      <c r="X47" s="94"/>
      <c r="Y47" s="94"/>
      <c r="Z47" s="364"/>
      <c r="AA47" s="94"/>
      <c r="AB47" s="94"/>
      <c r="AC47" s="94"/>
      <c r="AD47" s="94"/>
      <c r="AE47" s="94"/>
      <c r="AF47" s="94"/>
    </row>
    <row r="48" ht="15.75" customHeight="1">
      <c r="A48" s="62" t="s">
        <v>100</v>
      </c>
      <c r="B48" s="62" t="s">
        <v>12</v>
      </c>
      <c r="C48" s="62">
        <v>24.0</v>
      </c>
      <c r="D48" s="62">
        <v>0.5161290322580645</v>
      </c>
      <c r="E48" s="62" t="s">
        <v>88</v>
      </c>
      <c r="F48" s="62" t="s">
        <v>88</v>
      </c>
      <c r="G48" s="274" t="s">
        <v>64</v>
      </c>
      <c r="I48" s="71" t="s">
        <v>141</v>
      </c>
      <c r="J48" s="71" t="s">
        <v>12</v>
      </c>
      <c r="K48" s="71">
        <v>26.3</v>
      </c>
      <c r="L48" s="71">
        <v>0.72</v>
      </c>
      <c r="M48" s="71" t="s">
        <v>117</v>
      </c>
      <c r="N48" s="71" t="s">
        <v>117</v>
      </c>
      <c r="O48" s="71" t="s">
        <v>15</v>
      </c>
      <c r="P48" s="94"/>
      <c r="Q48" s="94"/>
      <c r="R48" s="94"/>
      <c r="S48" s="94"/>
      <c r="T48" s="94"/>
      <c r="U48" s="94"/>
      <c r="V48" s="94"/>
      <c r="W48" s="94"/>
      <c r="X48" s="94"/>
      <c r="Y48" s="94"/>
      <c r="Z48" s="94"/>
      <c r="AA48" s="94"/>
      <c r="AB48" s="94"/>
      <c r="AC48" s="94"/>
      <c r="AD48" s="94"/>
      <c r="AE48" s="94"/>
      <c r="AF48" s="94"/>
    </row>
    <row r="49" ht="15.75" customHeight="1">
      <c r="A49" s="62" t="s">
        <v>101</v>
      </c>
      <c r="B49" s="62" t="s">
        <v>12</v>
      </c>
      <c r="C49" s="62">
        <v>30.0</v>
      </c>
      <c r="D49" s="62">
        <v>0.34375</v>
      </c>
      <c r="E49" s="62" t="s">
        <v>88</v>
      </c>
      <c r="F49" s="62" t="s">
        <v>88</v>
      </c>
      <c r="G49" s="274" t="s">
        <v>64</v>
      </c>
      <c r="I49" s="71" t="s">
        <v>142</v>
      </c>
      <c r="J49" s="71" t="s">
        <v>20</v>
      </c>
      <c r="K49" s="71">
        <v>27.6</v>
      </c>
      <c r="L49" s="71">
        <v>0.5538461538461539</v>
      </c>
      <c r="M49" s="71" t="s">
        <v>117</v>
      </c>
      <c r="N49" s="71" t="s">
        <v>117</v>
      </c>
      <c r="O49" s="71" t="s">
        <v>15</v>
      </c>
      <c r="P49" s="94"/>
      <c r="Q49" s="94"/>
      <c r="R49" s="94"/>
      <c r="S49" s="94"/>
      <c r="T49" s="94"/>
      <c r="U49" s="94"/>
      <c r="V49" s="94"/>
      <c r="W49" s="94"/>
      <c r="X49" s="94"/>
      <c r="Y49" s="94"/>
      <c r="AF49" s="94"/>
    </row>
    <row r="50" ht="15.75" customHeight="1">
      <c r="A50" s="62" t="s">
        <v>102</v>
      </c>
      <c r="B50" s="62" t="s">
        <v>20</v>
      </c>
      <c r="C50" s="62">
        <v>32.0</v>
      </c>
      <c r="D50" s="62">
        <v>0.4646464646464646</v>
      </c>
      <c r="E50" s="62" t="s">
        <v>88</v>
      </c>
      <c r="F50" s="62" t="s">
        <v>88</v>
      </c>
      <c r="G50" s="274" t="s">
        <v>64</v>
      </c>
      <c r="I50" s="71" t="s">
        <v>143</v>
      </c>
      <c r="J50" s="71" t="s">
        <v>12</v>
      </c>
      <c r="K50" s="71">
        <v>29.1</v>
      </c>
      <c r="L50" s="71">
        <v>0.6260869565217392</v>
      </c>
      <c r="M50" s="71" t="s">
        <v>117</v>
      </c>
      <c r="N50" s="71" t="s">
        <v>117</v>
      </c>
      <c r="O50" s="71" t="s">
        <v>15</v>
      </c>
    </row>
    <row r="51" ht="15.75" customHeight="1">
      <c r="A51" s="62" t="s">
        <v>103</v>
      </c>
      <c r="B51" s="62" t="s">
        <v>12</v>
      </c>
      <c r="C51" s="62">
        <v>32.0</v>
      </c>
      <c r="D51" s="62">
        <v>0.2282608695652174</v>
      </c>
      <c r="E51" s="62" t="s">
        <v>88</v>
      </c>
      <c r="F51" s="62" t="s">
        <v>88</v>
      </c>
      <c r="G51" s="274" t="s">
        <v>64</v>
      </c>
      <c r="I51" s="62" t="s">
        <v>101</v>
      </c>
      <c r="J51" s="62" t="s">
        <v>12</v>
      </c>
      <c r="K51" s="62">
        <v>30.0</v>
      </c>
      <c r="L51" s="62">
        <v>0.34375</v>
      </c>
      <c r="M51" s="62" t="s">
        <v>88</v>
      </c>
      <c r="N51" s="62" t="s">
        <v>88</v>
      </c>
      <c r="O51" s="274" t="s">
        <v>64</v>
      </c>
    </row>
    <row r="52" ht="15.75" customHeight="1">
      <c r="A52" s="8" t="s">
        <v>112</v>
      </c>
      <c r="B52" s="12" t="s">
        <v>12</v>
      </c>
      <c r="C52" s="12">
        <v>18.0</v>
      </c>
      <c r="D52" s="12">
        <v>0.45714285714285713</v>
      </c>
      <c r="E52" s="12" t="s">
        <v>113</v>
      </c>
      <c r="F52" s="12" t="s">
        <v>14</v>
      </c>
      <c r="G52" s="12" t="s">
        <v>15</v>
      </c>
      <c r="I52" s="62" t="s">
        <v>102</v>
      </c>
      <c r="J52" s="62" t="s">
        <v>20</v>
      </c>
      <c r="K52" s="62">
        <v>32.0</v>
      </c>
      <c r="L52" s="297">
        <v>0.4646464646464646</v>
      </c>
      <c r="M52" s="62" t="s">
        <v>88</v>
      </c>
      <c r="N52" s="62" t="s">
        <v>88</v>
      </c>
      <c r="O52" s="274" t="s">
        <v>64</v>
      </c>
    </row>
    <row r="53" ht="15.75" customHeight="1">
      <c r="A53" s="8" t="s">
        <v>114</v>
      </c>
      <c r="B53" s="12" t="s">
        <v>20</v>
      </c>
      <c r="C53" s="12">
        <v>24.0</v>
      </c>
      <c r="D53" s="260">
        <v>0.409395973</v>
      </c>
      <c r="E53" s="12" t="s">
        <v>113</v>
      </c>
      <c r="F53" s="12" t="s">
        <v>14</v>
      </c>
      <c r="G53" s="12" t="s">
        <v>15</v>
      </c>
      <c r="I53" s="62" t="s">
        <v>103</v>
      </c>
      <c r="J53" s="62" t="s">
        <v>12</v>
      </c>
      <c r="K53" s="62">
        <v>32.0</v>
      </c>
      <c r="L53" s="62">
        <v>0.2282608695652174</v>
      </c>
      <c r="M53" s="62" t="s">
        <v>88</v>
      </c>
      <c r="N53" s="62" t="s">
        <v>88</v>
      </c>
      <c r="O53" s="274" t="s">
        <v>64</v>
      </c>
    </row>
    <row r="54" ht="15.75" customHeight="1">
      <c r="A54" s="8" t="s">
        <v>115</v>
      </c>
      <c r="B54" s="12" t="s">
        <v>12</v>
      </c>
      <c r="C54" s="12">
        <v>26.0</v>
      </c>
      <c r="D54" s="12">
        <v>0.6240601503759399</v>
      </c>
      <c r="E54" s="12" t="s">
        <v>113</v>
      </c>
      <c r="F54" s="12" t="s">
        <v>14</v>
      </c>
      <c r="G54" s="12" t="s">
        <v>15</v>
      </c>
      <c r="I54" s="71" t="s">
        <v>144</v>
      </c>
      <c r="J54" s="71" t="s">
        <v>20</v>
      </c>
      <c r="K54" s="71">
        <v>32.5</v>
      </c>
      <c r="L54" s="71">
        <v>0.6324786324786325</v>
      </c>
      <c r="M54" s="71" t="s">
        <v>117</v>
      </c>
      <c r="N54" s="71" t="s">
        <v>117</v>
      </c>
      <c r="O54" s="71" t="s">
        <v>15</v>
      </c>
      <c r="Q54" s="311"/>
      <c r="R54" s="19"/>
      <c r="S54" s="19"/>
      <c r="T54" s="19"/>
    </row>
    <row r="55" ht="15.75" customHeight="1">
      <c r="A55" s="71" t="s">
        <v>116</v>
      </c>
      <c r="B55" s="71" t="s">
        <v>20</v>
      </c>
      <c r="C55" s="71">
        <v>1.0</v>
      </c>
      <c r="D55" s="71">
        <v>0.05882352941176471</v>
      </c>
      <c r="E55" s="71" t="s">
        <v>117</v>
      </c>
      <c r="F55" s="71" t="s">
        <v>118</v>
      </c>
      <c r="G55" s="71" t="s">
        <v>15</v>
      </c>
      <c r="I55" s="71" t="s">
        <v>145</v>
      </c>
      <c r="J55" s="71" t="s">
        <v>20</v>
      </c>
      <c r="K55" s="71">
        <v>34.9</v>
      </c>
      <c r="L55" s="272">
        <v>0.5125</v>
      </c>
      <c r="M55" s="71" t="s">
        <v>117</v>
      </c>
      <c r="N55" s="71" t="s">
        <v>117</v>
      </c>
      <c r="O55" s="71" t="s">
        <v>15</v>
      </c>
      <c r="Q55" s="311"/>
      <c r="R55" s="311"/>
      <c r="S55" s="311"/>
      <c r="T55" s="19"/>
    </row>
    <row r="56" ht="15.75" customHeight="1">
      <c r="A56" s="71" t="s">
        <v>119</v>
      </c>
      <c r="B56" s="71" t="s">
        <v>12</v>
      </c>
      <c r="C56" s="71">
        <v>4.0</v>
      </c>
      <c r="D56" s="71">
        <v>0.1</v>
      </c>
      <c r="E56" s="71" t="s">
        <v>117</v>
      </c>
      <c r="F56" s="71" t="s">
        <v>118</v>
      </c>
      <c r="G56" s="71" t="s">
        <v>15</v>
      </c>
      <c r="I56" s="8" t="s">
        <v>22</v>
      </c>
      <c r="J56" s="12" t="s">
        <v>12</v>
      </c>
      <c r="K56" s="12">
        <v>36.0</v>
      </c>
      <c r="L56" s="12">
        <v>0.7538461538461538</v>
      </c>
      <c r="M56" s="12" t="s">
        <v>23</v>
      </c>
      <c r="N56" s="12" t="s">
        <v>14</v>
      </c>
      <c r="O56" s="12" t="s">
        <v>15</v>
      </c>
      <c r="Q56" s="19"/>
      <c r="R56" s="19"/>
      <c r="S56" s="19"/>
      <c r="T56" s="311"/>
    </row>
    <row r="57" ht="15.75" customHeight="1">
      <c r="A57" s="71" t="s">
        <v>120</v>
      </c>
      <c r="B57" s="71" t="s">
        <v>12</v>
      </c>
      <c r="C57" s="71">
        <v>4.0</v>
      </c>
      <c r="D57" s="71">
        <v>0.1948051948051948</v>
      </c>
      <c r="E57" s="71" t="s">
        <v>117</v>
      </c>
      <c r="F57" s="71" t="s">
        <v>118</v>
      </c>
      <c r="G57" s="71" t="s">
        <v>15</v>
      </c>
      <c r="I57" s="8" t="s">
        <v>71</v>
      </c>
      <c r="J57" s="12" t="s">
        <v>20</v>
      </c>
      <c r="K57" s="12">
        <v>36.0</v>
      </c>
      <c r="L57" s="12">
        <v>0.7875</v>
      </c>
      <c r="M57" s="12" t="s">
        <v>68</v>
      </c>
      <c r="N57" s="12" t="s">
        <v>14</v>
      </c>
      <c r="O57" s="12" t="s">
        <v>15</v>
      </c>
      <c r="Q57" s="19"/>
      <c r="R57" s="19"/>
      <c r="S57" s="19"/>
      <c r="T57" s="19"/>
    </row>
    <row r="58" ht="15.75" customHeight="1">
      <c r="A58" s="71" t="s">
        <v>121</v>
      </c>
      <c r="B58" s="71" t="s">
        <v>12</v>
      </c>
      <c r="C58" s="71">
        <v>7.9</v>
      </c>
      <c r="D58" s="71">
        <v>0.3181818181818182</v>
      </c>
      <c r="E58" s="71" t="s">
        <v>117</v>
      </c>
      <c r="F58" s="71" t="s">
        <v>117</v>
      </c>
      <c r="G58" s="71" t="s">
        <v>15</v>
      </c>
      <c r="I58" s="71" t="s">
        <v>146</v>
      </c>
      <c r="J58" s="71" t="s">
        <v>12</v>
      </c>
      <c r="K58" s="71">
        <v>36.0</v>
      </c>
      <c r="L58" s="71">
        <v>0.5777777777777777</v>
      </c>
      <c r="M58" s="71" t="s">
        <v>117</v>
      </c>
      <c r="N58" s="71" t="s">
        <v>118</v>
      </c>
      <c r="O58" s="71" t="s">
        <v>15</v>
      </c>
      <c r="Q58" s="19"/>
      <c r="R58" s="19"/>
      <c r="S58" s="19"/>
      <c r="T58" s="19"/>
    </row>
    <row r="59" ht="15.75" customHeight="1">
      <c r="A59" s="71" t="s">
        <v>122</v>
      </c>
      <c r="B59" s="71" t="s">
        <v>12</v>
      </c>
      <c r="C59" s="71">
        <v>8.0</v>
      </c>
      <c r="D59" s="71">
        <v>0.2236842105263158</v>
      </c>
      <c r="E59" s="71" t="s">
        <v>117</v>
      </c>
      <c r="F59" s="71" t="s">
        <v>118</v>
      </c>
      <c r="G59" s="71" t="s">
        <v>15</v>
      </c>
      <c r="I59" s="94" t="s">
        <v>147</v>
      </c>
      <c r="J59" s="94" t="s">
        <v>20</v>
      </c>
      <c r="K59" s="94">
        <v>37.6</v>
      </c>
      <c r="L59" s="94">
        <v>0.5966386554621849</v>
      </c>
      <c r="M59" s="94" t="s">
        <v>117</v>
      </c>
      <c r="N59" s="94" t="s">
        <v>117</v>
      </c>
      <c r="O59" s="94" t="s">
        <v>15</v>
      </c>
      <c r="Q59" s="19"/>
      <c r="R59" s="19"/>
      <c r="S59" s="19"/>
      <c r="T59" s="19"/>
    </row>
    <row r="60" ht="15.75" customHeight="1">
      <c r="A60" s="71" t="s">
        <v>123</v>
      </c>
      <c r="B60" s="71" t="s">
        <v>20</v>
      </c>
      <c r="C60" s="71">
        <v>9.0</v>
      </c>
      <c r="D60" s="71">
        <v>0.06862745098039216</v>
      </c>
      <c r="E60" s="71" t="s">
        <v>117</v>
      </c>
      <c r="F60" s="71" t="s">
        <v>118</v>
      </c>
      <c r="G60" s="71" t="s">
        <v>15</v>
      </c>
      <c r="I60" s="94" t="s">
        <v>148</v>
      </c>
      <c r="J60" s="94" t="s">
        <v>12</v>
      </c>
      <c r="K60" s="94">
        <v>45.9</v>
      </c>
      <c r="L60" s="94">
        <v>0.6341463414634146</v>
      </c>
      <c r="M60" s="94" t="s">
        <v>117</v>
      </c>
      <c r="N60" s="94" t="s">
        <v>117</v>
      </c>
      <c r="O60" s="94" t="s">
        <v>15</v>
      </c>
      <c r="Q60" s="19"/>
      <c r="R60" s="19"/>
      <c r="S60" s="19"/>
      <c r="T60" s="19"/>
    </row>
    <row r="61" ht="15.75" customHeight="1">
      <c r="A61" s="71" t="s">
        <v>124</v>
      </c>
      <c r="B61" s="71" t="s">
        <v>12</v>
      </c>
      <c r="C61" s="71">
        <v>9.0</v>
      </c>
      <c r="D61" s="71">
        <v>0.5494505494505495</v>
      </c>
      <c r="E61" s="71" t="s">
        <v>117</v>
      </c>
      <c r="F61" s="71" t="s">
        <v>117</v>
      </c>
      <c r="G61" s="71" t="s">
        <v>15</v>
      </c>
      <c r="I61" s="8" t="s">
        <v>72</v>
      </c>
      <c r="J61" s="12" t="s">
        <v>12</v>
      </c>
      <c r="K61" s="265">
        <v>48.0</v>
      </c>
      <c r="L61" s="12">
        <v>0.574468</v>
      </c>
      <c r="M61" s="12" t="s">
        <v>68</v>
      </c>
      <c r="N61" s="12" t="s">
        <v>14</v>
      </c>
      <c r="O61" s="12" t="s">
        <v>15</v>
      </c>
      <c r="Q61" s="19"/>
      <c r="R61" s="19"/>
      <c r="S61" s="19"/>
      <c r="T61" s="19"/>
    </row>
    <row r="62" ht="15.75" customHeight="1">
      <c r="A62" s="71" t="s">
        <v>125</v>
      </c>
      <c r="B62" s="71" t="s">
        <v>20</v>
      </c>
      <c r="C62" s="71">
        <v>9.2</v>
      </c>
      <c r="D62" s="71">
        <v>0.3780487804878049</v>
      </c>
      <c r="E62" s="71" t="s">
        <v>117</v>
      </c>
      <c r="F62" s="71" t="s">
        <v>117</v>
      </c>
      <c r="G62" s="71" t="s">
        <v>15</v>
      </c>
      <c r="I62" s="19"/>
      <c r="J62" s="19"/>
      <c r="K62" s="19"/>
      <c r="L62" s="19"/>
      <c r="M62" s="19"/>
      <c r="N62" s="19"/>
      <c r="O62" s="19"/>
      <c r="Q62" s="19"/>
      <c r="R62" s="19"/>
      <c r="S62" s="19"/>
      <c r="T62" s="19"/>
    </row>
    <row r="63" ht="15.75" customHeight="1">
      <c r="A63" s="71" t="s">
        <v>126</v>
      </c>
      <c r="B63" s="71" t="s">
        <v>12</v>
      </c>
      <c r="C63" s="71">
        <v>12.6</v>
      </c>
      <c r="D63" s="71">
        <v>0.35</v>
      </c>
      <c r="E63" s="71" t="s">
        <v>117</v>
      </c>
      <c r="F63" s="71" t="s">
        <v>117</v>
      </c>
      <c r="G63" s="71" t="s">
        <v>15</v>
      </c>
      <c r="I63" s="137" t="s">
        <v>975</v>
      </c>
      <c r="J63" s="319"/>
      <c r="K63" s="319"/>
      <c r="L63" s="319"/>
      <c r="M63" s="319"/>
      <c r="N63" s="319"/>
      <c r="O63" s="320"/>
      <c r="Q63" s="19"/>
      <c r="R63" s="19"/>
      <c r="S63" s="19"/>
      <c r="T63" s="19"/>
    </row>
    <row r="64" ht="15.75" customHeight="1">
      <c r="A64" s="71" t="s">
        <v>127</v>
      </c>
      <c r="B64" s="71" t="s">
        <v>20</v>
      </c>
      <c r="C64" s="71">
        <v>13.0</v>
      </c>
      <c r="D64" s="71">
        <v>0.2022471910112359</v>
      </c>
      <c r="E64" s="71" t="s">
        <v>117</v>
      </c>
      <c r="F64" s="71" t="s">
        <v>118</v>
      </c>
      <c r="G64" s="71" t="s">
        <v>15</v>
      </c>
      <c r="I64" s="135" t="s">
        <v>0</v>
      </c>
      <c r="J64" s="135" t="s">
        <v>1</v>
      </c>
      <c r="K64" s="135" t="s">
        <v>2</v>
      </c>
      <c r="L64" s="135" t="s">
        <v>3</v>
      </c>
      <c r="M64" s="135" t="s">
        <v>5</v>
      </c>
      <c r="N64" s="135" t="s">
        <v>6</v>
      </c>
      <c r="O64" s="135" t="s">
        <v>7</v>
      </c>
      <c r="Q64" s="19"/>
      <c r="R64" s="19"/>
    </row>
    <row r="65" ht="15.75" customHeight="1">
      <c r="A65" s="71" t="s">
        <v>128</v>
      </c>
      <c r="B65" s="71" t="s">
        <v>12</v>
      </c>
      <c r="C65" s="71">
        <v>13.1</v>
      </c>
      <c r="D65" s="71">
        <v>0.4507042253521127</v>
      </c>
      <c r="E65" s="71" t="s">
        <v>117</v>
      </c>
      <c r="F65" s="71" t="s">
        <v>117</v>
      </c>
      <c r="G65" s="71" t="s">
        <v>15</v>
      </c>
      <c r="I65" s="57" t="s">
        <v>76</v>
      </c>
      <c r="J65" s="57" t="s">
        <v>12</v>
      </c>
      <c r="K65" s="57">
        <v>2.0</v>
      </c>
      <c r="L65" s="57">
        <v>0.03846153846153846</v>
      </c>
      <c r="M65" s="57" t="s">
        <v>77</v>
      </c>
      <c r="N65" s="57" t="s">
        <v>77</v>
      </c>
      <c r="O65" s="251" t="s">
        <v>29</v>
      </c>
      <c r="Q65" s="19"/>
      <c r="R65" s="19"/>
    </row>
    <row r="66" ht="15.75" customHeight="1">
      <c r="A66" s="71" t="s">
        <v>129</v>
      </c>
      <c r="B66" s="71" t="s">
        <v>12</v>
      </c>
      <c r="C66" s="71">
        <v>13.7</v>
      </c>
      <c r="D66" s="71">
        <v>0.4745762711864407</v>
      </c>
      <c r="E66" s="71" t="s">
        <v>117</v>
      </c>
      <c r="F66" s="71" t="s">
        <v>117</v>
      </c>
      <c r="G66" s="71" t="s">
        <v>15</v>
      </c>
      <c r="I66" s="57" t="s">
        <v>78</v>
      </c>
      <c r="J66" s="57" t="s">
        <v>12</v>
      </c>
      <c r="K66" s="57">
        <v>4.0</v>
      </c>
      <c r="L66" s="57">
        <v>0.1558441558441558</v>
      </c>
      <c r="M66" s="57" t="s">
        <v>77</v>
      </c>
      <c r="N66" s="57" t="s">
        <v>77</v>
      </c>
      <c r="O66" s="251" t="s">
        <v>29</v>
      </c>
      <c r="Q66" s="19"/>
      <c r="R66" s="19"/>
    </row>
    <row r="67" ht="15.75" customHeight="1">
      <c r="A67" s="71" t="s">
        <v>130</v>
      </c>
      <c r="B67" s="71" t="s">
        <v>12</v>
      </c>
      <c r="C67" s="71">
        <v>14.5</v>
      </c>
      <c r="D67" s="71">
        <v>0.3518518518518519</v>
      </c>
      <c r="E67" s="71" t="s">
        <v>117</v>
      </c>
      <c r="F67" s="71" t="s">
        <v>117</v>
      </c>
      <c r="G67" s="71" t="s">
        <v>15</v>
      </c>
      <c r="I67" s="57" t="s">
        <v>79</v>
      </c>
      <c r="J67" s="57" t="s">
        <v>20</v>
      </c>
      <c r="K67" s="57">
        <v>6.0</v>
      </c>
      <c r="L67" s="57">
        <v>0.08108108108108109</v>
      </c>
      <c r="M67" s="57" t="s">
        <v>77</v>
      </c>
      <c r="N67" s="57" t="s">
        <v>77</v>
      </c>
      <c r="O67" s="251" t="s">
        <v>29</v>
      </c>
      <c r="Q67" s="19"/>
      <c r="R67" s="19"/>
    </row>
    <row r="68" ht="15.75" customHeight="1">
      <c r="A68" s="71" t="s">
        <v>131</v>
      </c>
      <c r="B68" s="71" t="s">
        <v>12</v>
      </c>
      <c r="C68" s="71">
        <v>15.1</v>
      </c>
      <c r="D68" s="71">
        <v>0.4487179487179487</v>
      </c>
      <c r="E68" s="71" t="s">
        <v>117</v>
      </c>
      <c r="F68" s="71" t="s">
        <v>117</v>
      </c>
      <c r="G68" s="71" t="s">
        <v>15</v>
      </c>
      <c r="I68" s="114" t="s">
        <v>26</v>
      </c>
      <c r="J68" s="114" t="s">
        <v>12</v>
      </c>
      <c r="K68" s="19">
        <v>7.0</v>
      </c>
      <c r="L68" s="114">
        <v>0.3258426966292135</v>
      </c>
      <c r="M68" s="114" t="s">
        <v>27</v>
      </c>
      <c r="N68" s="114" t="s">
        <v>28</v>
      </c>
      <c r="O68" s="114" t="s">
        <v>29</v>
      </c>
      <c r="Q68" s="19"/>
      <c r="R68" s="19"/>
    </row>
    <row r="69" ht="15.75" customHeight="1">
      <c r="A69" s="71" t="s">
        <v>132</v>
      </c>
      <c r="B69" s="71" t="s">
        <v>12</v>
      </c>
      <c r="C69" s="71">
        <v>15.5</v>
      </c>
      <c r="D69" s="272">
        <v>0.6727272727272727</v>
      </c>
      <c r="E69" s="71" t="s">
        <v>117</v>
      </c>
      <c r="F69" s="71" t="s">
        <v>117</v>
      </c>
      <c r="G69" s="71" t="s">
        <v>15</v>
      </c>
      <c r="I69" s="114" t="s">
        <v>31</v>
      </c>
      <c r="J69" s="114" t="s">
        <v>20</v>
      </c>
      <c r="K69" s="19">
        <v>7.0</v>
      </c>
      <c r="L69" s="114">
        <v>0.125</v>
      </c>
      <c r="M69" s="114" t="s">
        <v>27</v>
      </c>
      <c r="N69" s="114" t="s">
        <v>28</v>
      </c>
      <c r="O69" s="114" t="s">
        <v>29</v>
      </c>
    </row>
    <row r="70" ht="15.75" customHeight="1">
      <c r="A70" s="71" t="s">
        <v>133</v>
      </c>
      <c r="B70" s="71" t="s">
        <v>20</v>
      </c>
      <c r="C70" s="71">
        <v>16.2</v>
      </c>
      <c r="D70" s="272">
        <v>0.5135135135135135</v>
      </c>
      <c r="E70" s="71" t="s">
        <v>117</v>
      </c>
      <c r="F70" s="71" t="s">
        <v>117</v>
      </c>
      <c r="G70" s="71" t="s">
        <v>15</v>
      </c>
      <c r="I70" s="57" t="s">
        <v>80</v>
      </c>
      <c r="J70" s="57" t="s">
        <v>20</v>
      </c>
      <c r="K70" s="57">
        <v>7.0</v>
      </c>
      <c r="L70" s="57">
        <v>0.05319148936170213</v>
      </c>
      <c r="M70" s="57" t="s">
        <v>77</v>
      </c>
      <c r="N70" s="57" t="s">
        <v>77</v>
      </c>
      <c r="O70" s="251" t="s">
        <v>29</v>
      </c>
    </row>
    <row r="71" ht="15.75" customHeight="1">
      <c r="A71" s="71" t="s">
        <v>134</v>
      </c>
      <c r="B71" s="71" t="s">
        <v>20</v>
      </c>
      <c r="C71" s="71">
        <v>16.6</v>
      </c>
      <c r="D71" s="71">
        <v>0.4166666666666667</v>
      </c>
      <c r="E71" s="71" t="s">
        <v>117</v>
      </c>
      <c r="F71" s="71" t="s">
        <v>117</v>
      </c>
      <c r="G71" s="71" t="s">
        <v>15</v>
      </c>
      <c r="I71" s="114" t="s">
        <v>32</v>
      </c>
      <c r="J71" s="114" t="s">
        <v>12</v>
      </c>
      <c r="K71" s="19">
        <v>8.0</v>
      </c>
      <c r="L71" s="114">
        <v>0.2531645569620253</v>
      </c>
      <c r="M71" s="114" t="s">
        <v>27</v>
      </c>
      <c r="N71" s="114" t="s">
        <v>28</v>
      </c>
      <c r="O71" s="114" t="s">
        <v>29</v>
      </c>
    </row>
    <row r="72" ht="15.75" customHeight="1">
      <c r="A72" s="71" t="s">
        <v>135</v>
      </c>
      <c r="B72" s="71" t="s">
        <v>12</v>
      </c>
      <c r="C72" s="71">
        <v>17.0</v>
      </c>
      <c r="D72" s="71">
        <v>0.3693693693693694</v>
      </c>
      <c r="E72" s="71" t="s">
        <v>117</v>
      </c>
      <c r="F72" s="71" t="s">
        <v>118</v>
      </c>
      <c r="G72" s="71" t="s">
        <v>15</v>
      </c>
      <c r="I72" s="114" t="s">
        <v>33</v>
      </c>
      <c r="J72" s="114" t="s">
        <v>20</v>
      </c>
      <c r="K72" s="19">
        <v>9.0</v>
      </c>
      <c r="L72" s="114">
        <v>0.3620689655172414</v>
      </c>
      <c r="M72" s="114" t="s">
        <v>27</v>
      </c>
      <c r="N72" s="114" t="s">
        <v>28</v>
      </c>
      <c r="O72" s="114" t="s">
        <v>29</v>
      </c>
    </row>
    <row r="73" ht="15.75" customHeight="1">
      <c r="A73" s="71" t="s">
        <v>136</v>
      </c>
      <c r="B73" s="71" t="s">
        <v>20</v>
      </c>
      <c r="C73" s="71">
        <v>20.0</v>
      </c>
      <c r="D73" s="71">
        <v>0.3953488372093023</v>
      </c>
      <c r="E73" s="71" t="s">
        <v>117</v>
      </c>
      <c r="F73" s="71" t="s">
        <v>118</v>
      </c>
      <c r="G73" s="71" t="s">
        <v>15</v>
      </c>
      <c r="I73" s="114" t="s">
        <v>34</v>
      </c>
      <c r="J73" s="114" t="s">
        <v>20</v>
      </c>
      <c r="K73" s="19">
        <v>10.0</v>
      </c>
      <c r="L73" s="114">
        <v>0.2352941176470588</v>
      </c>
      <c r="M73" s="114" t="s">
        <v>27</v>
      </c>
      <c r="N73" s="114" t="s">
        <v>28</v>
      </c>
      <c r="O73" s="114" t="s">
        <v>29</v>
      </c>
    </row>
    <row r="74" ht="15.75" customHeight="1">
      <c r="A74" s="71" t="s">
        <v>137</v>
      </c>
      <c r="B74" s="71" t="s">
        <v>20</v>
      </c>
      <c r="C74" s="71">
        <v>20.2</v>
      </c>
      <c r="D74" s="71">
        <v>0.5111111111111111</v>
      </c>
      <c r="E74" s="71" t="s">
        <v>117</v>
      </c>
      <c r="F74" s="71" t="s">
        <v>117</v>
      </c>
      <c r="G74" s="71" t="s">
        <v>15</v>
      </c>
      <c r="I74" s="57" t="s">
        <v>81</v>
      </c>
      <c r="J74" s="57" t="s">
        <v>12</v>
      </c>
      <c r="K74" s="57">
        <v>11.0</v>
      </c>
      <c r="L74" s="57">
        <v>0.4188034188034188</v>
      </c>
      <c r="M74" s="57" t="s">
        <v>77</v>
      </c>
      <c r="N74" s="57" t="s">
        <v>77</v>
      </c>
      <c r="O74" s="251" t="s">
        <v>29</v>
      </c>
    </row>
    <row r="75" ht="15.75" customHeight="1">
      <c r="A75" s="71" t="s">
        <v>138</v>
      </c>
      <c r="B75" s="71" t="s">
        <v>20</v>
      </c>
      <c r="C75" s="71">
        <v>23.5</v>
      </c>
      <c r="D75" s="71">
        <v>0.5434782608695652</v>
      </c>
      <c r="E75" s="71" t="s">
        <v>117</v>
      </c>
      <c r="F75" s="71" t="s">
        <v>117</v>
      </c>
      <c r="G75" s="71" t="s">
        <v>15</v>
      </c>
      <c r="I75" s="35" t="s">
        <v>48</v>
      </c>
      <c r="J75" s="40"/>
      <c r="K75" s="334">
        <v>11.145083341552422</v>
      </c>
      <c r="L75" s="40">
        <v>0.0</v>
      </c>
      <c r="M75" s="40" t="s">
        <v>47</v>
      </c>
      <c r="N75" s="40" t="s">
        <v>47</v>
      </c>
      <c r="O75" s="40" t="s">
        <v>29</v>
      </c>
    </row>
    <row r="76" ht="15.75" customHeight="1">
      <c r="A76" s="71" t="s">
        <v>139</v>
      </c>
      <c r="B76" s="71" t="s">
        <v>20</v>
      </c>
      <c r="C76" s="71">
        <v>26.0</v>
      </c>
      <c r="D76" s="272">
        <v>0.6162790697674418</v>
      </c>
      <c r="E76" s="71" t="s">
        <v>117</v>
      </c>
      <c r="F76" s="71" t="s">
        <v>118</v>
      </c>
      <c r="G76" s="71" t="s">
        <v>15</v>
      </c>
      <c r="I76" s="35" t="s">
        <v>49</v>
      </c>
      <c r="J76" s="40"/>
      <c r="K76" s="334">
        <v>11.44097050991222</v>
      </c>
      <c r="L76" s="40">
        <v>0.3829787234042553</v>
      </c>
      <c r="M76" s="40" t="s">
        <v>47</v>
      </c>
      <c r="N76" s="40" t="s">
        <v>47</v>
      </c>
      <c r="O76" s="40" t="s">
        <v>29</v>
      </c>
    </row>
    <row r="77" ht="15.75" customHeight="1">
      <c r="A77" s="71" t="s">
        <v>140</v>
      </c>
      <c r="B77" s="71" t="s">
        <v>12</v>
      </c>
      <c r="C77" s="71">
        <v>26.1</v>
      </c>
      <c r="D77" s="71">
        <v>0.7301587301587301</v>
      </c>
      <c r="E77" s="71" t="s">
        <v>117</v>
      </c>
      <c r="F77" s="71" t="s">
        <v>117</v>
      </c>
      <c r="G77" s="71" t="s">
        <v>15</v>
      </c>
      <c r="I77" s="35" t="s">
        <v>50</v>
      </c>
      <c r="J77" s="40"/>
      <c r="K77" s="334">
        <v>11.57247591807213</v>
      </c>
      <c r="L77" s="40">
        <v>0.375</v>
      </c>
      <c r="M77" s="40" t="s">
        <v>47</v>
      </c>
      <c r="N77" s="40" t="s">
        <v>47</v>
      </c>
      <c r="O77" s="40" t="s">
        <v>29</v>
      </c>
    </row>
    <row r="78" ht="15.75" customHeight="1">
      <c r="A78" s="71" t="s">
        <v>141</v>
      </c>
      <c r="B78" s="71" t="s">
        <v>12</v>
      </c>
      <c r="C78" s="71">
        <v>26.3</v>
      </c>
      <c r="D78" s="71">
        <v>0.72</v>
      </c>
      <c r="E78" s="71" t="s">
        <v>117</v>
      </c>
      <c r="F78" s="71" t="s">
        <v>117</v>
      </c>
      <c r="G78" s="71" t="s">
        <v>15</v>
      </c>
      <c r="I78" s="35" t="s">
        <v>51</v>
      </c>
      <c r="J78" s="40"/>
      <c r="K78" s="334">
        <v>11.703981326232041</v>
      </c>
      <c r="L78" s="40">
        <v>0.30303030303030304</v>
      </c>
      <c r="M78" s="40" t="s">
        <v>47</v>
      </c>
      <c r="N78" s="40" t="s">
        <v>47</v>
      </c>
      <c r="O78" s="40" t="s">
        <v>29</v>
      </c>
    </row>
    <row r="79" ht="15.75" customHeight="1">
      <c r="A79" s="71" t="s">
        <v>142</v>
      </c>
      <c r="B79" s="71" t="s">
        <v>20</v>
      </c>
      <c r="C79" s="71">
        <v>27.6</v>
      </c>
      <c r="D79" s="272">
        <v>0.5538461538461539</v>
      </c>
      <c r="E79" s="71" t="s">
        <v>117</v>
      </c>
      <c r="F79" s="71" t="s">
        <v>117</v>
      </c>
      <c r="G79" s="71" t="s">
        <v>15</v>
      </c>
      <c r="I79" s="35" t="s">
        <v>52</v>
      </c>
      <c r="J79" s="40"/>
      <c r="K79" s="334">
        <v>11.703981326232041</v>
      </c>
      <c r="L79" s="40">
        <v>0.10606060606060606</v>
      </c>
      <c r="M79" s="40" t="s">
        <v>47</v>
      </c>
      <c r="N79" s="40" t="s">
        <v>47</v>
      </c>
      <c r="O79" s="40" t="s">
        <v>29</v>
      </c>
    </row>
    <row r="80" ht="15.75" customHeight="1">
      <c r="A80" s="71" t="s">
        <v>143</v>
      </c>
      <c r="B80" s="71" t="s">
        <v>12</v>
      </c>
      <c r="C80" s="71">
        <v>29.1</v>
      </c>
      <c r="D80" s="71">
        <v>0.6260869565217392</v>
      </c>
      <c r="E80" s="71" t="s">
        <v>117</v>
      </c>
      <c r="F80" s="71" t="s">
        <v>117</v>
      </c>
      <c r="G80" s="71" t="s">
        <v>15</v>
      </c>
      <c r="I80" s="114" t="s">
        <v>35</v>
      </c>
      <c r="J80" s="114" t="s">
        <v>20</v>
      </c>
      <c r="K80" s="19">
        <v>12.0</v>
      </c>
      <c r="L80" s="114">
        <v>0.3333333333333333</v>
      </c>
      <c r="M80" s="114" t="s">
        <v>27</v>
      </c>
      <c r="N80" s="114" t="s">
        <v>28</v>
      </c>
      <c r="O80" s="114" t="s">
        <v>29</v>
      </c>
    </row>
    <row r="81" ht="15.75" customHeight="1">
      <c r="A81" s="71" t="s">
        <v>144</v>
      </c>
      <c r="B81" s="71" t="s">
        <v>20</v>
      </c>
      <c r="C81" s="71">
        <v>32.5</v>
      </c>
      <c r="D81" s="71">
        <v>0.6324786324786325</v>
      </c>
      <c r="E81" s="71" t="s">
        <v>117</v>
      </c>
      <c r="F81" s="71" t="s">
        <v>117</v>
      </c>
      <c r="G81" s="71" t="s">
        <v>15</v>
      </c>
      <c r="I81" s="114" t="s">
        <v>36</v>
      </c>
      <c r="J81" s="114" t="s">
        <v>20</v>
      </c>
      <c r="K81" s="19">
        <v>13.0</v>
      </c>
      <c r="L81" s="114">
        <v>0.4095238095238095</v>
      </c>
      <c r="M81" s="114" t="s">
        <v>27</v>
      </c>
      <c r="N81" s="114" t="s">
        <v>28</v>
      </c>
      <c r="O81" s="114" t="s">
        <v>29</v>
      </c>
    </row>
    <row r="82" ht="15.75" customHeight="1">
      <c r="A82" s="71" t="s">
        <v>145</v>
      </c>
      <c r="B82" s="71" t="s">
        <v>20</v>
      </c>
      <c r="C82" s="71">
        <v>34.9</v>
      </c>
      <c r="D82" s="71">
        <v>0.5125</v>
      </c>
      <c r="E82" s="71" t="s">
        <v>117</v>
      </c>
      <c r="F82" s="71" t="s">
        <v>117</v>
      </c>
      <c r="G82" s="71" t="s">
        <v>15</v>
      </c>
      <c r="I82" s="114" t="s">
        <v>37</v>
      </c>
      <c r="J82" s="114" t="s">
        <v>12</v>
      </c>
      <c r="K82" s="19">
        <v>14.0</v>
      </c>
      <c r="L82" s="114">
        <v>0.4310344827586207</v>
      </c>
      <c r="M82" s="114" t="s">
        <v>27</v>
      </c>
      <c r="N82" s="114" t="s">
        <v>28</v>
      </c>
      <c r="O82" s="114" t="s">
        <v>29</v>
      </c>
    </row>
    <row r="83" ht="15.75" customHeight="1">
      <c r="A83" s="71" t="s">
        <v>146</v>
      </c>
      <c r="B83" s="71" t="s">
        <v>12</v>
      </c>
      <c r="C83" s="71">
        <v>36.0</v>
      </c>
      <c r="D83" s="71">
        <v>0.5777777777777777</v>
      </c>
      <c r="E83" s="71" t="s">
        <v>117</v>
      </c>
      <c r="F83" s="71" t="s">
        <v>118</v>
      </c>
      <c r="G83" s="71" t="s">
        <v>15</v>
      </c>
      <c r="I83" s="57" t="s">
        <v>82</v>
      </c>
      <c r="J83" s="57" t="s">
        <v>12</v>
      </c>
      <c r="K83" s="57">
        <v>14.0</v>
      </c>
      <c r="L83" s="57">
        <v>0.2916666666666667</v>
      </c>
      <c r="M83" s="57" t="s">
        <v>77</v>
      </c>
      <c r="N83" s="57" t="s">
        <v>77</v>
      </c>
      <c r="O83" s="251" t="s">
        <v>29</v>
      </c>
    </row>
    <row r="84" ht="15.75" customHeight="1">
      <c r="A84" s="71" t="s">
        <v>147</v>
      </c>
      <c r="B84" s="71" t="s">
        <v>20</v>
      </c>
      <c r="C84" s="71">
        <v>37.6</v>
      </c>
      <c r="D84" s="71">
        <v>0.5966386554621849</v>
      </c>
      <c r="E84" s="71" t="s">
        <v>117</v>
      </c>
      <c r="F84" s="71" t="s">
        <v>117</v>
      </c>
      <c r="G84" s="71" t="s">
        <v>15</v>
      </c>
      <c r="I84" s="114" t="s">
        <v>38</v>
      </c>
      <c r="J84" s="114" t="s">
        <v>20</v>
      </c>
      <c r="K84" s="19">
        <v>15.0</v>
      </c>
      <c r="L84" s="114">
        <v>0.2105263157894737</v>
      </c>
      <c r="M84" s="114" t="s">
        <v>27</v>
      </c>
      <c r="N84" s="114" t="s">
        <v>28</v>
      </c>
      <c r="O84" s="114" t="s">
        <v>29</v>
      </c>
    </row>
    <row r="85" ht="15.75" customHeight="1">
      <c r="A85" s="71" t="s">
        <v>148</v>
      </c>
      <c r="B85" s="71" t="s">
        <v>12</v>
      </c>
      <c r="C85" s="71">
        <v>45.9</v>
      </c>
      <c r="D85" s="71">
        <v>0.6341463414634146</v>
      </c>
      <c r="E85" s="71" t="s">
        <v>117</v>
      </c>
      <c r="F85" s="71" t="s">
        <v>117</v>
      </c>
      <c r="G85" s="71" t="s">
        <v>15</v>
      </c>
      <c r="I85" s="114" t="s">
        <v>39</v>
      </c>
      <c r="J85" s="114" t="s">
        <v>12</v>
      </c>
      <c r="K85" s="19">
        <v>17.0</v>
      </c>
      <c r="L85" s="114">
        <v>0.2672413793103448</v>
      </c>
      <c r="M85" s="114" t="s">
        <v>27</v>
      </c>
      <c r="N85" s="114" t="s">
        <v>28</v>
      </c>
      <c r="O85" s="114" t="s">
        <v>29</v>
      </c>
    </row>
    <row r="86" ht="15.75" customHeight="1">
      <c r="A86" s="8" t="s">
        <v>72</v>
      </c>
      <c r="B86" s="12" t="s">
        <v>12</v>
      </c>
      <c r="C86" s="265">
        <v>48.0</v>
      </c>
      <c r="D86" s="12">
        <v>0.574468</v>
      </c>
      <c r="E86" s="12" t="s">
        <v>68</v>
      </c>
      <c r="F86" s="12" t="s">
        <v>14</v>
      </c>
      <c r="G86" s="12" t="s">
        <v>15</v>
      </c>
      <c r="I86" s="57" t="s">
        <v>83</v>
      </c>
      <c r="J86" s="57" t="s">
        <v>20</v>
      </c>
      <c r="K86" s="57">
        <v>22.0</v>
      </c>
      <c r="L86" s="57">
        <v>0.3608247422680412</v>
      </c>
      <c r="M86" s="57" t="s">
        <v>77</v>
      </c>
      <c r="N86" s="57" t="s">
        <v>77</v>
      </c>
      <c r="O86" s="251" t="s">
        <v>29</v>
      </c>
    </row>
    <row r="87" ht="15.75" customHeight="1">
      <c r="A87" s="19"/>
      <c r="B87" s="19"/>
      <c r="C87" s="19"/>
      <c r="D87" s="19"/>
      <c r="E87" s="19"/>
      <c r="F87" s="19"/>
      <c r="G87" s="19"/>
      <c r="I87" s="57" t="s">
        <v>84</v>
      </c>
      <c r="J87" s="57" t="s">
        <v>20</v>
      </c>
      <c r="K87" s="57">
        <v>27.0</v>
      </c>
      <c r="L87" s="57">
        <v>0.4888888888888889</v>
      </c>
      <c r="M87" s="57" t="s">
        <v>77</v>
      </c>
      <c r="N87" s="57" t="s">
        <v>77</v>
      </c>
      <c r="O87" s="251" t="s">
        <v>29</v>
      </c>
    </row>
    <row r="88" ht="15.75" customHeight="1">
      <c r="A88" s="19"/>
      <c r="B88" s="19"/>
      <c r="C88" s="19"/>
      <c r="D88" s="19"/>
      <c r="E88" s="19"/>
      <c r="F88" s="19"/>
      <c r="G88" s="19"/>
      <c r="I88" s="57" t="s">
        <v>85</v>
      </c>
      <c r="J88" s="57" t="s">
        <v>20</v>
      </c>
      <c r="K88" s="57">
        <v>32.0</v>
      </c>
      <c r="L88" s="57">
        <v>0.495575221238938</v>
      </c>
      <c r="M88" s="57" t="s">
        <v>77</v>
      </c>
      <c r="N88" s="57" t="s">
        <v>77</v>
      </c>
      <c r="O88" s="251" t="s">
        <v>29</v>
      </c>
    </row>
    <row r="89" ht="15.75" customHeight="1">
      <c r="A89" s="19"/>
      <c r="B89" s="19"/>
      <c r="C89" s="19"/>
      <c r="D89" s="19"/>
      <c r="E89" s="19"/>
      <c r="F89" s="19"/>
      <c r="G89" s="19"/>
      <c r="I89" s="57" t="s">
        <v>86</v>
      </c>
      <c r="J89" s="57" t="s">
        <v>12</v>
      </c>
      <c r="K89" s="57">
        <v>36.0</v>
      </c>
      <c r="L89" s="57">
        <v>0.711764705882353</v>
      </c>
      <c r="M89" s="57" t="s">
        <v>77</v>
      </c>
      <c r="N89" s="57" t="s">
        <v>77</v>
      </c>
      <c r="O89" s="251" t="s">
        <v>29</v>
      </c>
    </row>
    <row r="90" ht="15.75" customHeight="1">
      <c r="A90" s="19"/>
      <c r="B90" s="19"/>
      <c r="C90" s="19"/>
      <c r="D90" s="19"/>
      <c r="E90" s="19"/>
      <c r="F90" s="19"/>
      <c r="G90" s="19"/>
      <c r="I90" s="19"/>
      <c r="J90" s="19"/>
      <c r="K90" s="19"/>
      <c r="L90" s="19"/>
      <c r="M90" s="19"/>
      <c r="N90" s="19"/>
      <c r="O90" s="19"/>
    </row>
    <row r="91" ht="15.75" customHeight="1">
      <c r="A91" s="19"/>
      <c r="B91" s="19"/>
      <c r="C91" s="19"/>
      <c r="D91" s="19"/>
      <c r="E91" s="19"/>
      <c r="F91" s="19"/>
      <c r="G91" s="19"/>
      <c r="I91" s="19"/>
      <c r="J91" s="19"/>
      <c r="K91" s="19"/>
      <c r="L91" s="19"/>
      <c r="M91" s="19"/>
      <c r="N91" s="19"/>
      <c r="O91" s="19"/>
    </row>
    <row r="92" ht="15.75" customHeight="1">
      <c r="A92" s="19"/>
      <c r="B92" s="19"/>
      <c r="C92" s="19"/>
      <c r="D92" s="19"/>
      <c r="E92" s="19"/>
      <c r="F92" s="19"/>
      <c r="G92" s="19"/>
      <c r="I92" s="137" t="s">
        <v>938</v>
      </c>
      <c r="J92" s="319"/>
      <c r="K92" s="319"/>
      <c r="L92" s="319"/>
      <c r="M92" s="319"/>
      <c r="N92" s="319"/>
      <c r="O92" s="320"/>
    </row>
    <row r="93" ht="15.75" customHeight="1">
      <c r="I93" s="135" t="s">
        <v>0</v>
      </c>
      <c r="J93" s="135" t="s">
        <v>1</v>
      </c>
      <c r="K93" s="135" t="s">
        <v>2</v>
      </c>
      <c r="L93" s="136" t="s">
        <v>3</v>
      </c>
      <c r="M93" s="135" t="s">
        <v>5</v>
      </c>
      <c r="N93" s="135" t="s">
        <v>6</v>
      </c>
      <c r="O93" s="135" t="s">
        <v>7</v>
      </c>
    </row>
    <row r="94" ht="15.75" customHeight="1">
      <c r="I94" s="8" t="s">
        <v>17</v>
      </c>
      <c r="J94" s="12" t="s">
        <v>12</v>
      </c>
      <c r="K94" s="12">
        <v>24.0</v>
      </c>
      <c r="L94" s="12">
        <v>0.48717948717948717</v>
      </c>
      <c r="M94" s="12" t="s">
        <v>18</v>
      </c>
      <c r="N94" s="12" t="s">
        <v>14</v>
      </c>
      <c r="O94" s="12" t="s">
        <v>15</v>
      </c>
    </row>
    <row r="95" ht="15.75" customHeight="1">
      <c r="I95" s="8" t="s">
        <v>22</v>
      </c>
      <c r="J95" s="12" t="s">
        <v>12</v>
      </c>
      <c r="K95" s="12">
        <v>36.0</v>
      </c>
      <c r="L95" s="12">
        <v>0.7538461538461538</v>
      </c>
      <c r="M95" s="12" t="s">
        <v>23</v>
      </c>
      <c r="N95" s="12" t="s">
        <v>14</v>
      </c>
      <c r="O95" s="12" t="s">
        <v>15</v>
      </c>
    </row>
    <row r="96" ht="15.75" customHeight="1">
      <c r="I96" s="8" t="s">
        <v>67</v>
      </c>
      <c r="J96" s="12" t="s">
        <v>12</v>
      </c>
      <c r="K96" s="12">
        <v>18.0</v>
      </c>
      <c r="L96" s="54">
        <v>0.47283813747228387</v>
      </c>
      <c r="M96" s="12" t="s">
        <v>68</v>
      </c>
      <c r="N96" s="12" t="s">
        <v>14</v>
      </c>
      <c r="O96" s="12" t="s">
        <v>15</v>
      </c>
    </row>
    <row r="97" ht="15.75" customHeight="1">
      <c r="I97" s="8" t="s">
        <v>69</v>
      </c>
      <c r="J97" s="12" t="s">
        <v>20</v>
      </c>
      <c r="K97" s="12">
        <v>21.0</v>
      </c>
      <c r="L97" s="12">
        <v>0.34146341463414637</v>
      </c>
      <c r="M97" s="12" t="s">
        <v>68</v>
      </c>
      <c r="N97" s="12" t="s">
        <v>14</v>
      </c>
      <c r="O97" s="12" t="s">
        <v>15</v>
      </c>
    </row>
    <row r="98" ht="15.75" customHeight="1">
      <c r="I98" s="8" t="s">
        <v>70</v>
      </c>
      <c r="J98" s="12" t="s">
        <v>20</v>
      </c>
      <c r="K98" s="12">
        <v>24.0</v>
      </c>
      <c r="L98" s="12">
        <v>0.5986842105263158</v>
      </c>
      <c r="M98" s="12" t="s">
        <v>68</v>
      </c>
      <c r="N98" s="12" t="s">
        <v>14</v>
      </c>
      <c r="O98" s="12" t="s">
        <v>15</v>
      </c>
    </row>
    <row r="99" ht="15.75" customHeight="1">
      <c r="I99" s="8" t="s">
        <v>71</v>
      </c>
      <c r="J99" s="12" t="s">
        <v>20</v>
      </c>
      <c r="K99" s="12">
        <v>36.0</v>
      </c>
      <c r="L99" s="12">
        <v>0.7875</v>
      </c>
      <c r="M99" s="12" t="s">
        <v>68</v>
      </c>
      <c r="N99" s="12" t="s">
        <v>14</v>
      </c>
      <c r="O99" s="12" t="s">
        <v>15</v>
      </c>
    </row>
    <row r="100" ht="15.75" customHeight="1">
      <c r="I100" s="8" t="s">
        <v>75</v>
      </c>
      <c r="J100" s="12" t="s">
        <v>12</v>
      </c>
      <c r="K100" s="12">
        <v>18.0</v>
      </c>
      <c r="L100" s="12">
        <v>0.46153846153846156</v>
      </c>
      <c r="M100" s="12" t="s">
        <v>74</v>
      </c>
      <c r="N100" s="12" t="s">
        <v>14</v>
      </c>
      <c r="O100" s="12" t="s">
        <v>15</v>
      </c>
    </row>
    <row r="101" ht="15.75" customHeight="1">
      <c r="I101" s="8" t="s">
        <v>112</v>
      </c>
      <c r="J101" s="12" t="s">
        <v>12</v>
      </c>
      <c r="K101" s="12">
        <v>18.0</v>
      </c>
      <c r="L101" s="12">
        <v>0.45714285714285713</v>
      </c>
      <c r="M101" s="12" t="s">
        <v>113</v>
      </c>
      <c r="N101" s="12" t="s">
        <v>14</v>
      </c>
      <c r="O101" s="12" t="s">
        <v>15</v>
      </c>
    </row>
    <row r="102" ht="15.75" customHeight="1">
      <c r="I102" s="8" t="s">
        <v>114</v>
      </c>
      <c r="J102" s="12" t="s">
        <v>20</v>
      </c>
      <c r="K102" s="12">
        <v>24.0</v>
      </c>
      <c r="L102" s="260">
        <v>0.409395973</v>
      </c>
      <c r="M102" s="12" t="s">
        <v>113</v>
      </c>
      <c r="N102" s="12" t="s">
        <v>14</v>
      </c>
      <c r="O102" s="12" t="s">
        <v>15</v>
      </c>
    </row>
    <row r="103" ht="15.75" customHeight="1">
      <c r="I103" s="8" t="s">
        <v>115</v>
      </c>
      <c r="J103" s="12" t="s">
        <v>12</v>
      </c>
      <c r="K103" s="12">
        <v>26.0</v>
      </c>
      <c r="L103" s="12">
        <v>0.6240601503759399</v>
      </c>
      <c r="M103" s="12" t="s">
        <v>113</v>
      </c>
      <c r="N103" s="12" t="s">
        <v>14</v>
      </c>
      <c r="O103" s="12" t="s">
        <v>15</v>
      </c>
    </row>
    <row r="104" ht="15.75" customHeight="1">
      <c r="I104" s="8" t="s">
        <v>58</v>
      </c>
      <c r="J104" s="143" t="s">
        <v>12</v>
      </c>
      <c r="K104" s="143">
        <v>12.0</v>
      </c>
      <c r="L104" s="143">
        <v>0.344827586</v>
      </c>
      <c r="M104" s="143" t="s">
        <v>59</v>
      </c>
      <c r="N104" s="143" t="s">
        <v>14</v>
      </c>
      <c r="O104" s="143" t="s">
        <v>15</v>
      </c>
    </row>
    <row r="105" ht="15.75" customHeight="1">
      <c r="I105" s="8" t="s">
        <v>72</v>
      </c>
      <c r="J105" s="12" t="s">
        <v>12</v>
      </c>
      <c r="K105" s="265">
        <v>48.0</v>
      </c>
      <c r="L105" s="12">
        <v>0.574468</v>
      </c>
      <c r="M105" s="12" t="s">
        <v>68</v>
      </c>
      <c r="N105" s="12" t="s">
        <v>14</v>
      </c>
      <c r="O105" s="12" t="s">
        <v>15</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64:$O$89">
    <sortState ref="I64:O89">
      <sortCondition ref="K64:K89"/>
    </sortState>
  </autoFilter>
  <mergeCells count="25">
    <mergeCell ref="I1:O1"/>
    <mergeCell ref="Q2:V2"/>
    <mergeCell ref="X2:Z2"/>
    <mergeCell ref="AB2:AE2"/>
    <mergeCell ref="AB4:AE6"/>
    <mergeCell ref="AB8:AE11"/>
    <mergeCell ref="AB13:AE14"/>
    <mergeCell ref="AB16:AE17"/>
    <mergeCell ref="Q17:R17"/>
    <mergeCell ref="T17:V17"/>
    <mergeCell ref="Q18:R18"/>
    <mergeCell ref="T18:V18"/>
    <mergeCell ref="T19:V19"/>
    <mergeCell ref="X19:Z19"/>
    <mergeCell ref="Z45:AA45"/>
    <mergeCell ref="Z46:AB46"/>
    <mergeCell ref="I63:O63"/>
    <mergeCell ref="I92:O92"/>
    <mergeCell ref="X24:X29"/>
    <mergeCell ref="T30:W30"/>
    <mergeCell ref="T31:U31"/>
    <mergeCell ref="Q34:X34"/>
    <mergeCell ref="R35:X35"/>
    <mergeCell ref="Q45:T45"/>
    <mergeCell ref="AB45:AE45"/>
  </mergeCells>
  <conditionalFormatting sqref="B87:B91">
    <cfRule type="colorScale" priority="1">
      <colorScale>
        <cfvo type="min"/>
        <cfvo type="percentile" val="50"/>
        <cfvo type="max"/>
        <color rgb="FFD6E3BC"/>
        <color rgb="FFF4E6AD"/>
        <color rgb="FFFABF8F"/>
      </colorScale>
    </cfRule>
  </conditionalFormatting>
  <conditionalFormatting sqref="B87:B91">
    <cfRule type="colorScale" priority="2">
      <colorScale>
        <cfvo type="min"/>
        <cfvo type="percentile" val="50"/>
        <cfvo type="max"/>
        <color rgb="FFD6E3BC"/>
        <color rgb="FFFFF0A5"/>
        <color rgb="FFFABF8F"/>
      </colorScale>
    </cfRule>
  </conditionalFormatting>
  <conditionalFormatting sqref="K3:K105">
    <cfRule type="colorScale" priority="3">
      <colorScale>
        <cfvo type="formula" val="1"/>
        <cfvo type="percentile" val="50"/>
        <cfvo type="formula" val="71.8"/>
        <color rgb="FFD6E3BC"/>
        <color rgb="FFFFF1AA"/>
        <color rgb="FFFABF8F"/>
      </colorScale>
    </cfRule>
  </conditionalFormatting>
  <conditionalFormatting sqref="C20">
    <cfRule type="colorScale" priority="4">
      <colorScale>
        <cfvo type="formula" val="1"/>
        <cfvo type="percentile" val="50"/>
        <cfvo type="formula" val="71.8"/>
        <color rgb="FFD6E3BC"/>
        <color rgb="FFFFF1AA"/>
        <color rgb="FFFABF8F"/>
      </colorScale>
    </cfRule>
  </conditionalFormatting>
  <conditionalFormatting sqref="C15:C19">
    <cfRule type="colorScale" priority="5">
      <colorScale>
        <cfvo type="formula" val="1"/>
        <cfvo type="percentile" val="50"/>
        <cfvo type="formula" val="71.8"/>
        <color rgb="FFD6E3BC"/>
        <color rgb="FFFFF1AA"/>
        <color rgb="FFFABF8F"/>
      </colorScale>
    </cfRule>
  </conditionalFormatting>
  <conditionalFormatting sqref="C86">
    <cfRule type="colorScale" priority="6">
      <colorScale>
        <cfvo type="formula" val="1"/>
        <cfvo type="percentile" val="50"/>
        <cfvo type="formula" val="71.8"/>
        <color rgb="FFD6E3BC"/>
        <color rgb="FFFFF1AA"/>
        <color rgb="FFFABF8F"/>
      </colorScale>
    </cfRule>
  </conditionalFormatting>
  <conditionalFormatting sqref="C21:C85 C3:C14">
    <cfRule type="colorScale" priority="7">
      <colorScale>
        <cfvo type="min"/>
        <cfvo type="percentile" val="50"/>
        <cfvo type="max"/>
        <color rgb="FFD6E3BC"/>
        <color rgb="FFFFF1AA"/>
        <color rgb="FFFABF8F"/>
      </colorScale>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88"/>
    <col customWidth="1" min="2" max="2" width="5.5"/>
    <col customWidth="1" min="3" max="3" width="16.13"/>
    <col customWidth="1" min="4" max="4" width="12.88"/>
    <col customWidth="1" min="5" max="5" width="13.38"/>
    <col customWidth="1" min="6" max="6" width="13.13"/>
    <col customWidth="1" min="7" max="7" width="9.38"/>
    <col customWidth="1" min="8" max="8" width="15.0"/>
    <col customWidth="1" min="9" max="9" width="25.0"/>
    <col customWidth="1" min="19" max="19" width="14.13"/>
  </cols>
  <sheetData>
    <row r="1">
      <c r="A1" s="1" t="s">
        <v>0</v>
      </c>
      <c r="B1" s="1" t="s">
        <v>1</v>
      </c>
      <c r="C1" s="1" t="s">
        <v>2</v>
      </c>
      <c r="D1" s="2" t="s">
        <v>3</v>
      </c>
      <c r="E1" s="365" t="s">
        <v>4</v>
      </c>
      <c r="F1" s="1" t="s">
        <v>5</v>
      </c>
      <c r="G1" s="1" t="s">
        <v>6</v>
      </c>
      <c r="H1" s="1" t="s">
        <v>7</v>
      </c>
      <c r="J1" s="137" t="s">
        <v>933</v>
      </c>
      <c r="K1" s="319"/>
      <c r="L1" s="319"/>
      <c r="M1" s="319"/>
      <c r="N1" s="319"/>
      <c r="O1" s="319"/>
      <c r="P1" s="320"/>
    </row>
    <row r="2">
      <c r="A2" s="8" t="s">
        <v>11</v>
      </c>
      <c r="B2" s="9" t="s">
        <v>12</v>
      </c>
      <c r="C2" s="10">
        <v>48.0</v>
      </c>
      <c r="D2" s="11">
        <v>0.512195122</v>
      </c>
      <c r="E2" s="17">
        <v>7.642146024</v>
      </c>
      <c r="F2" s="9" t="s">
        <v>13</v>
      </c>
      <c r="G2" s="12" t="s">
        <v>14</v>
      </c>
      <c r="H2" s="13" t="s">
        <v>15</v>
      </c>
      <c r="J2" s="366" t="s">
        <v>0</v>
      </c>
      <c r="K2" s="367" t="s">
        <v>1</v>
      </c>
      <c r="L2" s="367" t="s">
        <v>2</v>
      </c>
      <c r="M2" s="368" t="s">
        <v>3</v>
      </c>
      <c r="N2" s="368" t="s">
        <v>4</v>
      </c>
      <c r="O2" s="367" t="s">
        <v>5</v>
      </c>
      <c r="P2" s="367" t="s">
        <v>6</v>
      </c>
      <c r="Q2" s="367" t="s">
        <v>7</v>
      </c>
      <c r="S2" s="224" t="s">
        <v>952</v>
      </c>
      <c r="T2" s="220"/>
      <c r="V2" s="348" t="s">
        <v>958</v>
      </c>
      <c r="W2" s="349"/>
      <c r="X2" s="349"/>
      <c r="Y2" s="349"/>
      <c r="Z2" s="349"/>
      <c r="AA2" s="349"/>
      <c r="AB2" s="349"/>
      <c r="AC2" s="350"/>
      <c r="AD2" s="94"/>
    </row>
    <row r="3">
      <c r="A3" s="8" t="s">
        <v>17</v>
      </c>
      <c r="B3" s="12" t="s">
        <v>12</v>
      </c>
      <c r="C3" s="12">
        <v>24.0</v>
      </c>
      <c r="D3" s="12">
        <v>0.48717948717948717</v>
      </c>
      <c r="E3" s="17">
        <v>2.660714286</v>
      </c>
      <c r="F3" s="12" t="s">
        <v>18</v>
      </c>
      <c r="G3" s="12" t="s">
        <v>14</v>
      </c>
      <c r="H3" s="14" t="s">
        <v>15</v>
      </c>
      <c r="J3" s="369" t="s">
        <v>11</v>
      </c>
      <c r="K3" s="370" t="s">
        <v>12</v>
      </c>
      <c r="L3" s="371">
        <v>48.0</v>
      </c>
      <c r="M3" s="372">
        <v>0.512195122</v>
      </c>
      <c r="N3" s="373">
        <v>7.642146024</v>
      </c>
      <c r="O3" s="370" t="s">
        <v>13</v>
      </c>
      <c r="P3" s="370" t="s">
        <v>14</v>
      </c>
      <c r="Q3" s="374" t="s">
        <v>15</v>
      </c>
      <c r="S3" s="336" t="s">
        <v>930</v>
      </c>
      <c r="T3" s="233"/>
      <c r="V3" s="221" t="s">
        <v>875</v>
      </c>
      <c r="W3" s="351" t="s">
        <v>959</v>
      </c>
      <c r="X3" s="229"/>
      <c r="Y3" s="229"/>
      <c r="Z3" s="229"/>
      <c r="AA3" s="229"/>
      <c r="AB3" s="229"/>
      <c r="AC3" s="230"/>
      <c r="AD3" s="94"/>
    </row>
    <row r="4">
      <c r="A4" s="8" t="s">
        <v>19</v>
      </c>
      <c r="B4" s="9" t="s">
        <v>20</v>
      </c>
      <c r="C4" s="10">
        <v>17.0</v>
      </c>
      <c r="D4" s="13">
        <v>0.368421053</v>
      </c>
      <c r="E4" s="17">
        <v>4.635027292</v>
      </c>
      <c r="F4" s="9" t="s">
        <v>21</v>
      </c>
      <c r="G4" s="12" t="s">
        <v>14</v>
      </c>
      <c r="H4" s="13" t="s">
        <v>15</v>
      </c>
      <c r="J4" s="369" t="s">
        <v>17</v>
      </c>
      <c r="K4" s="370" t="s">
        <v>12</v>
      </c>
      <c r="L4" s="375">
        <v>24.0</v>
      </c>
      <c r="M4" s="376">
        <v>0.48717948717948717</v>
      </c>
      <c r="N4" s="377">
        <v>2.660714286</v>
      </c>
      <c r="O4" s="370" t="s">
        <v>18</v>
      </c>
      <c r="P4" s="370" t="s">
        <v>14</v>
      </c>
      <c r="Q4" s="378" t="s">
        <v>15</v>
      </c>
      <c r="S4" s="340" t="s">
        <v>886</v>
      </c>
      <c r="T4" s="379">
        <v>0.43135687</v>
      </c>
      <c r="V4" s="221" t="s">
        <v>878</v>
      </c>
      <c r="W4" s="94" t="s">
        <v>960</v>
      </c>
      <c r="X4" s="94"/>
      <c r="Y4" s="94"/>
      <c r="Z4" s="94"/>
      <c r="AA4" s="94" t="s">
        <v>883</v>
      </c>
      <c r="AC4" s="167"/>
      <c r="AD4" s="94"/>
    </row>
    <row r="5">
      <c r="A5" s="8" t="s">
        <v>22</v>
      </c>
      <c r="B5" s="12" t="s">
        <v>12</v>
      </c>
      <c r="C5" s="12">
        <v>36.0</v>
      </c>
      <c r="D5" s="12">
        <v>0.7538461538461538</v>
      </c>
      <c r="E5" s="17">
        <v>2.745719721</v>
      </c>
      <c r="F5" s="12" t="s">
        <v>23</v>
      </c>
      <c r="G5" s="12" t="s">
        <v>14</v>
      </c>
      <c r="H5" s="14" t="s">
        <v>15</v>
      </c>
      <c r="J5" s="369" t="s">
        <v>19</v>
      </c>
      <c r="K5" s="370" t="s">
        <v>20</v>
      </c>
      <c r="L5" s="380">
        <v>17.0</v>
      </c>
      <c r="M5" s="381">
        <v>0.368421053</v>
      </c>
      <c r="N5" s="382">
        <v>4.635027292</v>
      </c>
      <c r="O5" s="370" t="s">
        <v>21</v>
      </c>
      <c r="P5" s="370" t="s">
        <v>14</v>
      </c>
      <c r="Q5" s="374" t="s">
        <v>15</v>
      </c>
      <c r="S5" s="131" t="s">
        <v>906</v>
      </c>
      <c r="T5" s="383">
        <v>0.018341455</v>
      </c>
      <c r="V5" s="352" t="s">
        <v>961</v>
      </c>
      <c r="W5" s="353" t="s">
        <v>962</v>
      </c>
      <c r="X5" s="352" t="s">
        <v>963</v>
      </c>
      <c r="Y5" s="352" t="s">
        <v>964</v>
      </c>
      <c r="Z5" s="353" t="s">
        <v>965</v>
      </c>
      <c r="AA5" s="352" t="s">
        <v>966</v>
      </c>
      <c r="AB5" s="354" t="s">
        <v>967</v>
      </c>
      <c r="AC5" s="352" t="s">
        <v>968</v>
      </c>
      <c r="AD5" s="94"/>
    </row>
    <row r="6">
      <c r="A6" s="8" t="s">
        <v>24</v>
      </c>
      <c r="B6" s="9" t="s">
        <v>12</v>
      </c>
      <c r="C6" s="10">
        <v>24.0</v>
      </c>
      <c r="D6" s="13">
        <v>0.481927711</v>
      </c>
      <c r="E6" s="17">
        <v>12.32701602</v>
      </c>
      <c r="F6" s="9" t="s">
        <v>25</v>
      </c>
      <c r="G6" s="12" t="s">
        <v>14</v>
      </c>
      <c r="H6" s="13" t="s">
        <v>15</v>
      </c>
      <c r="J6" s="369" t="s">
        <v>22</v>
      </c>
      <c r="K6" s="370" t="s">
        <v>12</v>
      </c>
      <c r="L6" s="384">
        <v>36.0</v>
      </c>
      <c r="M6" s="385">
        <v>0.7538461538461538</v>
      </c>
      <c r="N6" s="386">
        <v>2.745719721</v>
      </c>
      <c r="O6" s="370" t="s">
        <v>23</v>
      </c>
      <c r="P6" s="370" t="s">
        <v>14</v>
      </c>
      <c r="Q6" s="378" t="s">
        <v>15</v>
      </c>
      <c r="S6" s="131" t="s">
        <v>907</v>
      </c>
      <c r="T6" s="383">
        <v>0.416666667</v>
      </c>
      <c r="V6" s="130">
        <v>0.13125</v>
      </c>
      <c r="W6" s="130">
        <v>9.0</v>
      </c>
      <c r="X6" s="130" t="str">
        <f t="shared" ref="X6:X11" si="1">_xlfn.NORM.DIST($Q21,$R$19,$R$23,TRUE)</f>
        <v>#VALUE!</v>
      </c>
      <c r="Y6" s="130" t="str">
        <f>X6-NORMDIST(0,$R$19,$R$23,TRUE)</f>
        <v>#VALUE!</v>
      </c>
      <c r="Z6" s="130">
        <f t="shared" ref="Z6:Z11" si="2">$T6*84</f>
        <v>35.00000003</v>
      </c>
      <c r="AA6" s="130">
        <f t="shared" ref="AA6:AA11" si="3">W6-Z6</f>
        <v>-26.00000003</v>
      </c>
      <c r="AB6" s="130">
        <f t="shared" ref="AB6:AB11" si="4">AA6^2</f>
        <v>676.0000015</v>
      </c>
      <c r="AC6" s="355">
        <f t="shared" ref="AC6:AC11" si="5">AB6/Z6</f>
        <v>19.31428574</v>
      </c>
      <c r="AD6" s="94"/>
    </row>
    <row r="7">
      <c r="A7" s="24" t="s">
        <v>26</v>
      </c>
      <c r="B7" s="24" t="s">
        <v>12</v>
      </c>
      <c r="C7" s="24">
        <v>7.0</v>
      </c>
      <c r="D7" s="24">
        <v>0.3258426966292135</v>
      </c>
      <c r="E7" s="24"/>
      <c r="F7" s="24" t="s">
        <v>27</v>
      </c>
      <c r="G7" s="24" t="s">
        <v>28</v>
      </c>
      <c r="H7" s="25" t="s">
        <v>29</v>
      </c>
      <c r="J7" s="369" t="s">
        <v>24</v>
      </c>
      <c r="K7" s="370" t="s">
        <v>12</v>
      </c>
      <c r="L7" s="375">
        <v>24.0</v>
      </c>
      <c r="M7" s="387">
        <v>0.481927711</v>
      </c>
      <c r="N7" s="388">
        <v>12.32701602</v>
      </c>
      <c r="O7" s="370" t="s">
        <v>25</v>
      </c>
      <c r="P7" s="370" t="s">
        <v>14</v>
      </c>
      <c r="Q7" s="374" t="s">
        <v>15</v>
      </c>
      <c r="S7" s="131" t="s">
        <v>908</v>
      </c>
      <c r="T7" s="383">
        <v>0.5</v>
      </c>
      <c r="V7" s="356">
        <v>0.2625</v>
      </c>
      <c r="W7" s="130">
        <v>11.0</v>
      </c>
      <c r="X7" s="130" t="str">
        <f t="shared" si="1"/>
        <v>#VALUE!</v>
      </c>
      <c r="Y7" s="130" t="str">
        <f t="shared" ref="Y7:Y11" si="6">$S7-NORMDIST($Q21,$R$19,$R$23,TRUE)</f>
        <v>#VALUE!</v>
      </c>
      <c r="Z7" s="130">
        <f t="shared" si="2"/>
        <v>42</v>
      </c>
      <c r="AA7" s="130">
        <f t="shared" si="3"/>
        <v>-31</v>
      </c>
      <c r="AB7" s="130">
        <f t="shared" si="4"/>
        <v>961</v>
      </c>
      <c r="AC7" s="355">
        <f t="shared" si="5"/>
        <v>22.88095238</v>
      </c>
      <c r="AD7" s="94"/>
    </row>
    <row r="8">
      <c r="A8" s="24" t="s">
        <v>31</v>
      </c>
      <c r="B8" s="24" t="s">
        <v>20</v>
      </c>
      <c r="C8" s="24">
        <v>7.0</v>
      </c>
      <c r="D8" s="24">
        <v>0.125</v>
      </c>
      <c r="E8" s="24"/>
      <c r="F8" s="24" t="s">
        <v>27</v>
      </c>
      <c r="G8" s="24" t="s">
        <v>28</v>
      </c>
      <c r="H8" s="25" t="s">
        <v>29</v>
      </c>
      <c r="J8" s="369" t="s">
        <v>56</v>
      </c>
      <c r="K8" s="370" t="s">
        <v>20</v>
      </c>
      <c r="L8" s="389">
        <v>12.0</v>
      </c>
      <c r="M8" s="390">
        <v>0.063492063</v>
      </c>
      <c r="N8" s="391">
        <v>8.359505772</v>
      </c>
      <c r="O8" s="370" t="s">
        <v>57</v>
      </c>
      <c r="P8" s="370" t="s">
        <v>14</v>
      </c>
      <c r="Q8" s="374" t="s">
        <v>15</v>
      </c>
      <c r="S8" s="340" t="s">
        <v>909</v>
      </c>
      <c r="T8" s="379">
        <v>0.194107718</v>
      </c>
      <c r="V8" s="130">
        <v>0.39375</v>
      </c>
      <c r="W8" s="130">
        <v>23.0</v>
      </c>
      <c r="X8" s="130" t="str">
        <f t="shared" si="1"/>
        <v>#VALUE!</v>
      </c>
      <c r="Y8" s="130" t="str">
        <f t="shared" si="6"/>
        <v>#VALUE!</v>
      </c>
      <c r="Z8" s="130">
        <f t="shared" si="2"/>
        <v>16.30504831</v>
      </c>
      <c r="AA8" s="130">
        <f t="shared" si="3"/>
        <v>6.694951688</v>
      </c>
      <c r="AB8" s="130">
        <f t="shared" si="4"/>
        <v>44.8223781</v>
      </c>
      <c r="AC8" s="355">
        <f t="shared" si="5"/>
        <v>2.748987752</v>
      </c>
      <c r="AD8" s="94"/>
    </row>
    <row r="9">
      <c r="A9" s="24" t="s">
        <v>32</v>
      </c>
      <c r="B9" s="24" t="s">
        <v>12</v>
      </c>
      <c r="C9" s="24">
        <v>8.0</v>
      </c>
      <c r="D9" s="24">
        <v>0.2531645569620253</v>
      </c>
      <c r="E9" s="24"/>
      <c r="F9" s="24" t="s">
        <v>27</v>
      </c>
      <c r="G9" s="24" t="s">
        <v>28</v>
      </c>
      <c r="H9" s="25" t="s">
        <v>29</v>
      </c>
      <c r="J9" s="392" t="s">
        <v>58</v>
      </c>
      <c r="K9" s="393" t="s">
        <v>12</v>
      </c>
      <c r="L9" s="389">
        <v>12.0</v>
      </c>
      <c r="M9" s="394">
        <v>0.344827586</v>
      </c>
      <c r="N9" s="395">
        <v>3.402123016</v>
      </c>
      <c r="O9" s="393" t="s">
        <v>59</v>
      </c>
      <c r="P9" s="393" t="s">
        <v>14</v>
      </c>
      <c r="Q9" s="378" t="s">
        <v>15</v>
      </c>
      <c r="S9" s="340" t="s">
        <v>910</v>
      </c>
      <c r="T9" s="379">
        <v>0.037677806</v>
      </c>
      <c r="V9" s="356">
        <v>0.525</v>
      </c>
      <c r="W9" s="130">
        <v>23.0</v>
      </c>
      <c r="X9" s="130" t="str">
        <f t="shared" si="1"/>
        <v>#VALUE!</v>
      </c>
      <c r="Y9" s="130" t="str">
        <f t="shared" si="6"/>
        <v>#VALUE!</v>
      </c>
      <c r="Z9" s="130">
        <f t="shared" si="2"/>
        <v>3.164935704</v>
      </c>
      <c r="AA9" s="130">
        <f t="shared" si="3"/>
        <v>19.8350643</v>
      </c>
      <c r="AB9" s="130">
        <f t="shared" si="4"/>
        <v>393.4297756</v>
      </c>
      <c r="AC9" s="355">
        <f t="shared" si="5"/>
        <v>124.3089315</v>
      </c>
      <c r="AD9" s="94"/>
    </row>
    <row r="10">
      <c r="A10" s="24" t="s">
        <v>33</v>
      </c>
      <c r="B10" s="24" t="s">
        <v>20</v>
      </c>
      <c r="C10" s="24">
        <v>9.0</v>
      </c>
      <c r="D10" s="24">
        <v>0.3620689655172414</v>
      </c>
      <c r="E10" s="24"/>
      <c r="F10" s="24" t="s">
        <v>27</v>
      </c>
      <c r="G10" s="24" t="s">
        <v>28</v>
      </c>
      <c r="H10" s="25" t="s">
        <v>29</v>
      </c>
      <c r="J10" s="369" t="s">
        <v>60</v>
      </c>
      <c r="K10" s="370" t="s">
        <v>12</v>
      </c>
      <c r="L10" s="375">
        <v>24.0</v>
      </c>
      <c r="M10" s="396">
        <v>0.853333333</v>
      </c>
      <c r="N10" s="397">
        <v>4.714244186</v>
      </c>
      <c r="O10" s="370" t="s">
        <v>59</v>
      </c>
      <c r="P10" s="370" t="s">
        <v>14</v>
      </c>
      <c r="Q10" s="374" t="s">
        <v>15</v>
      </c>
      <c r="S10" s="131" t="s">
        <v>911</v>
      </c>
      <c r="T10" s="383">
        <v>-0.455376164</v>
      </c>
      <c r="V10" s="130">
        <v>0.65625</v>
      </c>
      <c r="W10" s="130">
        <v>12.0</v>
      </c>
      <c r="X10" s="130" t="str">
        <f t="shared" si="1"/>
        <v>#VALUE!</v>
      </c>
      <c r="Y10" s="130" t="str">
        <f t="shared" si="6"/>
        <v>#VALUE!</v>
      </c>
      <c r="Z10" s="130">
        <f t="shared" si="2"/>
        <v>-38.25159778</v>
      </c>
      <c r="AA10" s="130">
        <f t="shared" si="3"/>
        <v>50.25159778</v>
      </c>
      <c r="AB10" s="130">
        <f t="shared" si="4"/>
        <v>2525.223079</v>
      </c>
      <c r="AC10" s="355">
        <f t="shared" si="5"/>
        <v>-66.01614641</v>
      </c>
      <c r="AD10" s="94"/>
    </row>
    <row r="11">
      <c r="A11" s="24" t="s">
        <v>34</v>
      </c>
      <c r="B11" s="24" t="s">
        <v>20</v>
      </c>
      <c r="C11" s="24">
        <v>10.0</v>
      </c>
      <c r="D11" s="24">
        <v>0.2352941176470588</v>
      </c>
      <c r="E11" s="24"/>
      <c r="F11" s="24" t="s">
        <v>27</v>
      </c>
      <c r="G11" s="24" t="s">
        <v>28</v>
      </c>
      <c r="H11" s="25" t="s">
        <v>29</v>
      </c>
      <c r="J11" s="398" t="s">
        <v>61</v>
      </c>
      <c r="K11" s="399" t="s">
        <v>12</v>
      </c>
      <c r="L11" s="400">
        <v>22.0</v>
      </c>
      <c r="M11" s="401">
        <v>0.4102564102564102</v>
      </c>
      <c r="N11" s="399"/>
      <c r="O11" s="399" t="s">
        <v>62</v>
      </c>
      <c r="P11" s="399" t="s">
        <v>63</v>
      </c>
      <c r="Q11" s="402" t="s">
        <v>64</v>
      </c>
      <c r="S11" s="131" t="s">
        <v>912</v>
      </c>
      <c r="T11" s="383">
        <v>-0.050207407</v>
      </c>
      <c r="V11" s="356">
        <v>0.7875</v>
      </c>
      <c r="W11" s="130">
        <v>6.0</v>
      </c>
      <c r="X11" s="130" t="str">
        <f t="shared" si="1"/>
        <v>#VALUE!</v>
      </c>
      <c r="Y11" s="130" t="str">
        <f t="shared" si="6"/>
        <v>#VALUE!</v>
      </c>
      <c r="Z11" s="357">
        <f t="shared" si="2"/>
        <v>-4.217422188</v>
      </c>
      <c r="AA11" s="130">
        <f t="shared" si="3"/>
        <v>10.21742219</v>
      </c>
      <c r="AB11" s="130">
        <f t="shared" si="4"/>
        <v>104.3957162</v>
      </c>
      <c r="AC11" s="355">
        <f t="shared" si="5"/>
        <v>-24.75344215</v>
      </c>
      <c r="AD11" s="94"/>
    </row>
    <row r="12">
      <c r="A12" s="24" t="s">
        <v>35</v>
      </c>
      <c r="B12" s="24" t="s">
        <v>20</v>
      </c>
      <c r="C12" s="24">
        <v>12.0</v>
      </c>
      <c r="D12" s="24">
        <v>0.3333333333333333</v>
      </c>
      <c r="E12" s="24"/>
      <c r="F12" s="24" t="s">
        <v>27</v>
      </c>
      <c r="G12" s="24" t="s">
        <v>28</v>
      </c>
      <c r="H12" s="25" t="s">
        <v>29</v>
      </c>
      <c r="J12" s="398" t="s">
        <v>65</v>
      </c>
      <c r="K12" s="399" t="s">
        <v>12</v>
      </c>
      <c r="L12" s="403">
        <v>23.0</v>
      </c>
      <c r="M12" s="404">
        <v>0.5866666666666667</v>
      </c>
      <c r="N12" s="399"/>
      <c r="O12" s="399" t="s">
        <v>62</v>
      </c>
      <c r="P12" s="399" t="s">
        <v>63</v>
      </c>
      <c r="Q12" s="402" t="s">
        <v>64</v>
      </c>
      <c r="S12" s="131" t="s">
        <v>913</v>
      </c>
      <c r="T12" s="383">
        <v>0.853333333</v>
      </c>
      <c r="V12" s="358" t="s">
        <v>240</v>
      </c>
      <c r="W12" s="358">
        <f t="shared" ref="W12:AC12" si="7">SUM(W6:W11)</f>
        <v>84</v>
      </c>
      <c r="X12" s="358" t="str">
        <f t="shared" si="7"/>
        <v>#VALUE!</v>
      </c>
      <c r="Y12" s="358" t="str">
        <f t="shared" si="7"/>
        <v>#VALUE!</v>
      </c>
      <c r="Z12" s="358">
        <f t="shared" si="7"/>
        <v>54.00096408</v>
      </c>
      <c r="AA12" s="358">
        <f t="shared" si="7"/>
        <v>29.99903592</v>
      </c>
      <c r="AB12" s="358">
        <f t="shared" si="7"/>
        <v>4704.87095</v>
      </c>
      <c r="AC12" s="359">
        <f t="shared" si="7"/>
        <v>78.48356881</v>
      </c>
      <c r="AD12" s="360" t="s">
        <v>969</v>
      </c>
    </row>
    <row r="13">
      <c r="A13" s="24" t="s">
        <v>36</v>
      </c>
      <c r="B13" s="24" t="s">
        <v>20</v>
      </c>
      <c r="C13" s="24">
        <v>13.0</v>
      </c>
      <c r="D13" s="24">
        <v>0.4095238095238095</v>
      </c>
      <c r="E13" s="24"/>
      <c r="F13" s="24" t="s">
        <v>27</v>
      </c>
      <c r="G13" s="24" t="s">
        <v>28</v>
      </c>
      <c r="H13" s="25" t="s">
        <v>29</v>
      </c>
      <c r="J13" s="398" t="s">
        <v>66</v>
      </c>
      <c r="K13" s="399" t="s">
        <v>12</v>
      </c>
      <c r="L13" s="405">
        <v>25.0</v>
      </c>
      <c r="M13" s="376">
        <v>0.484375</v>
      </c>
      <c r="N13" s="399"/>
      <c r="O13" s="399" t="s">
        <v>62</v>
      </c>
      <c r="P13" s="399" t="s">
        <v>63</v>
      </c>
      <c r="Q13" s="402" t="s">
        <v>64</v>
      </c>
      <c r="S13" s="131" t="s">
        <v>914</v>
      </c>
      <c r="T13" s="383">
        <v>0.0</v>
      </c>
      <c r="V13" s="361" t="s">
        <v>970</v>
      </c>
      <c r="W13" s="322"/>
      <c r="X13" s="322"/>
      <c r="Y13" s="322"/>
      <c r="Z13" s="94"/>
      <c r="AA13" s="94"/>
      <c r="AB13" s="358" t="s">
        <v>971</v>
      </c>
      <c r="AC13" s="359">
        <f>CHIDIST(AC12,5)</f>
        <v>0</v>
      </c>
      <c r="AD13" s="362" t="s">
        <v>972</v>
      </c>
    </row>
    <row r="14">
      <c r="A14" s="24" t="s">
        <v>37</v>
      </c>
      <c r="B14" s="24" t="s">
        <v>12</v>
      </c>
      <c r="C14" s="24">
        <v>14.0</v>
      </c>
      <c r="D14" s="24">
        <v>0.4310344827586207</v>
      </c>
      <c r="E14" s="24"/>
      <c r="F14" s="24" t="s">
        <v>27</v>
      </c>
      <c r="G14" s="24" t="s">
        <v>28</v>
      </c>
      <c r="H14" s="25" t="s">
        <v>29</v>
      </c>
      <c r="J14" s="369" t="s">
        <v>67</v>
      </c>
      <c r="K14" s="370" t="s">
        <v>12</v>
      </c>
      <c r="L14" s="380">
        <v>18.0</v>
      </c>
      <c r="M14" s="406">
        <v>0.47283813747228387</v>
      </c>
      <c r="N14" s="407"/>
      <c r="O14" s="370" t="s">
        <v>68</v>
      </c>
      <c r="P14" s="370" t="s">
        <v>14</v>
      </c>
      <c r="Q14" s="378" t="s">
        <v>15</v>
      </c>
      <c r="S14" s="131" t="s">
        <v>915</v>
      </c>
      <c r="T14" s="383">
        <v>0.853333333</v>
      </c>
    </row>
    <row r="15">
      <c r="A15" s="24" t="s">
        <v>38</v>
      </c>
      <c r="B15" s="24" t="s">
        <v>20</v>
      </c>
      <c r="C15" s="24">
        <v>15.0</v>
      </c>
      <c r="D15" s="24">
        <v>0.2105263157894737</v>
      </c>
      <c r="E15" s="24"/>
      <c r="F15" s="24" t="s">
        <v>27</v>
      </c>
      <c r="G15" s="24" t="s">
        <v>28</v>
      </c>
      <c r="H15" s="25" t="s">
        <v>29</v>
      </c>
      <c r="J15" s="369" t="s">
        <v>69</v>
      </c>
      <c r="K15" s="370" t="s">
        <v>20</v>
      </c>
      <c r="L15" s="408">
        <v>21.0</v>
      </c>
      <c r="M15" s="394">
        <v>0.34146341463414637</v>
      </c>
      <c r="N15" s="386">
        <v>2.763398693</v>
      </c>
      <c r="O15" s="370" t="s">
        <v>68</v>
      </c>
      <c r="P15" s="370" t="s">
        <v>14</v>
      </c>
      <c r="Q15" s="378" t="s">
        <v>15</v>
      </c>
      <c r="S15" s="131" t="s">
        <v>916</v>
      </c>
      <c r="T15" s="383">
        <v>48.31196939</v>
      </c>
    </row>
    <row r="16">
      <c r="A16" s="24" t="s">
        <v>39</v>
      </c>
      <c r="B16" s="24" t="s">
        <v>12</v>
      </c>
      <c r="C16" s="24">
        <v>17.0</v>
      </c>
      <c r="D16" s="24">
        <v>0.2672413793103448</v>
      </c>
      <c r="E16" s="24"/>
      <c r="F16" s="24" t="s">
        <v>27</v>
      </c>
      <c r="G16" s="24" t="s">
        <v>28</v>
      </c>
      <c r="H16" s="25" t="s">
        <v>29</v>
      </c>
      <c r="J16" s="369" t="s">
        <v>70</v>
      </c>
      <c r="K16" s="370" t="s">
        <v>20</v>
      </c>
      <c r="L16" s="375">
        <v>24.0</v>
      </c>
      <c r="M16" s="409">
        <v>0.5986842105263158</v>
      </c>
      <c r="N16" s="410">
        <v>5.788888889</v>
      </c>
      <c r="O16" s="370" t="s">
        <v>68</v>
      </c>
      <c r="P16" s="370" t="s">
        <v>14</v>
      </c>
      <c r="Q16" s="378" t="s">
        <v>15</v>
      </c>
      <c r="S16" s="346" t="s">
        <v>917</v>
      </c>
      <c r="T16" s="411">
        <v>112.0</v>
      </c>
    </row>
    <row r="17">
      <c r="A17" s="32" t="s">
        <v>40</v>
      </c>
      <c r="B17" s="32" t="s">
        <v>20</v>
      </c>
      <c r="C17" s="32">
        <v>3.0</v>
      </c>
      <c r="D17" s="32">
        <v>0.6615384615384615</v>
      </c>
      <c r="E17" s="32"/>
      <c r="F17" s="32" t="s">
        <v>41</v>
      </c>
      <c r="G17" s="32" t="s">
        <v>42</v>
      </c>
      <c r="H17" s="33" t="s">
        <v>29</v>
      </c>
      <c r="J17" s="369" t="s">
        <v>71</v>
      </c>
      <c r="K17" s="370" t="s">
        <v>20</v>
      </c>
      <c r="L17" s="384">
        <v>36.0</v>
      </c>
      <c r="M17" s="412">
        <v>0.7875</v>
      </c>
      <c r="N17" s="413">
        <v>2.717395926</v>
      </c>
      <c r="O17" s="370" t="s">
        <v>68</v>
      </c>
      <c r="P17" s="370" t="s">
        <v>14</v>
      </c>
      <c r="Q17" s="378" t="s">
        <v>15</v>
      </c>
    </row>
    <row r="18">
      <c r="A18" s="32" t="s">
        <v>43</v>
      </c>
      <c r="B18" s="32" t="s">
        <v>20</v>
      </c>
      <c r="C18" s="32">
        <v>3.0</v>
      </c>
      <c r="D18" s="32">
        <v>0.5</v>
      </c>
      <c r="E18" s="32"/>
      <c r="F18" s="32" t="s">
        <v>41</v>
      </c>
      <c r="G18" s="32" t="s">
        <v>42</v>
      </c>
      <c r="H18" s="33" t="s">
        <v>29</v>
      </c>
      <c r="J18" s="369" t="s">
        <v>72</v>
      </c>
      <c r="K18" s="370" t="s">
        <v>12</v>
      </c>
      <c r="L18" s="414">
        <v>48.0</v>
      </c>
      <c r="M18" s="415">
        <v>0.574468085106383</v>
      </c>
      <c r="N18" s="416">
        <v>3.568259264</v>
      </c>
      <c r="O18" s="370" t="s">
        <v>68</v>
      </c>
      <c r="P18" s="370" t="s">
        <v>14</v>
      </c>
      <c r="Q18" s="374" t="s">
        <v>15</v>
      </c>
    </row>
    <row r="19">
      <c r="A19" s="32" t="s">
        <v>44</v>
      </c>
      <c r="B19" s="32" t="s">
        <v>12</v>
      </c>
      <c r="C19" s="32">
        <v>3.0</v>
      </c>
      <c r="D19" s="32">
        <v>0.631578947368421</v>
      </c>
      <c r="E19" s="32"/>
      <c r="F19" s="32" t="s">
        <v>41</v>
      </c>
      <c r="G19" s="32" t="s">
        <v>42</v>
      </c>
      <c r="H19" s="33" t="s">
        <v>29</v>
      </c>
      <c r="J19" s="369" t="s">
        <v>73</v>
      </c>
      <c r="K19" s="370" t="s">
        <v>20</v>
      </c>
      <c r="L19" s="417">
        <v>8.0</v>
      </c>
      <c r="M19" s="418">
        <v>0.4</v>
      </c>
      <c r="N19" s="419">
        <v>5.634475027</v>
      </c>
      <c r="O19" s="370" t="s">
        <v>74</v>
      </c>
      <c r="P19" s="370" t="s">
        <v>14</v>
      </c>
      <c r="Q19" s="374" t="s">
        <v>15</v>
      </c>
    </row>
    <row r="20">
      <c r="A20" s="35" t="s">
        <v>45</v>
      </c>
      <c r="B20" s="36" t="s">
        <v>46</v>
      </c>
      <c r="C20" s="36">
        <v>2.0</v>
      </c>
      <c r="D20" s="36">
        <v>0.32</v>
      </c>
      <c r="E20" s="37">
        <v>1.967032967</v>
      </c>
      <c r="F20" s="36" t="s">
        <v>47</v>
      </c>
      <c r="G20" s="36" t="s">
        <v>47</v>
      </c>
      <c r="H20" s="38" t="s">
        <v>29</v>
      </c>
      <c r="J20" s="369" t="s">
        <v>75</v>
      </c>
      <c r="K20" s="370" t="s">
        <v>12</v>
      </c>
      <c r="L20" s="380">
        <v>18.0</v>
      </c>
      <c r="M20" s="420">
        <v>0.46153846153846156</v>
      </c>
      <c r="N20" s="421">
        <v>3.908963585</v>
      </c>
      <c r="O20" s="370" t="s">
        <v>74</v>
      </c>
      <c r="P20" s="370" t="s">
        <v>14</v>
      </c>
      <c r="Q20" s="378" t="s">
        <v>15</v>
      </c>
    </row>
    <row r="21">
      <c r="A21" s="35" t="s">
        <v>48</v>
      </c>
      <c r="B21" s="40" t="s">
        <v>46</v>
      </c>
      <c r="C21" s="40">
        <v>11.145083341552422</v>
      </c>
      <c r="D21" s="40">
        <v>0.0</v>
      </c>
      <c r="E21" s="41">
        <v>1.972972973</v>
      </c>
      <c r="F21" s="40" t="s">
        <v>47</v>
      </c>
      <c r="G21" s="42" t="s">
        <v>47</v>
      </c>
      <c r="H21" s="43" t="s">
        <v>29</v>
      </c>
      <c r="J21" s="422" t="s">
        <v>87</v>
      </c>
      <c r="K21" s="423" t="s">
        <v>12</v>
      </c>
      <c r="L21" s="424">
        <v>7.0</v>
      </c>
      <c r="M21" s="425">
        <v>0.2816901408450704</v>
      </c>
      <c r="N21" s="423"/>
      <c r="O21" s="423" t="s">
        <v>88</v>
      </c>
      <c r="P21" s="423" t="s">
        <v>88</v>
      </c>
      <c r="Q21" s="426" t="s">
        <v>64</v>
      </c>
    </row>
    <row r="22">
      <c r="A22" s="35" t="s">
        <v>49</v>
      </c>
      <c r="B22" s="40" t="s">
        <v>46</v>
      </c>
      <c r="C22" s="40">
        <v>11.44097050991222</v>
      </c>
      <c r="D22" s="40">
        <v>0.3829787234042553</v>
      </c>
      <c r="E22" s="41">
        <v>1.841927167</v>
      </c>
      <c r="F22" s="40" t="s">
        <v>47</v>
      </c>
      <c r="G22" s="42" t="s">
        <v>47</v>
      </c>
      <c r="H22" s="43" t="s">
        <v>29</v>
      </c>
      <c r="J22" s="422" t="s">
        <v>89</v>
      </c>
      <c r="K22" s="423" t="s">
        <v>12</v>
      </c>
      <c r="L22" s="417">
        <v>8.0</v>
      </c>
      <c r="M22" s="427">
        <v>0.2429906542056075</v>
      </c>
      <c r="N22" s="423"/>
      <c r="O22" s="423" t="s">
        <v>88</v>
      </c>
      <c r="P22" s="423" t="s">
        <v>88</v>
      </c>
      <c r="Q22" s="426" t="s">
        <v>64</v>
      </c>
    </row>
    <row r="23">
      <c r="A23" s="35" t="s">
        <v>50</v>
      </c>
      <c r="B23" s="40" t="s">
        <v>46</v>
      </c>
      <c r="C23" s="40">
        <v>11.57247591807213</v>
      </c>
      <c r="D23" s="40">
        <v>0.375</v>
      </c>
      <c r="E23" s="41">
        <v>3.905278787</v>
      </c>
      <c r="F23" s="40" t="s">
        <v>47</v>
      </c>
      <c r="G23" s="42" t="s">
        <v>47</v>
      </c>
      <c r="H23" s="43" t="s">
        <v>29</v>
      </c>
      <c r="J23" s="422" t="s">
        <v>90</v>
      </c>
      <c r="K23" s="423" t="s">
        <v>20</v>
      </c>
      <c r="L23" s="428">
        <v>15.0</v>
      </c>
      <c r="M23" s="429">
        <v>0.21875</v>
      </c>
      <c r="N23" s="423"/>
      <c r="O23" s="423" t="s">
        <v>88</v>
      </c>
      <c r="P23" s="423" t="s">
        <v>88</v>
      </c>
      <c r="Q23" s="426" t="s">
        <v>64</v>
      </c>
    </row>
    <row r="24">
      <c r="A24" s="35" t="s">
        <v>51</v>
      </c>
      <c r="B24" s="40" t="s">
        <v>46</v>
      </c>
      <c r="C24" s="40">
        <v>11.703981326232041</v>
      </c>
      <c r="D24" s="40">
        <v>0.30303030303030304</v>
      </c>
      <c r="E24" s="41">
        <v>1.946666667</v>
      </c>
      <c r="F24" s="40" t="s">
        <v>47</v>
      </c>
      <c r="G24" s="42" t="s">
        <v>47</v>
      </c>
      <c r="H24" s="43" t="s">
        <v>29</v>
      </c>
      <c r="J24" s="422" t="s">
        <v>91</v>
      </c>
      <c r="K24" s="423" t="s">
        <v>12</v>
      </c>
      <c r="L24" s="428">
        <v>15.0</v>
      </c>
      <c r="M24" s="430">
        <v>0.3578947368421053</v>
      </c>
      <c r="N24" s="423"/>
      <c r="O24" s="423" t="s">
        <v>88</v>
      </c>
      <c r="P24" s="423" t="s">
        <v>88</v>
      </c>
      <c r="Q24" s="426" t="s">
        <v>64</v>
      </c>
    </row>
    <row r="25">
      <c r="A25" s="35" t="s">
        <v>52</v>
      </c>
      <c r="B25" s="40" t="s">
        <v>46</v>
      </c>
      <c r="C25" s="40">
        <v>11.703981326232041</v>
      </c>
      <c r="D25" s="40">
        <v>0.10606060606060606</v>
      </c>
      <c r="E25" s="41">
        <v>1.931805783</v>
      </c>
      <c r="F25" s="40" t="s">
        <v>47</v>
      </c>
      <c r="G25" s="42" t="s">
        <v>47</v>
      </c>
      <c r="H25" s="43" t="s">
        <v>29</v>
      </c>
      <c r="J25" s="422" t="s">
        <v>92</v>
      </c>
      <c r="K25" s="423" t="s">
        <v>12</v>
      </c>
      <c r="L25" s="428">
        <v>15.0</v>
      </c>
      <c r="M25" s="425">
        <v>0.2868217054263566</v>
      </c>
      <c r="N25" s="423"/>
      <c r="O25" s="423" t="s">
        <v>88</v>
      </c>
      <c r="P25" s="423" t="s">
        <v>88</v>
      </c>
      <c r="Q25" s="426" t="s">
        <v>64</v>
      </c>
    </row>
    <row r="26">
      <c r="A26" s="35" t="s">
        <v>53</v>
      </c>
      <c r="B26" s="40" t="s">
        <v>46</v>
      </c>
      <c r="C26" s="40">
        <v>12.0</v>
      </c>
      <c r="D26" s="40">
        <v>0.416666667</v>
      </c>
      <c r="E26" s="41">
        <v>3.863076</v>
      </c>
      <c r="F26" s="40" t="s">
        <v>47</v>
      </c>
      <c r="G26" s="42" t="s">
        <v>47</v>
      </c>
      <c r="H26" s="43" t="s">
        <v>29</v>
      </c>
      <c r="J26" s="422" t="s">
        <v>93</v>
      </c>
      <c r="K26" s="423" t="s">
        <v>12</v>
      </c>
      <c r="L26" s="431">
        <v>16.0</v>
      </c>
      <c r="M26" s="381">
        <v>0.3709677419354839</v>
      </c>
      <c r="N26" s="423"/>
      <c r="O26" s="423" t="s">
        <v>88</v>
      </c>
      <c r="P26" s="423" t="s">
        <v>88</v>
      </c>
      <c r="Q26" s="426" t="s">
        <v>64</v>
      </c>
    </row>
    <row r="27">
      <c r="A27" s="35" t="s">
        <v>54</v>
      </c>
      <c r="B27" s="40" t="s">
        <v>46</v>
      </c>
      <c r="C27" s="40">
        <v>24.0</v>
      </c>
      <c r="D27" s="40">
        <v>0.765625</v>
      </c>
      <c r="E27" s="41">
        <v>4.879352227</v>
      </c>
      <c r="F27" s="40" t="s">
        <v>47</v>
      </c>
      <c r="G27" s="42" t="s">
        <v>47</v>
      </c>
      <c r="H27" s="43" t="s">
        <v>29</v>
      </c>
      <c r="J27" s="422" t="s">
        <v>94</v>
      </c>
      <c r="K27" s="423" t="s">
        <v>20</v>
      </c>
      <c r="L27" s="431">
        <v>16.0</v>
      </c>
      <c r="M27" s="432">
        <v>0.4523809523809524</v>
      </c>
      <c r="N27" s="423"/>
      <c r="O27" s="423" t="s">
        <v>88</v>
      </c>
      <c r="P27" s="423" t="s">
        <v>88</v>
      </c>
      <c r="Q27" s="426" t="s">
        <v>64</v>
      </c>
    </row>
    <row r="28">
      <c r="A28" s="36" t="s">
        <v>55</v>
      </c>
      <c r="B28" s="36" t="s">
        <v>46</v>
      </c>
      <c r="C28" s="36">
        <v>36.0</v>
      </c>
      <c r="D28" s="36">
        <v>0.802469136</v>
      </c>
      <c r="E28" s="37">
        <v>2.867924528</v>
      </c>
      <c r="F28" s="36" t="s">
        <v>47</v>
      </c>
      <c r="G28" s="36" t="s">
        <v>47</v>
      </c>
      <c r="H28" s="43" t="s">
        <v>29</v>
      </c>
      <c r="J28" s="422" t="s">
        <v>95</v>
      </c>
      <c r="K28" s="423" t="s">
        <v>20</v>
      </c>
      <c r="L28" s="380">
        <v>17.0</v>
      </c>
      <c r="M28" s="433">
        <v>0.5</v>
      </c>
      <c r="N28" s="423"/>
      <c r="O28" s="423" t="s">
        <v>88</v>
      </c>
      <c r="P28" s="423" t="s">
        <v>88</v>
      </c>
      <c r="Q28" s="426" t="s">
        <v>64</v>
      </c>
    </row>
    <row r="29">
      <c r="A29" s="8" t="s">
        <v>56</v>
      </c>
      <c r="B29" s="9" t="s">
        <v>20</v>
      </c>
      <c r="C29" s="10">
        <v>12.0</v>
      </c>
      <c r="D29" s="13">
        <v>0.063492063</v>
      </c>
      <c r="E29" s="17">
        <v>8.359505772</v>
      </c>
      <c r="F29" s="9" t="s">
        <v>57</v>
      </c>
      <c r="G29" s="12" t="s">
        <v>14</v>
      </c>
      <c r="H29" s="13" t="s">
        <v>15</v>
      </c>
      <c r="J29" s="422" t="s">
        <v>96</v>
      </c>
      <c r="K29" s="423" t="s">
        <v>12</v>
      </c>
      <c r="L29" s="380">
        <v>18.0</v>
      </c>
      <c r="M29" s="425">
        <v>0.2808988764044944</v>
      </c>
      <c r="N29" s="423"/>
      <c r="O29" s="423" t="s">
        <v>88</v>
      </c>
      <c r="P29" s="423" t="s">
        <v>88</v>
      </c>
      <c r="Q29" s="426" t="s">
        <v>64</v>
      </c>
    </row>
    <row r="30">
      <c r="A30" s="47" t="s">
        <v>58</v>
      </c>
      <c r="B30" s="47" t="s">
        <v>12</v>
      </c>
      <c r="C30" s="47">
        <v>12.0</v>
      </c>
      <c r="D30" s="47">
        <v>0.344827586</v>
      </c>
      <c r="E30" s="49">
        <v>3.402123016</v>
      </c>
      <c r="F30" s="47" t="s">
        <v>59</v>
      </c>
      <c r="G30" s="47" t="s">
        <v>14</v>
      </c>
      <c r="H30" s="14" t="s">
        <v>15</v>
      </c>
      <c r="J30" s="422" t="s">
        <v>97</v>
      </c>
      <c r="K30" s="423" t="s">
        <v>20</v>
      </c>
      <c r="L30" s="434">
        <v>19.0</v>
      </c>
      <c r="M30" s="435">
        <v>0.2521008403361344</v>
      </c>
      <c r="N30" s="423"/>
      <c r="O30" s="423" t="s">
        <v>88</v>
      </c>
      <c r="P30" s="423" t="s">
        <v>88</v>
      </c>
      <c r="Q30" s="426" t="s">
        <v>64</v>
      </c>
    </row>
    <row r="31">
      <c r="A31" s="8" t="s">
        <v>60</v>
      </c>
      <c r="B31" s="9" t="s">
        <v>12</v>
      </c>
      <c r="C31" s="10">
        <v>24.0</v>
      </c>
      <c r="D31" s="13">
        <v>0.853333333</v>
      </c>
      <c r="E31" s="17">
        <v>4.714244186</v>
      </c>
      <c r="F31" s="9" t="s">
        <v>59</v>
      </c>
      <c r="G31" s="12" t="s">
        <v>14</v>
      </c>
      <c r="H31" s="13" t="s">
        <v>15</v>
      </c>
      <c r="J31" s="422" t="s">
        <v>98</v>
      </c>
      <c r="K31" s="423" t="s">
        <v>12</v>
      </c>
      <c r="L31" s="403">
        <v>23.0</v>
      </c>
      <c r="M31" s="418">
        <v>0.4014598540145985</v>
      </c>
      <c r="N31" s="423"/>
      <c r="O31" s="423" t="s">
        <v>88</v>
      </c>
      <c r="P31" s="423" t="s">
        <v>88</v>
      </c>
      <c r="Q31" s="426" t="s">
        <v>64</v>
      </c>
    </row>
    <row r="32">
      <c r="A32" s="50" t="s">
        <v>61</v>
      </c>
      <c r="B32" s="50" t="s">
        <v>12</v>
      </c>
      <c r="C32" s="50">
        <v>22.0</v>
      </c>
      <c r="D32" s="50">
        <v>0.4102564102564102</v>
      </c>
      <c r="E32" s="50"/>
      <c r="F32" s="50" t="s">
        <v>62</v>
      </c>
      <c r="G32" s="50" t="s">
        <v>63</v>
      </c>
      <c r="H32" s="51" t="s">
        <v>64</v>
      </c>
      <c r="J32" s="422" t="s">
        <v>99</v>
      </c>
      <c r="K32" s="423" t="s">
        <v>20</v>
      </c>
      <c r="L32" s="375">
        <v>24.0</v>
      </c>
      <c r="M32" s="436">
        <v>0.3548387096774194</v>
      </c>
      <c r="N32" s="423"/>
      <c r="O32" s="423" t="s">
        <v>88</v>
      </c>
      <c r="P32" s="423" t="s">
        <v>88</v>
      </c>
      <c r="Q32" s="426" t="s">
        <v>64</v>
      </c>
    </row>
    <row r="33">
      <c r="A33" s="50" t="s">
        <v>65</v>
      </c>
      <c r="B33" s="50" t="s">
        <v>12</v>
      </c>
      <c r="C33" s="50">
        <v>23.0</v>
      </c>
      <c r="D33" s="50">
        <v>0.5866666666666667</v>
      </c>
      <c r="E33" s="50"/>
      <c r="F33" s="50" t="s">
        <v>62</v>
      </c>
      <c r="G33" s="50" t="s">
        <v>63</v>
      </c>
      <c r="H33" s="51" t="s">
        <v>64</v>
      </c>
      <c r="J33" s="422" t="s">
        <v>100</v>
      </c>
      <c r="K33" s="423" t="s">
        <v>12</v>
      </c>
      <c r="L33" s="375">
        <v>24.0</v>
      </c>
      <c r="M33" s="437">
        <v>0.5161290322580645</v>
      </c>
      <c r="N33" s="423"/>
      <c r="O33" s="423" t="s">
        <v>88</v>
      </c>
      <c r="P33" s="423" t="s">
        <v>88</v>
      </c>
      <c r="Q33" s="426" t="s">
        <v>64</v>
      </c>
    </row>
    <row r="34">
      <c r="A34" s="50" t="s">
        <v>66</v>
      </c>
      <c r="B34" s="50" t="s">
        <v>12</v>
      </c>
      <c r="C34" s="50">
        <v>25.0</v>
      </c>
      <c r="D34" s="50">
        <v>0.484375</v>
      </c>
      <c r="E34" s="50"/>
      <c r="F34" s="50" t="s">
        <v>62</v>
      </c>
      <c r="G34" s="50" t="s">
        <v>63</v>
      </c>
      <c r="H34" s="51" t="s">
        <v>64</v>
      </c>
      <c r="J34" s="422" t="s">
        <v>101</v>
      </c>
      <c r="K34" s="423" t="s">
        <v>12</v>
      </c>
      <c r="L34" s="438">
        <v>30.0</v>
      </c>
      <c r="M34" s="394">
        <v>0.34375</v>
      </c>
      <c r="N34" s="423"/>
      <c r="O34" s="423" t="s">
        <v>88</v>
      </c>
      <c r="P34" s="423" t="s">
        <v>88</v>
      </c>
      <c r="Q34" s="426" t="s">
        <v>64</v>
      </c>
    </row>
    <row r="35">
      <c r="A35" s="8" t="s">
        <v>67</v>
      </c>
      <c r="B35" s="12" t="s">
        <v>12</v>
      </c>
      <c r="C35" s="12">
        <v>18.0</v>
      </c>
      <c r="D35" s="54">
        <v>0.47283813747228387</v>
      </c>
      <c r="E35" s="439"/>
      <c r="F35" s="12" t="s">
        <v>68</v>
      </c>
      <c r="G35" s="12" t="s">
        <v>14</v>
      </c>
      <c r="H35" s="14" t="s">
        <v>15</v>
      </c>
      <c r="J35" s="422" t="s">
        <v>102</v>
      </c>
      <c r="K35" s="423" t="s">
        <v>20</v>
      </c>
      <c r="L35" s="440">
        <v>32.0</v>
      </c>
      <c r="M35" s="441">
        <v>0.4646464646464646</v>
      </c>
      <c r="N35" s="423"/>
      <c r="O35" s="423" t="s">
        <v>88</v>
      </c>
      <c r="P35" s="423" t="s">
        <v>88</v>
      </c>
      <c r="Q35" s="426" t="s">
        <v>64</v>
      </c>
    </row>
    <row r="36">
      <c r="A36" s="8" t="s">
        <v>69</v>
      </c>
      <c r="B36" s="12" t="s">
        <v>20</v>
      </c>
      <c r="C36" s="12">
        <v>21.0</v>
      </c>
      <c r="D36" s="12">
        <v>0.34146341463414637</v>
      </c>
      <c r="E36" s="49">
        <v>2.763398693</v>
      </c>
      <c r="F36" s="12" t="s">
        <v>68</v>
      </c>
      <c r="G36" s="12" t="s">
        <v>14</v>
      </c>
      <c r="H36" s="14" t="s">
        <v>15</v>
      </c>
      <c r="J36" s="422" t="s">
        <v>103</v>
      </c>
      <c r="K36" s="423" t="s">
        <v>12</v>
      </c>
      <c r="L36" s="440">
        <v>32.0</v>
      </c>
      <c r="M36" s="429">
        <v>0.2282608695652174</v>
      </c>
      <c r="N36" s="423"/>
      <c r="O36" s="423" t="s">
        <v>88</v>
      </c>
      <c r="P36" s="423" t="s">
        <v>88</v>
      </c>
      <c r="Q36" s="426" t="s">
        <v>64</v>
      </c>
    </row>
    <row r="37">
      <c r="A37" s="8" t="s">
        <v>70</v>
      </c>
      <c r="B37" s="12" t="s">
        <v>20</v>
      </c>
      <c r="C37" s="12">
        <v>24.0</v>
      </c>
      <c r="D37" s="12">
        <v>0.5986842105263158</v>
      </c>
      <c r="E37" s="49">
        <v>5.788888889</v>
      </c>
      <c r="F37" s="12" t="s">
        <v>68</v>
      </c>
      <c r="G37" s="12" t="s">
        <v>14</v>
      </c>
      <c r="H37" s="14" t="s">
        <v>15</v>
      </c>
      <c r="J37" s="442" t="s">
        <v>108</v>
      </c>
      <c r="K37" s="393" t="s">
        <v>20</v>
      </c>
      <c r="L37" s="389">
        <v>12.0</v>
      </c>
      <c r="M37" s="443">
        <v>0.403225806451613</v>
      </c>
      <c r="N37" s="444">
        <v>3.796296296</v>
      </c>
      <c r="O37" s="370" t="s">
        <v>109</v>
      </c>
      <c r="P37" s="370" t="s">
        <v>14</v>
      </c>
      <c r="Q37" s="374" t="s">
        <v>15</v>
      </c>
    </row>
    <row r="38">
      <c r="A38" s="8" t="s">
        <v>71</v>
      </c>
      <c r="B38" s="12" t="s">
        <v>20</v>
      </c>
      <c r="C38" s="12">
        <v>36.0</v>
      </c>
      <c r="D38" s="12">
        <v>0.7875</v>
      </c>
      <c r="E38" s="49">
        <v>2.717395926</v>
      </c>
      <c r="F38" s="12" t="s">
        <v>68</v>
      </c>
      <c r="G38" s="12" t="s">
        <v>14</v>
      </c>
      <c r="H38" s="14" t="s">
        <v>15</v>
      </c>
      <c r="J38" s="369" t="s">
        <v>110</v>
      </c>
      <c r="K38" s="370" t="s">
        <v>20</v>
      </c>
      <c r="L38" s="431">
        <v>16.0</v>
      </c>
      <c r="M38" s="445">
        <v>0.328571429</v>
      </c>
      <c r="N38" s="446">
        <v>4.797607656</v>
      </c>
      <c r="O38" s="370" t="s">
        <v>111</v>
      </c>
      <c r="P38" s="370" t="s">
        <v>14</v>
      </c>
      <c r="Q38" s="374" t="s">
        <v>15</v>
      </c>
    </row>
    <row r="39">
      <c r="A39" s="8" t="s">
        <v>72</v>
      </c>
      <c r="B39" s="12" t="s">
        <v>12</v>
      </c>
      <c r="C39" s="56">
        <v>48.0</v>
      </c>
      <c r="D39" s="12">
        <v>0.574468085106383</v>
      </c>
      <c r="E39" s="49">
        <v>3.568259264</v>
      </c>
      <c r="F39" s="12" t="s">
        <v>68</v>
      </c>
      <c r="G39" s="12" t="s">
        <v>14</v>
      </c>
      <c r="H39" s="13" t="s">
        <v>15</v>
      </c>
      <c r="J39" s="369" t="s">
        <v>112</v>
      </c>
      <c r="K39" s="370" t="s">
        <v>12</v>
      </c>
      <c r="L39" s="380">
        <v>18.0</v>
      </c>
      <c r="M39" s="420">
        <v>0.45714285714285713</v>
      </c>
      <c r="N39" s="447">
        <v>8.835714286</v>
      </c>
      <c r="O39" s="370" t="s">
        <v>113</v>
      </c>
      <c r="P39" s="370" t="s">
        <v>14</v>
      </c>
      <c r="Q39" s="378" t="s">
        <v>15</v>
      </c>
    </row>
    <row r="40">
      <c r="A40" s="8" t="s">
        <v>73</v>
      </c>
      <c r="B40" s="9" t="s">
        <v>20</v>
      </c>
      <c r="C40" s="10">
        <v>8.0</v>
      </c>
      <c r="D40" s="13">
        <v>0.4</v>
      </c>
      <c r="E40" s="49">
        <v>5.634475027</v>
      </c>
      <c r="F40" s="9" t="s">
        <v>74</v>
      </c>
      <c r="G40" s="12" t="s">
        <v>14</v>
      </c>
      <c r="H40" s="13" t="s">
        <v>15</v>
      </c>
      <c r="J40" s="369" t="s">
        <v>114</v>
      </c>
      <c r="K40" s="370" t="s">
        <v>20</v>
      </c>
      <c r="L40" s="375">
        <v>24.0</v>
      </c>
      <c r="M40" s="401">
        <v>0.409395973</v>
      </c>
      <c r="N40" s="448">
        <v>1.717916815</v>
      </c>
      <c r="O40" s="370" t="s">
        <v>113</v>
      </c>
      <c r="P40" s="370" t="s">
        <v>14</v>
      </c>
      <c r="Q40" s="378" t="s">
        <v>15</v>
      </c>
    </row>
    <row r="41">
      <c r="A41" s="8" t="s">
        <v>75</v>
      </c>
      <c r="B41" s="12" t="s">
        <v>12</v>
      </c>
      <c r="C41" s="12">
        <v>18.0</v>
      </c>
      <c r="D41" s="12">
        <v>0.46153846153846156</v>
      </c>
      <c r="E41" s="49">
        <v>3.908963585</v>
      </c>
      <c r="F41" s="12" t="s">
        <v>74</v>
      </c>
      <c r="G41" s="12" t="s">
        <v>14</v>
      </c>
      <c r="H41" s="14" t="s">
        <v>15</v>
      </c>
      <c r="J41" s="369" t="s">
        <v>115</v>
      </c>
      <c r="K41" s="370" t="s">
        <v>12</v>
      </c>
      <c r="L41" s="449">
        <v>26.0</v>
      </c>
      <c r="M41" s="450">
        <v>0.6240601503759399</v>
      </c>
      <c r="N41" s="451">
        <v>7.22650209</v>
      </c>
      <c r="O41" s="370" t="s">
        <v>113</v>
      </c>
      <c r="P41" s="370" t="s">
        <v>14</v>
      </c>
      <c r="Q41" s="378" t="s">
        <v>15</v>
      </c>
    </row>
    <row r="42">
      <c r="A42" s="57" t="s">
        <v>76</v>
      </c>
      <c r="B42" s="57" t="s">
        <v>12</v>
      </c>
      <c r="C42" s="57">
        <v>2.0</v>
      </c>
      <c r="D42" s="57">
        <v>0.03846153846153846</v>
      </c>
      <c r="E42" s="57"/>
      <c r="F42" s="57" t="s">
        <v>77</v>
      </c>
      <c r="G42" s="57" t="s">
        <v>77</v>
      </c>
      <c r="H42" s="58" t="s">
        <v>29</v>
      </c>
      <c r="J42" s="452" t="s">
        <v>116</v>
      </c>
      <c r="K42" s="453" t="s">
        <v>20</v>
      </c>
      <c r="L42" s="454">
        <v>1.0</v>
      </c>
      <c r="M42" s="455">
        <v>0.05882352941176471</v>
      </c>
      <c r="N42" s="453"/>
      <c r="O42" s="453" t="s">
        <v>117</v>
      </c>
      <c r="P42" s="453" t="s">
        <v>118</v>
      </c>
      <c r="Q42" s="456" t="s">
        <v>15</v>
      </c>
    </row>
    <row r="43">
      <c r="A43" s="57" t="s">
        <v>78</v>
      </c>
      <c r="B43" s="57" t="s">
        <v>12</v>
      </c>
      <c r="C43" s="57">
        <v>4.0</v>
      </c>
      <c r="D43" s="57">
        <v>0.1558441558441558</v>
      </c>
      <c r="E43" s="57"/>
      <c r="F43" s="57" t="s">
        <v>77</v>
      </c>
      <c r="G43" s="57" t="s">
        <v>77</v>
      </c>
      <c r="H43" s="58" t="s">
        <v>29</v>
      </c>
      <c r="J43" s="452" t="s">
        <v>119</v>
      </c>
      <c r="K43" s="453" t="s">
        <v>12</v>
      </c>
      <c r="L43" s="457">
        <v>4.0</v>
      </c>
      <c r="M43" s="458">
        <v>0.1</v>
      </c>
      <c r="N43" s="453"/>
      <c r="O43" s="453" t="s">
        <v>117</v>
      </c>
      <c r="P43" s="453" t="s">
        <v>118</v>
      </c>
      <c r="Q43" s="456" t="s">
        <v>15</v>
      </c>
    </row>
    <row r="44">
      <c r="A44" s="57" t="s">
        <v>79</v>
      </c>
      <c r="B44" s="57" t="s">
        <v>20</v>
      </c>
      <c r="C44" s="57">
        <v>6.0</v>
      </c>
      <c r="D44" s="57">
        <v>0.08108108108108109</v>
      </c>
      <c r="E44" s="57"/>
      <c r="F44" s="57" t="s">
        <v>77</v>
      </c>
      <c r="G44" s="57" t="s">
        <v>77</v>
      </c>
      <c r="H44" s="58" t="s">
        <v>29</v>
      </c>
      <c r="J44" s="452" t="s">
        <v>120</v>
      </c>
      <c r="K44" s="453" t="s">
        <v>12</v>
      </c>
      <c r="L44" s="457">
        <v>4.0</v>
      </c>
      <c r="M44" s="459">
        <v>0.1948051948051948</v>
      </c>
      <c r="N44" s="453"/>
      <c r="O44" s="453" t="s">
        <v>117</v>
      </c>
      <c r="P44" s="453" t="s">
        <v>118</v>
      </c>
      <c r="Q44" s="456" t="s">
        <v>15</v>
      </c>
    </row>
    <row r="45">
      <c r="A45" s="57" t="s">
        <v>80</v>
      </c>
      <c r="B45" s="57" t="s">
        <v>20</v>
      </c>
      <c r="C45" s="57">
        <v>7.0</v>
      </c>
      <c r="D45" s="57">
        <v>0.05319148936170213</v>
      </c>
      <c r="E45" s="57"/>
      <c r="F45" s="57" t="s">
        <v>77</v>
      </c>
      <c r="G45" s="57" t="s">
        <v>77</v>
      </c>
      <c r="H45" s="58" t="s">
        <v>29</v>
      </c>
      <c r="J45" s="452" t="s">
        <v>121</v>
      </c>
      <c r="K45" s="453" t="s">
        <v>12</v>
      </c>
      <c r="L45" s="417">
        <v>7.9</v>
      </c>
      <c r="M45" s="445">
        <v>0.3181818181818182</v>
      </c>
      <c r="N45" s="453"/>
      <c r="O45" s="453" t="s">
        <v>117</v>
      </c>
      <c r="P45" s="453" t="s">
        <v>117</v>
      </c>
      <c r="Q45" s="456" t="s">
        <v>15</v>
      </c>
    </row>
    <row r="46">
      <c r="A46" s="57" t="s">
        <v>81</v>
      </c>
      <c r="B46" s="57" t="s">
        <v>12</v>
      </c>
      <c r="C46" s="57">
        <v>11.0</v>
      </c>
      <c r="D46" s="57">
        <v>0.4188034188034188</v>
      </c>
      <c r="E46" s="57"/>
      <c r="F46" s="57" t="s">
        <v>77</v>
      </c>
      <c r="G46" s="57" t="s">
        <v>77</v>
      </c>
      <c r="H46" s="58" t="s">
        <v>29</v>
      </c>
      <c r="J46" s="452" t="s">
        <v>122</v>
      </c>
      <c r="K46" s="453" t="s">
        <v>12</v>
      </c>
      <c r="L46" s="417">
        <v>8.0</v>
      </c>
      <c r="M46" s="429">
        <v>0.2236842105263158</v>
      </c>
      <c r="N46" s="453"/>
      <c r="O46" s="453" t="s">
        <v>117</v>
      </c>
      <c r="P46" s="453" t="s">
        <v>118</v>
      </c>
      <c r="Q46" s="456" t="s">
        <v>15</v>
      </c>
    </row>
    <row r="47">
      <c r="A47" s="57" t="s">
        <v>82</v>
      </c>
      <c r="B47" s="57" t="s">
        <v>12</v>
      </c>
      <c r="C47" s="57">
        <v>14.0</v>
      </c>
      <c r="D47" s="57">
        <v>0.2916666666666667</v>
      </c>
      <c r="E47" s="57"/>
      <c r="F47" s="57" t="s">
        <v>77</v>
      </c>
      <c r="G47" s="57" t="s">
        <v>77</v>
      </c>
      <c r="H47" s="58" t="s">
        <v>29</v>
      </c>
      <c r="J47" s="452" t="s">
        <v>123</v>
      </c>
      <c r="K47" s="453" t="s">
        <v>20</v>
      </c>
      <c r="L47" s="460">
        <v>9.0</v>
      </c>
      <c r="M47" s="390">
        <v>0.06862745098039216</v>
      </c>
      <c r="N47" s="453"/>
      <c r="O47" s="453" t="s">
        <v>117</v>
      </c>
      <c r="P47" s="453" t="s">
        <v>118</v>
      </c>
      <c r="Q47" s="456" t="s">
        <v>15</v>
      </c>
    </row>
    <row r="48">
      <c r="A48" s="57" t="s">
        <v>83</v>
      </c>
      <c r="B48" s="57" t="s">
        <v>20</v>
      </c>
      <c r="C48" s="57">
        <v>22.0</v>
      </c>
      <c r="D48" s="57">
        <v>0.3608247422680412</v>
      </c>
      <c r="E48" s="57"/>
      <c r="F48" s="57" t="s">
        <v>77</v>
      </c>
      <c r="G48" s="57" t="s">
        <v>77</v>
      </c>
      <c r="H48" s="58" t="s">
        <v>29</v>
      </c>
      <c r="J48" s="452" t="s">
        <v>124</v>
      </c>
      <c r="K48" s="453" t="s">
        <v>12</v>
      </c>
      <c r="L48" s="460">
        <v>9.0</v>
      </c>
      <c r="M48" s="461">
        <v>0.5494505494505495</v>
      </c>
      <c r="N48" s="453"/>
      <c r="O48" s="453" t="s">
        <v>117</v>
      </c>
      <c r="P48" s="453" t="s">
        <v>117</v>
      </c>
      <c r="Q48" s="456" t="s">
        <v>15</v>
      </c>
    </row>
    <row r="49">
      <c r="A49" s="57" t="s">
        <v>84</v>
      </c>
      <c r="B49" s="57" t="s">
        <v>20</v>
      </c>
      <c r="C49" s="57">
        <v>27.0</v>
      </c>
      <c r="D49" s="57">
        <v>0.4888888888888889</v>
      </c>
      <c r="E49" s="57"/>
      <c r="F49" s="57" t="s">
        <v>77</v>
      </c>
      <c r="G49" s="57" t="s">
        <v>77</v>
      </c>
      <c r="H49" s="58" t="s">
        <v>29</v>
      </c>
      <c r="J49" s="452" t="s">
        <v>125</v>
      </c>
      <c r="K49" s="453" t="s">
        <v>20</v>
      </c>
      <c r="L49" s="462">
        <v>9.2</v>
      </c>
      <c r="M49" s="463">
        <v>0.3780487804878049</v>
      </c>
      <c r="N49" s="453"/>
      <c r="O49" s="453" t="s">
        <v>117</v>
      </c>
      <c r="P49" s="453" t="s">
        <v>117</v>
      </c>
      <c r="Q49" s="456" t="s">
        <v>15</v>
      </c>
    </row>
    <row r="50">
      <c r="A50" s="57" t="s">
        <v>85</v>
      </c>
      <c r="B50" s="57" t="s">
        <v>20</v>
      </c>
      <c r="C50" s="57">
        <v>32.0</v>
      </c>
      <c r="D50" s="57">
        <v>0.495575221238938</v>
      </c>
      <c r="E50" s="57"/>
      <c r="F50" s="57" t="s">
        <v>77</v>
      </c>
      <c r="G50" s="57" t="s">
        <v>77</v>
      </c>
      <c r="H50" s="58" t="s">
        <v>29</v>
      </c>
      <c r="J50" s="452" t="s">
        <v>126</v>
      </c>
      <c r="K50" s="453" t="s">
        <v>12</v>
      </c>
      <c r="L50" s="464">
        <v>12.6</v>
      </c>
      <c r="M50" s="436">
        <v>0.35</v>
      </c>
      <c r="N50" s="453"/>
      <c r="O50" s="453" t="s">
        <v>117</v>
      </c>
      <c r="P50" s="453" t="s">
        <v>117</v>
      </c>
      <c r="Q50" s="456" t="s">
        <v>15</v>
      </c>
    </row>
    <row r="51">
      <c r="A51" s="57" t="s">
        <v>86</v>
      </c>
      <c r="B51" s="57" t="s">
        <v>12</v>
      </c>
      <c r="C51" s="57">
        <v>36.0</v>
      </c>
      <c r="D51" s="57">
        <v>0.711764705882353</v>
      </c>
      <c r="E51" s="57"/>
      <c r="F51" s="57" t="s">
        <v>77</v>
      </c>
      <c r="G51" s="57" t="s">
        <v>77</v>
      </c>
      <c r="H51" s="58" t="s">
        <v>29</v>
      </c>
      <c r="J51" s="452" t="s">
        <v>127</v>
      </c>
      <c r="K51" s="453" t="s">
        <v>20</v>
      </c>
      <c r="L51" s="465">
        <v>13.0</v>
      </c>
      <c r="M51" s="466">
        <v>0.2022471910112359</v>
      </c>
      <c r="N51" s="453"/>
      <c r="O51" s="453" t="s">
        <v>117</v>
      </c>
      <c r="P51" s="453" t="s">
        <v>118</v>
      </c>
      <c r="Q51" s="456" t="s">
        <v>15</v>
      </c>
    </row>
    <row r="52">
      <c r="A52" s="62" t="s">
        <v>87</v>
      </c>
      <c r="B52" s="62" t="s">
        <v>12</v>
      </c>
      <c r="C52" s="62">
        <v>7.0</v>
      </c>
      <c r="D52" s="62">
        <v>0.2816901408450704</v>
      </c>
      <c r="E52" s="62"/>
      <c r="F52" s="62" t="s">
        <v>88</v>
      </c>
      <c r="G52" s="62" t="s">
        <v>88</v>
      </c>
      <c r="H52" s="63" t="s">
        <v>64</v>
      </c>
      <c r="J52" s="452" t="s">
        <v>128</v>
      </c>
      <c r="K52" s="453" t="s">
        <v>12</v>
      </c>
      <c r="L52" s="467">
        <v>13.1</v>
      </c>
      <c r="M52" s="432">
        <v>0.4507042253521127</v>
      </c>
      <c r="N52" s="453"/>
      <c r="O52" s="453" t="s">
        <v>117</v>
      </c>
      <c r="P52" s="453" t="s">
        <v>117</v>
      </c>
      <c r="Q52" s="456" t="s">
        <v>15</v>
      </c>
    </row>
    <row r="53">
      <c r="A53" s="62" t="s">
        <v>89</v>
      </c>
      <c r="B53" s="62" t="s">
        <v>12</v>
      </c>
      <c r="C53" s="62">
        <v>8.0</v>
      </c>
      <c r="D53" s="62">
        <v>0.2429906542056075</v>
      </c>
      <c r="E53" s="62"/>
      <c r="F53" s="62" t="s">
        <v>88</v>
      </c>
      <c r="G53" s="62" t="s">
        <v>88</v>
      </c>
      <c r="H53" s="63" t="s">
        <v>64</v>
      </c>
      <c r="J53" s="452" t="s">
        <v>129</v>
      </c>
      <c r="K53" s="453" t="s">
        <v>12</v>
      </c>
      <c r="L53" s="468">
        <v>13.7</v>
      </c>
      <c r="M53" s="469">
        <v>0.4745762711864407</v>
      </c>
      <c r="N53" s="453"/>
      <c r="O53" s="453" t="s">
        <v>117</v>
      </c>
      <c r="P53" s="453" t="s">
        <v>117</v>
      </c>
      <c r="Q53" s="456" t="s">
        <v>15</v>
      </c>
    </row>
    <row r="54">
      <c r="A54" s="62" t="s">
        <v>90</v>
      </c>
      <c r="B54" s="62" t="s">
        <v>20</v>
      </c>
      <c r="C54" s="62">
        <v>15.0</v>
      </c>
      <c r="D54" s="62">
        <v>0.21875</v>
      </c>
      <c r="E54" s="62"/>
      <c r="F54" s="62" t="s">
        <v>88</v>
      </c>
      <c r="G54" s="62" t="s">
        <v>88</v>
      </c>
      <c r="H54" s="63" t="s">
        <v>64</v>
      </c>
      <c r="J54" s="452" t="s">
        <v>130</v>
      </c>
      <c r="K54" s="453" t="s">
        <v>12</v>
      </c>
      <c r="L54" s="470">
        <v>14.5</v>
      </c>
      <c r="M54" s="436">
        <v>0.3518518518518519</v>
      </c>
      <c r="N54" s="453"/>
      <c r="O54" s="453" t="s">
        <v>117</v>
      </c>
      <c r="P54" s="453" t="s">
        <v>117</v>
      </c>
      <c r="Q54" s="456" t="s">
        <v>15</v>
      </c>
    </row>
    <row r="55">
      <c r="A55" s="62" t="s">
        <v>91</v>
      </c>
      <c r="B55" s="62" t="s">
        <v>12</v>
      </c>
      <c r="C55" s="62">
        <v>15.0</v>
      </c>
      <c r="D55" s="62">
        <v>0.3578947368421053</v>
      </c>
      <c r="E55" s="62"/>
      <c r="F55" s="62" t="s">
        <v>88</v>
      </c>
      <c r="G55" s="62" t="s">
        <v>88</v>
      </c>
      <c r="H55" s="63" t="s">
        <v>64</v>
      </c>
      <c r="J55" s="452" t="s">
        <v>131</v>
      </c>
      <c r="K55" s="453" t="s">
        <v>12</v>
      </c>
      <c r="L55" s="471">
        <v>15.1</v>
      </c>
      <c r="M55" s="432">
        <v>0.4487179487179487</v>
      </c>
      <c r="N55" s="453"/>
      <c r="O55" s="453" t="s">
        <v>117</v>
      </c>
      <c r="P55" s="453" t="s">
        <v>117</v>
      </c>
      <c r="Q55" s="456" t="s">
        <v>15</v>
      </c>
    </row>
    <row r="56">
      <c r="A56" s="62" t="s">
        <v>92</v>
      </c>
      <c r="B56" s="62" t="s">
        <v>12</v>
      </c>
      <c r="C56" s="62">
        <v>15.0</v>
      </c>
      <c r="D56" s="62">
        <v>0.2868217054263566</v>
      </c>
      <c r="E56" s="62"/>
      <c r="F56" s="62" t="s">
        <v>88</v>
      </c>
      <c r="G56" s="62" t="s">
        <v>88</v>
      </c>
      <c r="H56" s="63" t="s">
        <v>64</v>
      </c>
      <c r="J56" s="452" t="s">
        <v>132</v>
      </c>
      <c r="K56" s="453" t="s">
        <v>12</v>
      </c>
      <c r="L56" s="472">
        <v>15.5</v>
      </c>
      <c r="M56" s="473">
        <v>0.6727272727272727</v>
      </c>
      <c r="N56" s="453"/>
      <c r="O56" s="453" t="s">
        <v>117</v>
      </c>
      <c r="P56" s="453" t="s">
        <v>117</v>
      </c>
      <c r="Q56" s="456" t="s">
        <v>15</v>
      </c>
    </row>
    <row r="57">
      <c r="A57" s="62" t="s">
        <v>93</v>
      </c>
      <c r="B57" s="62" t="s">
        <v>12</v>
      </c>
      <c r="C57" s="62">
        <v>16.0</v>
      </c>
      <c r="D57" s="62">
        <v>0.3709677419354839</v>
      </c>
      <c r="E57" s="62"/>
      <c r="F57" s="62" t="s">
        <v>88</v>
      </c>
      <c r="G57" s="62" t="s">
        <v>88</v>
      </c>
      <c r="H57" s="63" t="s">
        <v>64</v>
      </c>
      <c r="J57" s="452" t="s">
        <v>133</v>
      </c>
      <c r="K57" s="453" t="s">
        <v>20</v>
      </c>
      <c r="L57" s="474">
        <v>16.2</v>
      </c>
      <c r="M57" s="372">
        <v>0.5135135135135135</v>
      </c>
      <c r="N57" s="453"/>
      <c r="O57" s="453" t="s">
        <v>117</v>
      </c>
      <c r="P57" s="453" t="s">
        <v>117</v>
      </c>
      <c r="Q57" s="456" t="s">
        <v>15</v>
      </c>
    </row>
    <row r="58">
      <c r="A58" s="62" t="s">
        <v>94</v>
      </c>
      <c r="B58" s="62" t="s">
        <v>20</v>
      </c>
      <c r="C58" s="62">
        <v>16.0</v>
      </c>
      <c r="D58" s="62">
        <v>0.4523809523809524</v>
      </c>
      <c r="E58" s="62"/>
      <c r="F58" s="62" t="s">
        <v>88</v>
      </c>
      <c r="G58" s="62" t="s">
        <v>88</v>
      </c>
      <c r="H58" s="63" t="s">
        <v>64</v>
      </c>
      <c r="J58" s="452" t="s">
        <v>134</v>
      </c>
      <c r="K58" s="453" t="s">
        <v>20</v>
      </c>
      <c r="L58" s="475">
        <v>16.6</v>
      </c>
      <c r="M58" s="401">
        <v>0.4166666666666667</v>
      </c>
      <c r="N58" s="453"/>
      <c r="O58" s="453" t="s">
        <v>117</v>
      </c>
      <c r="P58" s="453" t="s">
        <v>117</v>
      </c>
      <c r="Q58" s="456" t="s">
        <v>15</v>
      </c>
    </row>
    <row r="59">
      <c r="A59" s="62" t="s">
        <v>95</v>
      </c>
      <c r="B59" s="62" t="s">
        <v>20</v>
      </c>
      <c r="C59" s="62">
        <v>17.0</v>
      </c>
      <c r="D59" s="62">
        <v>0.5</v>
      </c>
      <c r="E59" s="62"/>
      <c r="F59" s="62" t="s">
        <v>88</v>
      </c>
      <c r="G59" s="62" t="s">
        <v>88</v>
      </c>
      <c r="H59" s="63" t="s">
        <v>64</v>
      </c>
      <c r="J59" s="452" t="s">
        <v>135</v>
      </c>
      <c r="K59" s="453" t="s">
        <v>12</v>
      </c>
      <c r="L59" s="380">
        <v>17.0</v>
      </c>
      <c r="M59" s="381">
        <v>0.3693693693693694</v>
      </c>
      <c r="N59" s="453"/>
      <c r="O59" s="453" t="s">
        <v>117</v>
      </c>
      <c r="P59" s="453" t="s">
        <v>118</v>
      </c>
      <c r="Q59" s="456" t="s">
        <v>15</v>
      </c>
    </row>
    <row r="60">
      <c r="A60" s="62" t="s">
        <v>96</v>
      </c>
      <c r="B60" s="62" t="s">
        <v>12</v>
      </c>
      <c r="C60" s="62">
        <v>18.0</v>
      </c>
      <c r="D60" s="62">
        <v>0.2808988764044944</v>
      </c>
      <c r="E60" s="62"/>
      <c r="F60" s="62" t="s">
        <v>88</v>
      </c>
      <c r="G60" s="62" t="s">
        <v>88</v>
      </c>
      <c r="H60" s="63" t="s">
        <v>64</v>
      </c>
      <c r="J60" s="452" t="s">
        <v>136</v>
      </c>
      <c r="K60" s="453" t="s">
        <v>20</v>
      </c>
      <c r="L60" s="476">
        <v>20.0</v>
      </c>
      <c r="M60" s="477">
        <v>0.3953488372093023</v>
      </c>
      <c r="N60" s="453"/>
      <c r="O60" s="453" t="s">
        <v>117</v>
      </c>
      <c r="P60" s="453" t="s">
        <v>118</v>
      </c>
      <c r="Q60" s="456" t="s">
        <v>15</v>
      </c>
    </row>
    <row r="61">
      <c r="A61" s="62" t="s">
        <v>97</v>
      </c>
      <c r="B61" s="62" t="s">
        <v>20</v>
      </c>
      <c r="C61" s="62">
        <v>19.0</v>
      </c>
      <c r="D61" s="62">
        <v>0.2521008403361344</v>
      </c>
      <c r="E61" s="62"/>
      <c r="F61" s="62" t="s">
        <v>88</v>
      </c>
      <c r="G61" s="62" t="s">
        <v>88</v>
      </c>
      <c r="H61" s="63" t="s">
        <v>64</v>
      </c>
      <c r="J61" s="452" t="s">
        <v>137</v>
      </c>
      <c r="K61" s="453" t="s">
        <v>20</v>
      </c>
      <c r="L61" s="478">
        <v>20.2</v>
      </c>
      <c r="M61" s="372">
        <v>0.5111111111111111</v>
      </c>
      <c r="N61" s="453"/>
      <c r="O61" s="453" t="s">
        <v>117</v>
      </c>
      <c r="P61" s="453" t="s">
        <v>117</v>
      </c>
      <c r="Q61" s="456" t="s">
        <v>15</v>
      </c>
    </row>
    <row r="62">
      <c r="A62" s="62" t="s">
        <v>98</v>
      </c>
      <c r="B62" s="62" t="s">
        <v>12</v>
      </c>
      <c r="C62" s="62">
        <v>23.0</v>
      </c>
      <c r="D62" s="62">
        <v>0.4014598540145985</v>
      </c>
      <c r="E62" s="62"/>
      <c r="F62" s="62" t="s">
        <v>88</v>
      </c>
      <c r="G62" s="62" t="s">
        <v>88</v>
      </c>
      <c r="H62" s="63" t="s">
        <v>64</v>
      </c>
      <c r="J62" s="452" t="s">
        <v>138</v>
      </c>
      <c r="K62" s="453" t="s">
        <v>20</v>
      </c>
      <c r="L62" s="375">
        <v>23.5</v>
      </c>
      <c r="M62" s="479">
        <v>0.5434782608695652</v>
      </c>
      <c r="N62" s="453"/>
      <c r="O62" s="453" t="s">
        <v>117</v>
      </c>
      <c r="P62" s="453" t="s">
        <v>117</v>
      </c>
      <c r="Q62" s="456" t="s">
        <v>15</v>
      </c>
    </row>
    <row r="63">
      <c r="A63" s="62" t="s">
        <v>99</v>
      </c>
      <c r="B63" s="62" t="s">
        <v>20</v>
      </c>
      <c r="C63" s="62">
        <v>24.0</v>
      </c>
      <c r="D63" s="62">
        <v>0.3548387096774194</v>
      </c>
      <c r="E63" s="62"/>
      <c r="F63" s="62" t="s">
        <v>88</v>
      </c>
      <c r="G63" s="62" t="s">
        <v>88</v>
      </c>
      <c r="H63" s="63" t="s">
        <v>64</v>
      </c>
      <c r="J63" s="452" t="s">
        <v>139</v>
      </c>
      <c r="K63" s="453" t="s">
        <v>20</v>
      </c>
      <c r="L63" s="449">
        <v>26.0</v>
      </c>
      <c r="M63" s="480">
        <v>0.6162790697674418</v>
      </c>
      <c r="N63" s="453"/>
      <c r="O63" s="453" t="s">
        <v>117</v>
      </c>
      <c r="P63" s="453" t="s">
        <v>118</v>
      </c>
      <c r="Q63" s="456" t="s">
        <v>15</v>
      </c>
    </row>
    <row r="64">
      <c r="A64" s="62" t="s">
        <v>100</v>
      </c>
      <c r="B64" s="62" t="s">
        <v>12</v>
      </c>
      <c r="C64" s="62">
        <v>24.0</v>
      </c>
      <c r="D64" s="62">
        <v>0.5161290322580645</v>
      </c>
      <c r="E64" s="62"/>
      <c r="F64" s="62" t="s">
        <v>88</v>
      </c>
      <c r="G64" s="62" t="s">
        <v>88</v>
      </c>
      <c r="H64" s="63" t="s">
        <v>64</v>
      </c>
      <c r="J64" s="452" t="s">
        <v>140</v>
      </c>
      <c r="K64" s="453" t="s">
        <v>12</v>
      </c>
      <c r="L64" s="449">
        <v>26.1</v>
      </c>
      <c r="M64" s="481">
        <v>0.7301587301587301</v>
      </c>
      <c r="N64" s="453"/>
      <c r="O64" s="453" t="s">
        <v>117</v>
      </c>
      <c r="P64" s="453" t="s">
        <v>117</v>
      </c>
      <c r="Q64" s="456" t="s">
        <v>15</v>
      </c>
    </row>
    <row r="65">
      <c r="A65" s="62" t="s">
        <v>101</v>
      </c>
      <c r="B65" s="62" t="s">
        <v>12</v>
      </c>
      <c r="C65" s="62">
        <v>30.0</v>
      </c>
      <c r="D65" s="62">
        <v>0.34375</v>
      </c>
      <c r="E65" s="62"/>
      <c r="F65" s="62" t="s">
        <v>88</v>
      </c>
      <c r="G65" s="62" t="s">
        <v>88</v>
      </c>
      <c r="H65" s="63" t="s">
        <v>64</v>
      </c>
      <c r="J65" s="452" t="s">
        <v>141</v>
      </c>
      <c r="K65" s="453" t="s">
        <v>12</v>
      </c>
      <c r="L65" s="449">
        <v>26.3</v>
      </c>
      <c r="M65" s="482">
        <v>0.72</v>
      </c>
      <c r="N65" s="453"/>
      <c r="O65" s="453" t="s">
        <v>117</v>
      </c>
      <c r="P65" s="453" t="s">
        <v>117</v>
      </c>
      <c r="Q65" s="456" t="s">
        <v>15</v>
      </c>
    </row>
    <row r="66">
      <c r="A66" s="62" t="s">
        <v>102</v>
      </c>
      <c r="B66" s="62" t="s">
        <v>20</v>
      </c>
      <c r="C66" s="62">
        <v>32.0</v>
      </c>
      <c r="D66" s="62">
        <v>0.4646464646464646</v>
      </c>
      <c r="E66" s="62"/>
      <c r="F66" s="62" t="s">
        <v>88</v>
      </c>
      <c r="G66" s="62" t="s">
        <v>88</v>
      </c>
      <c r="H66" s="63" t="s">
        <v>64</v>
      </c>
      <c r="J66" s="452" t="s">
        <v>142</v>
      </c>
      <c r="K66" s="453" t="s">
        <v>20</v>
      </c>
      <c r="L66" s="483">
        <v>27.6</v>
      </c>
      <c r="M66" s="484">
        <v>0.5538461538461539</v>
      </c>
      <c r="N66" s="453"/>
      <c r="O66" s="453" t="s">
        <v>117</v>
      </c>
      <c r="P66" s="453" t="s">
        <v>117</v>
      </c>
      <c r="Q66" s="456" t="s">
        <v>15</v>
      </c>
    </row>
    <row r="67">
      <c r="A67" s="62" t="s">
        <v>103</v>
      </c>
      <c r="B67" s="62" t="s">
        <v>12</v>
      </c>
      <c r="C67" s="62">
        <v>32.0</v>
      </c>
      <c r="D67" s="62">
        <v>0.2282608695652174</v>
      </c>
      <c r="E67" s="62"/>
      <c r="F67" s="62" t="s">
        <v>88</v>
      </c>
      <c r="G67" s="62" t="s">
        <v>88</v>
      </c>
      <c r="H67" s="63" t="s">
        <v>64</v>
      </c>
      <c r="J67" s="452" t="s">
        <v>143</v>
      </c>
      <c r="K67" s="453" t="s">
        <v>12</v>
      </c>
      <c r="L67" s="485">
        <v>29.1</v>
      </c>
      <c r="M67" s="486">
        <v>0.6260869565217392</v>
      </c>
      <c r="N67" s="453"/>
      <c r="O67" s="453" t="s">
        <v>117</v>
      </c>
      <c r="P67" s="453" t="s">
        <v>117</v>
      </c>
      <c r="Q67" s="456" t="s">
        <v>15</v>
      </c>
    </row>
    <row r="68">
      <c r="A68" s="68" t="s">
        <v>108</v>
      </c>
      <c r="B68" s="69" t="s">
        <v>20</v>
      </c>
      <c r="C68" s="47">
        <v>12.0</v>
      </c>
      <c r="D68" s="70">
        <v>0.403225806451613</v>
      </c>
      <c r="E68" s="17">
        <v>3.796296296</v>
      </c>
      <c r="F68" s="9" t="s">
        <v>109</v>
      </c>
      <c r="G68" s="12" t="s">
        <v>14</v>
      </c>
      <c r="H68" s="13" t="s">
        <v>15</v>
      </c>
      <c r="J68" s="452" t="s">
        <v>144</v>
      </c>
      <c r="K68" s="453" t="s">
        <v>20</v>
      </c>
      <c r="L68" s="440">
        <v>32.5</v>
      </c>
      <c r="M68" s="486">
        <v>0.6324786324786325</v>
      </c>
      <c r="N68" s="453"/>
      <c r="O68" s="453" t="s">
        <v>117</v>
      </c>
      <c r="P68" s="453" t="s">
        <v>117</v>
      </c>
      <c r="Q68" s="456" t="s">
        <v>15</v>
      </c>
    </row>
    <row r="69">
      <c r="A69" s="8" t="s">
        <v>110</v>
      </c>
      <c r="B69" s="9" t="s">
        <v>20</v>
      </c>
      <c r="C69" s="10">
        <v>16.0</v>
      </c>
      <c r="D69" s="13">
        <v>0.328571429</v>
      </c>
      <c r="E69" s="17">
        <v>4.797607656</v>
      </c>
      <c r="F69" s="9" t="s">
        <v>111</v>
      </c>
      <c r="G69" s="12" t="s">
        <v>14</v>
      </c>
      <c r="H69" s="13" t="s">
        <v>15</v>
      </c>
      <c r="J69" s="452" t="s">
        <v>145</v>
      </c>
      <c r="K69" s="453" t="s">
        <v>20</v>
      </c>
      <c r="L69" s="487">
        <v>34.9</v>
      </c>
      <c r="M69" s="372">
        <v>0.5125</v>
      </c>
      <c r="N69" s="453"/>
      <c r="O69" s="453" t="s">
        <v>117</v>
      </c>
      <c r="P69" s="453" t="s">
        <v>117</v>
      </c>
      <c r="Q69" s="456" t="s">
        <v>15</v>
      </c>
    </row>
    <row r="70">
      <c r="A70" s="8" t="s">
        <v>112</v>
      </c>
      <c r="B70" s="12" t="s">
        <v>12</v>
      </c>
      <c r="C70" s="12">
        <v>18.0</v>
      </c>
      <c r="D70" s="12">
        <v>0.45714285714285713</v>
      </c>
      <c r="E70" s="17">
        <v>8.835714286</v>
      </c>
      <c r="F70" s="12" t="s">
        <v>113</v>
      </c>
      <c r="G70" s="12" t="s">
        <v>14</v>
      </c>
      <c r="H70" s="14" t="s">
        <v>15</v>
      </c>
      <c r="J70" s="452" t="s">
        <v>146</v>
      </c>
      <c r="K70" s="453" t="s">
        <v>12</v>
      </c>
      <c r="L70" s="384">
        <v>36.0</v>
      </c>
      <c r="M70" s="415">
        <v>0.5777777777777777</v>
      </c>
      <c r="N70" s="453"/>
      <c r="O70" s="453" t="s">
        <v>117</v>
      </c>
      <c r="P70" s="453" t="s">
        <v>118</v>
      </c>
      <c r="Q70" s="456" t="s">
        <v>15</v>
      </c>
    </row>
    <row r="71">
      <c r="A71" s="8" t="s">
        <v>114</v>
      </c>
      <c r="B71" s="12" t="s">
        <v>20</v>
      </c>
      <c r="C71" s="12">
        <v>24.0</v>
      </c>
      <c r="D71" s="12">
        <v>0.409395973</v>
      </c>
      <c r="E71" s="17">
        <v>1.717916815</v>
      </c>
      <c r="F71" s="12" t="s">
        <v>113</v>
      </c>
      <c r="G71" s="12" t="s">
        <v>14</v>
      </c>
      <c r="H71" s="14" t="s">
        <v>15</v>
      </c>
      <c r="J71" s="452" t="s">
        <v>147</v>
      </c>
      <c r="K71" s="453" t="s">
        <v>20</v>
      </c>
      <c r="L71" s="488">
        <v>37.6</v>
      </c>
      <c r="M71" s="409">
        <v>0.5966386554621849</v>
      </c>
      <c r="N71" s="453"/>
      <c r="O71" s="453" t="s">
        <v>117</v>
      </c>
      <c r="P71" s="453" t="s">
        <v>117</v>
      </c>
      <c r="Q71" s="456" t="s">
        <v>15</v>
      </c>
    </row>
    <row r="72">
      <c r="A72" s="8" t="s">
        <v>115</v>
      </c>
      <c r="B72" s="12" t="s">
        <v>12</v>
      </c>
      <c r="C72" s="12">
        <v>26.0</v>
      </c>
      <c r="D72" s="12">
        <v>0.6240601503759399</v>
      </c>
      <c r="E72" s="17">
        <v>7.22650209</v>
      </c>
      <c r="F72" s="12" t="s">
        <v>113</v>
      </c>
      <c r="G72" s="12" t="s">
        <v>14</v>
      </c>
      <c r="H72" s="14" t="s">
        <v>15</v>
      </c>
      <c r="J72" s="452" t="s">
        <v>148</v>
      </c>
      <c r="K72" s="453" t="s">
        <v>12</v>
      </c>
      <c r="L72" s="489">
        <v>45.9</v>
      </c>
      <c r="M72" s="490">
        <v>0.6341463414634146</v>
      </c>
      <c r="N72" s="453"/>
      <c r="O72" s="453" t="s">
        <v>117</v>
      </c>
      <c r="P72" s="453" t="s">
        <v>117</v>
      </c>
      <c r="Q72" s="456" t="s">
        <v>15</v>
      </c>
    </row>
    <row r="73">
      <c r="A73" s="71" t="s">
        <v>116</v>
      </c>
      <c r="B73" s="71" t="s">
        <v>20</v>
      </c>
      <c r="C73" s="71">
        <v>1.0</v>
      </c>
      <c r="D73" s="71">
        <v>0.05882352941176471</v>
      </c>
      <c r="E73" s="71"/>
      <c r="F73" s="71" t="s">
        <v>117</v>
      </c>
      <c r="G73" s="71" t="s">
        <v>118</v>
      </c>
      <c r="H73" s="72" t="s">
        <v>15</v>
      </c>
      <c r="J73" s="452" t="s">
        <v>149</v>
      </c>
      <c r="K73" s="453" t="s">
        <v>12</v>
      </c>
      <c r="L73" s="491">
        <v>52.2</v>
      </c>
      <c r="M73" s="492">
        <v>0.7480916030534351</v>
      </c>
      <c r="N73" s="453"/>
      <c r="O73" s="453" t="s">
        <v>117</v>
      </c>
      <c r="P73" s="453" t="s">
        <v>117</v>
      </c>
      <c r="Q73" s="456" t="s">
        <v>15</v>
      </c>
    </row>
    <row r="74">
      <c r="A74" s="71" t="s">
        <v>119</v>
      </c>
      <c r="B74" s="71" t="s">
        <v>12</v>
      </c>
      <c r="C74" s="71">
        <v>4.0</v>
      </c>
      <c r="D74" s="71">
        <v>0.1</v>
      </c>
      <c r="E74" s="71"/>
      <c r="F74" s="71" t="s">
        <v>117</v>
      </c>
      <c r="G74" s="71" t="s">
        <v>118</v>
      </c>
      <c r="H74" s="72" t="s">
        <v>15</v>
      </c>
      <c r="J74" s="452" t="s">
        <v>150</v>
      </c>
      <c r="K74" s="453" t="s">
        <v>12</v>
      </c>
      <c r="L74" s="493">
        <v>52.9</v>
      </c>
      <c r="M74" s="486">
        <v>0.6326530612244898</v>
      </c>
      <c r="N74" s="453"/>
      <c r="O74" s="453" t="s">
        <v>117</v>
      </c>
      <c r="P74" s="453" t="s">
        <v>117</v>
      </c>
      <c r="Q74" s="456" t="s">
        <v>15</v>
      </c>
    </row>
    <row r="75">
      <c r="A75" s="71" t="s">
        <v>120</v>
      </c>
      <c r="B75" s="71" t="s">
        <v>12</v>
      </c>
      <c r="C75" s="71">
        <v>4.0</v>
      </c>
      <c r="D75" s="71">
        <v>0.1948051948051948</v>
      </c>
      <c r="E75" s="71"/>
      <c r="F75" s="71" t="s">
        <v>117</v>
      </c>
      <c r="G75" s="71" t="s">
        <v>118</v>
      </c>
      <c r="H75" s="72" t="s">
        <v>15</v>
      </c>
      <c r="J75" s="452" t="s">
        <v>151</v>
      </c>
      <c r="K75" s="453" t="s">
        <v>12</v>
      </c>
      <c r="L75" s="494">
        <v>54.0</v>
      </c>
      <c r="M75" s="495">
        <v>0.6063829787234043</v>
      </c>
      <c r="N75" s="453"/>
      <c r="O75" s="453" t="s">
        <v>117</v>
      </c>
      <c r="P75" s="453" t="s">
        <v>117</v>
      </c>
      <c r="Q75" s="456" t="s">
        <v>15</v>
      </c>
    </row>
    <row r="76">
      <c r="A76" s="71" t="s">
        <v>121</v>
      </c>
      <c r="B76" s="71" t="s">
        <v>12</v>
      </c>
      <c r="C76" s="71">
        <v>7.9</v>
      </c>
      <c r="D76" s="71">
        <v>0.3181818181818182</v>
      </c>
      <c r="E76" s="71"/>
      <c r="F76" s="71" t="s">
        <v>117</v>
      </c>
      <c r="G76" s="71" t="s">
        <v>117</v>
      </c>
      <c r="H76" s="72" t="s">
        <v>15</v>
      </c>
      <c r="J76" s="452" t="s">
        <v>152</v>
      </c>
      <c r="K76" s="453" t="s">
        <v>20</v>
      </c>
      <c r="L76" s="496">
        <v>57.3</v>
      </c>
      <c r="M76" s="497">
        <v>0.6885245901639344</v>
      </c>
      <c r="N76" s="453"/>
      <c r="O76" s="453" t="s">
        <v>117</v>
      </c>
      <c r="P76" s="453" t="s">
        <v>117</v>
      </c>
      <c r="Q76" s="456" t="s">
        <v>15</v>
      </c>
    </row>
    <row r="77">
      <c r="A77" s="71" t="s">
        <v>122</v>
      </c>
      <c r="B77" s="71" t="s">
        <v>12</v>
      </c>
      <c r="C77" s="71">
        <v>8.0</v>
      </c>
      <c r="D77" s="71">
        <v>0.2236842105263158</v>
      </c>
      <c r="E77" s="71"/>
      <c r="F77" s="71" t="s">
        <v>117</v>
      </c>
      <c r="G77" s="71" t="s">
        <v>118</v>
      </c>
      <c r="H77" s="72" t="s">
        <v>15</v>
      </c>
      <c r="J77" s="452" t="s">
        <v>153</v>
      </c>
      <c r="K77" s="453" t="s">
        <v>12</v>
      </c>
      <c r="L77" s="498">
        <v>63.2</v>
      </c>
      <c r="M77" s="412">
        <v>0.7843137254901961</v>
      </c>
      <c r="N77" s="453"/>
      <c r="O77" s="453" t="s">
        <v>117</v>
      </c>
      <c r="P77" s="453" t="s">
        <v>117</v>
      </c>
      <c r="Q77" s="456" t="s">
        <v>15</v>
      </c>
    </row>
    <row r="78">
      <c r="A78" s="71" t="s">
        <v>123</v>
      </c>
      <c r="B78" s="71" t="s">
        <v>20</v>
      </c>
      <c r="C78" s="71">
        <v>9.0</v>
      </c>
      <c r="D78" s="71">
        <v>0.06862745098039216</v>
      </c>
      <c r="E78" s="71"/>
      <c r="F78" s="71" t="s">
        <v>117</v>
      </c>
      <c r="G78" s="71" t="s">
        <v>118</v>
      </c>
      <c r="H78" s="72" t="s">
        <v>15</v>
      </c>
      <c r="J78" s="452" t="s">
        <v>154</v>
      </c>
      <c r="K78" s="453" t="s">
        <v>20</v>
      </c>
      <c r="L78" s="498">
        <v>63.3</v>
      </c>
      <c r="M78" s="499">
        <v>0.5897435897435898</v>
      </c>
      <c r="N78" s="453"/>
      <c r="O78" s="453" t="s">
        <v>117</v>
      </c>
      <c r="P78" s="453" t="s">
        <v>117</v>
      </c>
      <c r="Q78" s="456" t="s">
        <v>15</v>
      </c>
    </row>
    <row r="79">
      <c r="A79" s="71" t="s">
        <v>124</v>
      </c>
      <c r="B79" s="71" t="s">
        <v>12</v>
      </c>
      <c r="C79" s="71">
        <v>9.0</v>
      </c>
      <c r="D79" s="71">
        <v>0.5494505494505495</v>
      </c>
      <c r="E79" s="71"/>
      <c r="F79" s="71" t="s">
        <v>117</v>
      </c>
      <c r="G79" s="71" t="s">
        <v>117</v>
      </c>
      <c r="H79" s="72" t="s">
        <v>15</v>
      </c>
      <c r="J79" s="452" t="s">
        <v>155</v>
      </c>
      <c r="K79" s="453" t="s">
        <v>12</v>
      </c>
      <c r="L79" s="500">
        <v>67.1</v>
      </c>
      <c r="M79" s="501">
        <v>0.6571428571428571</v>
      </c>
      <c r="N79" s="453"/>
      <c r="O79" s="453" t="s">
        <v>117</v>
      </c>
      <c r="P79" s="453" t="s">
        <v>117</v>
      </c>
      <c r="Q79" s="456" t="s">
        <v>15</v>
      </c>
    </row>
    <row r="80">
      <c r="A80" s="71" t="s">
        <v>125</v>
      </c>
      <c r="B80" s="71" t="s">
        <v>20</v>
      </c>
      <c r="C80" s="71">
        <v>9.2</v>
      </c>
      <c r="D80" s="71">
        <v>0.3780487804878049</v>
      </c>
      <c r="E80" s="71"/>
      <c r="F80" s="71" t="s">
        <v>117</v>
      </c>
      <c r="G80" s="71" t="s">
        <v>117</v>
      </c>
      <c r="H80" s="72" t="s">
        <v>15</v>
      </c>
      <c r="J80" s="452" t="s">
        <v>156</v>
      </c>
      <c r="K80" s="453" t="s">
        <v>12</v>
      </c>
      <c r="L80" s="502">
        <v>67.4</v>
      </c>
      <c r="M80" s="412">
        <v>0.7841726618705036</v>
      </c>
      <c r="N80" s="453"/>
      <c r="O80" s="453" t="s">
        <v>117</v>
      </c>
      <c r="P80" s="453" t="s">
        <v>117</v>
      </c>
      <c r="Q80" s="456" t="s">
        <v>15</v>
      </c>
    </row>
    <row r="81">
      <c r="A81" s="71" t="s">
        <v>126</v>
      </c>
      <c r="B81" s="71" t="s">
        <v>12</v>
      </c>
      <c r="C81" s="71">
        <v>12.6</v>
      </c>
      <c r="D81" s="71">
        <v>0.35</v>
      </c>
      <c r="E81" s="71"/>
      <c r="F81" s="71" t="s">
        <v>117</v>
      </c>
      <c r="G81" s="71" t="s">
        <v>117</v>
      </c>
      <c r="H81" s="72" t="s">
        <v>15</v>
      </c>
      <c r="J81" s="452" t="s">
        <v>157</v>
      </c>
      <c r="K81" s="453" t="s">
        <v>20</v>
      </c>
      <c r="L81" s="503">
        <v>70.3</v>
      </c>
      <c r="M81" s="445">
        <v>0.3292682926829268</v>
      </c>
      <c r="N81" s="453"/>
      <c r="O81" s="453" t="s">
        <v>117</v>
      </c>
      <c r="P81" s="453" t="s">
        <v>117</v>
      </c>
      <c r="Q81" s="456" t="s">
        <v>15</v>
      </c>
    </row>
    <row r="82">
      <c r="A82" s="71" t="s">
        <v>127</v>
      </c>
      <c r="B82" s="71" t="s">
        <v>20</v>
      </c>
      <c r="C82" s="71">
        <v>13.0</v>
      </c>
      <c r="D82" s="71">
        <v>0.2022471910112359</v>
      </c>
      <c r="E82" s="71"/>
      <c r="F82" s="71" t="s">
        <v>117</v>
      </c>
      <c r="G82" s="71" t="s">
        <v>118</v>
      </c>
      <c r="H82" s="72" t="s">
        <v>15</v>
      </c>
      <c r="J82" s="504" t="s">
        <v>158</v>
      </c>
      <c r="K82" s="505" t="s">
        <v>20</v>
      </c>
      <c r="L82" s="506">
        <v>71.8</v>
      </c>
      <c r="M82" s="507">
        <v>0.6267605633802817</v>
      </c>
      <c r="N82" s="505"/>
      <c r="O82" s="505" t="s">
        <v>117</v>
      </c>
      <c r="P82" s="505" t="s">
        <v>117</v>
      </c>
      <c r="Q82" s="508" t="s">
        <v>15</v>
      </c>
    </row>
    <row r="83">
      <c r="A83" s="71" t="s">
        <v>128</v>
      </c>
      <c r="B83" s="71" t="s">
        <v>12</v>
      </c>
      <c r="C83" s="71">
        <v>13.1</v>
      </c>
      <c r="D83" s="71">
        <v>0.4507042253521127</v>
      </c>
      <c r="E83" s="71"/>
      <c r="F83" s="71" t="s">
        <v>117</v>
      </c>
      <c r="G83" s="71" t="s">
        <v>117</v>
      </c>
      <c r="H83" s="72" t="s">
        <v>15</v>
      </c>
    </row>
    <row r="84">
      <c r="A84" s="71" t="s">
        <v>129</v>
      </c>
      <c r="B84" s="71" t="s">
        <v>12</v>
      </c>
      <c r="C84" s="71">
        <v>13.7</v>
      </c>
      <c r="D84" s="71">
        <v>0.4745762711864407</v>
      </c>
      <c r="E84" s="71"/>
      <c r="F84" s="71" t="s">
        <v>117</v>
      </c>
      <c r="G84" s="71" t="s">
        <v>117</v>
      </c>
      <c r="H84" s="72" t="s">
        <v>15</v>
      </c>
    </row>
    <row r="85">
      <c r="A85" s="71" t="s">
        <v>130</v>
      </c>
      <c r="B85" s="71" t="s">
        <v>12</v>
      </c>
      <c r="C85" s="71">
        <v>14.5</v>
      </c>
      <c r="D85" s="71">
        <v>0.3518518518518519</v>
      </c>
      <c r="E85" s="71"/>
      <c r="F85" s="71" t="s">
        <v>117</v>
      </c>
      <c r="G85" s="71" t="s">
        <v>117</v>
      </c>
      <c r="H85" s="72" t="s">
        <v>15</v>
      </c>
    </row>
    <row r="86">
      <c r="A86" s="71" t="s">
        <v>131</v>
      </c>
      <c r="B86" s="71" t="s">
        <v>12</v>
      </c>
      <c r="C86" s="71">
        <v>15.1</v>
      </c>
      <c r="D86" s="71">
        <v>0.4487179487179487</v>
      </c>
      <c r="E86" s="71"/>
      <c r="F86" s="71" t="s">
        <v>117</v>
      </c>
      <c r="G86" s="71" t="s">
        <v>117</v>
      </c>
      <c r="H86" s="72" t="s">
        <v>15</v>
      </c>
      <c r="J86" s="137" t="s">
        <v>975</v>
      </c>
      <c r="K86" s="319"/>
      <c r="L86" s="319"/>
      <c r="M86" s="319"/>
      <c r="N86" s="319"/>
      <c r="O86" s="319"/>
      <c r="P86" s="320"/>
    </row>
    <row r="87">
      <c r="A87" s="71" t="s">
        <v>132</v>
      </c>
      <c r="B87" s="71" t="s">
        <v>12</v>
      </c>
      <c r="C87" s="71">
        <v>15.5</v>
      </c>
      <c r="D87" s="71">
        <v>0.6727272727272727</v>
      </c>
      <c r="E87" s="71"/>
      <c r="F87" s="71" t="s">
        <v>117</v>
      </c>
      <c r="G87" s="71" t="s">
        <v>117</v>
      </c>
      <c r="H87" s="72" t="s">
        <v>15</v>
      </c>
      <c r="J87" s="366" t="s">
        <v>0</v>
      </c>
      <c r="K87" s="367" t="s">
        <v>1</v>
      </c>
      <c r="L87" s="367" t="s">
        <v>2</v>
      </c>
      <c r="M87" s="368" t="s">
        <v>3</v>
      </c>
      <c r="N87" s="368" t="s">
        <v>4</v>
      </c>
      <c r="O87" s="367" t="s">
        <v>5</v>
      </c>
      <c r="P87" s="367" t="s">
        <v>6</v>
      </c>
      <c r="Q87" s="367" t="s">
        <v>7</v>
      </c>
    </row>
    <row r="88">
      <c r="A88" s="71" t="s">
        <v>133</v>
      </c>
      <c r="B88" s="71" t="s">
        <v>20</v>
      </c>
      <c r="C88" s="71">
        <v>16.2</v>
      </c>
      <c r="D88" s="71">
        <v>0.5135135135135135</v>
      </c>
      <c r="E88" s="71"/>
      <c r="F88" s="71" t="s">
        <v>117</v>
      </c>
      <c r="G88" s="71" t="s">
        <v>117</v>
      </c>
      <c r="H88" s="72" t="s">
        <v>15</v>
      </c>
      <c r="J88" s="509" t="s">
        <v>26</v>
      </c>
      <c r="K88" s="510" t="s">
        <v>12</v>
      </c>
      <c r="L88" s="424">
        <v>7.0</v>
      </c>
      <c r="M88" s="445">
        <v>0.3258426966292135</v>
      </c>
      <c r="N88" s="510"/>
      <c r="O88" s="510" t="s">
        <v>27</v>
      </c>
      <c r="P88" s="510" t="s">
        <v>28</v>
      </c>
      <c r="Q88" s="511" t="s">
        <v>29</v>
      </c>
    </row>
    <row r="89">
      <c r="A89" s="71" t="s">
        <v>134</v>
      </c>
      <c r="B89" s="71" t="s">
        <v>20</v>
      </c>
      <c r="C89" s="71">
        <v>16.6</v>
      </c>
      <c r="D89" s="71">
        <v>0.4166666666666667</v>
      </c>
      <c r="E89" s="71"/>
      <c r="F89" s="71" t="s">
        <v>117</v>
      </c>
      <c r="G89" s="71" t="s">
        <v>117</v>
      </c>
      <c r="H89" s="72" t="s">
        <v>15</v>
      </c>
      <c r="J89" s="509" t="s">
        <v>31</v>
      </c>
      <c r="K89" s="510" t="s">
        <v>20</v>
      </c>
      <c r="L89" s="424">
        <v>7.0</v>
      </c>
      <c r="M89" s="512">
        <v>0.125</v>
      </c>
      <c r="N89" s="510"/>
      <c r="O89" s="510" t="s">
        <v>27</v>
      </c>
      <c r="P89" s="510" t="s">
        <v>28</v>
      </c>
      <c r="Q89" s="511" t="s">
        <v>29</v>
      </c>
    </row>
    <row r="90">
      <c r="A90" s="71" t="s">
        <v>135</v>
      </c>
      <c r="B90" s="71" t="s">
        <v>12</v>
      </c>
      <c r="C90" s="71">
        <v>17.0</v>
      </c>
      <c r="D90" s="71">
        <v>0.3693693693693694</v>
      </c>
      <c r="E90" s="71"/>
      <c r="F90" s="71" t="s">
        <v>117</v>
      </c>
      <c r="G90" s="71" t="s">
        <v>118</v>
      </c>
      <c r="H90" s="72" t="s">
        <v>15</v>
      </c>
      <c r="J90" s="509" t="s">
        <v>32</v>
      </c>
      <c r="K90" s="510" t="s">
        <v>12</v>
      </c>
      <c r="L90" s="417">
        <v>8.0</v>
      </c>
      <c r="M90" s="435">
        <v>0.2531645569620253</v>
      </c>
      <c r="N90" s="510"/>
      <c r="O90" s="510" t="s">
        <v>27</v>
      </c>
      <c r="P90" s="510" t="s">
        <v>28</v>
      </c>
      <c r="Q90" s="511" t="s">
        <v>29</v>
      </c>
    </row>
    <row r="91">
      <c r="A91" s="71" t="s">
        <v>136</v>
      </c>
      <c r="B91" s="71" t="s">
        <v>20</v>
      </c>
      <c r="C91" s="71">
        <v>20.0</v>
      </c>
      <c r="D91" s="71">
        <v>0.3953488372093023</v>
      </c>
      <c r="E91" s="71"/>
      <c r="F91" s="71" t="s">
        <v>117</v>
      </c>
      <c r="G91" s="71" t="s">
        <v>118</v>
      </c>
      <c r="H91" s="72" t="s">
        <v>15</v>
      </c>
      <c r="J91" s="509" t="s">
        <v>33</v>
      </c>
      <c r="K91" s="510" t="s">
        <v>20</v>
      </c>
      <c r="L91" s="460">
        <v>9.0</v>
      </c>
      <c r="M91" s="381">
        <v>0.3620689655172414</v>
      </c>
      <c r="N91" s="510"/>
      <c r="O91" s="510" t="s">
        <v>27</v>
      </c>
      <c r="P91" s="510" t="s">
        <v>28</v>
      </c>
      <c r="Q91" s="511" t="s">
        <v>29</v>
      </c>
    </row>
    <row r="92">
      <c r="A92" s="71" t="s">
        <v>137</v>
      </c>
      <c r="B92" s="71" t="s">
        <v>20</v>
      </c>
      <c r="C92" s="71">
        <v>20.2</v>
      </c>
      <c r="D92" s="71">
        <v>0.5111111111111111</v>
      </c>
      <c r="E92" s="71"/>
      <c r="F92" s="71" t="s">
        <v>117</v>
      </c>
      <c r="G92" s="71" t="s">
        <v>117</v>
      </c>
      <c r="H92" s="72" t="s">
        <v>15</v>
      </c>
      <c r="J92" s="509" t="s">
        <v>34</v>
      </c>
      <c r="K92" s="510" t="s">
        <v>20</v>
      </c>
      <c r="L92" s="513">
        <v>10.0</v>
      </c>
      <c r="M92" s="514">
        <v>0.2352941176470588</v>
      </c>
      <c r="N92" s="510"/>
      <c r="O92" s="510" t="s">
        <v>27</v>
      </c>
      <c r="P92" s="510" t="s">
        <v>28</v>
      </c>
      <c r="Q92" s="511" t="s">
        <v>29</v>
      </c>
    </row>
    <row r="93">
      <c r="A93" s="71" t="s">
        <v>138</v>
      </c>
      <c r="B93" s="71" t="s">
        <v>20</v>
      </c>
      <c r="C93" s="71">
        <v>23.5</v>
      </c>
      <c r="D93" s="71">
        <v>0.5434782608695652</v>
      </c>
      <c r="E93" s="71"/>
      <c r="F93" s="71" t="s">
        <v>117</v>
      </c>
      <c r="G93" s="71" t="s">
        <v>117</v>
      </c>
      <c r="H93" s="72" t="s">
        <v>15</v>
      </c>
      <c r="J93" s="509" t="s">
        <v>35</v>
      </c>
      <c r="K93" s="510" t="s">
        <v>20</v>
      </c>
      <c r="L93" s="389">
        <v>12.0</v>
      </c>
      <c r="M93" s="515">
        <v>0.3333333333333333</v>
      </c>
      <c r="N93" s="510"/>
      <c r="O93" s="510" t="s">
        <v>27</v>
      </c>
      <c r="P93" s="510" t="s">
        <v>28</v>
      </c>
      <c r="Q93" s="511" t="s">
        <v>29</v>
      </c>
    </row>
    <row r="94">
      <c r="A94" s="71" t="s">
        <v>139</v>
      </c>
      <c r="B94" s="71" t="s">
        <v>20</v>
      </c>
      <c r="C94" s="71">
        <v>26.0</v>
      </c>
      <c r="D94" s="71">
        <v>0.6162790697674418</v>
      </c>
      <c r="E94" s="71"/>
      <c r="F94" s="71" t="s">
        <v>117</v>
      </c>
      <c r="G94" s="71" t="s">
        <v>118</v>
      </c>
      <c r="H94" s="72" t="s">
        <v>15</v>
      </c>
      <c r="J94" s="509" t="s">
        <v>36</v>
      </c>
      <c r="K94" s="510" t="s">
        <v>20</v>
      </c>
      <c r="L94" s="465">
        <v>13.0</v>
      </c>
      <c r="M94" s="401">
        <v>0.4095238095238095</v>
      </c>
      <c r="N94" s="510"/>
      <c r="O94" s="510" t="s">
        <v>27</v>
      </c>
      <c r="P94" s="510" t="s">
        <v>28</v>
      </c>
      <c r="Q94" s="511" t="s">
        <v>29</v>
      </c>
    </row>
    <row r="95">
      <c r="A95" s="71" t="s">
        <v>140</v>
      </c>
      <c r="B95" s="71" t="s">
        <v>12</v>
      </c>
      <c r="C95" s="71">
        <v>26.1</v>
      </c>
      <c r="D95" s="71">
        <v>0.7301587301587301</v>
      </c>
      <c r="E95" s="71"/>
      <c r="F95" s="71" t="s">
        <v>117</v>
      </c>
      <c r="G95" s="71" t="s">
        <v>117</v>
      </c>
      <c r="H95" s="72" t="s">
        <v>15</v>
      </c>
      <c r="J95" s="509" t="s">
        <v>37</v>
      </c>
      <c r="K95" s="510" t="s">
        <v>12</v>
      </c>
      <c r="L95" s="516">
        <v>14.0</v>
      </c>
      <c r="M95" s="517">
        <v>0.4310344827586207</v>
      </c>
      <c r="N95" s="510"/>
      <c r="O95" s="510" t="s">
        <v>27</v>
      </c>
      <c r="P95" s="510" t="s">
        <v>28</v>
      </c>
      <c r="Q95" s="511" t="s">
        <v>29</v>
      </c>
    </row>
    <row r="96">
      <c r="A96" s="71" t="s">
        <v>141</v>
      </c>
      <c r="B96" s="71" t="s">
        <v>12</v>
      </c>
      <c r="C96" s="71">
        <v>26.3</v>
      </c>
      <c r="D96" s="71">
        <v>0.72</v>
      </c>
      <c r="E96" s="71"/>
      <c r="F96" s="71" t="s">
        <v>117</v>
      </c>
      <c r="G96" s="71" t="s">
        <v>117</v>
      </c>
      <c r="H96" s="72" t="s">
        <v>15</v>
      </c>
      <c r="J96" s="509" t="s">
        <v>38</v>
      </c>
      <c r="K96" s="510" t="s">
        <v>20</v>
      </c>
      <c r="L96" s="428">
        <v>15.0</v>
      </c>
      <c r="M96" s="466">
        <v>0.2105263157894737</v>
      </c>
      <c r="N96" s="510"/>
      <c r="O96" s="510" t="s">
        <v>27</v>
      </c>
      <c r="P96" s="510" t="s">
        <v>28</v>
      </c>
      <c r="Q96" s="511" t="s">
        <v>29</v>
      </c>
    </row>
    <row r="97">
      <c r="A97" s="71" t="s">
        <v>142</v>
      </c>
      <c r="B97" s="71" t="s">
        <v>20</v>
      </c>
      <c r="C97" s="71">
        <v>27.6</v>
      </c>
      <c r="D97" s="71">
        <v>0.5538461538461539</v>
      </c>
      <c r="E97" s="71"/>
      <c r="F97" s="71" t="s">
        <v>117</v>
      </c>
      <c r="G97" s="71" t="s">
        <v>117</v>
      </c>
      <c r="H97" s="72" t="s">
        <v>15</v>
      </c>
      <c r="J97" s="509" t="s">
        <v>39</v>
      </c>
      <c r="K97" s="510" t="s">
        <v>12</v>
      </c>
      <c r="L97" s="380">
        <v>17.0</v>
      </c>
      <c r="M97" s="518">
        <v>0.2672413793103448</v>
      </c>
      <c r="N97" s="510"/>
      <c r="O97" s="510" t="s">
        <v>27</v>
      </c>
      <c r="P97" s="510" t="s">
        <v>28</v>
      </c>
      <c r="Q97" s="511" t="s">
        <v>29</v>
      </c>
    </row>
    <row r="98">
      <c r="A98" s="71" t="s">
        <v>143</v>
      </c>
      <c r="B98" s="71" t="s">
        <v>12</v>
      </c>
      <c r="C98" s="71">
        <v>29.1</v>
      </c>
      <c r="D98" s="71">
        <v>0.6260869565217392</v>
      </c>
      <c r="E98" s="71"/>
      <c r="F98" s="71" t="s">
        <v>117</v>
      </c>
      <c r="G98" s="71" t="s">
        <v>117</v>
      </c>
      <c r="H98" s="72" t="s">
        <v>15</v>
      </c>
      <c r="J98" s="519" t="s">
        <v>40</v>
      </c>
      <c r="K98" s="520" t="s">
        <v>20</v>
      </c>
      <c r="L98" s="521">
        <v>3.0</v>
      </c>
      <c r="M98" s="522">
        <v>0.6615384615384615</v>
      </c>
      <c r="N98" s="520"/>
      <c r="O98" s="520" t="s">
        <v>41</v>
      </c>
      <c r="P98" s="520" t="s">
        <v>42</v>
      </c>
      <c r="Q98" s="523" t="s">
        <v>29</v>
      </c>
    </row>
    <row r="99">
      <c r="A99" s="71" t="s">
        <v>144</v>
      </c>
      <c r="B99" s="71" t="s">
        <v>20</v>
      </c>
      <c r="C99" s="71">
        <v>32.5</v>
      </c>
      <c r="D99" s="71">
        <v>0.6324786324786325</v>
      </c>
      <c r="E99" s="71"/>
      <c r="F99" s="71" t="s">
        <v>117</v>
      </c>
      <c r="G99" s="71" t="s">
        <v>117</v>
      </c>
      <c r="H99" s="72" t="s">
        <v>15</v>
      </c>
      <c r="J99" s="519" t="s">
        <v>43</v>
      </c>
      <c r="K99" s="520" t="s">
        <v>20</v>
      </c>
      <c r="L99" s="521">
        <v>3.0</v>
      </c>
      <c r="M99" s="433">
        <v>0.5</v>
      </c>
      <c r="N99" s="520"/>
      <c r="O99" s="520" t="s">
        <v>41</v>
      </c>
      <c r="P99" s="520" t="s">
        <v>42</v>
      </c>
      <c r="Q99" s="523" t="s">
        <v>29</v>
      </c>
    </row>
    <row r="100">
      <c r="A100" s="71" t="s">
        <v>145</v>
      </c>
      <c r="B100" s="71" t="s">
        <v>20</v>
      </c>
      <c r="C100" s="71">
        <v>34.9</v>
      </c>
      <c r="D100" s="71">
        <v>0.5125</v>
      </c>
      <c r="E100" s="71"/>
      <c r="F100" s="71" t="s">
        <v>117</v>
      </c>
      <c r="G100" s="71" t="s">
        <v>117</v>
      </c>
      <c r="H100" s="72" t="s">
        <v>15</v>
      </c>
      <c r="J100" s="519" t="s">
        <v>44</v>
      </c>
      <c r="K100" s="520" t="s">
        <v>12</v>
      </c>
      <c r="L100" s="521">
        <v>3.0</v>
      </c>
      <c r="M100" s="486">
        <v>0.631578947368421</v>
      </c>
      <c r="N100" s="520"/>
      <c r="O100" s="520" t="s">
        <v>41</v>
      </c>
      <c r="P100" s="520" t="s">
        <v>42</v>
      </c>
      <c r="Q100" s="523" t="s">
        <v>29</v>
      </c>
    </row>
    <row r="101">
      <c r="A101" s="71" t="s">
        <v>146</v>
      </c>
      <c r="B101" s="71" t="s">
        <v>12</v>
      </c>
      <c r="C101" s="71">
        <v>36.0</v>
      </c>
      <c r="D101" s="71">
        <v>0.5777777777777777</v>
      </c>
      <c r="E101" s="71"/>
      <c r="F101" s="71" t="s">
        <v>117</v>
      </c>
      <c r="G101" s="71" t="s">
        <v>118</v>
      </c>
      <c r="H101" s="72" t="s">
        <v>15</v>
      </c>
      <c r="J101" s="524" t="s">
        <v>45</v>
      </c>
      <c r="K101" s="525" t="s">
        <v>46</v>
      </c>
      <c r="L101" s="526">
        <v>2.0</v>
      </c>
      <c r="M101" s="445">
        <v>0.32</v>
      </c>
      <c r="N101" s="527">
        <v>1.967032967</v>
      </c>
      <c r="O101" s="525" t="s">
        <v>47</v>
      </c>
      <c r="P101" s="525" t="s">
        <v>47</v>
      </c>
      <c r="Q101" s="528" t="s">
        <v>29</v>
      </c>
    </row>
    <row r="102">
      <c r="A102" s="71" t="s">
        <v>147</v>
      </c>
      <c r="B102" s="71" t="s">
        <v>20</v>
      </c>
      <c r="C102" s="71">
        <v>37.6</v>
      </c>
      <c r="D102" s="71">
        <v>0.5966386554621849</v>
      </c>
      <c r="E102" s="71"/>
      <c r="F102" s="71" t="s">
        <v>117</v>
      </c>
      <c r="G102" s="71" t="s">
        <v>117</v>
      </c>
      <c r="H102" s="72" t="s">
        <v>15</v>
      </c>
      <c r="J102" s="524" t="s">
        <v>48</v>
      </c>
      <c r="K102" s="529" t="s">
        <v>46</v>
      </c>
      <c r="L102" s="530">
        <v>11.145083341552422</v>
      </c>
      <c r="M102" s="531">
        <v>0.0</v>
      </c>
      <c r="N102" s="532">
        <v>1.972972973</v>
      </c>
      <c r="O102" s="529" t="s">
        <v>47</v>
      </c>
      <c r="P102" s="533" t="s">
        <v>47</v>
      </c>
      <c r="Q102" s="534" t="s">
        <v>29</v>
      </c>
    </row>
    <row r="103">
      <c r="A103" s="71" t="s">
        <v>148</v>
      </c>
      <c r="B103" s="71" t="s">
        <v>12</v>
      </c>
      <c r="C103" s="71">
        <v>45.9</v>
      </c>
      <c r="D103" s="71">
        <v>0.6341463414634146</v>
      </c>
      <c r="E103" s="71"/>
      <c r="F103" s="71" t="s">
        <v>117</v>
      </c>
      <c r="G103" s="71" t="s">
        <v>117</v>
      </c>
      <c r="H103" s="72" t="s">
        <v>15</v>
      </c>
      <c r="J103" s="524" t="s">
        <v>49</v>
      </c>
      <c r="K103" s="529" t="s">
        <v>46</v>
      </c>
      <c r="L103" s="535">
        <v>11.44097050991222</v>
      </c>
      <c r="M103" s="463">
        <v>0.3829787234042553</v>
      </c>
      <c r="N103" s="536">
        <v>1.841927167</v>
      </c>
      <c r="O103" s="529" t="s">
        <v>47</v>
      </c>
      <c r="P103" s="533" t="s">
        <v>47</v>
      </c>
      <c r="Q103" s="534" t="s">
        <v>29</v>
      </c>
    </row>
    <row r="104">
      <c r="A104" s="71" t="s">
        <v>149</v>
      </c>
      <c r="B104" s="71" t="s">
        <v>12</v>
      </c>
      <c r="C104" s="71">
        <v>52.2</v>
      </c>
      <c r="D104" s="71">
        <v>0.7480916030534351</v>
      </c>
      <c r="E104" s="71"/>
      <c r="F104" s="71" t="s">
        <v>117</v>
      </c>
      <c r="G104" s="71" t="s">
        <v>117</v>
      </c>
      <c r="H104" s="72" t="s">
        <v>15</v>
      </c>
      <c r="J104" s="524" t="s">
        <v>50</v>
      </c>
      <c r="K104" s="529" t="s">
        <v>46</v>
      </c>
      <c r="L104" s="537">
        <v>11.57247591807213</v>
      </c>
      <c r="M104" s="538">
        <v>0.375</v>
      </c>
      <c r="N104" s="421">
        <v>3.905278787</v>
      </c>
      <c r="O104" s="529" t="s">
        <v>47</v>
      </c>
      <c r="P104" s="533" t="s">
        <v>47</v>
      </c>
      <c r="Q104" s="534" t="s">
        <v>29</v>
      </c>
    </row>
    <row r="105">
      <c r="A105" s="71" t="s">
        <v>150</v>
      </c>
      <c r="B105" s="71" t="s">
        <v>12</v>
      </c>
      <c r="C105" s="71">
        <v>52.9</v>
      </c>
      <c r="D105" s="71">
        <v>0.6326530612244898</v>
      </c>
      <c r="E105" s="71"/>
      <c r="F105" s="71" t="s">
        <v>117</v>
      </c>
      <c r="G105" s="71" t="s">
        <v>117</v>
      </c>
      <c r="H105" s="72" t="s">
        <v>15</v>
      </c>
      <c r="J105" s="524" t="s">
        <v>51</v>
      </c>
      <c r="K105" s="529" t="s">
        <v>46</v>
      </c>
      <c r="L105" s="539">
        <v>11.703981326232041</v>
      </c>
      <c r="M105" s="540">
        <v>0.30303030303030304</v>
      </c>
      <c r="N105" s="527">
        <v>1.946666667</v>
      </c>
      <c r="O105" s="529" t="s">
        <v>47</v>
      </c>
      <c r="P105" s="533" t="s">
        <v>47</v>
      </c>
      <c r="Q105" s="534" t="s">
        <v>29</v>
      </c>
    </row>
    <row r="106">
      <c r="A106" s="71" t="s">
        <v>151</v>
      </c>
      <c r="B106" s="71" t="s">
        <v>12</v>
      </c>
      <c r="C106" s="71">
        <v>54.0</v>
      </c>
      <c r="D106" s="71">
        <v>0.6063829787234043</v>
      </c>
      <c r="E106" s="71"/>
      <c r="F106" s="71" t="s">
        <v>117</v>
      </c>
      <c r="G106" s="71" t="s">
        <v>117</v>
      </c>
      <c r="H106" s="72" t="s">
        <v>15</v>
      </c>
      <c r="J106" s="524" t="s">
        <v>52</v>
      </c>
      <c r="K106" s="529" t="s">
        <v>46</v>
      </c>
      <c r="L106" s="539">
        <v>11.703981326232041</v>
      </c>
      <c r="M106" s="541">
        <v>0.10606060606060606</v>
      </c>
      <c r="N106" s="527">
        <v>1.931805783</v>
      </c>
      <c r="O106" s="529" t="s">
        <v>47</v>
      </c>
      <c r="P106" s="533" t="s">
        <v>47</v>
      </c>
      <c r="Q106" s="534" t="s">
        <v>29</v>
      </c>
    </row>
    <row r="107">
      <c r="A107" s="71" t="s">
        <v>152</v>
      </c>
      <c r="B107" s="71" t="s">
        <v>20</v>
      </c>
      <c r="C107" s="71">
        <v>57.3</v>
      </c>
      <c r="D107" s="71">
        <v>0.6885245901639344</v>
      </c>
      <c r="E107" s="71"/>
      <c r="F107" s="71" t="s">
        <v>117</v>
      </c>
      <c r="G107" s="71" t="s">
        <v>117</v>
      </c>
      <c r="H107" s="72" t="s">
        <v>15</v>
      </c>
      <c r="J107" s="524" t="s">
        <v>53</v>
      </c>
      <c r="K107" s="529" t="s">
        <v>46</v>
      </c>
      <c r="L107" s="389">
        <v>12.0</v>
      </c>
      <c r="M107" s="542">
        <v>0.416666667</v>
      </c>
      <c r="N107" s="543">
        <v>3.863076</v>
      </c>
      <c r="O107" s="529" t="s">
        <v>47</v>
      </c>
      <c r="P107" s="533" t="s">
        <v>47</v>
      </c>
      <c r="Q107" s="534" t="s">
        <v>29</v>
      </c>
    </row>
    <row r="108">
      <c r="A108" s="71" t="s">
        <v>153</v>
      </c>
      <c r="B108" s="71" t="s">
        <v>12</v>
      </c>
      <c r="C108" s="71">
        <v>63.2</v>
      </c>
      <c r="D108" s="71">
        <v>0.7843137254901961</v>
      </c>
      <c r="E108" s="71"/>
      <c r="F108" s="71" t="s">
        <v>117</v>
      </c>
      <c r="G108" s="71" t="s">
        <v>117</v>
      </c>
      <c r="H108" s="72" t="s">
        <v>15</v>
      </c>
      <c r="J108" s="524" t="s">
        <v>54</v>
      </c>
      <c r="K108" s="529" t="s">
        <v>46</v>
      </c>
      <c r="L108" s="375">
        <v>24.0</v>
      </c>
      <c r="M108" s="544">
        <v>0.765625</v>
      </c>
      <c r="N108" s="545">
        <v>4.879352227</v>
      </c>
      <c r="O108" s="529" t="s">
        <v>47</v>
      </c>
      <c r="P108" s="533" t="s">
        <v>47</v>
      </c>
      <c r="Q108" s="534" t="s">
        <v>29</v>
      </c>
    </row>
    <row r="109">
      <c r="A109" s="71" t="s">
        <v>154</v>
      </c>
      <c r="B109" s="71" t="s">
        <v>20</v>
      </c>
      <c r="C109" s="71">
        <v>63.3</v>
      </c>
      <c r="D109" s="71">
        <v>0.5897435897435898</v>
      </c>
      <c r="E109" s="71"/>
      <c r="F109" s="71" t="s">
        <v>117</v>
      </c>
      <c r="G109" s="71" t="s">
        <v>117</v>
      </c>
      <c r="H109" s="72" t="s">
        <v>15</v>
      </c>
      <c r="J109" s="546" t="s">
        <v>55</v>
      </c>
      <c r="K109" s="525" t="s">
        <v>46</v>
      </c>
      <c r="L109" s="384">
        <v>36.0</v>
      </c>
      <c r="M109" s="547">
        <v>0.802469136</v>
      </c>
      <c r="N109" s="548">
        <v>2.867924528</v>
      </c>
      <c r="O109" s="525" t="s">
        <v>47</v>
      </c>
      <c r="P109" s="525" t="s">
        <v>47</v>
      </c>
      <c r="Q109" s="534" t="s">
        <v>29</v>
      </c>
    </row>
    <row r="110">
      <c r="A110" s="71" t="s">
        <v>155</v>
      </c>
      <c r="B110" s="71" t="s">
        <v>12</v>
      </c>
      <c r="C110" s="71">
        <v>67.1</v>
      </c>
      <c r="D110" s="71">
        <v>0.6571428571428571</v>
      </c>
      <c r="E110" s="71"/>
      <c r="F110" s="71" t="s">
        <v>117</v>
      </c>
      <c r="G110" s="71" t="s">
        <v>117</v>
      </c>
      <c r="H110" s="72" t="s">
        <v>15</v>
      </c>
      <c r="J110" s="549" t="s">
        <v>76</v>
      </c>
      <c r="K110" s="550" t="s">
        <v>12</v>
      </c>
      <c r="L110" s="526">
        <v>2.0</v>
      </c>
      <c r="M110" s="551">
        <v>0.03846153846153846</v>
      </c>
      <c r="N110" s="550"/>
      <c r="O110" s="550" t="s">
        <v>77</v>
      </c>
      <c r="P110" s="550" t="s">
        <v>77</v>
      </c>
      <c r="Q110" s="552" t="s">
        <v>29</v>
      </c>
    </row>
    <row r="111">
      <c r="A111" s="71" t="s">
        <v>156</v>
      </c>
      <c r="B111" s="71" t="s">
        <v>12</v>
      </c>
      <c r="C111" s="71">
        <v>67.4</v>
      </c>
      <c r="D111" s="71">
        <v>0.7841726618705036</v>
      </c>
      <c r="E111" s="71"/>
      <c r="F111" s="71" t="s">
        <v>117</v>
      </c>
      <c r="G111" s="71" t="s">
        <v>117</v>
      </c>
      <c r="H111" s="72" t="s">
        <v>15</v>
      </c>
      <c r="J111" s="549" t="s">
        <v>78</v>
      </c>
      <c r="K111" s="550" t="s">
        <v>12</v>
      </c>
      <c r="L111" s="457">
        <v>4.0</v>
      </c>
      <c r="M111" s="553">
        <v>0.1558441558441558</v>
      </c>
      <c r="N111" s="550"/>
      <c r="O111" s="550" t="s">
        <v>77</v>
      </c>
      <c r="P111" s="550" t="s">
        <v>77</v>
      </c>
      <c r="Q111" s="552" t="s">
        <v>29</v>
      </c>
    </row>
    <row r="112">
      <c r="A112" s="71" t="s">
        <v>157</v>
      </c>
      <c r="B112" s="71" t="s">
        <v>20</v>
      </c>
      <c r="C112" s="71">
        <v>70.3</v>
      </c>
      <c r="D112" s="71">
        <v>0.3292682926829268</v>
      </c>
      <c r="E112" s="71"/>
      <c r="F112" s="71" t="s">
        <v>117</v>
      </c>
      <c r="G112" s="71" t="s">
        <v>117</v>
      </c>
      <c r="H112" s="72" t="s">
        <v>15</v>
      </c>
      <c r="J112" s="549" t="s">
        <v>79</v>
      </c>
      <c r="K112" s="550" t="s">
        <v>20</v>
      </c>
      <c r="L112" s="554">
        <v>6.0</v>
      </c>
      <c r="M112" s="555">
        <v>0.08108108108108109</v>
      </c>
      <c r="N112" s="550"/>
      <c r="O112" s="550" t="s">
        <v>77</v>
      </c>
      <c r="P112" s="550" t="s">
        <v>77</v>
      </c>
      <c r="Q112" s="552" t="s">
        <v>29</v>
      </c>
    </row>
    <row r="113">
      <c r="A113" s="71" t="s">
        <v>158</v>
      </c>
      <c r="B113" s="71" t="s">
        <v>20</v>
      </c>
      <c r="C113" s="71">
        <v>71.8</v>
      </c>
      <c r="D113" s="71">
        <v>0.6267605633802817</v>
      </c>
      <c r="E113" s="71"/>
      <c r="F113" s="71" t="s">
        <v>117</v>
      </c>
      <c r="G113" s="71" t="s">
        <v>117</v>
      </c>
      <c r="H113" s="72" t="s">
        <v>15</v>
      </c>
      <c r="J113" s="549" t="s">
        <v>80</v>
      </c>
      <c r="K113" s="550" t="s">
        <v>20</v>
      </c>
      <c r="L113" s="424">
        <v>7.0</v>
      </c>
      <c r="M113" s="556">
        <v>0.05319148936170213</v>
      </c>
      <c r="N113" s="550"/>
      <c r="O113" s="550" t="s">
        <v>77</v>
      </c>
      <c r="P113" s="550" t="s">
        <v>77</v>
      </c>
      <c r="Q113" s="552" t="s">
        <v>29</v>
      </c>
    </row>
    <row r="114">
      <c r="J114" s="549" t="s">
        <v>81</v>
      </c>
      <c r="K114" s="550" t="s">
        <v>12</v>
      </c>
      <c r="L114" s="530">
        <v>11.0</v>
      </c>
      <c r="M114" s="542">
        <v>0.4188034188034188</v>
      </c>
      <c r="N114" s="550"/>
      <c r="O114" s="550" t="s">
        <v>77</v>
      </c>
      <c r="P114" s="550" t="s">
        <v>77</v>
      </c>
      <c r="Q114" s="552" t="s">
        <v>29</v>
      </c>
    </row>
    <row r="115">
      <c r="J115" s="549" t="s">
        <v>82</v>
      </c>
      <c r="K115" s="550" t="s">
        <v>12</v>
      </c>
      <c r="L115" s="516">
        <v>14.0</v>
      </c>
      <c r="M115" s="557">
        <v>0.2916666666666667</v>
      </c>
      <c r="N115" s="550"/>
      <c r="O115" s="550" t="s">
        <v>77</v>
      </c>
      <c r="P115" s="550" t="s">
        <v>77</v>
      </c>
      <c r="Q115" s="552" t="s">
        <v>29</v>
      </c>
    </row>
    <row r="116">
      <c r="J116" s="558" t="s">
        <v>83</v>
      </c>
      <c r="K116" s="559" t="s">
        <v>20</v>
      </c>
      <c r="L116" s="560">
        <v>22.0</v>
      </c>
      <c r="M116" s="561">
        <v>0.3608247422680412</v>
      </c>
      <c r="N116" s="559"/>
      <c r="O116" s="559" t="s">
        <v>77</v>
      </c>
      <c r="P116" s="559" t="s">
        <v>77</v>
      </c>
      <c r="Q116" s="552" t="s">
        <v>29</v>
      </c>
    </row>
    <row r="117">
      <c r="J117" s="549" t="s">
        <v>84</v>
      </c>
      <c r="K117" s="550" t="s">
        <v>20</v>
      </c>
      <c r="L117" s="483">
        <v>27.0</v>
      </c>
      <c r="M117" s="376">
        <v>0.4888888888888889</v>
      </c>
      <c r="N117" s="550"/>
      <c r="O117" s="550" t="s">
        <v>77</v>
      </c>
      <c r="P117" s="550" t="s">
        <v>77</v>
      </c>
      <c r="Q117" s="552" t="s">
        <v>29</v>
      </c>
    </row>
    <row r="118">
      <c r="J118" s="549" t="s">
        <v>85</v>
      </c>
      <c r="K118" s="550" t="s">
        <v>20</v>
      </c>
      <c r="L118" s="440">
        <v>32.0</v>
      </c>
      <c r="M118" s="562">
        <v>0.495575221238938</v>
      </c>
      <c r="N118" s="550"/>
      <c r="O118" s="550" t="s">
        <v>77</v>
      </c>
      <c r="P118" s="550" t="s">
        <v>77</v>
      </c>
      <c r="Q118" s="552" t="s">
        <v>29</v>
      </c>
    </row>
    <row r="119">
      <c r="J119" s="563" t="s">
        <v>86</v>
      </c>
      <c r="K119" s="564" t="s">
        <v>12</v>
      </c>
      <c r="L119" s="565">
        <v>36.0</v>
      </c>
      <c r="M119" s="566">
        <v>0.711764705882353</v>
      </c>
      <c r="N119" s="564"/>
      <c r="O119" s="564" t="s">
        <v>77</v>
      </c>
      <c r="P119" s="564" t="s">
        <v>77</v>
      </c>
      <c r="Q119" s="567" t="s">
        <v>29</v>
      </c>
    </row>
    <row r="123">
      <c r="J123" s="137" t="s">
        <v>938</v>
      </c>
      <c r="K123" s="319"/>
      <c r="L123" s="319"/>
      <c r="M123" s="319"/>
      <c r="N123" s="319"/>
      <c r="O123" s="319"/>
      <c r="P123" s="320"/>
    </row>
    <row r="124">
      <c r="J124" s="366" t="s">
        <v>0</v>
      </c>
      <c r="K124" s="367" t="s">
        <v>1</v>
      </c>
      <c r="L124" s="367" t="s">
        <v>2</v>
      </c>
      <c r="M124" s="368" t="s">
        <v>3</v>
      </c>
      <c r="N124" s="368" t="s">
        <v>4</v>
      </c>
      <c r="O124" s="367" t="s">
        <v>5</v>
      </c>
      <c r="P124" s="367" t="s">
        <v>6</v>
      </c>
      <c r="Q124" s="367" t="s">
        <v>7</v>
      </c>
    </row>
    <row r="125">
      <c r="J125" s="568" t="s">
        <v>11</v>
      </c>
      <c r="K125" s="370" t="s">
        <v>12</v>
      </c>
      <c r="L125" s="371">
        <v>48.0</v>
      </c>
      <c r="M125" s="372">
        <v>0.512195122</v>
      </c>
      <c r="N125" s="373">
        <v>7.642146024</v>
      </c>
      <c r="O125" s="370" t="s">
        <v>13</v>
      </c>
      <c r="P125" s="370" t="s">
        <v>14</v>
      </c>
      <c r="Q125" s="569" t="s">
        <v>15</v>
      </c>
    </row>
    <row r="126">
      <c r="J126" s="568" t="s">
        <v>17</v>
      </c>
      <c r="K126" s="370" t="s">
        <v>12</v>
      </c>
      <c r="L126" s="375">
        <v>24.0</v>
      </c>
      <c r="M126" s="376">
        <v>0.48717948717948717</v>
      </c>
      <c r="N126" s="377">
        <v>2.660714286</v>
      </c>
      <c r="O126" s="370" t="s">
        <v>18</v>
      </c>
      <c r="P126" s="370" t="s">
        <v>14</v>
      </c>
      <c r="Q126" s="570" t="s">
        <v>15</v>
      </c>
    </row>
    <row r="127">
      <c r="J127" s="568" t="s">
        <v>19</v>
      </c>
      <c r="K127" s="370" t="s">
        <v>20</v>
      </c>
      <c r="L127" s="380">
        <v>17.0</v>
      </c>
      <c r="M127" s="381">
        <v>0.368421053</v>
      </c>
      <c r="N127" s="382">
        <v>4.635027292</v>
      </c>
      <c r="O127" s="370" t="s">
        <v>21</v>
      </c>
      <c r="P127" s="370" t="s">
        <v>14</v>
      </c>
      <c r="Q127" s="569" t="s">
        <v>15</v>
      </c>
    </row>
    <row r="128">
      <c r="J128" s="568" t="s">
        <v>22</v>
      </c>
      <c r="K128" s="370" t="s">
        <v>12</v>
      </c>
      <c r="L128" s="384">
        <v>36.0</v>
      </c>
      <c r="M128" s="385">
        <v>0.7538461538461538</v>
      </c>
      <c r="N128" s="386">
        <v>2.745719721</v>
      </c>
      <c r="O128" s="370" t="s">
        <v>23</v>
      </c>
      <c r="P128" s="370" t="s">
        <v>14</v>
      </c>
      <c r="Q128" s="570" t="s">
        <v>15</v>
      </c>
    </row>
    <row r="129">
      <c r="J129" s="568" t="s">
        <v>24</v>
      </c>
      <c r="K129" s="370" t="s">
        <v>12</v>
      </c>
      <c r="L129" s="375">
        <v>24.0</v>
      </c>
      <c r="M129" s="387">
        <v>0.481927711</v>
      </c>
      <c r="N129" s="388">
        <v>12.32701602</v>
      </c>
      <c r="O129" s="370" t="s">
        <v>25</v>
      </c>
      <c r="P129" s="370" t="s">
        <v>14</v>
      </c>
      <c r="Q129" s="569" t="s">
        <v>15</v>
      </c>
    </row>
    <row r="130">
      <c r="J130" s="568" t="s">
        <v>56</v>
      </c>
      <c r="K130" s="370" t="s">
        <v>20</v>
      </c>
      <c r="L130" s="389">
        <v>12.0</v>
      </c>
      <c r="M130" s="390">
        <v>0.063492063</v>
      </c>
      <c r="N130" s="391">
        <v>8.359505772</v>
      </c>
      <c r="O130" s="370" t="s">
        <v>57</v>
      </c>
      <c r="P130" s="370" t="s">
        <v>14</v>
      </c>
      <c r="Q130" s="569" t="s">
        <v>15</v>
      </c>
    </row>
    <row r="131">
      <c r="J131" s="571" t="s">
        <v>58</v>
      </c>
      <c r="K131" s="393" t="s">
        <v>12</v>
      </c>
      <c r="L131" s="389">
        <v>12.0</v>
      </c>
      <c r="M131" s="394">
        <v>0.344827586</v>
      </c>
      <c r="N131" s="395">
        <v>3.402123016</v>
      </c>
      <c r="O131" s="393" t="s">
        <v>59</v>
      </c>
      <c r="P131" s="393" t="s">
        <v>14</v>
      </c>
      <c r="Q131" s="570" t="s">
        <v>15</v>
      </c>
    </row>
    <row r="132">
      <c r="J132" s="568" t="s">
        <v>60</v>
      </c>
      <c r="K132" s="370" t="s">
        <v>12</v>
      </c>
      <c r="L132" s="375">
        <v>24.0</v>
      </c>
      <c r="M132" s="396">
        <v>0.853333333</v>
      </c>
      <c r="N132" s="397">
        <v>4.714244186</v>
      </c>
      <c r="O132" s="370" t="s">
        <v>59</v>
      </c>
      <c r="P132" s="370" t="s">
        <v>14</v>
      </c>
      <c r="Q132" s="569" t="s">
        <v>15</v>
      </c>
    </row>
    <row r="133">
      <c r="J133" s="568" t="s">
        <v>67</v>
      </c>
      <c r="K133" s="370" t="s">
        <v>12</v>
      </c>
      <c r="L133" s="380">
        <v>18.0</v>
      </c>
      <c r="M133" s="406">
        <v>0.47283813747228387</v>
      </c>
      <c r="N133" s="407"/>
      <c r="O133" s="370" t="s">
        <v>68</v>
      </c>
      <c r="P133" s="370" t="s">
        <v>14</v>
      </c>
      <c r="Q133" s="570" t="s">
        <v>15</v>
      </c>
    </row>
    <row r="134">
      <c r="J134" s="568" t="s">
        <v>69</v>
      </c>
      <c r="K134" s="370" t="s">
        <v>20</v>
      </c>
      <c r="L134" s="408">
        <v>21.0</v>
      </c>
      <c r="M134" s="394">
        <v>0.34146341463414637</v>
      </c>
      <c r="N134" s="386">
        <v>2.763398693</v>
      </c>
      <c r="O134" s="370" t="s">
        <v>68</v>
      </c>
      <c r="P134" s="370" t="s">
        <v>14</v>
      </c>
      <c r="Q134" s="570" t="s">
        <v>15</v>
      </c>
    </row>
    <row r="135">
      <c r="J135" s="568" t="s">
        <v>70</v>
      </c>
      <c r="K135" s="370" t="s">
        <v>20</v>
      </c>
      <c r="L135" s="375">
        <v>24.0</v>
      </c>
      <c r="M135" s="409">
        <v>0.5986842105263158</v>
      </c>
      <c r="N135" s="410">
        <v>5.788888889</v>
      </c>
      <c r="O135" s="370" t="s">
        <v>68</v>
      </c>
      <c r="P135" s="370" t="s">
        <v>14</v>
      </c>
      <c r="Q135" s="570" t="s">
        <v>15</v>
      </c>
    </row>
    <row r="136">
      <c r="J136" s="568" t="s">
        <v>71</v>
      </c>
      <c r="K136" s="370" t="s">
        <v>20</v>
      </c>
      <c r="L136" s="384">
        <v>36.0</v>
      </c>
      <c r="M136" s="412">
        <v>0.7875</v>
      </c>
      <c r="N136" s="413">
        <v>2.717395926</v>
      </c>
      <c r="O136" s="370" t="s">
        <v>68</v>
      </c>
      <c r="P136" s="370" t="s">
        <v>14</v>
      </c>
      <c r="Q136" s="570" t="s">
        <v>15</v>
      </c>
    </row>
    <row r="137">
      <c r="J137" s="568" t="s">
        <v>72</v>
      </c>
      <c r="K137" s="370" t="s">
        <v>12</v>
      </c>
      <c r="L137" s="414">
        <v>48.0</v>
      </c>
      <c r="M137" s="415">
        <v>0.574468085106383</v>
      </c>
      <c r="N137" s="416">
        <v>3.568259264</v>
      </c>
      <c r="O137" s="370" t="s">
        <v>68</v>
      </c>
      <c r="P137" s="370" t="s">
        <v>14</v>
      </c>
      <c r="Q137" s="569" t="s">
        <v>15</v>
      </c>
    </row>
    <row r="138">
      <c r="J138" s="568" t="s">
        <v>73</v>
      </c>
      <c r="K138" s="370" t="s">
        <v>20</v>
      </c>
      <c r="L138" s="417">
        <v>8.0</v>
      </c>
      <c r="M138" s="418">
        <v>0.4</v>
      </c>
      <c r="N138" s="419">
        <v>5.634475027</v>
      </c>
      <c r="O138" s="370" t="s">
        <v>74</v>
      </c>
      <c r="P138" s="370" t="s">
        <v>14</v>
      </c>
      <c r="Q138" s="569" t="s">
        <v>15</v>
      </c>
    </row>
    <row r="139">
      <c r="J139" s="568" t="s">
        <v>75</v>
      </c>
      <c r="K139" s="370" t="s">
        <v>12</v>
      </c>
      <c r="L139" s="380">
        <v>18.0</v>
      </c>
      <c r="M139" s="420">
        <v>0.46153846153846156</v>
      </c>
      <c r="N139" s="421">
        <v>3.908963585</v>
      </c>
      <c r="O139" s="370" t="s">
        <v>74</v>
      </c>
      <c r="P139" s="370" t="s">
        <v>14</v>
      </c>
      <c r="Q139" s="570" t="s">
        <v>15</v>
      </c>
    </row>
    <row r="140">
      <c r="J140" s="572" t="s">
        <v>108</v>
      </c>
      <c r="K140" s="393" t="s">
        <v>20</v>
      </c>
      <c r="L140" s="389">
        <v>12.0</v>
      </c>
      <c r="M140" s="443">
        <v>0.403225806451613</v>
      </c>
      <c r="N140" s="444">
        <v>3.796296296</v>
      </c>
      <c r="O140" s="370" t="s">
        <v>109</v>
      </c>
      <c r="P140" s="370" t="s">
        <v>14</v>
      </c>
      <c r="Q140" s="569" t="s">
        <v>15</v>
      </c>
    </row>
    <row r="141">
      <c r="J141" s="568" t="s">
        <v>110</v>
      </c>
      <c r="K141" s="370" t="s">
        <v>20</v>
      </c>
      <c r="L141" s="431">
        <v>16.0</v>
      </c>
      <c r="M141" s="445">
        <v>0.328571429</v>
      </c>
      <c r="N141" s="446">
        <v>4.797607656</v>
      </c>
      <c r="O141" s="370" t="s">
        <v>111</v>
      </c>
      <c r="P141" s="370" t="s">
        <v>14</v>
      </c>
      <c r="Q141" s="569" t="s">
        <v>15</v>
      </c>
    </row>
    <row r="142">
      <c r="J142" s="568" t="s">
        <v>112</v>
      </c>
      <c r="K142" s="370" t="s">
        <v>12</v>
      </c>
      <c r="L142" s="380">
        <v>18.0</v>
      </c>
      <c r="M142" s="420">
        <v>0.45714285714285713</v>
      </c>
      <c r="N142" s="447">
        <v>8.835714286</v>
      </c>
      <c r="O142" s="370" t="s">
        <v>113</v>
      </c>
      <c r="P142" s="370" t="s">
        <v>14</v>
      </c>
      <c r="Q142" s="570" t="s">
        <v>15</v>
      </c>
    </row>
    <row r="143">
      <c r="J143" s="568" t="s">
        <v>114</v>
      </c>
      <c r="K143" s="370" t="s">
        <v>20</v>
      </c>
      <c r="L143" s="375">
        <v>24.0</v>
      </c>
      <c r="M143" s="401">
        <v>0.409395973</v>
      </c>
      <c r="N143" s="448">
        <v>1.717916815</v>
      </c>
      <c r="O143" s="370" t="s">
        <v>113</v>
      </c>
      <c r="P143" s="370" t="s">
        <v>14</v>
      </c>
      <c r="Q143" s="570" t="s">
        <v>15</v>
      </c>
    </row>
    <row r="144">
      <c r="J144" s="568" t="s">
        <v>115</v>
      </c>
      <c r="K144" s="370" t="s">
        <v>12</v>
      </c>
      <c r="L144" s="449">
        <v>26.0</v>
      </c>
      <c r="M144" s="450">
        <v>0.6240601503759399</v>
      </c>
      <c r="N144" s="451">
        <v>7.22650209</v>
      </c>
      <c r="O144" s="370" t="s">
        <v>113</v>
      </c>
      <c r="P144" s="370" t="s">
        <v>14</v>
      </c>
      <c r="Q144" s="570" t="s">
        <v>15</v>
      </c>
    </row>
  </sheetData>
  <autoFilter ref="$A$1:$H$113"/>
  <mergeCells count="8">
    <mergeCell ref="J1:P1"/>
    <mergeCell ref="S2:T2"/>
    <mergeCell ref="V2:AC2"/>
    <mergeCell ref="S3:T3"/>
    <mergeCell ref="W3:AC3"/>
    <mergeCell ref="V13:Y13"/>
    <mergeCell ref="J86:P86"/>
    <mergeCell ref="J123:P123"/>
  </mergeCells>
  <conditionalFormatting sqref="B96:B100">
    <cfRule type="colorScale" priority="1">
      <colorScale>
        <cfvo type="min"/>
        <cfvo type="percentile" val="50"/>
        <cfvo type="max"/>
        <color rgb="FFD6E3BC"/>
        <color rgb="FFF4E6AD"/>
        <color rgb="FFFABF8F"/>
      </colorScale>
    </cfRule>
  </conditionalFormatting>
  <conditionalFormatting sqref="B96:B100">
    <cfRule type="colorScale" priority="2">
      <colorScale>
        <cfvo type="min"/>
        <cfvo type="percentile" val="50"/>
        <cfvo type="max"/>
        <color rgb="FFD6E3BC"/>
        <color rgb="FFFFF0A5"/>
        <color rgb="FFFABF8F"/>
      </colorScale>
    </cfRule>
  </conditionalFormatting>
  <conditionalFormatting sqref="C2:C112">
    <cfRule type="colorScale" priority="3">
      <colorScale>
        <cfvo type="min"/>
        <cfvo type="percentile" val="50"/>
        <cfvo type="max"/>
        <color rgb="FFD6E3BC"/>
        <color rgb="FFFFF1AA"/>
        <color rgb="FFFABF8F"/>
      </colorScale>
    </cfRule>
  </conditionalFormatting>
  <conditionalFormatting sqref="D2:D113">
    <cfRule type="colorScale" priority="4">
      <colorScale>
        <cfvo type="formula" val="0"/>
        <cfvo type="percentile" val="50"/>
        <cfvo type="formula" val="1"/>
        <color rgb="FFB6D7F3"/>
        <color rgb="FFD3C2EC"/>
        <color rgb="FFF2A29E"/>
      </colorScale>
    </cfRule>
  </conditionalFormatting>
  <conditionalFormatting sqref="E1:E1000">
    <cfRule type="colorScale" priority="5">
      <colorScale>
        <cfvo type="min"/>
        <cfvo type="max"/>
        <color rgb="FF57BB8A"/>
        <color rgb="FFFFFFFF"/>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38"/>
    <col customWidth="1" min="3" max="3" width="13.0"/>
    <col customWidth="1" min="4" max="6" width="9.38"/>
    <col customWidth="1" min="7" max="7" width="16.13"/>
    <col customWidth="1" min="8" max="8" width="13.0"/>
    <col customWidth="1" min="9" max="9" width="13.38"/>
    <col customWidth="1" min="10" max="18" width="9.38"/>
    <col customWidth="1" min="19" max="19" width="15.5"/>
    <col customWidth="1" min="20" max="20" width="11.13"/>
    <col customWidth="1" min="21" max="21" width="11.38"/>
    <col customWidth="1" min="22" max="23" width="9.38"/>
    <col customWidth="1" min="24" max="24" width="13.63"/>
    <col customWidth="1" min="25" max="25" width="11.13"/>
    <col customWidth="1" min="26" max="26" width="12.0"/>
    <col customWidth="1" min="27" max="27" width="7.88"/>
    <col customWidth="1" min="28" max="28" width="16.88"/>
    <col customWidth="1" min="29" max="29" width="9.5"/>
    <col customWidth="1" min="30" max="30" width="9.38"/>
    <col customWidth="1" min="31" max="31" width="18.5"/>
    <col customWidth="1" min="32" max="32" width="11.63"/>
    <col customWidth="1" min="33" max="33" width="10.63"/>
    <col customWidth="1" min="34" max="34" width="13.63"/>
    <col customWidth="1" min="35" max="35" width="9.38"/>
    <col customWidth="1" min="36" max="36" width="5.38"/>
    <col customWidth="1" min="37" max="37" width="21.38"/>
    <col customWidth="1" min="38" max="38" width="12.88"/>
    <col customWidth="1" min="39" max="39" width="12.0"/>
    <col customWidth="1" min="40" max="44" width="9.38"/>
  </cols>
  <sheetData>
    <row r="1">
      <c r="A1" s="1" t="s">
        <v>0</v>
      </c>
      <c r="B1" s="1" t="s">
        <v>1</v>
      </c>
      <c r="C1" s="1" t="s">
        <v>2</v>
      </c>
      <c r="D1" s="1" t="s">
        <v>3</v>
      </c>
      <c r="E1" s="1" t="s">
        <v>5</v>
      </c>
      <c r="F1" s="1" t="s">
        <v>976</v>
      </c>
      <c r="G1" s="1" t="s">
        <v>7</v>
      </c>
      <c r="H1" s="1" t="s">
        <v>977</v>
      </c>
      <c r="I1" s="4" t="s">
        <v>866</v>
      </c>
      <c r="K1" s="19"/>
      <c r="L1" s="19"/>
      <c r="M1" s="29" t="s">
        <v>978</v>
      </c>
      <c r="N1" s="30"/>
      <c r="O1" s="30"/>
      <c r="P1" s="30"/>
      <c r="Q1" s="30"/>
      <c r="R1" s="30"/>
      <c r="S1" s="30"/>
      <c r="T1" s="30"/>
      <c r="U1" s="30"/>
      <c r="W1" s="94"/>
      <c r="X1" s="94"/>
      <c r="Y1" s="94"/>
      <c r="Z1" s="94"/>
      <c r="AA1" s="94"/>
      <c r="AB1" s="94"/>
      <c r="AC1" s="94"/>
      <c r="AD1" s="94"/>
      <c r="AE1" s="94"/>
      <c r="AF1" s="94"/>
      <c r="AG1" s="94"/>
      <c r="AH1" s="94"/>
      <c r="AI1" s="94"/>
      <c r="AJ1" s="94"/>
      <c r="AK1" s="94"/>
      <c r="AL1" s="94"/>
      <c r="AM1" s="94"/>
      <c r="AN1" s="94"/>
    </row>
    <row r="2">
      <c r="A2" s="8" t="s">
        <v>17</v>
      </c>
      <c r="B2" s="12" t="s">
        <v>12</v>
      </c>
      <c r="C2" s="12">
        <v>24.0</v>
      </c>
      <c r="D2" s="12">
        <v>0.48717948717948717</v>
      </c>
      <c r="E2" s="12" t="s">
        <v>18</v>
      </c>
      <c r="F2" s="12" t="s">
        <v>14</v>
      </c>
      <c r="G2" s="258" t="s">
        <v>15</v>
      </c>
      <c r="H2" s="573">
        <f t="shared" ref="H2:H89" si="1">C2-$V$3</f>
        <v>6.918562586</v>
      </c>
      <c r="I2" s="14" t="s">
        <v>16</v>
      </c>
      <c r="K2" s="5"/>
      <c r="L2" s="5"/>
      <c r="M2" s="1" t="s">
        <v>0</v>
      </c>
      <c r="N2" s="1" t="s">
        <v>1</v>
      </c>
      <c r="O2" s="1" t="s">
        <v>2</v>
      </c>
      <c r="P2" s="1" t="s">
        <v>3</v>
      </c>
      <c r="Q2" s="1" t="s">
        <v>5</v>
      </c>
      <c r="R2" s="1" t="s">
        <v>976</v>
      </c>
      <c r="S2" s="1" t="s">
        <v>7</v>
      </c>
      <c r="T2" s="1" t="s">
        <v>977</v>
      </c>
      <c r="U2" s="4" t="s">
        <v>866</v>
      </c>
      <c r="V2" s="19" t="s">
        <v>979</v>
      </c>
      <c r="W2" s="574"/>
      <c r="X2" s="94"/>
      <c r="Y2" s="574"/>
      <c r="Z2" s="574"/>
      <c r="AA2" s="574"/>
      <c r="AB2" s="574"/>
      <c r="AC2" s="574"/>
      <c r="AD2" s="574"/>
      <c r="AE2" s="574"/>
      <c r="AF2" s="574"/>
      <c r="AG2" s="94"/>
      <c r="AH2" s="94"/>
      <c r="AI2" s="94"/>
      <c r="AJ2" s="94"/>
      <c r="AK2" s="224" t="s">
        <v>874</v>
      </c>
      <c r="AL2" s="225"/>
      <c r="AM2" s="220"/>
      <c r="AN2" s="94"/>
    </row>
    <row r="3">
      <c r="A3" s="8" t="s">
        <v>22</v>
      </c>
      <c r="B3" s="12" t="s">
        <v>12</v>
      </c>
      <c r="C3" s="12">
        <v>36.0</v>
      </c>
      <c r="D3" s="12">
        <v>0.7538461538461538</v>
      </c>
      <c r="E3" s="12" t="s">
        <v>23</v>
      </c>
      <c r="F3" s="12" t="s">
        <v>14</v>
      </c>
      <c r="G3" s="258" t="s">
        <v>15</v>
      </c>
      <c r="H3" s="573">
        <f t="shared" si="1"/>
        <v>18.91856259</v>
      </c>
      <c r="I3" s="14" t="s">
        <v>16</v>
      </c>
      <c r="K3" s="148"/>
      <c r="L3" s="19"/>
      <c r="M3" s="8" t="s">
        <v>17</v>
      </c>
      <c r="N3" s="12" t="s">
        <v>12</v>
      </c>
      <c r="O3" s="12">
        <v>24.0</v>
      </c>
      <c r="P3" s="12">
        <v>0.48717948717948717</v>
      </c>
      <c r="Q3" s="12" t="s">
        <v>18</v>
      </c>
      <c r="R3" s="12" t="s">
        <v>14</v>
      </c>
      <c r="S3" s="258" t="s">
        <v>15</v>
      </c>
      <c r="T3" s="573">
        <f t="shared" ref="T3:T62" si="2">O3-$V$3</f>
        <v>6.918562586</v>
      </c>
      <c r="U3" s="14" t="s">
        <v>16</v>
      </c>
      <c r="V3" s="268">
        <f>AVERAGE(C2:C89)</f>
        <v>17.08143741</v>
      </c>
      <c r="W3" s="240"/>
      <c r="X3" s="575" t="s">
        <v>930</v>
      </c>
      <c r="Y3" s="220"/>
      <c r="Z3" s="94"/>
      <c r="AA3" s="348" t="s">
        <v>958</v>
      </c>
      <c r="AB3" s="349"/>
      <c r="AC3" s="349"/>
      <c r="AD3" s="349"/>
      <c r="AE3" s="349"/>
      <c r="AF3" s="349"/>
      <c r="AG3" s="349"/>
      <c r="AH3" s="350"/>
      <c r="AI3" s="94"/>
      <c r="AJ3" s="94"/>
      <c r="AK3" s="228" t="s">
        <v>980</v>
      </c>
      <c r="AL3" s="229"/>
      <c r="AM3" s="230"/>
      <c r="AN3" s="94"/>
    </row>
    <row r="4">
      <c r="A4" s="114" t="s">
        <v>26</v>
      </c>
      <c r="B4" s="114" t="s">
        <v>12</v>
      </c>
      <c r="C4" s="19">
        <v>7.0</v>
      </c>
      <c r="D4" s="114">
        <v>0.3258426966292135</v>
      </c>
      <c r="E4" s="114" t="s">
        <v>27</v>
      </c>
      <c r="F4" s="114" t="s">
        <v>28</v>
      </c>
      <c r="G4" s="216" t="s">
        <v>29</v>
      </c>
      <c r="H4" s="573">
        <f t="shared" si="1"/>
        <v>-10.08143741</v>
      </c>
      <c r="I4" s="217" t="s">
        <v>30</v>
      </c>
      <c r="K4" s="19"/>
      <c r="L4" s="19"/>
      <c r="M4" s="8" t="s">
        <v>22</v>
      </c>
      <c r="N4" s="12" t="s">
        <v>12</v>
      </c>
      <c r="O4" s="12">
        <v>36.0</v>
      </c>
      <c r="P4" s="12">
        <v>0.7538461538461538</v>
      </c>
      <c r="Q4" s="12" t="s">
        <v>23</v>
      </c>
      <c r="R4" s="12" t="s">
        <v>14</v>
      </c>
      <c r="S4" s="258" t="s">
        <v>15</v>
      </c>
      <c r="T4" s="573">
        <f t="shared" si="2"/>
        <v>18.91856259</v>
      </c>
      <c r="U4" s="14" t="s">
        <v>16</v>
      </c>
      <c r="V4" s="268"/>
      <c r="W4" s="240"/>
      <c r="X4" s="576" t="s">
        <v>981</v>
      </c>
      <c r="Y4" s="233"/>
      <c r="Z4" s="94"/>
      <c r="AA4" s="221" t="s">
        <v>875</v>
      </c>
      <c r="AB4" s="351" t="s">
        <v>959</v>
      </c>
      <c r="AC4" s="229"/>
      <c r="AD4" s="229"/>
      <c r="AE4" s="229"/>
      <c r="AF4" s="229"/>
      <c r="AG4" s="229"/>
      <c r="AH4" s="230"/>
      <c r="AI4" s="94"/>
      <c r="AJ4" s="94"/>
      <c r="AK4" s="231" t="s">
        <v>982</v>
      </c>
      <c r="AL4" s="232"/>
      <c r="AM4" s="233"/>
      <c r="AN4" s="94"/>
    </row>
    <row r="5" ht="15.0" customHeight="1">
      <c r="A5" s="114" t="s">
        <v>31</v>
      </c>
      <c r="B5" s="114" t="s">
        <v>20</v>
      </c>
      <c r="C5" s="19">
        <v>7.0</v>
      </c>
      <c r="D5" s="114">
        <v>0.125</v>
      </c>
      <c r="E5" s="114" t="s">
        <v>27</v>
      </c>
      <c r="F5" s="114" t="s">
        <v>28</v>
      </c>
      <c r="G5" s="216" t="s">
        <v>29</v>
      </c>
      <c r="H5" s="573">
        <f t="shared" si="1"/>
        <v>-10.08143741</v>
      </c>
      <c r="I5" s="217" t="s">
        <v>30</v>
      </c>
      <c r="K5" s="19"/>
      <c r="L5" s="19"/>
      <c r="M5" s="143" t="s">
        <v>58</v>
      </c>
      <c r="N5" s="143" t="s">
        <v>12</v>
      </c>
      <c r="O5" s="143">
        <v>12.0</v>
      </c>
      <c r="P5" s="143">
        <v>0.344827586</v>
      </c>
      <c r="Q5" s="143" t="s">
        <v>59</v>
      </c>
      <c r="R5" s="143" t="s">
        <v>14</v>
      </c>
      <c r="S5" s="258" t="s">
        <v>15</v>
      </c>
      <c r="T5" s="573">
        <f t="shared" si="2"/>
        <v>-5.081437414</v>
      </c>
      <c r="U5" s="14" t="s">
        <v>16</v>
      </c>
      <c r="V5" s="19"/>
      <c r="W5" s="94"/>
      <c r="X5" s="340" t="s">
        <v>886</v>
      </c>
      <c r="Y5" s="241">
        <v>0.39679776214235624</v>
      </c>
      <c r="Z5" s="94"/>
      <c r="AA5" s="221" t="s">
        <v>878</v>
      </c>
      <c r="AB5" s="94" t="s">
        <v>960</v>
      </c>
      <c r="AC5" s="94"/>
      <c r="AD5" s="94"/>
      <c r="AE5" s="94"/>
      <c r="AF5" s="94" t="s">
        <v>883</v>
      </c>
      <c r="AH5" s="167"/>
      <c r="AI5" s="94"/>
      <c r="AJ5" s="94"/>
      <c r="AK5" s="131" t="s">
        <v>882</v>
      </c>
      <c r="AL5" s="94"/>
      <c r="AM5" s="167"/>
      <c r="AN5" s="94"/>
    </row>
    <row r="6" ht="18.75" customHeight="1">
      <c r="A6" s="114" t="s">
        <v>32</v>
      </c>
      <c r="B6" s="114" t="s">
        <v>12</v>
      </c>
      <c r="C6" s="19">
        <v>8.0</v>
      </c>
      <c r="D6" s="114">
        <v>0.2531645569620253</v>
      </c>
      <c r="E6" s="114" t="s">
        <v>27</v>
      </c>
      <c r="F6" s="114" t="s">
        <v>28</v>
      </c>
      <c r="G6" s="216" t="s">
        <v>29</v>
      </c>
      <c r="H6" s="573">
        <f t="shared" si="1"/>
        <v>-9.081437414</v>
      </c>
      <c r="I6" s="217" t="s">
        <v>30</v>
      </c>
      <c r="K6" s="19"/>
      <c r="L6" s="19"/>
      <c r="M6" s="50" t="s">
        <v>61</v>
      </c>
      <c r="N6" s="50" t="s">
        <v>12</v>
      </c>
      <c r="O6" s="50">
        <v>22.0</v>
      </c>
      <c r="P6" s="50">
        <v>0.4102564102564102</v>
      </c>
      <c r="Q6" s="50" t="s">
        <v>62</v>
      </c>
      <c r="R6" s="50" t="s">
        <v>63</v>
      </c>
      <c r="S6" s="108" t="s">
        <v>15</v>
      </c>
      <c r="T6" s="573">
        <f t="shared" si="2"/>
        <v>4.918562586</v>
      </c>
      <c r="U6" s="53" t="s">
        <v>16</v>
      </c>
      <c r="V6" s="19"/>
      <c r="W6" s="94"/>
      <c r="X6" s="131" t="s">
        <v>906</v>
      </c>
      <c r="Y6" s="167">
        <v>0.019112008399346625</v>
      </c>
      <c r="Z6" s="94"/>
      <c r="AA6" s="352" t="s">
        <v>961</v>
      </c>
      <c r="AB6" s="353" t="s">
        <v>962</v>
      </c>
      <c r="AC6" s="352" t="s">
        <v>963</v>
      </c>
      <c r="AD6" s="352" t="s">
        <v>964</v>
      </c>
      <c r="AE6" s="353" t="s">
        <v>965</v>
      </c>
      <c r="AF6" s="352" t="s">
        <v>966</v>
      </c>
      <c r="AG6" s="354" t="s">
        <v>967</v>
      </c>
      <c r="AH6" s="352" t="s">
        <v>968</v>
      </c>
      <c r="AI6" s="94"/>
      <c r="AJ6" s="94"/>
      <c r="AK6" s="131" t="s">
        <v>883</v>
      </c>
      <c r="AL6" s="94"/>
      <c r="AM6" s="167"/>
      <c r="AN6" s="94"/>
    </row>
    <row r="7">
      <c r="A7" s="114" t="s">
        <v>33</v>
      </c>
      <c r="B7" s="114" t="s">
        <v>20</v>
      </c>
      <c r="C7" s="19">
        <v>9.0</v>
      </c>
      <c r="D7" s="114">
        <v>0.3620689655172414</v>
      </c>
      <c r="E7" s="114" t="s">
        <v>27</v>
      </c>
      <c r="F7" s="114" t="s">
        <v>28</v>
      </c>
      <c r="G7" s="216" t="s">
        <v>29</v>
      </c>
      <c r="H7" s="573">
        <f t="shared" si="1"/>
        <v>-8.081437414</v>
      </c>
      <c r="I7" s="217" t="s">
        <v>30</v>
      </c>
      <c r="K7" s="19"/>
      <c r="L7" s="19"/>
      <c r="M7" s="50" t="s">
        <v>65</v>
      </c>
      <c r="N7" s="50" t="s">
        <v>12</v>
      </c>
      <c r="O7" s="50">
        <v>23.0</v>
      </c>
      <c r="P7" s="50">
        <v>0.5866666666666667</v>
      </c>
      <c r="Q7" s="50" t="s">
        <v>62</v>
      </c>
      <c r="R7" s="50" t="s">
        <v>63</v>
      </c>
      <c r="S7" s="108" t="s">
        <v>15</v>
      </c>
      <c r="T7" s="573">
        <f t="shared" si="2"/>
        <v>5.918562586</v>
      </c>
      <c r="U7" s="53" t="s">
        <v>16</v>
      </c>
      <c r="V7" s="19"/>
      <c r="W7" s="94"/>
      <c r="X7" s="131" t="s">
        <v>907</v>
      </c>
      <c r="Y7" s="167">
        <v>0.3984043456119504</v>
      </c>
      <c r="Z7" s="94"/>
      <c r="AA7" s="577">
        <v>0.13</v>
      </c>
      <c r="AB7" s="130">
        <v>9.0</v>
      </c>
      <c r="AC7" s="130">
        <f t="shared" ref="AC7:AC12" si="3">_xlfn.NORM.DIST(AA7,$Y$5,$Y$9,TRUE)</f>
        <v>0.0683611766</v>
      </c>
      <c r="AD7" s="130">
        <f>AC7-NORMDIST(0,$Y$5,$Y$9,TRUE)</f>
        <v>0.05491940263</v>
      </c>
      <c r="AE7" s="578">
        <f t="shared" ref="AE7:AE12" si="4">AD7*88</f>
        <v>4.832907432</v>
      </c>
      <c r="AF7" s="130">
        <f t="shared" ref="AF7:AF12" si="5">AB7-AE7</f>
        <v>4.167092568</v>
      </c>
      <c r="AG7" s="130">
        <f t="shared" ref="AG7:AG12" si="6">AF7^2</f>
        <v>17.36466047</v>
      </c>
      <c r="AH7" s="579">
        <f t="shared" ref="AH7:AH12" si="7">AG7/AE7</f>
        <v>3.59300498</v>
      </c>
      <c r="AI7" s="94"/>
      <c r="AJ7" s="94"/>
      <c r="AK7" s="235"/>
      <c r="AL7" s="236" t="s">
        <v>885</v>
      </c>
      <c r="AM7" s="238" t="s">
        <v>884</v>
      </c>
      <c r="AN7" s="94"/>
    </row>
    <row r="8">
      <c r="A8" s="114" t="s">
        <v>34</v>
      </c>
      <c r="B8" s="114" t="s">
        <v>20</v>
      </c>
      <c r="C8" s="19">
        <v>10.0</v>
      </c>
      <c r="D8" s="114">
        <v>0.2352941176470588</v>
      </c>
      <c r="E8" s="114" t="s">
        <v>27</v>
      </c>
      <c r="F8" s="114" t="s">
        <v>28</v>
      </c>
      <c r="G8" s="216" t="s">
        <v>29</v>
      </c>
      <c r="H8" s="573">
        <f t="shared" si="1"/>
        <v>-7.081437414</v>
      </c>
      <c r="I8" s="217" t="s">
        <v>30</v>
      </c>
      <c r="K8" s="148"/>
      <c r="L8" s="19"/>
      <c r="M8" s="50" t="s">
        <v>66</v>
      </c>
      <c r="N8" s="50" t="s">
        <v>12</v>
      </c>
      <c r="O8" s="50">
        <v>25.0</v>
      </c>
      <c r="P8" s="50">
        <v>0.484375</v>
      </c>
      <c r="Q8" s="50" t="s">
        <v>62</v>
      </c>
      <c r="R8" s="50" t="s">
        <v>63</v>
      </c>
      <c r="S8" s="108" t="s">
        <v>15</v>
      </c>
      <c r="T8" s="573">
        <f t="shared" si="2"/>
        <v>7.918562586</v>
      </c>
      <c r="U8" s="53" t="s">
        <v>16</v>
      </c>
      <c r="V8" s="268"/>
      <c r="W8" s="240"/>
      <c r="X8" s="131" t="s">
        <v>908</v>
      </c>
      <c r="Y8" s="167">
        <v>0.5</v>
      </c>
      <c r="Z8" s="94"/>
      <c r="AA8" s="577">
        <v>0.26</v>
      </c>
      <c r="AB8" s="130">
        <v>11.0</v>
      </c>
      <c r="AC8" s="130">
        <f t="shared" si="3"/>
        <v>0.2227281401</v>
      </c>
      <c r="AD8" s="130">
        <f t="shared" ref="AD8:AD12" si="8">AC8-NORMDIST(AA7,$Y$5,$Y$9,TRUE)</f>
        <v>0.1543669635</v>
      </c>
      <c r="AE8" s="130">
        <f t="shared" si="4"/>
        <v>13.58429279</v>
      </c>
      <c r="AF8" s="130">
        <f t="shared" si="5"/>
        <v>-2.584292789</v>
      </c>
      <c r="AG8" s="130">
        <f t="shared" si="6"/>
        <v>6.678569218</v>
      </c>
      <c r="AH8" s="579">
        <f t="shared" si="7"/>
        <v>0.4916390806</v>
      </c>
      <c r="AI8" s="94"/>
      <c r="AJ8" s="94"/>
      <c r="AK8" s="239" t="s">
        <v>886</v>
      </c>
      <c r="AL8" s="240">
        <v>0.3217613788346411</v>
      </c>
      <c r="AM8" s="241">
        <v>0.4318147410192899</v>
      </c>
      <c r="AN8" s="94"/>
    </row>
    <row r="9">
      <c r="A9" s="114" t="s">
        <v>35</v>
      </c>
      <c r="B9" s="114" t="s">
        <v>20</v>
      </c>
      <c r="C9" s="19">
        <v>12.0</v>
      </c>
      <c r="D9" s="114">
        <v>0.3333333333333333</v>
      </c>
      <c r="E9" s="114" t="s">
        <v>27</v>
      </c>
      <c r="F9" s="114" t="s">
        <v>28</v>
      </c>
      <c r="G9" s="216" t="s">
        <v>29</v>
      </c>
      <c r="H9" s="573">
        <f t="shared" si="1"/>
        <v>-5.081437414</v>
      </c>
      <c r="I9" s="217" t="s">
        <v>30</v>
      </c>
      <c r="K9" s="148"/>
      <c r="L9" s="19"/>
      <c r="M9" s="8" t="s">
        <v>67</v>
      </c>
      <c r="N9" s="12" t="s">
        <v>12</v>
      </c>
      <c r="O9" s="12">
        <v>18.0</v>
      </c>
      <c r="P9" s="54">
        <v>0.47283813747228387</v>
      </c>
      <c r="Q9" s="12" t="s">
        <v>68</v>
      </c>
      <c r="R9" s="12" t="s">
        <v>14</v>
      </c>
      <c r="S9" s="258" t="s">
        <v>15</v>
      </c>
      <c r="T9" s="573">
        <f t="shared" si="2"/>
        <v>0.9185625861</v>
      </c>
      <c r="U9" s="14" t="s">
        <v>16</v>
      </c>
      <c r="V9" s="268"/>
      <c r="W9" s="240"/>
      <c r="X9" s="340" t="s">
        <v>909</v>
      </c>
      <c r="Y9" s="241">
        <v>0.17928653079634635</v>
      </c>
      <c r="Z9" s="94"/>
      <c r="AA9" s="577">
        <v>0.39</v>
      </c>
      <c r="AB9" s="130">
        <v>23.0</v>
      </c>
      <c r="AC9" s="130">
        <f t="shared" si="3"/>
        <v>0.4848774747</v>
      </c>
      <c r="AD9" s="130">
        <f t="shared" si="8"/>
        <v>0.2621493346</v>
      </c>
      <c r="AE9" s="130">
        <f t="shared" si="4"/>
        <v>23.06914144</v>
      </c>
      <c r="AF9" s="130">
        <f t="shared" si="5"/>
        <v>-0.06914144393</v>
      </c>
      <c r="AG9" s="130">
        <f t="shared" si="6"/>
        <v>0.004780539269</v>
      </c>
      <c r="AH9" s="579">
        <f t="shared" si="7"/>
        <v>0.0002072265793</v>
      </c>
      <c r="AI9" s="94"/>
      <c r="AJ9" s="94"/>
      <c r="AK9" s="239" t="s">
        <v>887</v>
      </c>
      <c r="AL9" s="240">
        <v>0.03510346968453916</v>
      </c>
      <c r="AM9" s="241">
        <v>0.027414924980579333</v>
      </c>
      <c r="AN9" s="94"/>
    </row>
    <row r="10">
      <c r="A10" s="114" t="s">
        <v>36</v>
      </c>
      <c r="B10" s="114" t="s">
        <v>20</v>
      </c>
      <c r="C10" s="19">
        <v>13.0</v>
      </c>
      <c r="D10" s="114">
        <v>0.4095238095238095</v>
      </c>
      <c r="E10" s="114" t="s">
        <v>27</v>
      </c>
      <c r="F10" s="114" t="s">
        <v>28</v>
      </c>
      <c r="G10" s="216" t="s">
        <v>29</v>
      </c>
      <c r="H10" s="573">
        <f t="shared" si="1"/>
        <v>-4.081437414</v>
      </c>
      <c r="I10" s="217" t="s">
        <v>30</v>
      </c>
      <c r="K10" s="148"/>
      <c r="L10" s="19"/>
      <c r="M10" s="8" t="s">
        <v>69</v>
      </c>
      <c r="N10" s="12" t="s">
        <v>20</v>
      </c>
      <c r="O10" s="12">
        <v>21.0</v>
      </c>
      <c r="P10" s="12">
        <v>0.34146341463414637</v>
      </c>
      <c r="Q10" s="12" t="s">
        <v>68</v>
      </c>
      <c r="R10" s="12" t="s">
        <v>14</v>
      </c>
      <c r="S10" s="258" t="s">
        <v>15</v>
      </c>
      <c r="T10" s="573">
        <f t="shared" si="2"/>
        <v>3.918562586</v>
      </c>
      <c r="U10" s="14" t="s">
        <v>16</v>
      </c>
      <c r="V10" s="19"/>
      <c r="W10" s="94"/>
      <c r="X10" s="340" t="s">
        <v>910</v>
      </c>
      <c r="Y10" s="241">
        <v>0.03214366012498925</v>
      </c>
      <c r="Z10" s="94"/>
      <c r="AA10" s="577">
        <v>0.52</v>
      </c>
      <c r="AB10" s="130">
        <v>26.0</v>
      </c>
      <c r="AC10" s="130">
        <f t="shared" si="3"/>
        <v>0.7540155572</v>
      </c>
      <c r="AD10" s="130">
        <f t="shared" si="8"/>
        <v>0.2691380825</v>
      </c>
      <c r="AE10" s="130">
        <f t="shared" si="4"/>
        <v>23.68415126</v>
      </c>
      <c r="AF10" s="130">
        <f t="shared" si="5"/>
        <v>2.315848739</v>
      </c>
      <c r="AG10" s="130">
        <f t="shared" si="6"/>
        <v>5.363155383</v>
      </c>
      <c r="AH10" s="579">
        <f t="shared" si="7"/>
        <v>0.226444905</v>
      </c>
      <c r="AI10" s="94"/>
      <c r="AJ10" s="94"/>
      <c r="AK10" s="243" t="s">
        <v>888</v>
      </c>
      <c r="AL10" s="94">
        <v>28.0</v>
      </c>
      <c r="AM10" s="167">
        <v>60.0</v>
      </c>
      <c r="AN10" s="94"/>
    </row>
    <row r="11">
      <c r="A11" s="114" t="s">
        <v>37</v>
      </c>
      <c r="B11" s="114" t="s">
        <v>12</v>
      </c>
      <c r="C11" s="19">
        <v>14.0</v>
      </c>
      <c r="D11" s="114">
        <v>0.4310344827586207</v>
      </c>
      <c r="E11" s="114" t="s">
        <v>27</v>
      </c>
      <c r="F11" s="114" t="s">
        <v>28</v>
      </c>
      <c r="G11" s="216" t="s">
        <v>29</v>
      </c>
      <c r="H11" s="573">
        <f t="shared" si="1"/>
        <v>-3.081437414</v>
      </c>
      <c r="I11" s="217" t="s">
        <v>30</v>
      </c>
      <c r="K11" s="148"/>
      <c r="L11" s="19"/>
      <c r="M11" s="8" t="s">
        <v>72</v>
      </c>
      <c r="N11" s="12" t="s">
        <v>12</v>
      </c>
      <c r="O11" s="265">
        <v>24.0</v>
      </c>
      <c r="P11" s="12">
        <v>0.574468</v>
      </c>
      <c r="Q11" s="12" t="s">
        <v>68</v>
      </c>
      <c r="R11" s="12" t="s">
        <v>14</v>
      </c>
      <c r="S11" s="258" t="s">
        <v>15</v>
      </c>
      <c r="T11" s="573">
        <f t="shared" si="2"/>
        <v>6.918562586</v>
      </c>
      <c r="U11" s="14" t="s">
        <v>16</v>
      </c>
      <c r="V11" s="19"/>
      <c r="W11" s="94"/>
      <c r="X11" s="131" t="s">
        <v>911</v>
      </c>
      <c r="Y11" s="167">
        <v>-0.37625492680535233</v>
      </c>
      <c r="Z11" s="94"/>
      <c r="AA11" s="577">
        <v>0.65</v>
      </c>
      <c r="AB11" s="130">
        <v>12.0</v>
      </c>
      <c r="AC11" s="130">
        <f t="shared" si="3"/>
        <v>0.9210657871</v>
      </c>
      <c r="AD11" s="130">
        <f t="shared" si="8"/>
        <v>0.1670502299</v>
      </c>
      <c r="AE11" s="130">
        <f t="shared" si="4"/>
        <v>14.70042023</v>
      </c>
      <c r="AF11" s="130">
        <f t="shared" si="5"/>
        <v>-2.700420233</v>
      </c>
      <c r="AG11" s="130">
        <f t="shared" si="6"/>
        <v>7.292269437</v>
      </c>
      <c r="AH11" s="579">
        <f t="shared" si="7"/>
        <v>0.4960585698</v>
      </c>
      <c r="AI11" s="94"/>
      <c r="AJ11" s="94"/>
      <c r="AK11" s="243" t="s">
        <v>890</v>
      </c>
      <c r="AL11" s="94">
        <v>27.0</v>
      </c>
      <c r="AM11" s="167">
        <v>59.0</v>
      </c>
      <c r="AN11" s="94"/>
    </row>
    <row r="12">
      <c r="A12" s="114" t="s">
        <v>38</v>
      </c>
      <c r="B12" s="114" t="s">
        <v>20</v>
      </c>
      <c r="C12" s="19">
        <v>15.0</v>
      </c>
      <c r="D12" s="114">
        <v>0.2105263157894737</v>
      </c>
      <c r="E12" s="114" t="s">
        <v>27</v>
      </c>
      <c r="F12" s="114" t="s">
        <v>28</v>
      </c>
      <c r="G12" s="216" t="s">
        <v>29</v>
      </c>
      <c r="H12" s="573">
        <f t="shared" si="1"/>
        <v>-2.081437414</v>
      </c>
      <c r="I12" s="217" t="s">
        <v>30</v>
      </c>
      <c r="K12" s="148"/>
      <c r="L12" s="19"/>
      <c r="M12" s="8" t="s">
        <v>70</v>
      </c>
      <c r="N12" s="12" t="s">
        <v>20</v>
      </c>
      <c r="O12" s="12">
        <v>24.0</v>
      </c>
      <c r="P12" s="12">
        <v>0.5986842105263158</v>
      </c>
      <c r="Q12" s="12" t="s">
        <v>68</v>
      </c>
      <c r="R12" s="12" t="s">
        <v>14</v>
      </c>
      <c r="S12" s="258" t="s">
        <v>15</v>
      </c>
      <c r="T12" s="573">
        <f t="shared" si="2"/>
        <v>6.918562586</v>
      </c>
      <c r="U12" s="14" t="s">
        <v>16</v>
      </c>
      <c r="V12" s="19"/>
      <c r="W12" s="94"/>
      <c r="X12" s="131" t="s">
        <v>912</v>
      </c>
      <c r="Y12" s="167">
        <v>-0.08795162442147521</v>
      </c>
      <c r="Z12" s="94"/>
      <c r="AA12" s="577">
        <v>0.84</v>
      </c>
      <c r="AB12" s="130">
        <v>7.0</v>
      </c>
      <c r="AC12" s="130">
        <f t="shared" si="3"/>
        <v>0.9932826461</v>
      </c>
      <c r="AD12" s="130">
        <f t="shared" si="8"/>
        <v>0.07221685897</v>
      </c>
      <c r="AE12" s="130">
        <f t="shared" si="4"/>
        <v>6.355083589</v>
      </c>
      <c r="AF12" s="130">
        <f t="shared" si="5"/>
        <v>0.6449164108</v>
      </c>
      <c r="AG12" s="130">
        <f t="shared" si="6"/>
        <v>0.4159171769</v>
      </c>
      <c r="AH12" s="579">
        <f t="shared" si="7"/>
        <v>0.06544637393</v>
      </c>
      <c r="AI12" s="94"/>
      <c r="AJ12" s="240"/>
      <c r="AK12" s="239" t="s">
        <v>20</v>
      </c>
      <c r="AL12" s="244">
        <v>1.2804510575683272</v>
      </c>
      <c r="AM12" s="167"/>
      <c r="AN12" s="94"/>
    </row>
    <row r="13">
      <c r="A13" s="114" t="s">
        <v>39</v>
      </c>
      <c r="B13" s="114" t="s">
        <v>12</v>
      </c>
      <c r="C13" s="19">
        <v>17.0</v>
      </c>
      <c r="D13" s="114">
        <v>0.2672413793103448</v>
      </c>
      <c r="E13" s="114" t="s">
        <v>27</v>
      </c>
      <c r="F13" s="114" t="s">
        <v>28</v>
      </c>
      <c r="G13" s="216" t="s">
        <v>29</v>
      </c>
      <c r="H13" s="573">
        <f t="shared" si="1"/>
        <v>-0.08143741389</v>
      </c>
      <c r="I13" s="217" t="s">
        <v>30</v>
      </c>
      <c r="K13" s="19"/>
      <c r="L13" s="19"/>
      <c r="M13" s="8" t="s">
        <v>71</v>
      </c>
      <c r="N13" s="12" t="s">
        <v>20</v>
      </c>
      <c r="O13" s="12">
        <v>36.0</v>
      </c>
      <c r="P13" s="12">
        <v>0.7875</v>
      </c>
      <c r="Q13" s="12" t="s">
        <v>68</v>
      </c>
      <c r="R13" s="12" t="s">
        <v>14</v>
      </c>
      <c r="S13" s="258" t="s">
        <v>15</v>
      </c>
      <c r="T13" s="573">
        <f t="shared" si="2"/>
        <v>18.91856259</v>
      </c>
      <c r="U13" s="14" t="s">
        <v>16</v>
      </c>
      <c r="V13" s="19"/>
      <c r="W13" s="94"/>
      <c r="X13" s="131" t="s">
        <v>913</v>
      </c>
      <c r="Y13" s="167">
        <v>0.7875</v>
      </c>
      <c r="Z13" s="94"/>
      <c r="AA13" s="358" t="s">
        <v>240</v>
      </c>
      <c r="AB13" s="358">
        <f t="shared" ref="AB13:AH13" si="9">SUM(AB7:AB12)</f>
        <v>88</v>
      </c>
      <c r="AC13" s="358">
        <f t="shared" si="9"/>
        <v>3.444330782</v>
      </c>
      <c r="AD13" s="358">
        <f t="shared" si="9"/>
        <v>0.9798408721</v>
      </c>
      <c r="AE13" s="358">
        <f t="shared" si="9"/>
        <v>86.22599675</v>
      </c>
      <c r="AF13" s="358">
        <f t="shared" si="9"/>
        <v>1.774003252</v>
      </c>
      <c r="AG13" s="358">
        <f t="shared" si="9"/>
        <v>37.11935222</v>
      </c>
      <c r="AH13" s="580">
        <f t="shared" si="9"/>
        <v>4.872801136</v>
      </c>
      <c r="AI13" s="360" t="s">
        <v>969</v>
      </c>
      <c r="AJ13" s="94"/>
      <c r="AK13" s="239" t="s">
        <v>892</v>
      </c>
      <c r="AL13" s="240">
        <v>0.21204945119086513</v>
      </c>
      <c r="AM13" s="167"/>
      <c r="AN13" s="94"/>
    </row>
    <row r="14">
      <c r="A14" s="32" t="s">
        <v>40</v>
      </c>
      <c r="B14" s="32" t="s">
        <v>20</v>
      </c>
      <c r="C14" s="32">
        <v>3.0</v>
      </c>
      <c r="D14" s="32">
        <v>0.6615384615384615</v>
      </c>
      <c r="E14" s="32" t="s">
        <v>41</v>
      </c>
      <c r="F14" s="32" t="s">
        <v>42</v>
      </c>
      <c r="G14" s="32" t="s">
        <v>29</v>
      </c>
      <c r="H14" s="573">
        <f t="shared" si="1"/>
        <v>-14.08143741</v>
      </c>
      <c r="I14" s="33" t="s">
        <v>16</v>
      </c>
      <c r="K14" s="19"/>
      <c r="L14" s="19"/>
      <c r="M14" s="8" t="s">
        <v>75</v>
      </c>
      <c r="N14" s="12" t="s">
        <v>12</v>
      </c>
      <c r="O14" s="12">
        <v>18.0</v>
      </c>
      <c r="P14" s="12">
        <v>0.46153846153846156</v>
      </c>
      <c r="Q14" s="12" t="s">
        <v>74</v>
      </c>
      <c r="R14" s="12" t="s">
        <v>14</v>
      </c>
      <c r="S14" s="258" t="s">
        <v>15</v>
      </c>
      <c r="T14" s="573">
        <f t="shared" si="2"/>
        <v>0.9185625861</v>
      </c>
      <c r="U14" s="14" t="s">
        <v>16</v>
      </c>
      <c r="V14" s="19"/>
      <c r="W14" s="94"/>
      <c r="X14" s="131" t="s">
        <v>914</v>
      </c>
      <c r="Y14" s="167">
        <v>0.0</v>
      </c>
      <c r="Z14" s="94"/>
      <c r="AA14" s="361" t="s">
        <v>983</v>
      </c>
      <c r="AB14" s="322"/>
      <c r="AC14" s="322"/>
      <c r="AD14" s="322"/>
      <c r="AE14" s="94"/>
      <c r="AF14" s="94"/>
      <c r="AG14" s="358" t="s">
        <v>971</v>
      </c>
      <c r="AH14" s="580">
        <f>CHIDIST(AH13,5)</f>
        <v>0.4316002799</v>
      </c>
      <c r="AI14" s="362" t="s">
        <v>972</v>
      </c>
      <c r="AJ14" s="94"/>
      <c r="AK14" s="245" t="s">
        <v>894</v>
      </c>
      <c r="AL14" s="246">
        <v>1.6753972850413434</v>
      </c>
      <c r="AM14" s="247"/>
      <c r="AN14" s="94"/>
    </row>
    <row r="15">
      <c r="A15" s="32" t="s">
        <v>43</v>
      </c>
      <c r="B15" s="32" t="s">
        <v>20</v>
      </c>
      <c r="C15" s="32">
        <v>3.0</v>
      </c>
      <c r="D15" s="32">
        <v>0.5</v>
      </c>
      <c r="E15" s="32" t="s">
        <v>41</v>
      </c>
      <c r="F15" s="32" t="s">
        <v>42</v>
      </c>
      <c r="G15" s="32" t="s">
        <v>29</v>
      </c>
      <c r="H15" s="573">
        <f t="shared" si="1"/>
        <v>-14.08143741</v>
      </c>
      <c r="I15" s="33" t="s">
        <v>16</v>
      </c>
      <c r="K15" s="19"/>
      <c r="L15" s="19"/>
      <c r="M15" s="62" t="s">
        <v>87</v>
      </c>
      <c r="N15" s="62" t="s">
        <v>12</v>
      </c>
      <c r="O15" s="62">
        <v>7.0</v>
      </c>
      <c r="P15" s="62">
        <v>0.2816901408450704</v>
      </c>
      <c r="Q15" s="62" t="s">
        <v>88</v>
      </c>
      <c r="R15" s="62" t="s">
        <v>88</v>
      </c>
      <c r="S15" s="274" t="s">
        <v>64</v>
      </c>
      <c r="T15" s="573">
        <f t="shared" si="2"/>
        <v>-10.08143741</v>
      </c>
      <c r="U15" s="65" t="s">
        <v>16</v>
      </c>
      <c r="V15" s="19"/>
      <c r="W15" s="94"/>
      <c r="X15" s="131" t="s">
        <v>915</v>
      </c>
      <c r="Y15" s="167">
        <v>0.7875</v>
      </c>
      <c r="Z15" s="94"/>
      <c r="AA15" s="94"/>
      <c r="AB15" s="94"/>
      <c r="AC15" s="94"/>
      <c r="AD15" s="94"/>
      <c r="AE15" s="94"/>
      <c r="AF15" s="581" t="s">
        <v>973</v>
      </c>
      <c r="AG15" s="232"/>
      <c r="AH15" s="582" t="s">
        <v>974</v>
      </c>
      <c r="AI15" s="322"/>
      <c r="AJ15" s="240"/>
      <c r="AK15" s="345" t="s">
        <v>896</v>
      </c>
      <c r="AL15" s="232"/>
      <c r="AM15" s="232"/>
      <c r="AN15" s="94"/>
    </row>
    <row r="16">
      <c r="A16" s="32" t="s">
        <v>44</v>
      </c>
      <c r="B16" s="32" t="s">
        <v>12</v>
      </c>
      <c r="C16" s="32">
        <v>3.0</v>
      </c>
      <c r="D16" s="32">
        <v>0.631578947368421</v>
      </c>
      <c r="E16" s="32" t="s">
        <v>41</v>
      </c>
      <c r="F16" s="32" t="s">
        <v>42</v>
      </c>
      <c r="G16" s="32" t="s">
        <v>29</v>
      </c>
      <c r="H16" s="573">
        <f t="shared" si="1"/>
        <v>-14.08143741</v>
      </c>
      <c r="I16" s="33" t="s">
        <v>16</v>
      </c>
      <c r="K16" s="19"/>
      <c r="L16" s="19"/>
      <c r="M16" s="62" t="s">
        <v>89</v>
      </c>
      <c r="N16" s="62" t="s">
        <v>12</v>
      </c>
      <c r="O16" s="62">
        <v>8.0</v>
      </c>
      <c r="P16" s="62">
        <v>0.2429906542056075</v>
      </c>
      <c r="Q16" s="62" t="s">
        <v>88</v>
      </c>
      <c r="R16" s="62" t="s">
        <v>88</v>
      </c>
      <c r="S16" s="274" t="s">
        <v>64</v>
      </c>
      <c r="T16" s="573">
        <f t="shared" si="2"/>
        <v>-9.081437414</v>
      </c>
      <c r="U16" s="65" t="s">
        <v>16</v>
      </c>
      <c r="V16" s="268"/>
      <c r="W16" s="240"/>
      <c r="X16" s="131" t="s">
        <v>916</v>
      </c>
      <c r="Y16" s="167">
        <v>34.91820306852735</v>
      </c>
      <c r="Z16" s="94"/>
      <c r="AA16" s="94"/>
      <c r="AB16" s="94"/>
      <c r="AC16" s="94"/>
      <c r="AD16" s="94"/>
      <c r="AE16" s="94"/>
      <c r="AF16" s="94"/>
      <c r="AG16" s="94"/>
      <c r="AH16" s="94"/>
      <c r="AI16" s="94"/>
      <c r="AJ16" s="94"/>
      <c r="AK16" s="253" t="s">
        <v>898</v>
      </c>
      <c r="AL16" s="232"/>
      <c r="AM16" s="94" t="s">
        <v>984</v>
      </c>
      <c r="AN16" s="94"/>
    </row>
    <row r="17">
      <c r="A17" s="143" t="s">
        <v>58</v>
      </c>
      <c r="B17" s="143" t="s">
        <v>12</v>
      </c>
      <c r="C17" s="143">
        <v>12.0</v>
      </c>
      <c r="D17" s="143">
        <v>0.344827586</v>
      </c>
      <c r="E17" s="143" t="s">
        <v>59</v>
      </c>
      <c r="F17" s="143" t="s">
        <v>14</v>
      </c>
      <c r="G17" s="258" t="s">
        <v>15</v>
      </c>
      <c r="H17" s="573">
        <f t="shared" si="1"/>
        <v>-5.081437414</v>
      </c>
      <c r="I17" s="14" t="s">
        <v>16</v>
      </c>
      <c r="K17" s="19"/>
      <c r="L17" s="19"/>
      <c r="M17" s="62" t="s">
        <v>90</v>
      </c>
      <c r="N17" s="62" t="s">
        <v>20</v>
      </c>
      <c r="O17" s="62">
        <v>15.0</v>
      </c>
      <c r="P17" s="62">
        <v>0.21875</v>
      </c>
      <c r="Q17" s="62" t="s">
        <v>88</v>
      </c>
      <c r="R17" s="62" t="s">
        <v>88</v>
      </c>
      <c r="S17" s="274" t="s">
        <v>64</v>
      </c>
      <c r="T17" s="573">
        <f t="shared" si="2"/>
        <v>-2.081437414</v>
      </c>
      <c r="U17" s="65" t="s">
        <v>16</v>
      </c>
      <c r="W17" s="94"/>
      <c r="X17" s="346" t="s">
        <v>917</v>
      </c>
      <c r="Y17" s="347">
        <v>88.0</v>
      </c>
      <c r="Z17" s="94"/>
      <c r="AA17" s="94"/>
      <c r="AB17" s="94"/>
      <c r="AC17" s="94"/>
      <c r="AD17" s="94"/>
      <c r="AE17" s="94"/>
      <c r="AF17" s="94"/>
      <c r="AG17" s="94"/>
      <c r="AH17" s="94"/>
      <c r="AI17" s="94"/>
      <c r="AJ17" s="94"/>
      <c r="AK17" s="94"/>
      <c r="AL17" s="94"/>
      <c r="AM17" s="94"/>
      <c r="AN17" s="94"/>
    </row>
    <row r="18">
      <c r="A18" s="50" t="s">
        <v>61</v>
      </c>
      <c r="B18" s="50" t="s">
        <v>12</v>
      </c>
      <c r="C18" s="50">
        <v>22.0</v>
      </c>
      <c r="D18" s="50">
        <v>0.4102564102564102</v>
      </c>
      <c r="E18" s="50" t="s">
        <v>62</v>
      </c>
      <c r="F18" s="50" t="s">
        <v>63</v>
      </c>
      <c r="G18" s="108" t="s">
        <v>15</v>
      </c>
      <c r="H18" s="573">
        <f t="shared" si="1"/>
        <v>4.918562586</v>
      </c>
      <c r="I18" s="53" t="s">
        <v>16</v>
      </c>
      <c r="K18" s="19"/>
      <c r="L18" s="19"/>
      <c r="M18" s="62" t="s">
        <v>91</v>
      </c>
      <c r="N18" s="62" t="s">
        <v>12</v>
      </c>
      <c r="O18" s="62">
        <v>15.0</v>
      </c>
      <c r="P18" s="62">
        <v>0.3578947368421053</v>
      </c>
      <c r="Q18" s="62" t="s">
        <v>88</v>
      </c>
      <c r="R18" s="62" t="s">
        <v>88</v>
      </c>
      <c r="S18" s="274" t="s">
        <v>64</v>
      </c>
      <c r="T18" s="573">
        <f t="shared" si="2"/>
        <v>-2.081437414</v>
      </c>
      <c r="U18" s="65" t="s">
        <v>16</v>
      </c>
      <c r="W18" s="94"/>
      <c r="X18" s="94"/>
      <c r="Y18" s="94"/>
      <c r="Z18" s="94"/>
      <c r="AA18" s="94"/>
      <c r="AB18" s="94"/>
      <c r="AC18" s="94"/>
      <c r="AD18" s="94"/>
      <c r="AE18" s="94"/>
      <c r="AF18" s="94"/>
      <c r="AG18" s="94"/>
      <c r="AH18" s="94"/>
      <c r="AI18" s="94"/>
      <c r="AJ18" s="94"/>
      <c r="AK18" s="224" t="s">
        <v>924</v>
      </c>
      <c r="AL18" s="225"/>
      <c r="AM18" s="220"/>
      <c r="AN18" s="94"/>
    </row>
    <row r="19">
      <c r="A19" s="50" t="s">
        <v>65</v>
      </c>
      <c r="B19" s="50" t="s">
        <v>12</v>
      </c>
      <c r="C19" s="50">
        <v>23.0</v>
      </c>
      <c r="D19" s="50">
        <v>0.5866666666666667</v>
      </c>
      <c r="E19" s="50" t="s">
        <v>62</v>
      </c>
      <c r="F19" s="50" t="s">
        <v>63</v>
      </c>
      <c r="G19" s="108" t="s">
        <v>15</v>
      </c>
      <c r="H19" s="573">
        <f t="shared" si="1"/>
        <v>5.918562586</v>
      </c>
      <c r="I19" s="53" t="s">
        <v>16</v>
      </c>
      <c r="K19" s="19"/>
      <c r="L19" s="19"/>
      <c r="M19" s="62" t="s">
        <v>92</v>
      </c>
      <c r="N19" s="62" t="s">
        <v>12</v>
      </c>
      <c r="O19" s="62">
        <v>15.0</v>
      </c>
      <c r="P19" s="62">
        <v>0.2868217054263566</v>
      </c>
      <c r="Q19" s="62" t="s">
        <v>88</v>
      </c>
      <c r="R19" s="62" t="s">
        <v>88</v>
      </c>
      <c r="S19" s="274" t="s">
        <v>64</v>
      </c>
      <c r="T19" s="573">
        <f t="shared" si="2"/>
        <v>-2.081437414</v>
      </c>
      <c r="U19" s="65" t="s">
        <v>16</v>
      </c>
      <c r="W19" s="94"/>
      <c r="X19" s="94"/>
      <c r="Y19" s="94"/>
      <c r="Z19" s="94"/>
      <c r="AA19" s="94"/>
      <c r="AB19" s="94"/>
      <c r="AC19" s="94"/>
      <c r="AD19" s="94"/>
      <c r="AE19" s="94"/>
      <c r="AF19" s="94"/>
      <c r="AG19" s="94"/>
      <c r="AH19" s="94"/>
      <c r="AI19" s="94"/>
      <c r="AJ19" s="94"/>
      <c r="AK19" s="226" t="s">
        <v>875</v>
      </c>
      <c r="AL19" s="227" t="s">
        <v>985</v>
      </c>
      <c r="AM19" s="167"/>
      <c r="AN19" s="94"/>
    </row>
    <row r="20">
      <c r="A20" s="50" t="s">
        <v>66</v>
      </c>
      <c r="B20" s="50" t="s">
        <v>12</v>
      </c>
      <c r="C20" s="50">
        <v>25.0</v>
      </c>
      <c r="D20" s="50">
        <v>0.484375</v>
      </c>
      <c r="E20" s="50" t="s">
        <v>62</v>
      </c>
      <c r="F20" s="50" t="s">
        <v>63</v>
      </c>
      <c r="G20" s="108" t="s">
        <v>15</v>
      </c>
      <c r="H20" s="573">
        <f t="shared" si="1"/>
        <v>7.918562586</v>
      </c>
      <c r="I20" s="53" t="s">
        <v>16</v>
      </c>
      <c r="K20" s="19"/>
      <c r="L20" s="19"/>
      <c r="M20" s="62" t="s">
        <v>93</v>
      </c>
      <c r="N20" s="62" t="s">
        <v>12</v>
      </c>
      <c r="O20" s="62">
        <v>16.0</v>
      </c>
      <c r="P20" s="62">
        <v>0.3709677419354839</v>
      </c>
      <c r="Q20" s="62" t="s">
        <v>88</v>
      </c>
      <c r="R20" s="62" t="s">
        <v>88</v>
      </c>
      <c r="S20" s="274" t="s">
        <v>64</v>
      </c>
      <c r="T20" s="573">
        <f t="shared" si="2"/>
        <v>-1.081437414</v>
      </c>
      <c r="U20" s="65" t="s">
        <v>16</v>
      </c>
      <c r="W20" s="94"/>
      <c r="X20" s="575" t="s">
        <v>930</v>
      </c>
      <c r="Y20" s="225"/>
      <c r="Z20" s="220"/>
      <c r="AA20" s="94"/>
      <c r="AB20" s="94"/>
      <c r="AC20" s="94"/>
      <c r="AD20" s="94"/>
      <c r="AE20" s="94"/>
      <c r="AF20" s="94"/>
      <c r="AG20" s="94"/>
      <c r="AH20" s="94"/>
      <c r="AI20" s="94"/>
      <c r="AJ20" s="94"/>
      <c r="AK20" s="226" t="s">
        <v>878</v>
      </c>
      <c r="AL20" s="227" t="s">
        <v>986</v>
      </c>
      <c r="AM20" s="167"/>
      <c r="AN20" s="94"/>
    </row>
    <row r="21" ht="15.75" customHeight="1">
      <c r="A21" s="8" t="s">
        <v>67</v>
      </c>
      <c r="B21" s="12" t="s">
        <v>12</v>
      </c>
      <c r="C21" s="12">
        <v>18.0</v>
      </c>
      <c r="D21" s="54">
        <v>0.47283813747228387</v>
      </c>
      <c r="E21" s="12" t="s">
        <v>68</v>
      </c>
      <c r="F21" s="12" t="s">
        <v>14</v>
      </c>
      <c r="G21" s="258" t="s">
        <v>15</v>
      </c>
      <c r="H21" s="573">
        <f t="shared" si="1"/>
        <v>0.9185625861</v>
      </c>
      <c r="I21" s="14" t="s">
        <v>16</v>
      </c>
      <c r="K21" s="19"/>
      <c r="L21" s="19"/>
      <c r="M21" s="62" t="s">
        <v>94</v>
      </c>
      <c r="N21" s="62" t="s">
        <v>20</v>
      </c>
      <c r="O21" s="62">
        <v>16.0</v>
      </c>
      <c r="P21" s="62">
        <v>0.4523809523809524</v>
      </c>
      <c r="Q21" s="62" t="s">
        <v>88</v>
      </c>
      <c r="R21" s="62" t="s">
        <v>88</v>
      </c>
      <c r="S21" s="274" t="s">
        <v>64</v>
      </c>
      <c r="T21" s="573">
        <f t="shared" si="2"/>
        <v>-1.081437414</v>
      </c>
      <c r="U21" s="65" t="s">
        <v>16</v>
      </c>
      <c r="W21" s="94"/>
      <c r="X21" s="583"/>
      <c r="Y21" s="584" t="s">
        <v>884</v>
      </c>
      <c r="Z21" s="585" t="s">
        <v>987</v>
      </c>
      <c r="AA21" s="94"/>
      <c r="AB21" s="94"/>
      <c r="AC21" s="94"/>
      <c r="AD21" s="94"/>
      <c r="AE21" s="94"/>
      <c r="AF21" s="94"/>
      <c r="AG21" s="94"/>
      <c r="AH21" s="94"/>
      <c r="AI21" s="94"/>
      <c r="AJ21" s="94"/>
      <c r="AK21" s="131" t="s">
        <v>881</v>
      </c>
      <c r="AL21" s="94"/>
      <c r="AM21" s="167"/>
      <c r="AN21" s="94"/>
      <c r="AP21" s="19"/>
      <c r="AQ21" s="19"/>
      <c r="AR21" s="19"/>
    </row>
    <row r="22" ht="15.75" customHeight="1">
      <c r="A22" s="8" t="s">
        <v>69</v>
      </c>
      <c r="B22" s="12" t="s">
        <v>20</v>
      </c>
      <c r="C22" s="12">
        <v>21.0</v>
      </c>
      <c r="D22" s="12">
        <v>0.34146341463414637</v>
      </c>
      <c r="E22" s="12" t="s">
        <v>68</v>
      </c>
      <c r="F22" s="12" t="s">
        <v>14</v>
      </c>
      <c r="G22" s="258" t="s">
        <v>15</v>
      </c>
      <c r="H22" s="573">
        <f t="shared" si="1"/>
        <v>3.918562586</v>
      </c>
      <c r="I22" s="14" t="s">
        <v>16</v>
      </c>
      <c r="K22" s="19"/>
      <c r="L22" s="19"/>
      <c r="M22" s="62" t="s">
        <v>95</v>
      </c>
      <c r="N22" s="62" t="s">
        <v>20</v>
      </c>
      <c r="O22" s="62">
        <v>17.0</v>
      </c>
      <c r="P22" s="62">
        <v>0.5</v>
      </c>
      <c r="Q22" s="62" t="s">
        <v>88</v>
      </c>
      <c r="R22" s="62" t="s">
        <v>88</v>
      </c>
      <c r="S22" s="274" t="s">
        <v>64</v>
      </c>
      <c r="T22" s="573">
        <f t="shared" si="2"/>
        <v>-0.08143741389</v>
      </c>
      <c r="U22" s="65" t="s">
        <v>16</v>
      </c>
      <c r="W22" s="94"/>
      <c r="X22" s="340" t="s">
        <v>886</v>
      </c>
      <c r="Y22" s="308">
        <v>0.4318147410192899</v>
      </c>
      <c r="Z22" s="309">
        <v>0.3217613788346411</v>
      </c>
      <c r="AA22" s="94"/>
      <c r="AB22" s="94"/>
      <c r="AC22" s="94"/>
      <c r="AD22" s="94"/>
      <c r="AE22" s="94"/>
      <c r="AF22" s="94"/>
      <c r="AG22" s="94"/>
      <c r="AH22" s="94"/>
      <c r="AI22" s="94"/>
      <c r="AJ22" s="94"/>
      <c r="AK22" s="131" t="s">
        <v>883</v>
      </c>
      <c r="AL22" s="94"/>
      <c r="AM22" s="167"/>
      <c r="AN22" s="94"/>
      <c r="AP22" s="19"/>
      <c r="AQ22" s="19"/>
      <c r="AR22" s="19"/>
    </row>
    <row r="23" ht="15.75" customHeight="1">
      <c r="A23" s="8" t="s">
        <v>72</v>
      </c>
      <c r="B23" s="12" t="s">
        <v>12</v>
      </c>
      <c r="C23" s="265">
        <v>24.0</v>
      </c>
      <c r="D23" s="12">
        <v>0.574468</v>
      </c>
      <c r="E23" s="12" t="s">
        <v>68</v>
      </c>
      <c r="F23" s="12" t="s">
        <v>14</v>
      </c>
      <c r="G23" s="258" t="s">
        <v>15</v>
      </c>
      <c r="H23" s="573">
        <f t="shared" si="1"/>
        <v>6.918562586</v>
      </c>
      <c r="I23" s="14" t="s">
        <v>16</v>
      </c>
      <c r="K23" s="19"/>
      <c r="L23" s="19"/>
      <c r="M23" s="62" t="s">
        <v>96</v>
      </c>
      <c r="N23" s="62" t="s">
        <v>12</v>
      </c>
      <c r="O23" s="62">
        <v>18.0</v>
      </c>
      <c r="P23" s="297">
        <v>0.2808988764044944</v>
      </c>
      <c r="Q23" s="62" t="s">
        <v>88</v>
      </c>
      <c r="R23" s="62" t="s">
        <v>88</v>
      </c>
      <c r="S23" s="274" t="s">
        <v>64</v>
      </c>
      <c r="T23" s="573">
        <f t="shared" si="2"/>
        <v>0.9185625861</v>
      </c>
      <c r="U23" s="65" t="s">
        <v>16</v>
      </c>
      <c r="W23" s="94"/>
      <c r="X23" s="131" t="s">
        <v>906</v>
      </c>
      <c r="Y23" s="95">
        <v>0.021375579906589406</v>
      </c>
      <c r="Z23" s="312">
        <v>0.03540756057505796</v>
      </c>
      <c r="AA23" s="94"/>
      <c r="AB23" s="94"/>
      <c r="AC23" s="94"/>
      <c r="AD23" s="94"/>
      <c r="AE23" s="94"/>
      <c r="AF23" s="94"/>
      <c r="AG23" s="94"/>
      <c r="AH23" s="94"/>
      <c r="AI23" s="94"/>
      <c r="AJ23" s="94"/>
      <c r="AK23" s="235"/>
      <c r="AL23" s="236" t="s">
        <v>884</v>
      </c>
      <c r="AM23" s="238" t="s">
        <v>885</v>
      </c>
      <c r="AN23" s="94"/>
      <c r="AP23" s="311"/>
      <c r="AQ23" s="311"/>
      <c r="AR23" s="311"/>
    </row>
    <row r="24" ht="15.75" customHeight="1">
      <c r="A24" s="8" t="s">
        <v>70</v>
      </c>
      <c r="B24" s="12" t="s">
        <v>20</v>
      </c>
      <c r="C24" s="12">
        <v>24.0</v>
      </c>
      <c r="D24" s="12">
        <v>0.5986842105263158</v>
      </c>
      <c r="E24" s="12" t="s">
        <v>68</v>
      </c>
      <c r="F24" s="12" t="s">
        <v>14</v>
      </c>
      <c r="G24" s="258" t="s">
        <v>15</v>
      </c>
      <c r="H24" s="573">
        <f t="shared" si="1"/>
        <v>6.918562586</v>
      </c>
      <c r="I24" s="14" t="s">
        <v>16</v>
      </c>
      <c r="K24" s="19"/>
      <c r="L24" s="19"/>
      <c r="M24" s="62" t="s">
        <v>97</v>
      </c>
      <c r="N24" s="62" t="s">
        <v>20</v>
      </c>
      <c r="O24" s="62">
        <v>19.0</v>
      </c>
      <c r="P24" s="297">
        <v>0.2521008403361344</v>
      </c>
      <c r="Q24" s="62" t="s">
        <v>88</v>
      </c>
      <c r="R24" s="62" t="s">
        <v>88</v>
      </c>
      <c r="S24" s="274" t="s">
        <v>64</v>
      </c>
      <c r="T24" s="573">
        <f t="shared" si="2"/>
        <v>1.918562586</v>
      </c>
      <c r="U24" s="65" t="s">
        <v>16</v>
      </c>
      <c r="W24" s="94"/>
      <c r="X24" s="131" t="s">
        <v>907</v>
      </c>
      <c r="Y24" s="95">
        <v>0.4497110870350307</v>
      </c>
      <c r="Z24" s="312">
        <v>0.32958801498127344</v>
      </c>
      <c r="AA24" s="94"/>
      <c r="AB24" s="94"/>
      <c r="AC24" s="94"/>
      <c r="AD24" s="94"/>
      <c r="AE24" s="94"/>
      <c r="AF24" s="94"/>
      <c r="AG24" s="94"/>
      <c r="AH24" s="94"/>
      <c r="AI24" s="94"/>
      <c r="AJ24" s="94"/>
      <c r="AK24" s="239" t="s">
        <v>886</v>
      </c>
      <c r="AL24" s="240">
        <v>0.4318147410192899</v>
      </c>
      <c r="AM24" s="241">
        <v>0.3217613788346411</v>
      </c>
      <c r="AN24" s="94"/>
      <c r="AP24" s="19"/>
      <c r="AQ24" s="19"/>
      <c r="AR24" s="19"/>
    </row>
    <row r="25" ht="15.75" customHeight="1">
      <c r="A25" s="8" t="s">
        <v>71</v>
      </c>
      <c r="B25" s="12" t="s">
        <v>20</v>
      </c>
      <c r="C25" s="12">
        <v>36.0</v>
      </c>
      <c r="D25" s="12">
        <v>0.7875</v>
      </c>
      <c r="E25" s="12" t="s">
        <v>68</v>
      </c>
      <c r="F25" s="12" t="s">
        <v>14</v>
      </c>
      <c r="G25" s="258" t="s">
        <v>15</v>
      </c>
      <c r="H25" s="573">
        <f t="shared" si="1"/>
        <v>18.91856259</v>
      </c>
      <c r="I25" s="14" t="s">
        <v>16</v>
      </c>
      <c r="K25" s="19"/>
      <c r="L25" s="19"/>
      <c r="M25" s="62" t="s">
        <v>98</v>
      </c>
      <c r="N25" s="62" t="s">
        <v>12</v>
      </c>
      <c r="O25" s="62">
        <v>23.0</v>
      </c>
      <c r="P25" s="62">
        <v>0.4014598540145985</v>
      </c>
      <c r="Q25" s="62" t="s">
        <v>88</v>
      </c>
      <c r="R25" s="62" t="s">
        <v>88</v>
      </c>
      <c r="S25" s="274" t="s">
        <v>64</v>
      </c>
      <c r="T25" s="573">
        <f t="shared" si="2"/>
        <v>5.918562586</v>
      </c>
      <c r="U25" s="65" t="s">
        <v>16</v>
      </c>
      <c r="W25" s="94"/>
      <c r="X25" s="131" t="s">
        <v>908</v>
      </c>
      <c r="Y25" s="94" t="e">
        <v>#N/A</v>
      </c>
      <c r="Z25" s="167" t="e">
        <v>#N/A</v>
      </c>
      <c r="AA25" s="94"/>
      <c r="AB25" s="94"/>
      <c r="AC25" s="94"/>
      <c r="AD25" s="94"/>
      <c r="AE25" s="94"/>
      <c r="AF25" s="94"/>
      <c r="AG25" s="94"/>
      <c r="AH25" s="94"/>
      <c r="AI25" s="94"/>
      <c r="AJ25" s="94"/>
      <c r="AK25" s="239" t="s">
        <v>887</v>
      </c>
      <c r="AL25" s="240">
        <v>0.027414924980579333</v>
      </c>
      <c r="AM25" s="241">
        <v>0.03510346968453916</v>
      </c>
      <c r="AN25" s="94"/>
      <c r="AP25" s="19"/>
      <c r="AQ25" s="19"/>
      <c r="AR25" s="19"/>
    </row>
    <row r="26" ht="15.75" customHeight="1">
      <c r="A26" s="8" t="s">
        <v>75</v>
      </c>
      <c r="B26" s="12" t="s">
        <v>12</v>
      </c>
      <c r="C26" s="12">
        <v>18.0</v>
      </c>
      <c r="D26" s="12">
        <v>0.46153846153846156</v>
      </c>
      <c r="E26" s="12" t="s">
        <v>74</v>
      </c>
      <c r="F26" s="12" t="s">
        <v>14</v>
      </c>
      <c r="G26" s="258" t="s">
        <v>15</v>
      </c>
      <c r="H26" s="573">
        <f t="shared" si="1"/>
        <v>0.9185625861</v>
      </c>
      <c r="I26" s="14" t="s">
        <v>16</v>
      </c>
      <c r="K26" s="19"/>
      <c r="L26" s="19"/>
      <c r="M26" s="62" t="s">
        <v>99</v>
      </c>
      <c r="N26" s="62" t="s">
        <v>20</v>
      </c>
      <c r="O26" s="62">
        <v>24.0</v>
      </c>
      <c r="P26" s="297">
        <v>0.3548387096774194</v>
      </c>
      <c r="Q26" s="62" t="s">
        <v>88</v>
      </c>
      <c r="R26" s="62" t="s">
        <v>88</v>
      </c>
      <c r="S26" s="274" t="s">
        <v>64</v>
      </c>
      <c r="T26" s="573">
        <f t="shared" si="2"/>
        <v>6.918562586</v>
      </c>
      <c r="U26" s="65" t="s">
        <v>16</v>
      </c>
      <c r="W26" s="94"/>
      <c r="X26" s="340" t="s">
        <v>909</v>
      </c>
      <c r="Y26" s="308">
        <v>0.16557452998749334</v>
      </c>
      <c r="Z26" s="309">
        <v>0.187359199626117</v>
      </c>
      <c r="AA26" s="94"/>
      <c r="AB26" s="94"/>
      <c r="AC26" s="94"/>
      <c r="AD26" s="94"/>
      <c r="AE26" s="94"/>
      <c r="AF26" s="94"/>
      <c r="AG26" s="94"/>
      <c r="AH26" s="94"/>
      <c r="AI26" s="94"/>
      <c r="AJ26" s="94"/>
      <c r="AK26" s="243" t="s">
        <v>888</v>
      </c>
      <c r="AL26" s="94">
        <v>60.0</v>
      </c>
      <c r="AM26" s="167">
        <v>28.0</v>
      </c>
      <c r="AN26" s="94"/>
      <c r="AP26" s="19"/>
      <c r="AQ26" s="19"/>
      <c r="AR26" s="19"/>
    </row>
    <row r="27" ht="15.75" customHeight="1">
      <c r="A27" s="57" t="s">
        <v>76</v>
      </c>
      <c r="B27" s="57" t="s">
        <v>12</v>
      </c>
      <c r="C27" s="57">
        <v>2.0</v>
      </c>
      <c r="D27" s="57">
        <v>0.03846153846153846</v>
      </c>
      <c r="E27" s="57" t="s">
        <v>77</v>
      </c>
      <c r="F27" s="57" t="s">
        <v>77</v>
      </c>
      <c r="G27" s="251" t="s">
        <v>29</v>
      </c>
      <c r="H27" s="573">
        <f t="shared" si="1"/>
        <v>-15.08143741</v>
      </c>
      <c r="I27" s="60" t="s">
        <v>16</v>
      </c>
      <c r="K27" s="19"/>
      <c r="L27" s="19"/>
      <c r="M27" s="62" t="s">
        <v>100</v>
      </c>
      <c r="N27" s="62" t="s">
        <v>12</v>
      </c>
      <c r="O27" s="62">
        <v>24.0</v>
      </c>
      <c r="P27" s="62">
        <v>0.5161290322580645</v>
      </c>
      <c r="Q27" s="62" t="s">
        <v>88</v>
      </c>
      <c r="R27" s="62" t="s">
        <v>88</v>
      </c>
      <c r="S27" s="274" t="s">
        <v>64</v>
      </c>
      <c r="T27" s="573">
        <f t="shared" si="2"/>
        <v>6.918562586</v>
      </c>
      <c r="U27" s="65" t="s">
        <v>16</v>
      </c>
      <c r="W27" s="94"/>
      <c r="X27" s="340" t="s">
        <v>910</v>
      </c>
      <c r="Y27" s="308">
        <v>0.027414924980579333</v>
      </c>
      <c r="Z27" s="309">
        <v>0.03510346968453916</v>
      </c>
      <c r="AA27" s="94"/>
      <c r="AB27" s="94"/>
      <c r="AC27" s="94"/>
      <c r="AD27" s="94"/>
      <c r="AE27" s="94"/>
      <c r="AF27" s="94"/>
      <c r="AG27" s="94"/>
      <c r="AH27" s="94"/>
      <c r="AI27" s="94"/>
      <c r="AJ27" s="94"/>
      <c r="AK27" s="243" t="s">
        <v>889</v>
      </c>
      <c r="AL27" s="94">
        <v>0.029828770410892304</v>
      </c>
      <c r="AM27" s="167"/>
      <c r="AN27" s="94"/>
      <c r="AP27" s="19"/>
      <c r="AQ27" s="19"/>
      <c r="AR27" s="19"/>
    </row>
    <row r="28" ht="15.75" customHeight="1">
      <c r="A28" s="57" t="s">
        <v>78</v>
      </c>
      <c r="B28" s="57" t="s">
        <v>12</v>
      </c>
      <c r="C28" s="57">
        <v>4.0</v>
      </c>
      <c r="D28" s="57">
        <v>0.1558441558441558</v>
      </c>
      <c r="E28" s="57" t="s">
        <v>77</v>
      </c>
      <c r="F28" s="57" t="s">
        <v>77</v>
      </c>
      <c r="G28" s="251" t="s">
        <v>29</v>
      </c>
      <c r="H28" s="573">
        <f t="shared" si="1"/>
        <v>-13.08143741</v>
      </c>
      <c r="I28" s="60" t="s">
        <v>16</v>
      </c>
      <c r="K28" s="19"/>
      <c r="L28" s="19"/>
      <c r="M28" s="62" t="s">
        <v>101</v>
      </c>
      <c r="N28" s="62" t="s">
        <v>12</v>
      </c>
      <c r="O28" s="62">
        <v>30.0</v>
      </c>
      <c r="P28" s="62">
        <v>0.34375</v>
      </c>
      <c r="Q28" s="62" t="s">
        <v>88</v>
      </c>
      <c r="R28" s="62" t="s">
        <v>88</v>
      </c>
      <c r="S28" s="274" t="s">
        <v>64</v>
      </c>
      <c r="T28" s="573">
        <f t="shared" si="2"/>
        <v>12.91856259</v>
      </c>
      <c r="U28" s="65" t="s">
        <v>16</v>
      </c>
      <c r="W28" s="94"/>
      <c r="X28" s="131" t="s">
        <v>911</v>
      </c>
      <c r="Y28" s="95">
        <v>-0.2048613981661589</v>
      </c>
      <c r="Z28" s="312">
        <v>-0.3954700244325635</v>
      </c>
      <c r="AA28" s="94"/>
      <c r="AB28" s="94"/>
      <c r="AC28" s="94"/>
      <c r="AD28" s="94"/>
      <c r="AE28" s="94"/>
      <c r="AF28" s="94"/>
      <c r="AG28" s="94"/>
      <c r="AH28" s="94"/>
      <c r="AI28" s="94"/>
      <c r="AJ28" s="94"/>
      <c r="AK28" s="243" t="s">
        <v>891</v>
      </c>
      <c r="AL28" s="94">
        <v>0.0</v>
      </c>
      <c r="AM28" s="167"/>
      <c r="AN28" s="94"/>
      <c r="AP28" s="19"/>
      <c r="AQ28" s="19"/>
      <c r="AR28" s="19"/>
    </row>
    <row r="29" ht="15.75" customHeight="1">
      <c r="A29" s="57" t="s">
        <v>79</v>
      </c>
      <c r="B29" s="57" t="s">
        <v>20</v>
      </c>
      <c r="C29" s="57">
        <v>6.0</v>
      </c>
      <c r="D29" s="57">
        <v>0.08108108108108109</v>
      </c>
      <c r="E29" s="57" t="s">
        <v>77</v>
      </c>
      <c r="F29" s="57" t="s">
        <v>77</v>
      </c>
      <c r="G29" s="251" t="s">
        <v>29</v>
      </c>
      <c r="H29" s="573">
        <f t="shared" si="1"/>
        <v>-11.08143741</v>
      </c>
      <c r="I29" s="60" t="s">
        <v>16</v>
      </c>
      <c r="K29" s="148"/>
      <c r="L29" s="19"/>
      <c r="M29" s="62" t="s">
        <v>102</v>
      </c>
      <c r="N29" s="62" t="s">
        <v>20</v>
      </c>
      <c r="O29" s="62">
        <v>32.0</v>
      </c>
      <c r="P29" s="62">
        <v>0.4646464646464646</v>
      </c>
      <c r="Q29" s="62" t="s">
        <v>88</v>
      </c>
      <c r="R29" s="62" t="s">
        <v>88</v>
      </c>
      <c r="S29" s="274" t="s">
        <v>64</v>
      </c>
      <c r="T29" s="573">
        <f t="shared" si="2"/>
        <v>14.91856259</v>
      </c>
      <c r="U29" s="65" t="s">
        <v>16</v>
      </c>
      <c r="W29" s="94"/>
      <c r="X29" s="131" t="s">
        <v>912</v>
      </c>
      <c r="Y29" s="95">
        <v>-0.09094853143009285</v>
      </c>
      <c r="Z29" s="312">
        <v>0.20099899365047205</v>
      </c>
      <c r="AA29" s="94"/>
      <c r="AB29" s="94"/>
      <c r="AC29" s="94"/>
      <c r="AD29" s="94"/>
      <c r="AE29" s="94"/>
      <c r="AF29" s="94"/>
      <c r="AG29" s="94"/>
      <c r="AH29" s="94"/>
      <c r="AI29" s="94"/>
      <c r="AJ29" s="94"/>
      <c r="AK29" s="243" t="s">
        <v>890</v>
      </c>
      <c r="AL29" s="94">
        <v>86.0</v>
      </c>
      <c r="AM29" s="167"/>
      <c r="AN29" s="94"/>
      <c r="AP29" s="19"/>
      <c r="AQ29" s="19"/>
      <c r="AR29" s="19"/>
    </row>
    <row r="30" ht="15.75" customHeight="1">
      <c r="A30" s="57" t="s">
        <v>80</v>
      </c>
      <c r="B30" s="57" t="s">
        <v>20</v>
      </c>
      <c r="C30" s="57">
        <v>7.0</v>
      </c>
      <c r="D30" s="57">
        <v>0.05319148936170213</v>
      </c>
      <c r="E30" s="57" t="s">
        <v>77</v>
      </c>
      <c r="F30" s="57" t="s">
        <v>77</v>
      </c>
      <c r="G30" s="251" t="s">
        <v>29</v>
      </c>
      <c r="H30" s="573">
        <f t="shared" si="1"/>
        <v>-10.08143741</v>
      </c>
      <c r="I30" s="60" t="s">
        <v>16</v>
      </c>
      <c r="K30" s="148"/>
      <c r="L30" s="19"/>
      <c r="M30" s="62" t="s">
        <v>103</v>
      </c>
      <c r="N30" s="62" t="s">
        <v>12</v>
      </c>
      <c r="O30" s="62">
        <v>32.0</v>
      </c>
      <c r="P30" s="62">
        <v>0.2282608695652174</v>
      </c>
      <c r="Q30" s="62" t="s">
        <v>88</v>
      </c>
      <c r="R30" s="62" t="s">
        <v>88</v>
      </c>
      <c r="S30" s="274" t="s">
        <v>64</v>
      </c>
      <c r="T30" s="573">
        <f t="shared" si="2"/>
        <v>14.91856259</v>
      </c>
      <c r="U30" s="65" t="s">
        <v>16</v>
      </c>
      <c r="W30" s="94"/>
      <c r="X30" s="131" t="s">
        <v>913</v>
      </c>
      <c r="Y30" s="95">
        <v>0.7286764705882353</v>
      </c>
      <c r="Z30" s="312">
        <v>0.711764705882353</v>
      </c>
      <c r="AA30" s="94"/>
      <c r="AB30" s="94"/>
      <c r="AC30" s="94"/>
      <c r="AD30" s="94"/>
      <c r="AE30" s="94"/>
      <c r="AF30" s="94"/>
      <c r="AG30" s="94"/>
      <c r="AH30" s="94"/>
      <c r="AI30" s="94"/>
      <c r="AJ30" s="94"/>
      <c r="AK30" s="239" t="s">
        <v>893</v>
      </c>
      <c r="AL30" s="240">
        <v>2.784190479535778</v>
      </c>
      <c r="AM30" s="167"/>
      <c r="AN30" s="94"/>
      <c r="AP30" s="19"/>
      <c r="AQ30" s="19"/>
      <c r="AR30" s="19"/>
    </row>
    <row r="31" ht="15.75" customHeight="1">
      <c r="A31" s="57" t="s">
        <v>81</v>
      </c>
      <c r="B31" s="57" t="s">
        <v>12</v>
      </c>
      <c r="C31" s="57">
        <v>11.0</v>
      </c>
      <c r="D31" s="57">
        <v>0.4188034188034188</v>
      </c>
      <c r="E31" s="57" t="s">
        <v>77</v>
      </c>
      <c r="F31" s="57" t="s">
        <v>77</v>
      </c>
      <c r="G31" s="251" t="s">
        <v>29</v>
      </c>
      <c r="H31" s="573">
        <f t="shared" si="1"/>
        <v>-6.081437414</v>
      </c>
      <c r="I31" s="60" t="s">
        <v>16</v>
      </c>
      <c r="K31" s="148"/>
      <c r="L31" s="19"/>
      <c r="M31" s="8" t="s">
        <v>112</v>
      </c>
      <c r="N31" s="12" t="s">
        <v>12</v>
      </c>
      <c r="O31" s="12">
        <v>18.0</v>
      </c>
      <c r="P31" s="12">
        <v>0.45714285714285713</v>
      </c>
      <c r="Q31" s="12" t="s">
        <v>113</v>
      </c>
      <c r="R31" s="12" t="s">
        <v>14</v>
      </c>
      <c r="S31" s="258" t="s">
        <v>15</v>
      </c>
      <c r="T31" s="573">
        <f t="shared" si="2"/>
        <v>0.9185625861</v>
      </c>
      <c r="U31" s="14" t="s">
        <v>16</v>
      </c>
      <c r="W31" s="94"/>
      <c r="X31" s="131" t="s">
        <v>914</v>
      </c>
      <c r="Y31" s="95">
        <v>0.05882352941176471</v>
      </c>
      <c r="Z31" s="312">
        <v>0.0</v>
      </c>
      <c r="AA31" s="94"/>
      <c r="AB31" s="94"/>
      <c r="AC31" s="94"/>
      <c r="AD31" s="94"/>
      <c r="AE31" s="94"/>
      <c r="AF31" s="94"/>
      <c r="AG31" s="94"/>
      <c r="AH31" s="94"/>
      <c r="AI31" s="94"/>
      <c r="AJ31" s="94"/>
      <c r="AK31" s="239" t="s">
        <v>895</v>
      </c>
      <c r="AL31" s="244">
        <v>0.003298913834598252</v>
      </c>
      <c r="AM31" s="167"/>
      <c r="AN31" s="94"/>
      <c r="AP31" s="19"/>
      <c r="AQ31" s="19"/>
      <c r="AR31" s="19"/>
    </row>
    <row r="32" ht="15.75" customHeight="1">
      <c r="A32" s="57" t="s">
        <v>82</v>
      </c>
      <c r="B32" s="57" t="s">
        <v>12</v>
      </c>
      <c r="C32" s="57">
        <v>14.0</v>
      </c>
      <c r="D32" s="57">
        <v>0.2916666666666667</v>
      </c>
      <c r="E32" s="57" t="s">
        <v>77</v>
      </c>
      <c r="F32" s="57" t="s">
        <v>77</v>
      </c>
      <c r="G32" s="251" t="s">
        <v>29</v>
      </c>
      <c r="H32" s="573">
        <f t="shared" si="1"/>
        <v>-3.081437414</v>
      </c>
      <c r="I32" s="60" t="s">
        <v>16</v>
      </c>
      <c r="K32" s="19"/>
      <c r="L32" s="19"/>
      <c r="M32" s="8" t="s">
        <v>114</v>
      </c>
      <c r="N32" s="12" t="s">
        <v>20</v>
      </c>
      <c r="O32" s="12">
        <v>24.0</v>
      </c>
      <c r="P32" s="260">
        <v>0.409395973</v>
      </c>
      <c r="Q32" s="12" t="s">
        <v>113</v>
      </c>
      <c r="R32" s="12" t="s">
        <v>14</v>
      </c>
      <c r="S32" s="258" t="s">
        <v>15</v>
      </c>
      <c r="T32" s="573">
        <f t="shared" si="2"/>
        <v>6.918562586</v>
      </c>
      <c r="U32" s="14" t="s">
        <v>16</v>
      </c>
      <c r="W32" s="94"/>
      <c r="X32" s="131" t="s">
        <v>915</v>
      </c>
      <c r="Y32" s="95">
        <v>0.7875</v>
      </c>
      <c r="Z32" s="312">
        <v>0.711764705882353</v>
      </c>
      <c r="AA32" s="94"/>
      <c r="AB32" s="94"/>
      <c r="AC32" s="94"/>
      <c r="AD32" s="94"/>
      <c r="AE32" s="94"/>
      <c r="AF32" s="94"/>
      <c r="AG32" s="94"/>
      <c r="AH32" s="94"/>
      <c r="AI32" s="94"/>
      <c r="AJ32" s="94"/>
      <c r="AK32" s="239" t="s">
        <v>897</v>
      </c>
      <c r="AL32" s="244">
        <v>1.662765449409072</v>
      </c>
      <c r="AM32" s="167"/>
      <c r="AN32" s="94"/>
      <c r="AP32" s="19"/>
      <c r="AQ32" s="19"/>
      <c r="AR32" s="19"/>
    </row>
    <row r="33" ht="15.75" customHeight="1">
      <c r="A33" s="57" t="s">
        <v>83</v>
      </c>
      <c r="B33" s="57" t="s">
        <v>20</v>
      </c>
      <c r="C33" s="57">
        <v>22.0</v>
      </c>
      <c r="D33" s="57">
        <v>0.3608247422680412</v>
      </c>
      <c r="E33" s="57" t="s">
        <v>77</v>
      </c>
      <c r="F33" s="57" t="s">
        <v>77</v>
      </c>
      <c r="G33" s="251" t="s">
        <v>29</v>
      </c>
      <c r="H33" s="573">
        <f t="shared" si="1"/>
        <v>4.918562586</v>
      </c>
      <c r="I33" s="60" t="s">
        <v>16</v>
      </c>
      <c r="K33" s="19"/>
      <c r="L33" s="19"/>
      <c r="M33" s="8" t="s">
        <v>115</v>
      </c>
      <c r="N33" s="12" t="s">
        <v>12</v>
      </c>
      <c r="O33" s="12">
        <v>26.0</v>
      </c>
      <c r="P33" s="12">
        <v>0.6240601503759399</v>
      </c>
      <c r="Q33" s="12" t="s">
        <v>113</v>
      </c>
      <c r="R33" s="12" t="s">
        <v>14</v>
      </c>
      <c r="S33" s="258" t="s">
        <v>15</v>
      </c>
      <c r="T33" s="573">
        <f t="shared" si="2"/>
        <v>8.918562586</v>
      </c>
      <c r="U33" s="14" t="s">
        <v>16</v>
      </c>
      <c r="W33" s="94"/>
      <c r="X33" s="131" t="s">
        <v>916</v>
      </c>
      <c r="Y33" s="95">
        <v>25.908884461157395</v>
      </c>
      <c r="Z33" s="312">
        <v>9.009318607369952</v>
      </c>
      <c r="AA33" s="94"/>
      <c r="AB33" s="94"/>
      <c r="AC33" s="94"/>
      <c r="AD33" s="94"/>
      <c r="AE33" s="94"/>
      <c r="AF33" s="94"/>
      <c r="AG33" s="94"/>
      <c r="AH33" s="94"/>
      <c r="AI33" s="94"/>
      <c r="AJ33" s="94"/>
      <c r="AK33" s="243" t="s">
        <v>899</v>
      </c>
      <c r="AL33" s="94">
        <v>0.006597827669196504</v>
      </c>
      <c r="AM33" s="167"/>
      <c r="AN33" s="94"/>
      <c r="AP33" s="19"/>
      <c r="AQ33" s="19"/>
      <c r="AR33" s="19"/>
    </row>
    <row r="34" ht="15.75" customHeight="1">
      <c r="A34" s="57" t="s">
        <v>84</v>
      </c>
      <c r="B34" s="57" t="s">
        <v>20</v>
      </c>
      <c r="C34" s="57">
        <v>27.0</v>
      </c>
      <c r="D34" s="57">
        <v>0.4888888888888889</v>
      </c>
      <c r="E34" s="57" t="s">
        <v>77</v>
      </c>
      <c r="F34" s="57" t="s">
        <v>77</v>
      </c>
      <c r="G34" s="251" t="s">
        <v>29</v>
      </c>
      <c r="H34" s="573">
        <f t="shared" si="1"/>
        <v>9.918562586</v>
      </c>
      <c r="I34" s="60" t="s">
        <v>16</v>
      </c>
      <c r="K34" s="19"/>
      <c r="L34" s="19"/>
      <c r="M34" s="71" t="s">
        <v>116</v>
      </c>
      <c r="N34" s="71" t="s">
        <v>20</v>
      </c>
      <c r="O34" s="71">
        <v>1.0</v>
      </c>
      <c r="P34" s="71">
        <v>0.05882352941176471</v>
      </c>
      <c r="Q34" s="71" t="s">
        <v>117</v>
      </c>
      <c r="R34" s="71" t="s">
        <v>118</v>
      </c>
      <c r="S34" s="71" t="s">
        <v>15</v>
      </c>
      <c r="T34" s="573">
        <f t="shared" si="2"/>
        <v>-16.08143741</v>
      </c>
      <c r="U34" s="72" t="s">
        <v>30</v>
      </c>
      <c r="W34" s="94"/>
      <c r="X34" s="346" t="s">
        <v>917</v>
      </c>
      <c r="Y34" s="586">
        <v>60.0</v>
      </c>
      <c r="Z34" s="347">
        <v>28.0</v>
      </c>
      <c r="AA34" s="94"/>
      <c r="AB34" s="94"/>
      <c r="AC34" s="94"/>
      <c r="AD34" s="94"/>
      <c r="AE34" s="94"/>
      <c r="AF34" s="94"/>
      <c r="AG34" s="94"/>
      <c r="AH34" s="94"/>
      <c r="AI34" s="94"/>
      <c r="AJ34" s="94"/>
      <c r="AK34" s="339" t="s">
        <v>900</v>
      </c>
      <c r="AL34" s="316">
        <v>1.987934206239018</v>
      </c>
      <c r="AM34" s="247"/>
      <c r="AN34" s="94"/>
    </row>
    <row r="35" ht="15.75" customHeight="1">
      <c r="A35" s="57" t="s">
        <v>85</v>
      </c>
      <c r="B35" s="57" t="s">
        <v>20</v>
      </c>
      <c r="C35" s="57">
        <v>32.0</v>
      </c>
      <c r="D35" s="57">
        <v>0.495575221238938</v>
      </c>
      <c r="E35" s="57" t="s">
        <v>77</v>
      </c>
      <c r="F35" s="57" t="s">
        <v>77</v>
      </c>
      <c r="G35" s="251" t="s">
        <v>29</v>
      </c>
      <c r="H35" s="573">
        <f t="shared" si="1"/>
        <v>14.91856259</v>
      </c>
      <c r="I35" s="60" t="s">
        <v>16</v>
      </c>
      <c r="K35" s="19"/>
      <c r="L35" s="19"/>
      <c r="M35" s="71" t="s">
        <v>119</v>
      </c>
      <c r="N35" s="71" t="s">
        <v>12</v>
      </c>
      <c r="O35" s="71">
        <v>4.0</v>
      </c>
      <c r="P35" s="71">
        <v>0.1</v>
      </c>
      <c r="Q35" s="71" t="s">
        <v>117</v>
      </c>
      <c r="R35" s="71" t="s">
        <v>118</v>
      </c>
      <c r="S35" s="71" t="s">
        <v>15</v>
      </c>
      <c r="T35" s="573">
        <f t="shared" si="2"/>
        <v>-13.08143741</v>
      </c>
      <c r="U35" s="72" t="s">
        <v>30</v>
      </c>
      <c r="W35" s="94"/>
      <c r="X35" s="587"/>
      <c r="Y35" s="588">
        <v>-2.4071007123304386E30</v>
      </c>
      <c r="Z35" s="589">
        <v>-2.4071007123304386E30</v>
      </c>
      <c r="AA35" s="94"/>
      <c r="AB35" s="94"/>
      <c r="AC35" s="94"/>
      <c r="AD35" s="94"/>
      <c r="AE35" s="94"/>
      <c r="AF35" s="94"/>
      <c r="AG35" s="94"/>
      <c r="AH35" s="94"/>
      <c r="AI35" s="94"/>
      <c r="AJ35" s="94"/>
      <c r="AK35" s="253" t="s">
        <v>955</v>
      </c>
      <c r="AL35" s="232"/>
      <c r="AM35" s="232"/>
      <c r="AN35" s="94"/>
    </row>
    <row r="36" ht="15.75" customHeight="1">
      <c r="A36" s="57" t="s">
        <v>86</v>
      </c>
      <c r="B36" s="57" t="s">
        <v>12</v>
      </c>
      <c r="C36" s="57">
        <v>36.0</v>
      </c>
      <c r="D36" s="57">
        <v>0.711764705882353</v>
      </c>
      <c r="E36" s="57" t="s">
        <v>77</v>
      </c>
      <c r="F36" s="57" t="s">
        <v>77</v>
      </c>
      <c r="G36" s="251" t="s">
        <v>29</v>
      </c>
      <c r="H36" s="573">
        <f t="shared" si="1"/>
        <v>18.91856259</v>
      </c>
      <c r="I36" s="60" t="s">
        <v>16</v>
      </c>
      <c r="K36" s="19"/>
      <c r="L36" s="19"/>
      <c r="M36" s="71" t="s">
        <v>120</v>
      </c>
      <c r="N36" s="71" t="s">
        <v>12</v>
      </c>
      <c r="O36" s="71">
        <v>4.0</v>
      </c>
      <c r="P36" s="71">
        <v>0.1948051948051948</v>
      </c>
      <c r="Q36" s="71" t="s">
        <v>117</v>
      </c>
      <c r="R36" s="71" t="s">
        <v>118</v>
      </c>
      <c r="S36" s="71" t="s">
        <v>15</v>
      </c>
      <c r="T36" s="573">
        <f t="shared" si="2"/>
        <v>-13.08143741</v>
      </c>
      <c r="U36" s="72" t="s">
        <v>30</v>
      </c>
      <c r="W36" s="94"/>
      <c r="X36" s="590"/>
      <c r="Y36" s="591" t="s">
        <v>988</v>
      </c>
      <c r="Z36" s="592"/>
      <c r="AA36" s="94"/>
      <c r="AB36" s="94"/>
      <c r="AC36" s="94"/>
      <c r="AD36" s="94"/>
      <c r="AE36" s="94"/>
      <c r="AF36" s="94"/>
      <c r="AG36" s="94"/>
      <c r="AH36" s="94"/>
      <c r="AI36" s="94"/>
      <c r="AJ36" s="94"/>
      <c r="AK36" s="342" t="s">
        <v>989</v>
      </c>
      <c r="AL36" s="94"/>
      <c r="AM36" s="94"/>
      <c r="AN36" s="94" t="s">
        <v>990</v>
      </c>
    </row>
    <row r="37" ht="15.0" customHeight="1">
      <c r="A37" s="62" t="s">
        <v>87</v>
      </c>
      <c r="B37" s="62" t="s">
        <v>12</v>
      </c>
      <c r="C37" s="62">
        <v>7.0</v>
      </c>
      <c r="D37" s="62">
        <v>0.2816901408450704</v>
      </c>
      <c r="E37" s="62" t="s">
        <v>88</v>
      </c>
      <c r="F37" s="62" t="s">
        <v>88</v>
      </c>
      <c r="G37" s="274" t="s">
        <v>64</v>
      </c>
      <c r="H37" s="573">
        <f t="shared" si="1"/>
        <v>-10.08143741</v>
      </c>
      <c r="I37" s="65" t="s">
        <v>16</v>
      </c>
      <c r="K37" s="19"/>
      <c r="L37" s="19"/>
      <c r="M37" s="71" t="s">
        <v>121</v>
      </c>
      <c r="N37" s="71" t="s">
        <v>12</v>
      </c>
      <c r="O37" s="71">
        <v>7.9</v>
      </c>
      <c r="P37" s="71">
        <v>0.3181818181818182</v>
      </c>
      <c r="Q37" s="71" t="s">
        <v>117</v>
      </c>
      <c r="R37" s="71" t="s">
        <v>117</v>
      </c>
      <c r="S37" s="71" t="s">
        <v>15</v>
      </c>
      <c r="T37" s="573">
        <f t="shared" si="2"/>
        <v>-9.181437414</v>
      </c>
      <c r="U37" s="72" t="s">
        <v>30</v>
      </c>
      <c r="W37" s="94"/>
      <c r="X37" s="593" t="s">
        <v>886</v>
      </c>
      <c r="Y37" s="594">
        <v>19.393333333333334</v>
      </c>
      <c r="Z37" s="595">
        <v>12.127374729357175</v>
      </c>
      <c r="AA37" s="596" t="s">
        <v>991</v>
      </c>
      <c r="AB37" s="597" t="s">
        <v>992</v>
      </c>
      <c r="AC37" s="256"/>
      <c r="AD37" s="256"/>
      <c r="AE37" s="256"/>
      <c r="AF37" s="256"/>
      <c r="AG37" s="256"/>
      <c r="AH37" s="256"/>
      <c r="AI37" s="256"/>
      <c r="AJ37" s="94"/>
      <c r="AK37" s="94"/>
      <c r="AL37" s="94"/>
      <c r="AM37" s="94"/>
      <c r="AN37" s="94"/>
    </row>
    <row r="38" ht="15.0" customHeight="1">
      <c r="A38" s="62" t="s">
        <v>89</v>
      </c>
      <c r="B38" s="62" t="s">
        <v>12</v>
      </c>
      <c r="C38" s="62">
        <v>8.0</v>
      </c>
      <c r="D38" s="62">
        <v>0.2429906542056075</v>
      </c>
      <c r="E38" s="62" t="s">
        <v>88</v>
      </c>
      <c r="F38" s="62" t="s">
        <v>88</v>
      </c>
      <c r="G38" s="274" t="s">
        <v>64</v>
      </c>
      <c r="H38" s="573">
        <f t="shared" si="1"/>
        <v>-9.081437414</v>
      </c>
      <c r="I38" s="65" t="s">
        <v>16</v>
      </c>
      <c r="K38" s="19"/>
      <c r="L38" s="19"/>
      <c r="M38" s="71" t="s">
        <v>122</v>
      </c>
      <c r="N38" s="71" t="s">
        <v>12</v>
      </c>
      <c r="O38" s="71">
        <v>8.0</v>
      </c>
      <c r="P38" s="71">
        <v>0.2236842105263158</v>
      </c>
      <c r="Q38" s="71" t="s">
        <v>117</v>
      </c>
      <c r="R38" s="71" t="s">
        <v>118</v>
      </c>
      <c r="S38" s="71" t="s">
        <v>15</v>
      </c>
      <c r="T38" s="573">
        <f t="shared" si="2"/>
        <v>-9.081437414</v>
      </c>
      <c r="U38" s="72" t="s">
        <v>30</v>
      </c>
      <c r="W38" s="94"/>
      <c r="X38" s="131" t="s">
        <v>906</v>
      </c>
      <c r="Y38" s="598">
        <v>1.1009186371273691</v>
      </c>
      <c r="Z38" s="599">
        <v>1.5823711138064853</v>
      </c>
      <c r="AA38" s="600"/>
      <c r="AB38" s="257"/>
      <c r="AJ38" s="94"/>
      <c r="AK38" s="94"/>
      <c r="AL38" s="94"/>
      <c r="AM38" s="94"/>
      <c r="AN38" s="94"/>
    </row>
    <row r="39" ht="15.0" customHeight="1">
      <c r="A39" s="62" t="s">
        <v>90</v>
      </c>
      <c r="B39" s="62" t="s">
        <v>20</v>
      </c>
      <c r="C39" s="62">
        <v>15.0</v>
      </c>
      <c r="D39" s="62">
        <v>0.21875</v>
      </c>
      <c r="E39" s="62" t="s">
        <v>88</v>
      </c>
      <c r="F39" s="62" t="s">
        <v>88</v>
      </c>
      <c r="G39" s="274" t="s">
        <v>64</v>
      </c>
      <c r="H39" s="573">
        <f t="shared" si="1"/>
        <v>-2.081437414</v>
      </c>
      <c r="I39" s="65" t="s">
        <v>16</v>
      </c>
      <c r="K39" s="19"/>
      <c r="L39" s="19"/>
      <c r="M39" s="71" t="s">
        <v>123</v>
      </c>
      <c r="N39" s="71" t="s">
        <v>20</v>
      </c>
      <c r="O39" s="71">
        <v>9.0</v>
      </c>
      <c r="P39" s="71">
        <v>0.06862745098039216</v>
      </c>
      <c r="Q39" s="71" t="s">
        <v>117</v>
      </c>
      <c r="R39" s="71" t="s">
        <v>118</v>
      </c>
      <c r="S39" s="71" t="s">
        <v>15</v>
      </c>
      <c r="T39" s="573">
        <f t="shared" si="2"/>
        <v>-8.081437414</v>
      </c>
      <c r="U39" s="72" t="s">
        <v>30</v>
      </c>
      <c r="W39" s="94"/>
      <c r="X39" s="131" t="s">
        <v>907</v>
      </c>
      <c r="Y39" s="601">
        <v>18.0</v>
      </c>
      <c r="Z39" s="599">
        <v>11.29302692573232</v>
      </c>
      <c r="AA39" s="94"/>
      <c r="AB39" s="257"/>
      <c r="AJ39" s="94"/>
      <c r="AK39" s="94"/>
      <c r="AL39" s="94"/>
      <c r="AM39" s="94"/>
      <c r="AN39" s="94"/>
    </row>
    <row r="40" ht="15.0" customHeight="1">
      <c r="A40" s="62" t="s">
        <v>91</v>
      </c>
      <c r="B40" s="62" t="s">
        <v>12</v>
      </c>
      <c r="C40" s="62">
        <v>15.0</v>
      </c>
      <c r="D40" s="62">
        <v>0.3578947368421053</v>
      </c>
      <c r="E40" s="62" t="s">
        <v>88</v>
      </c>
      <c r="F40" s="62" t="s">
        <v>88</v>
      </c>
      <c r="G40" s="274" t="s">
        <v>64</v>
      </c>
      <c r="H40" s="573">
        <f t="shared" si="1"/>
        <v>-2.081437414</v>
      </c>
      <c r="I40" s="65" t="s">
        <v>16</v>
      </c>
      <c r="K40" s="19"/>
      <c r="L40" s="19"/>
      <c r="M40" s="71" t="s">
        <v>124</v>
      </c>
      <c r="N40" s="71" t="s">
        <v>12</v>
      </c>
      <c r="O40" s="71">
        <v>9.0</v>
      </c>
      <c r="P40" s="71">
        <v>0.5494505494505495</v>
      </c>
      <c r="Q40" s="71" t="s">
        <v>117</v>
      </c>
      <c r="R40" s="71" t="s">
        <v>117</v>
      </c>
      <c r="S40" s="71" t="s">
        <v>15</v>
      </c>
      <c r="T40" s="573">
        <f t="shared" si="2"/>
        <v>-8.081437414</v>
      </c>
      <c r="U40" s="72" t="s">
        <v>30</v>
      </c>
      <c r="W40" s="94"/>
      <c r="X40" s="131" t="s">
        <v>908</v>
      </c>
      <c r="Y40" s="601">
        <v>24.0</v>
      </c>
      <c r="Z40" s="602">
        <v>7.0</v>
      </c>
      <c r="AA40" s="94"/>
      <c r="AB40" s="257"/>
      <c r="AJ40" s="94"/>
      <c r="AK40" s="94"/>
      <c r="AL40" s="94"/>
      <c r="AM40" s="94"/>
      <c r="AN40" s="94"/>
    </row>
    <row r="41" ht="15.75" customHeight="1">
      <c r="A41" s="62" t="s">
        <v>92</v>
      </c>
      <c r="B41" s="62" t="s">
        <v>12</v>
      </c>
      <c r="C41" s="62">
        <v>15.0</v>
      </c>
      <c r="D41" s="62">
        <v>0.2868217054263566</v>
      </c>
      <c r="E41" s="62" t="s">
        <v>88</v>
      </c>
      <c r="F41" s="62" t="s">
        <v>88</v>
      </c>
      <c r="G41" s="274" t="s">
        <v>64</v>
      </c>
      <c r="H41" s="573">
        <f t="shared" si="1"/>
        <v>-2.081437414</v>
      </c>
      <c r="I41" s="65" t="s">
        <v>16</v>
      </c>
      <c r="K41" s="19"/>
      <c r="L41" s="19"/>
      <c r="M41" s="71" t="s">
        <v>125</v>
      </c>
      <c r="N41" s="71" t="s">
        <v>20</v>
      </c>
      <c r="O41" s="71">
        <v>9.2</v>
      </c>
      <c r="P41" s="71">
        <v>0.3780487804878049</v>
      </c>
      <c r="Q41" s="71" t="s">
        <v>117</v>
      </c>
      <c r="R41" s="71" t="s">
        <v>117</v>
      </c>
      <c r="S41" s="71" t="s">
        <v>15</v>
      </c>
      <c r="T41" s="573">
        <f t="shared" si="2"/>
        <v>-7.881437414</v>
      </c>
      <c r="U41" s="72" t="s">
        <v>30</v>
      </c>
      <c r="W41" s="94"/>
      <c r="X41" s="340" t="s">
        <v>909</v>
      </c>
      <c r="Y41" s="603">
        <v>8.527679094247334</v>
      </c>
      <c r="Z41" s="604">
        <v>8.37312089788849</v>
      </c>
      <c r="AA41" s="94"/>
      <c r="AB41" s="257"/>
      <c r="AJ41" s="94"/>
      <c r="AK41" s="94"/>
      <c r="AL41" s="94"/>
      <c r="AM41" s="94"/>
      <c r="AN41" s="94"/>
    </row>
    <row r="42" ht="15.75" customHeight="1">
      <c r="A42" s="62" t="s">
        <v>93</v>
      </c>
      <c r="B42" s="62" t="s">
        <v>12</v>
      </c>
      <c r="C42" s="62">
        <v>16.0</v>
      </c>
      <c r="D42" s="62">
        <v>0.3709677419354839</v>
      </c>
      <c r="E42" s="62" t="s">
        <v>88</v>
      </c>
      <c r="F42" s="62" t="s">
        <v>88</v>
      </c>
      <c r="G42" s="274" t="s">
        <v>64</v>
      </c>
      <c r="H42" s="573">
        <f t="shared" si="1"/>
        <v>-1.081437414</v>
      </c>
      <c r="I42" s="65" t="s">
        <v>16</v>
      </c>
      <c r="K42" s="19"/>
      <c r="L42" s="19"/>
      <c r="M42" s="71" t="s">
        <v>126</v>
      </c>
      <c r="N42" s="71" t="s">
        <v>12</v>
      </c>
      <c r="O42" s="71">
        <v>12.6</v>
      </c>
      <c r="P42" s="71">
        <v>0.35</v>
      </c>
      <c r="Q42" s="71" t="s">
        <v>117</v>
      </c>
      <c r="R42" s="71" t="s">
        <v>117</v>
      </c>
      <c r="S42" s="71" t="s">
        <v>15</v>
      </c>
      <c r="T42" s="573">
        <f t="shared" si="2"/>
        <v>-4.481437414</v>
      </c>
      <c r="U42" s="72" t="s">
        <v>30</v>
      </c>
      <c r="W42" s="94"/>
      <c r="X42" s="340" t="s">
        <v>910</v>
      </c>
      <c r="Y42" s="603">
        <v>72.72131073446305</v>
      </c>
      <c r="Z42" s="604">
        <v>70.10915357065696</v>
      </c>
      <c r="AA42" s="94"/>
      <c r="AB42" s="257"/>
      <c r="AJ42" s="94"/>
      <c r="AK42" s="94"/>
      <c r="AL42" s="94"/>
      <c r="AM42" s="94"/>
      <c r="AN42" s="94"/>
      <c r="AO42" s="19"/>
      <c r="AP42" s="19"/>
      <c r="AQ42" s="19"/>
      <c r="AR42" s="19"/>
    </row>
    <row r="43" ht="15.75" customHeight="1">
      <c r="A43" s="62" t="s">
        <v>94</v>
      </c>
      <c r="B43" s="62" t="s">
        <v>20</v>
      </c>
      <c r="C43" s="62">
        <v>16.0</v>
      </c>
      <c r="D43" s="62">
        <v>0.4523809523809524</v>
      </c>
      <c r="E43" s="62" t="s">
        <v>88</v>
      </c>
      <c r="F43" s="62" t="s">
        <v>88</v>
      </c>
      <c r="G43" s="274" t="s">
        <v>64</v>
      </c>
      <c r="H43" s="573">
        <f t="shared" si="1"/>
        <v>-1.081437414</v>
      </c>
      <c r="I43" s="65" t="s">
        <v>16</v>
      </c>
      <c r="K43" s="19"/>
      <c r="L43" s="19"/>
      <c r="M43" s="71" t="s">
        <v>127</v>
      </c>
      <c r="N43" s="71" t="s">
        <v>20</v>
      </c>
      <c r="O43" s="71">
        <v>13.0</v>
      </c>
      <c r="P43" s="71">
        <v>0.2022471910112359</v>
      </c>
      <c r="Q43" s="71" t="s">
        <v>117</v>
      </c>
      <c r="R43" s="71" t="s">
        <v>118</v>
      </c>
      <c r="S43" s="71" t="s">
        <v>15</v>
      </c>
      <c r="T43" s="573">
        <f t="shared" si="2"/>
        <v>-4.081437414</v>
      </c>
      <c r="U43" s="72" t="s">
        <v>30</v>
      </c>
      <c r="W43" s="94"/>
      <c r="X43" s="131" t="s">
        <v>911</v>
      </c>
      <c r="Y43" s="598">
        <v>-0.48930285145631336</v>
      </c>
      <c r="Z43" s="599">
        <v>2.0895926245386125</v>
      </c>
      <c r="AA43" s="94"/>
      <c r="AB43" s="257"/>
      <c r="AJ43" s="94"/>
      <c r="AK43" s="94"/>
      <c r="AL43" s="94"/>
      <c r="AM43" s="94"/>
      <c r="AN43" s="94"/>
      <c r="AO43" s="19"/>
      <c r="AP43" s="19"/>
      <c r="AQ43" s="19"/>
      <c r="AR43" s="19"/>
    </row>
    <row r="44" ht="15.75" customHeight="1">
      <c r="A44" s="62" t="s">
        <v>95</v>
      </c>
      <c r="B44" s="62" t="s">
        <v>20</v>
      </c>
      <c r="C44" s="62">
        <v>17.0</v>
      </c>
      <c r="D44" s="62">
        <v>0.5</v>
      </c>
      <c r="E44" s="62" t="s">
        <v>88</v>
      </c>
      <c r="F44" s="62" t="s">
        <v>88</v>
      </c>
      <c r="G44" s="274" t="s">
        <v>64</v>
      </c>
      <c r="H44" s="573">
        <f t="shared" si="1"/>
        <v>-0.08143741389</v>
      </c>
      <c r="I44" s="65" t="s">
        <v>16</v>
      </c>
      <c r="K44" s="19"/>
      <c r="L44" s="19"/>
      <c r="M44" s="71" t="s">
        <v>128</v>
      </c>
      <c r="N44" s="71" t="s">
        <v>12</v>
      </c>
      <c r="O44" s="71">
        <v>13.1</v>
      </c>
      <c r="P44" s="71">
        <v>0.4507042253521127</v>
      </c>
      <c r="Q44" s="71" t="s">
        <v>117</v>
      </c>
      <c r="R44" s="71" t="s">
        <v>117</v>
      </c>
      <c r="S44" s="71" t="s">
        <v>15</v>
      </c>
      <c r="T44" s="573">
        <f t="shared" si="2"/>
        <v>-3.981437414</v>
      </c>
      <c r="U44" s="72" t="s">
        <v>30</v>
      </c>
      <c r="W44" s="94"/>
      <c r="X44" s="131" t="s">
        <v>912</v>
      </c>
      <c r="Y44" s="598">
        <v>0.09184246735676044</v>
      </c>
      <c r="Z44" s="599">
        <v>1.444085145775728</v>
      </c>
      <c r="AA44" s="94"/>
      <c r="AB44" s="257"/>
      <c r="AJ44" s="94"/>
      <c r="AK44" s="94"/>
      <c r="AL44" s="94"/>
      <c r="AM44" s="94"/>
      <c r="AN44" s="94"/>
      <c r="AO44" s="19"/>
      <c r="AP44" s="19"/>
      <c r="AQ44" s="19"/>
      <c r="AR44" s="19"/>
    </row>
    <row r="45" ht="15.75" customHeight="1">
      <c r="A45" s="62" t="s">
        <v>96</v>
      </c>
      <c r="B45" s="62" t="s">
        <v>12</v>
      </c>
      <c r="C45" s="62">
        <v>18.0</v>
      </c>
      <c r="D45" s="297">
        <v>0.2808988764044944</v>
      </c>
      <c r="E45" s="62" t="s">
        <v>88</v>
      </c>
      <c r="F45" s="62" t="s">
        <v>88</v>
      </c>
      <c r="G45" s="274" t="s">
        <v>64</v>
      </c>
      <c r="H45" s="573">
        <f t="shared" si="1"/>
        <v>0.9185625861</v>
      </c>
      <c r="I45" s="65" t="s">
        <v>16</v>
      </c>
      <c r="K45" s="19"/>
      <c r="L45" s="19"/>
      <c r="M45" s="71" t="s">
        <v>129</v>
      </c>
      <c r="N45" s="71" t="s">
        <v>12</v>
      </c>
      <c r="O45" s="71">
        <v>13.7</v>
      </c>
      <c r="P45" s="71">
        <v>0.4745762711864407</v>
      </c>
      <c r="Q45" s="71" t="s">
        <v>117</v>
      </c>
      <c r="R45" s="71" t="s">
        <v>117</v>
      </c>
      <c r="S45" s="71" t="s">
        <v>15</v>
      </c>
      <c r="T45" s="573">
        <f t="shared" si="2"/>
        <v>-3.381437414</v>
      </c>
      <c r="U45" s="72" t="s">
        <v>30</v>
      </c>
      <c r="W45" s="94"/>
      <c r="X45" s="131" t="s">
        <v>913</v>
      </c>
      <c r="Y45" s="94">
        <v>35.0</v>
      </c>
      <c r="Z45" s="167">
        <v>34.0</v>
      </c>
      <c r="AA45" s="94"/>
      <c r="AB45" s="94"/>
      <c r="AC45" s="94"/>
      <c r="AD45" s="94"/>
      <c r="AE45" s="605" t="s">
        <v>993</v>
      </c>
      <c r="AF45" s="232"/>
      <c r="AG45" s="94"/>
      <c r="AH45" s="94"/>
      <c r="AI45" s="94"/>
      <c r="AJ45" s="94"/>
      <c r="AK45" s="94"/>
      <c r="AL45" s="94"/>
      <c r="AM45" s="94"/>
      <c r="AN45" s="94"/>
      <c r="AO45" s="19"/>
      <c r="AP45" s="19"/>
      <c r="AQ45" s="19"/>
      <c r="AR45" s="19"/>
    </row>
    <row r="46" ht="15.75" customHeight="1">
      <c r="A46" s="62" t="s">
        <v>97</v>
      </c>
      <c r="B46" s="62" t="s">
        <v>20</v>
      </c>
      <c r="C46" s="62">
        <v>19.0</v>
      </c>
      <c r="D46" s="297">
        <v>0.2521008403361344</v>
      </c>
      <c r="E46" s="62" t="s">
        <v>88</v>
      </c>
      <c r="F46" s="62" t="s">
        <v>88</v>
      </c>
      <c r="G46" s="274" t="s">
        <v>64</v>
      </c>
      <c r="H46" s="573">
        <f t="shared" si="1"/>
        <v>1.918562586</v>
      </c>
      <c r="I46" s="65" t="s">
        <v>16</v>
      </c>
      <c r="K46" s="19"/>
      <c r="L46" s="19"/>
      <c r="M46" s="71" t="s">
        <v>130</v>
      </c>
      <c r="N46" s="71" t="s">
        <v>12</v>
      </c>
      <c r="O46" s="71">
        <v>14.5</v>
      </c>
      <c r="P46" s="71">
        <v>0.3518518518518519</v>
      </c>
      <c r="Q46" s="71" t="s">
        <v>117</v>
      </c>
      <c r="R46" s="71" t="s">
        <v>117</v>
      </c>
      <c r="S46" s="71" t="s">
        <v>15</v>
      </c>
      <c r="T46" s="573">
        <f t="shared" si="2"/>
        <v>-2.581437414</v>
      </c>
      <c r="U46" s="72" t="s">
        <v>30</v>
      </c>
      <c r="W46" s="94"/>
      <c r="X46" s="131" t="s">
        <v>914</v>
      </c>
      <c r="Y46" s="601">
        <v>1.0</v>
      </c>
      <c r="Z46" s="602">
        <v>2.0</v>
      </c>
      <c r="AA46" s="94"/>
      <c r="AB46" s="94"/>
      <c r="AC46" s="94"/>
      <c r="AD46" s="94"/>
      <c r="AE46" s="605" t="s">
        <v>993</v>
      </c>
      <c r="AF46" s="232"/>
      <c r="AG46" s="94"/>
      <c r="AH46" s="94"/>
      <c r="AI46" s="94"/>
      <c r="AJ46" s="94"/>
      <c r="AK46" s="94"/>
      <c r="AL46" s="94"/>
      <c r="AM46" s="94"/>
      <c r="AN46" s="94"/>
      <c r="AO46" s="19"/>
      <c r="AP46" s="19"/>
      <c r="AQ46" s="19"/>
      <c r="AR46" s="19"/>
    </row>
    <row r="47" ht="15.75" customHeight="1">
      <c r="A47" s="62" t="s">
        <v>98</v>
      </c>
      <c r="B47" s="62" t="s">
        <v>12</v>
      </c>
      <c r="C47" s="62">
        <v>23.0</v>
      </c>
      <c r="D47" s="62">
        <v>0.4014598540145985</v>
      </c>
      <c r="E47" s="62" t="s">
        <v>88</v>
      </c>
      <c r="F47" s="62" t="s">
        <v>88</v>
      </c>
      <c r="G47" s="274" t="s">
        <v>64</v>
      </c>
      <c r="H47" s="573">
        <f t="shared" si="1"/>
        <v>5.918562586</v>
      </c>
      <c r="I47" s="65" t="s">
        <v>16</v>
      </c>
      <c r="K47" s="19"/>
      <c r="L47" s="19"/>
      <c r="M47" s="71" t="s">
        <v>131</v>
      </c>
      <c r="N47" s="71" t="s">
        <v>12</v>
      </c>
      <c r="O47" s="71">
        <v>15.1</v>
      </c>
      <c r="P47" s="71">
        <v>0.4487179487179487</v>
      </c>
      <c r="Q47" s="71" t="s">
        <v>117</v>
      </c>
      <c r="R47" s="71" t="s">
        <v>117</v>
      </c>
      <c r="S47" s="71" t="s">
        <v>15</v>
      </c>
      <c r="T47" s="573">
        <f t="shared" si="2"/>
        <v>-1.981437414</v>
      </c>
      <c r="U47" s="72" t="s">
        <v>30</v>
      </c>
      <c r="W47" s="94"/>
      <c r="X47" s="131" t="s">
        <v>915</v>
      </c>
      <c r="Y47" s="601">
        <v>36.0</v>
      </c>
      <c r="Z47" s="602">
        <v>36.0</v>
      </c>
      <c r="AA47" s="94"/>
      <c r="AB47" s="94"/>
      <c r="AC47" s="94"/>
      <c r="AD47" s="94"/>
      <c r="AE47" s="605" t="s">
        <v>993</v>
      </c>
      <c r="AF47" s="232"/>
      <c r="AG47" s="94"/>
      <c r="AH47" s="94"/>
      <c r="AI47" s="94"/>
      <c r="AJ47" s="94"/>
      <c r="AK47" s="305"/>
      <c r="AL47" s="305"/>
      <c r="AM47" s="305"/>
      <c r="AN47" s="94"/>
      <c r="AO47" s="19"/>
      <c r="AP47" s="19"/>
      <c r="AQ47" s="19"/>
      <c r="AR47" s="19"/>
    </row>
    <row r="48" ht="15.75" customHeight="1">
      <c r="A48" s="62" t="s">
        <v>99</v>
      </c>
      <c r="B48" s="62" t="s">
        <v>20</v>
      </c>
      <c r="C48" s="62">
        <v>24.0</v>
      </c>
      <c r="D48" s="297">
        <v>0.3548387096774194</v>
      </c>
      <c r="E48" s="62" t="s">
        <v>88</v>
      </c>
      <c r="F48" s="62" t="s">
        <v>88</v>
      </c>
      <c r="G48" s="274" t="s">
        <v>64</v>
      </c>
      <c r="H48" s="573">
        <f t="shared" si="1"/>
        <v>6.918562586</v>
      </c>
      <c r="I48" s="65" t="s">
        <v>16</v>
      </c>
      <c r="K48" s="19"/>
      <c r="L48" s="19"/>
      <c r="M48" s="71" t="s">
        <v>132</v>
      </c>
      <c r="N48" s="71" t="s">
        <v>12</v>
      </c>
      <c r="O48" s="71">
        <v>15.5</v>
      </c>
      <c r="P48" s="272">
        <v>0.6727272727272727</v>
      </c>
      <c r="Q48" s="71" t="s">
        <v>117</v>
      </c>
      <c r="R48" s="71" t="s">
        <v>117</v>
      </c>
      <c r="S48" s="71" t="s">
        <v>15</v>
      </c>
      <c r="T48" s="573">
        <f t="shared" si="2"/>
        <v>-1.581437414</v>
      </c>
      <c r="U48" s="72" t="s">
        <v>30</v>
      </c>
      <c r="W48" s="94"/>
      <c r="X48" s="131" t="s">
        <v>916</v>
      </c>
      <c r="Y48" s="601">
        <v>1163.6000000000001</v>
      </c>
      <c r="Z48" s="599">
        <v>339.5664924220009</v>
      </c>
      <c r="AA48" s="94"/>
      <c r="AB48" s="94"/>
      <c r="AC48" s="94"/>
      <c r="AD48" s="94"/>
      <c r="AE48" s="605" t="s">
        <v>993</v>
      </c>
      <c r="AF48" s="232"/>
      <c r="AG48" s="94"/>
      <c r="AH48" s="94"/>
      <c r="AI48" s="94"/>
      <c r="AJ48" s="94"/>
      <c r="AK48" s="94"/>
      <c r="AL48" s="94"/>
      <c r="AM48" s="94"/>
      <c r="AN48" s="94"/>
      <c r="AO48" s="19"/>
      <c r="AP48" s="19"/>
      <c r="AQ48" s="19"/>
      <c r="AR48" s="19"/>
    </row>
    <row r="49" ht="15.75" customHeight="1">
      <c r="A49" s="62" t="s">
        <v>100</v>
      </c>
      <c r="B49" s="62" t="s">
        <v>12</v>
      </c>
      <c r="C49" s="62">
        <v>24.0</v>
      </c>
      <c r="D49" s="62">
        <v>0.5161290322580645</v>
      </c>
      <c r="E49" s="62" t="s">
        <v>88</v>
      </c>
      <c r="F49" s="62" t="s">
        <v>88</v>
      </c>
      <c r="G49" s="274" t="s">
        <v>64</v>
      </c>
      <c r="H49" s="573">
        <f t="shared" si="1"/>
        <v>6.918562586</v>
      </c>
      <c r="I49" s="65" t="s">
        <v>16</v>
      </c>
      <c r="K49" s="19"/>
      <c r="L49" s="19"/>
      <c r="M49" s="71" t="s">
        <v>133</v>
      </c>
      <c r="N49" s="71" t="s">
        <v>20</v>
      </c>
      <c r="O49" s="71">
        <v>16.2</v>
      </c>
      <c r="P49" s="272">
        <v>0.5135135135135135</v>
      </c>
      <c r="Q49" s="71" t="s">
        <v>117</v>
      </c>
      <c r="R49" s="71" t="s">
        <v>117</v>
      </c>
      <c r="S49" s="71" t="s">
        <v>15</v>
      </c>
      <c r="T49" s="573">
        <f t="shared" si="2"/>
        <v>-0.8814374139</v>
      </c>
      <c r="U49" s="72" t="s">
        <v>30</v>
      </c>
      <c r="W49" s="94"/>
      <c r="X49" s="346" t="s">
        <v>917</v>
      </c>
      <c r="Y49" s="586">
        <v>60.0</v>
      </c>
      <c r="Z49" s="347">
        <v>28.0</v>
      </c>
      <c r="AA49" s="94"/>
      <c r="AB49" s="94"/>
      <c r="AC49" s="94"/>
      <c r="AD49" s="94"/>
      <c r="AE49" s="606" t="s">
        <v>994</v>
      </c>
      <c r="AF49" s="232"/>
      <c r="AG49" s="94"/>
      <c r="AH49" s="94"/>
      <c r="AI49" s="94"/>
      <c r="AJ49" s="94"/>
      <c r="AK49" s="94"/>
      <c r="AL49" s="94"/>
      <c r="AM49" s="94"/>
      <c r="AN49" s="94"/>
      <c r="AO49" s="19"/>
      <c r="AP49" s="19"/>
      <c r="AQ49" s="19"/>
      <c r="AR49" s="19"/>
    </row>
    <row r="50" ht="15.75" customHeight="1">
      <c r="A50" s="62" t="s">
        <v>101</v>
      </c>
      <c r="B50" s="62" t="s">
        <v>12</v>
      </c>
      <c r="C50" s="62">
        <v>30.0</v>
      </c>
      <c r="D50" s="62">
        <v>0.34375</v>
      </c>
      <c r="E50" s="62" t="s">
        <v>88</v>
      </c>
      <c r="F50" s="62" t="s">
        <v>88</v>
      </c>
      <c r="G50" s="274" t="s">
        <v>64</v>
      </c>
      <c r="H50" s="573">
        <f t="shared" si="1"/>
        <v>12.91856259</v>
      </c>
      <c r="I50" s="65" t="s">
        <v>16</v>
      </c>
      <c r="K50" s="19"/>
      <c r="L50" s="19"/>
      <c r="M50" s="71" t="s">
        <v>134</v>
      </c>
      <c r="N50" s="71" t="s">
        <v>20</v>
      </c>
      <c r="O50" s="71">
        <v>16.6</v>
      </c>
      <c r="P50" s="71">
        <v>0.4166666666666667</v>
      </c>
      <c r="Q50" s="71" t="s">
        <v>117</v>
      </c>
      <c r="R50" s="71" t="s">
        <v>117</v>
      </c>
      <c r="S50" s="71" t="s">
        <v>15</v>
      </c>
      <c r="T50" s="573">
        <f t="shared" si="2"/>
        <v>-0.4814374139</v>
      </c>
      <c r="U50" s="72" t="s">
        <v>30</v>
      </c>
      <c r="W50" s="94"/>
      <c r="X50" s="94"/>
      <c r="Y50" s="94">
        <v>2.365308120162187E-34</v>
      </c>
      <c r="Z50" s="94">
        <v>2.365308120162187E-34</v>
      </c>
      <c r="AA50" s="94"/>
      <c r="AB50" s="94"/>
      <c r="AC50" s="94"/>
      <c r="AD50" s="94"/>
      <c r="AE50" s="94"/>
      <c r="AF50" s="94"/>
      <c r="AG50" s="94"/>
      <c r="AH50" s="94"/>
      <c r="AI50" s="94"/>
      <c r="AJ50" s="607"/>
      <c r="AK50" s="607"/>
      <c r="AL50" s="607"/>
      <c r="AM50" s="607"/>
      <c r="AN50" s="607"/>
      <c r="AO50" s="19"/>
      <c r="AP50" s="19"/>
      <c r="AQ50" s="19"/>
      <c r="AR50" s="19"/>
    </row>
    <row r="51" ht="15.75" customHeight="1">
      <c r="A51" s="62" t="s">
        <v>102</v>
      </c>
      <c r="B51" s="62" t="s">
        <v>20</v>
      </c>
      <c r="C51" s="62">
        <v>32.0</v>
      </c>
      <c r="D51" s="62">
        <v>0.4646464646464646</v>
      </c>
      <c r="E51" s="62" t="s">
        <v>88</v>
      </c>
      <c r="F51" s="62" t="s">
        <v>88</v>
      </c>
      <c r="G51" s="274" t="s">
        <v>64</v>
      </c>
      <c r="H51" s="573">
        <f t="shared" si="1"/>
        <v>14.91856259</v>
      </c>
      <c r="I51" s="65" t="s">
        <v>16</v>
      </c>
      <c r="K51" s="19"/>
      <c r="L51" s="19"/>
      <c r="M51" s="71" t="s">
        <v>135</v>
      </c>
      <c r="N51" s="71" t="s">
        <v>12</v>
      </c>
      <c r="O51" s="71">
        <v>17.0</v>
      </c>
      <c r="P51" s="71">
        <v>0.3693693693693694</v>
      </c>
      <c r="Q51" s="71" t="s">
        <v>117</v>
      </c>
      <c r="R51" s="71" t="s">
        <v>118</v>
      </c>
      <c r="S51" s="71" t="s">
        <v>15</v>
      </c>
      <c r="T51" s="573">
        <f t="shared" si="2"/>
        <v>-0.08143741389</v>
      </c>
      <c r="U51" s="72" t="s">
        <v>30</v>
      </c>
      <c r="W51" s="94"/>
      <c r="X51" s="94"/>
      <c r="Y51" s="94"/>
      <c r="Z51" s="94"/>
      <c r="AA51" s="94"/>
      <c r="AB51" s="608"/>
      <c r="AC51" s="232"/>
      <c r="AD51" s="94"/>
      <c r="AE51" s="94"/>
      <c r="AF51" s="94"/>
      <c r="AG51" s="94"/>
      <c r="AH51" s="94"/>
      <c r="AI51" s="94"/>
      <c r="AJ51" s="607"/>
      <c r="AK51" s="607"/>
      <c r="AL51" s="607"/>
      <c r="AM51" s="607"/>
      <c r="AN51" s="607"/>
      <c r="AO51" s="19"/>
      <c r="AP51" s="19"/>
      <c r="AQ51" s="19"/>
      <c r="AR51" s="19"/>
    </row>
    <row r="52" ht="15.75" customHeight="1">
      <c r="A52" s="62" t="s">
        <v>103</v>
      </c>
      <c r="B52" s="62" t="s">
        <v>12</v>
      </c>
      <c r="C52" s="62">
        <v>32.0</v>
      </c>
      <c r="D52" s="62">
        <v>0.2282608695652174</v>
      </c>
      <c r="E52" s="62" t="s">
        <v>88</v>
      </c>
      <c r="F52" s="62" t="s">
        <v>88</v>
      </c>
      <c r="G52" s="274" t="s">
        <v>64</v>
      </c>
      <c r="H52" s="573">
        <f t="shared" si="1"/>
        <v>14.91856259</v>
      </c>
      <c r="I52" s="65" t="s">
        <v>16</v>
      </c>
      <c r="K52" s="19"/>
      <c r="L52" s="19"/>
      <c r="M52" s="71" t="s">
        <v>136</v>
      </c>
      <c r="N52" s="71" t="s">
        <v>20</v>
      </c>
      <c r="O52" s="71">
        <v>20.0</v>
      </c>
      <c r="P52" s="71">
        <v>0.3953488372093023</v>
      </c>
      <c r="Q52" s="71" t="s">
        <v>117</v>
      </c>
      <c r="R52" s="71" t="s">
        <v>118</v>
      </c>
      <c r="S52" s="71" t="s">
        <v>15</v>
      </c>
      <c r="T52" s="573">
        <f t="shared" si="2"/>
        <v>2.918562586</v>
      </c>
      <c r="U52" s="72" t="s">
        <v>30</v>
      </c>
      <c r="W52" s="94"/>
      <c r="X52" s="94"/>
      <c r="Y52" s="305"/>
      <c r="Z52" s="305"/>
      <c r="AA52" s="94"/>
      <c r="AB52" s="253"/>
      <c r="AC52" s="232"/>
      <c r="AD52" s="94"/>
      <c r="AE52" s="94"/>
      <c r="AF52" s="94"/>
      <c r="AG52" s="94"/>
      <c r="AH52" s="94"/>
      <c r="AI52" s="94"/>
      <c r="AJ52" s="607"/>
      <c r="AK52" s="607"/>
      <c r="AL52" s="607"/>
      <c r="AM52" s="607"/>
      <c r="AN52" s="607"/>
      <c r="AO52" s="19"/>
      <c r="AP52" s="19"/>
      <c r="AQ52" s="19"/>
      <c r="AR52" s="19"/>
    </row>
    <row r="53" ht="15.75" customHeight="1">
      <c r="A53" s="8" t="s">
        <v>112</v>
      </c>
      <c r="B53" s="12" t="s">
        <v>12</v>
      </c>
      <c r="C53" s="12">
        <v>18.0</v>
      </c>
      <c r="D53" s="12">
        <v>0.45714285714285713</v>
      </c>
      <c r="E53" s="12" t="s">
        <v>113</v>
      </c>
      <c r="F53" s="12" t="s">
        <v>14</v>
      </c>
      <c r="G53" s="258" t="s">
        <v>15</v>
      </c>
      <c r="H53" s="573">
        <f t="shared" si="1"/>
        <v>0.9185625861</v>
      </c>
      <c r="I53" s="14" t="s">
        <v>16</v>
      </c>
      <c r="K53" s="19"/>
      <c r="L53" s="19"/>
      <c r="M53" s="71" t="s">
        <v>137</v>
      </c>
      <c r="N53" s="71" t="s">
        <v>20</v>
      </c>
      <c r="O53" s="71">
        <v>20.2</v>
      </c>
      <c r="P53" s="71">
        <v>0.5111111111111111</v>
      </c>
      <c r="Q53" s="71" t="s">
        <v>117</v>
      </c>
      <c r="R53" s="71" t="s">
        <v>117</v>
      </c>
      <c r="S53" s="71" t="s">
        <v>15</v>
      </c>
      <c r="T53" s="573">
        <f t="shared" si="2"/>
        <v>3.118562586</v>
      </c>
      <c r="U53" s="72" t="s">
        <v>30</v>
      </c>
      <c r="W53" s="94"/>
      <c r="X53" s="94"/>
      <c r="Y53" s="94"/>
      <c r="Z53" s="94"/>
      <c r="AA53" s="94"/>
      <c r="AB53" s="240"/>
      <c r="AC53" s="240"/>
      <c r="AD53" s="94"/>
      <c r="AE53" s="94"/>
      <c r="AF53" s="94"/>
      <c r="AG53" s="94"/>
      <c r="AH53" s="94"/>
      <c r="AI53" s="94"/>
      <c r="AJ53" s="607"/>
      <c r="AK53" s="607"/>
      <c r="AL53" s="607"/>
      <c r="AM53" s="607"/>
      <c r="AN53" s="607"/>
      <c r="AO53" s="19"/>
      <c r="AP53" s="19"/>
      <c r="AQ53" s="19"/>
      <c r="AR53" s="19"/>
    </row>
    <row r="54" ht="15.75" customHeight="1">
      <c r="A54" s="8" t="s">
        <v>114</v>
      </c>
      <c r="B54" s="12" t="s">
        <v>20</v>
      </c>
      <c r="C54" s="12">
        <v>24.0</v>
      </c>
      <c r="D54" s="260">
        <v>0.409395973</v>
      </c>
      <c r="E54" s="12" t="s">
        <v>113</v>
      </c>
      <c r="F54" s="12" t="s">
        <v>14</v>
      </c>
      <c r="G54" s="258" t="s">
        <v>15</v>
      </c>
      <c r="H54" s="573">
        <f t="shared" si="1"/>
        <v>6.918562586</v>
      </c>
      <c r="I54" s="14" t="s">
        <v>16</v>
      </c>
      <c r="K54" s="19"/>
      <c r="L54" s="19"/>
      <c r="M54" s="71" t="s">
        <v>138</v>
      </c>
      <c r="N54" s="71" t="s">
        <v>20</v>
      </c>
      <c r="O54" s="71">
        <v>23.5</v>
      </c>
      <c r="P54" s="71">
        <v>0.5434782608695652</v>
      </c>
      <c r="Q54" s="71" t="s">
        <v>117</v>
      </c>
      <c r="R54" s="71" t="s">
        <v>117</v>
      </c>
      <c r="S54" s="71" t="s">
        <v>15</v>
      </c>
      <c r="T54" s="573">
        <f t="shared" si="2"/>
        <v>6.418562586</v>
      </c>
      <c r="U54" s="72" t="s">
        <v>30</v>
      </c>
      <c r="W54" s="94"/>
      <c r="X54" s="94"/>
      <c r="Y54" s="305"/>
      <c r="Z54" s="305"/>
      <c r="AA54" s="94"/>
      <c r="AB54" s="94"/>
      <c r="AC54" s="94"/>
      <c r="AD54" s="94"/>
      <c r="AE54" s="94"/>
      <c r="AF54" s="94"/>
      <c r="AG54" s="94"/>
      <c r="AH54" s="94"/>
      <c r="AI54" s="94"/>
      <c r="AJ54" s="607"/>
      <c r="AK54" s="607"/>
      <c r="AL54" s="607"/>
      <c r="AM54" s="607"/>
      <c r="AN54" s="607"/>
      <c r="AO54" s="19"/>
      <c r="AP54" s="19"/>
      <c r="AQ54" s="19"/>
      <c r="AR54" s="19"/>
    </row>
    <row r="55" ht="15.75" customHeight="1">
      <c r="A55" s="8" t="s">
        <v>115</v>
      </c>
      <c r="B55" s="12" t="s">
        <v>12</v>
      </c>
      <c r="C55" s="12">
        <v>26.0</v>
      </c>
      <c r="D55" s="12">
        <v>0.6240601503759399</v>
      </c>
      <c r="E55" s="12" t="s">
        <v>113</v>
      </c>
      <c r="F55" s="12" t="s">
        <v>14</v>
      </c>
      <c r="G55" s="258" t="s">
        <v>15</v>
      </c>
      <c r="H55" s="573">
        <f t="shared" si="1"/>
        <v>8.918562586</v>
      </c>
      <c r="I55" s="14" t="s">
        <v>16</v>
      </c>
      <c r="K55" s="19"/>
      <c r="L55" s="19"/>
      <c r="M55" s="71" t="s">
        <v>139</v>
      </c>
      <c r="N55" s="71" t="s">
        <v>20</v>
      </c>
      <c r="O55" s="71">
        <v>26.0</v>
      </c>
      <c r="P55" s="272">
        <v>0.6162790697674418</v>
      </c>
      <c r="Q55" s="71" t="s">
        <v>117</v>
      </c>
      <c r="R55" s="71" t="s">
        <v>118</v>
      </c>
      <c r="S55" s="71" t="s">
        <v>15</v>
      </c>
      <c r="T55" s="573">
        <f t="shared" si="2"/>
        <v>8.918562586</v>
      </c>
      <c r="U55" s="72" t="s">
        <v>30</v>
      </c>
      <c r="W55" s="94"/>
      <c r="X55" s="94"/>
      <c r="Y55" s="94"/>
      <c r="Z55" s="94"/>
      <c r="AA55" s="94"/>
      <c r="AB55" s="94"/>
      <c r="AC55" s="94"/>
      <c r="AD55" s="94"/>
      <c r="AE55" s="94"/>
      <c r="AF55" s="94"/>
      <c r="AG55" s="94"/>
      <c r="AH55" s="94"/>
      <c r="AI55" s="94"/>
      <c r="AJ55" s="607"/>
      <c r="AK55" s="607"/>
      <c r="AL55" s="607"/>
      <c r="AM55" s="607"/>
      <c r="AN55" s="607"/>
      <c r="AO55" s="19"/>
      <c r="AP55" s="19"/>
      <c r="AQ55" s="19"/>
      <c r="AR55" s="19"/>
    </row>
    <row r="56" ht="15.75" customHeight="1">
      <c r="A56" s="71" t="s">
        <v>116</v>
      </c>
      <c r="B56" s="71" t="s">
        <v>20</v>
      </c>
      <c r="C56" s="71">
        <v>1.0</v>
      </c>
      <c r="D56" s="71">
        <v>0.05882352941176471</v>
      </c>
      <c r="E56" s="71" t="s">
        <v>117</v>
      </c>
      <c r="F56" s="71" t="s">
        <v>118</v>
      </c>
      <c r="G56" s="71" t="s">
        <v>15</v>
      </c>
      <c r="H56" s="573">
        <f t="shared" si="1"/>
        <v>-16.08143741</v>
      </c>
      <c r="I56" s="72" t="s">
        <v>30</v>
      </c>
      <c r="K56" s="19"/>
      <c r="L56" s="19"/>
      <c r="M56" s="71" t="s">
        <v>140</v>
      </c>
      <c r="N56" s="71" t="s">
        <v>12</v>
      </c>
      <c r="O56" s="71">
        <v>26.1</v>
      </c>
      <c r="P56" s="71">
        <v>0.7301587301587301</v>
      </c>
      <c r="Q56" s="71" t="s">
        <v>117</v>
      </c>
      <c r="R56" s="71" t="s">
        <v>117</v>
      </c>
      <c r="S56" s="71" t="s">
        <v>15</v>
      </c>
      <c r="T56" s="573">
        <f t="shared" si="2"/>
        <v>9.018562586</v>
      </c>
      <c r="U56" s="72" t="s">
        <v>30</v>
      </c>
      <c r="W56" s="94"/>
      <c r="X56" s="94"/>
      <c r="Y56" s="94"/>
      <c r="Z56" s="94"/>
      <c r="AA56" s="94"/>
      <c r="AB56" s="94"/>
      <c r="AC56" s="94"/>
      <c r="AD56" s="94"/>
      <c r="AE56" s="94"/>
      <c r="AF56" s="94"/>
      <c r="AG56" s="94"/>
      <c r="AH56" s="94"/>
      <c r="AI56" s="94"/>
      <c r="AJ56" s="607"/>
      <c r="AK56" s="607"/>
      <c r="AL56" s="607"/>
      <c r="AM56" s="607"/>
      <c r="AN56" s="607"/>
      <c r="AO56" s="19"/>
      <c r="AP56" s="19"/>
      <c r="AQ56" s="19"/>
      <c r="AR56" s="19"/>
    </row>
    <row r="57" ht="15.75" customHeight="1">
      <c r="A57" s="71" t="s">
        <v>119</v>
      </c>
      <c r="B57" s="71" t="s">
        <v>12</v>
      </c>
      <c r="C57" s="71">
        <v>4.0</v>
      </c>
      <c r="D57" s="71">
        <v>0.1</v>
      </c>
      <c r="E57" s="71" t="s">
        <v>117</v>
      </c>
      <c r="F57" s="71" t="s">
        <v>118</v>
      </c>
      <c r="G57" s="71" t="s">
        <v>15</v>
      </c>
      <c r="H57" s="573">
        <f t="shared" si="1"/>
        <v>-13.08143741</v>
      </c>
      <c r="I57" s="72" t="s">
        <v>30</v>
      </c>
      <c r="K57" s="19"/>
      <c r="L57" s="19"/>
      <c r="M57" s="71" t="s">
        <v>141</v>
      </c>
      <c r="N57" s="71" t="s">
        <v>12</v>
      </c>
      <c r="O57" s="71">
        <v>26.3</v>
      </c>
      <c r="P57" s="71">
        <v>0.72</v>
      </c>
      <c r="Q57" s="71" t="s">
        <v>117</v>
      </c>
      <c r="R57" s="71" t="s">
        <v>117</v>
      </c>
      <c r="S57" s="71" t="s">
        <v>15</v>
      </c>
      <c r="T57" s="573">
        <f t="shared" si="2"/>
        <v>9.218562586</v>
      </c>
      <c r="U57" s="72" t="s">
        <v>30</v>
      </c>
      <c r="W57" s="94"/>
      <c r="X57" s="94"/>
      <c r="Y57" s="94"/>
      <c r="Z57" s="94"/>
      <c r="AA57" s="94"/>
      <c r="AB57" s="240"/>
      <c r="AC57" s="240"/>
      <c r="AD57" s="94"/>
      <c r="AE57" s="94"/>
      <c r="AF57" s="94"/>
      <c r="AG57" s="94"/>
      <c r="AH57" s="94"/>
      <c r="AI57" s="94"/>
      <c r="AJ57" s="607"/>
      <c r="AK57" s="607"/>
      <c r="AL57" s="607"/>
      <c r="AM57" s="607"/>
      <c r="AN57" s="607"/>
      <c r="AO57" s="19"/>
      <c r="AP57" s="19"/>
      <c r="AQ57" s="19"/>
      <c r="AR57" s="19"/>
    </row>
    <row r="58" ht="15.75" customHeight="1">
      <c r="A58" s="71" t="s">
        <v>120</v>
      </c>
      <c r="B58" s="71" t="s">
        <v>12</v>
      </c>
      <c r="C58" s="71">
        <v>4.0</v>
      </c>
      <c r="D58" s="71">
        <v>0.1948051948051948</v>
      </c>
      <c r="E58" s="71" t="s">
        <v>117</v>
      </c>
      <c r="F58" s="71" t="s">
        <v>118</v>
      </c>
      <c r="G58" s="71" t="s">
        <v>15</v>
      </c>
      <c r="H58" s="573">
        <f t="shared" si="1"/>
        <v>-13.08143741</v>
      </c>
      <c r="I58" s="72" t="s">
        <v>30</v>
      </c>
      <c r="K58" s="19"/>
      <c r="L58" s="19"/>
      <c r="M58" s="71" t="s">
        <v>142</v>
      </c>
      <c r="N58" s="71" t="s">
        <v>20</v>
      </c>
      <c r="O58" s="71">
        <v>27.6</v>
      </c>
      <c r="P58" s="272">
        <v>0.5538461538461539</v>
      </c>
      <c r="Q58" s="71" t="s">
        <v>117</v>
      </c>
      <c r="R58" s="71" t="s">
        <v>117</v>
      </c>
      <c r="S58" s="71" t="s">
        <v>15</v>
      </c>
      <c r="T58" s="573">
        <f t="shared" si="2"/>
        <v>10.51856259</v>
      </c>
      <c r="U58" s="72" t="s">
        <v>30</v>
      </c>
      <c r="W58" s="94"/>
      <c r="X58" s="94"/>
      <c r="Y58" s="94"/>
      <c r="Z58" s="94"/>
      <c r="AA58" s="94"/>
      <c r="AB58" s="240"/>
      <c r="AC58" s="240"/>
      <c r="AD58" s="94"/>
      <c r="AE58" s="94"/>
      <c r="AF58" s="94"/>
      <c r="AG58" s="94"/>
      <c r="AH58" s="94"/>
      <c r="AI58" s="94"/>
      <c r="AJ58" s="607"/>
      <c r="AK58" s="607"/>
      <c r="AL58" s="607"/>
      <c r="AM58" s="607"/>
      <c r="AN58" s="607"/>
      <c r="AO58" s="19"/>
      <c r="AP58" s="19"/>
      <c r="AQ58" s="19"/>
      <c r="AR58" s="19"/>
    </row>
    <row r="59" ht="15.75" customHeight="1">
      <c r="A59" s="71" t="s">
        <v>121</v>
      </c>
      <c r="B59" s="71" t="s">
        <v>12</v>
      </c>
      <c r="C59" s="71">
        <v>7.9</v>
      </c>
      <c r="D59" s="71">
        <v>0.3181818181818182</v>
      </c>
      <c r="E59" s="71" t="s">
        <v>117</v>
      </c>
      <c r="F59" s="71" t="s">
        <v>117</v>
      </c>
      <c r="G59" s="71" t="s">
        <v>15</v>
      </c>
      <c r="H59" s="573">
        <f t="shared" si="1"/>
        <v>-9.181437414</v>
      </c>
      <c r="I59" s="72" t="s">
        <v>30</v>
      </c>
      <c r="K59" s="19"/>
      <c r="L59" s="19"/>
      <c r="M59" s="71" t="s">
        <v>143</v>
      </c>
      <c r="N59" s="71" t="s">
        <v>12</v>
      </c>
      <c r="O59" s="71">
        <v>29.1</v>
      </c>
      <c r="P59" s="71">
        <v>0.6260869565217392</v>
      </c>
      <c r="Q59" s="71" t="s">
        <v>117</v>
      </c>
      <c r="R59" s="71" t="s">
        <v>117</v>
      </c>
      <c r="S59" s="71" t="s">
        <v>15</v>
      </c>
      <c r="T59" s="573">
        <f t="shared" si="2"/>
        <v>12.01856259</v>
      </c>
      <c r="U59" s="72" t="s">
        <v>30</v>
      </c>
      <c r="W59" s="94"/>
      <c r="X59" s="94"/>
      <c r="Y59" s="94"/>
      <c r="Z59" s="94"/>
      <c r="AA59" s="94"/>
      <c r="AB59" s="94"/>
      <c r="AC59" s="94"/>
      <c r="AD59" s="94"/>
      <c r="AE59" s="94"/>
      <c r="AF59" s="94"/>
      <c r="AG59" s="94"/>
      <c r="AH59" s="94"/>
      <c r="AI59" s="94"/>
      <c r="AJ59" s="607"/>
      <c r="AK59" s="607"/>
      <c r="AL59" s="607"/>
      <c r="AM59" s="607"/>
      <c r="AN59" s="607"/>
      <c r="AO59" s="19"/>
      <c r="AP59" s="19"/>
      <c r="AQ59" s="19"/>
      <c r="AR59" s="19"/>
    </row>
    <row r="60" ht="15.75" customHeight="1">
      <c r="A60" s="71" t="s">
        <v>122</v>
      </c>
      <c r="B60" s="71" t="s">
        <v>12</v>
      </c>
      <c r="C60" s="71">
        <v>8.0</v>
      </c>
      <c r="D60" s="71">
        <v>0.2236842105263158</v>
      </c>
      <c r="E60" s="71" t="s">
        <v>117</v>
      </c>
      <c r="F60" s="71" t="s">
        <v>118</v>
      </c>
      <c r="G60" s="71" t="s">
        <v>15</v>
      </c>
      <c r="H60" s="573">
        <f t="shared" si="1"/>
        <v>-9.081437414</v>
      </c>
      <c r="I60" s="72" t="s">
        <v>30</v>
      </c>
      <c r="K60" s="19"/>
      <c r="L60" s="19"/>
      <c r="M60" s="71" t="s">
        <v>144</v>
      </c>
      <c r="N60" s="71" t="s">
        <v>20</v>
      </c>
      <c r="O60" s="71">
        <v>32.5</v>
      </c>
      <c r="P60" s="71">
        <v>0.6324786324786325</v>
      </c>
      <c r="Q60" s="71" t="s">
        <v>117</v>
      </c>
      <c r="R60" s="71" t="s">
        <v>117</v>
      </c>
      <c r="S60" s="71" t="s">
        <v>15</v>
      </c>
      <c r="T60" s="573">
        <f t="shared" si="2"/>
        <v>15.41856259</v>
      </c>
      <c r="U60" s="72" t="s">
        <v>30</v>
      </c>
      <c r="W60" s="94"/>
      <c r="X60" s="94"/>
      <c r="Y60" s="94"/>
      <c r="Z60" s="94"/>
      <c r="AA60" s="94"/>
      <c r="AB60" s="94"/>
      <c r="AC60" s="94"/>
      <c r="AD60" s="94"/>
      <c r="AE60" s="94"/>
      <c r="AF60" s="94"/>
      <c r="AG60" s="94"/>
      <c r="AH60" s="94"/>
      <c r="AI60" s="94"/>
      <c r="AJ60" s="607"/>
      <c r="AK60" s="607"/>
      <c r="AL60" s="607"/>
      <c r="AM60" s="607"/>
      <c r="AN60" s="607"/>
      <c r="AO60" s="19"/>
      <c r="AP60" s="19"/>
      <c r="AQ60" s="19"/>
      <c r="AR60" s="19"/>
    </row>
    <row r="61" ht="15.75" customHeight="1">
      <c r="A61" s="71" t="s">
        <v>123</v>
      </c>
      <c r="B61" s="71" t="s">
        <v>20</v>
      </c>
      <c r="C61" s="71">
        <v>9.0</v>
      </c>
      <c r="D61" s="71">
        <v>0.06862745098039216</v>
      </c>
      <c r="E61" s="71" t="s">
        <v>117</v>
      </c>
      <c r="F61" s="71" t="s">
        <v>118</v>
      </c>
      <c r="G61" s="71" t="s">
        <v>15</v>
      </c>
      <c r="H61" s="573">
        <f t="shared" si="1"/>
        <v>-8.081437414</v>
      </c>
      <c r="I61" s="72" t="s">
        <v>30</v>
      </c>
      <c r="K61" s="19"/>
      <c r="L61" s="19"/>
      <c r="M61" s="71" t="s">
        <v>145</v>
      </c>
      <c r="N61" s="71" t="s">
        <v>20</v>
      </c>
      <c r="O61" s="71">
        <v>34.9</v>
      </c>
      <c r="P61" s="71">
        <v>0.5125</v>
      </c>
      <c r="Q61" s="71" t="s">
        <v>117</v>
      </c>
      <c r="R61" s="71" t="s">
        <v>117</v>
      </c>
      <c r="S61" s="71" t="s">
        <v>15</v>
      </c>
      <c r="T61" s="573">
        <f t="shared" si="2"/>
        <v>17.81856259</v>
      </c>
      <c r="U61" s="72" t="s">
        <v>30</v>
      </c>
      <c r="W61" s="94"/>
      <c r="X61" s="94"/>
      <c r="Y61" s="94"/>
      <c r="Z61" s="94"/>
      <c r="AA61" s="94"/>
      <c r="AB61" s="94"/>
      <c r="AC61" s="94"/>
      <c r="AD61" s="94"/>
      <c r="AE61" s="94"/>
      <c r="AF61" s="94"/>
      <c r="AG61" s="94"/>
      <c r="AH61" s="94"/>
      <c r="AI61" s="94"/>
      <c r="AJ61" s="607"/>
      <c r="AK61" s="607"/>
      <c r="AL61" s="607"/>
      <c r="AM61" s="607"/>
      <c r="AN61" s="607"/>
      <c r="AO61" s="19"/>
      <c r="AP61" s="19"/>
      <c r="AQ61" s="19"/>
      <c r="AR61" s="19"/>
    </row>
    <row r="62" ht="15.75" customHeight="1">
      <c r="A62" s="71" t="s">
        <v>124</v>
      </c>
      <c r="B62" s="71" t="s">
        <v>12</v>
      </c>
      <c r="C62" s="71">
        <v>9.0</v>
      </c>
      <c r="D62" s="71">
        <v>0.5494505494505495</v>
      </c>
      <c r="E62" s="71" t="s">
        <v>117</v>
      </c>
      <c r="F62" s="71" t="s">
        <v>117</v>
      </c>
      <c r="G62" s="71" t="s">
        <v>15</v>
      </c>
      <c r="H62" s="573">
        <f t="shared" si="1"/>
        <v>-8.081437414</v>
      </c>
      <c r="I62" s="72" t="s">
        <v>30</v>
      </c>
      <c r="K62" s="19"/>
      <c r="L62" s="19"/>
      <c r="M62" s="71" t="s">
        <v>146</v>
      </c>
      <c r="N62" s="71" t="s">
        <v>12</v>
      </c>
      <c r="O62" s="71">
        <v>36.0</v>
      </c>
      <c r="P62" s="71">
        <v>0.5777777777777777</v>
      </c>
      <c r="Q62" s="71" t="s">
        <v>117</v>
      </c>
      <c r="R62" s="71" t="s">
        <v>118</v>
      </c>
      <c r="S62" s="71" t="s">
        <v>15</v>
      </c>
      <c r="T62" s="573">
        <f t="shared" si="2"/>
        <v>18.91856259</v>
      </c>
      <c r="U62" s="72" t="s">
        <v>30</v>
      </c>
      <c r="W62" s="94"/>
      <c r="X62" s="94"/>
      <c r="Y62" s="94"/>
      <c r="Z62" s="94"/>
      <c r="AA62" s="94"/>
      <c r="AB62" s="94"/>
      <c r="AC62" s="94"/>
      <c r="AD62" s="94"/>
      <c r="AE62" s="94"/>
      <c r="AF62" s="94"/>
      <c r="AG62" s="94"/>
      <c r="AH62" s="94"/>
      <c r="AI62" s="94"/>
      <c r="AJ62" s="607"/>
      <c r="AK62" s="607"/>
      <c r="AL62" s="607"/>
      <c r="AM62" s="607"/>
      <c r="AN62" s="607"/>
      <c r="AO62" s="19"/>
      <c r="AP62" s="19"/>
      <c r="AQ62" s="19"/>
      <c r="AR62" s="19"/>
    </row>
    <row r="63" ht="15.75" customHeight="1">
      <c r="A63" s="71" t="s">
        <v>125</v>
      </c>
      <c r="B63" s="71" t="s">
        <v>20</v>
      </c>
      <c r="C63" s="71">
        <v>9.2</v>
      </c>
      <c r="D63" s="71">
        <v>0.3780487804878049</v>
      </c>
      <c r="E63" s="71" t="s">
        <v>117</v>
      </c>
      <c r="F63" s="71" t="s">
        <v>117</v>
      </c>
      <c r="G63" s="71" t="s">
        <v>15</v>
      </c>
      <c r="H63" s="573">
        <f t="shared" si="1"/>
        <v>-7.881437414</v>
      </c>
      <c r="I63" s="72" t="s">
        <v>30</v>
      </c>
      <c r="K63" s="19"/>
      <c r="L63" s="19"/>
      <c r="M63" s="19"/>
      <c r="N63" s="19"/>
      <c r="O63" s="19"/>
      <c r="P63" s="19"/>
      <c r="Q63" s="19"/>
      <c r="R63" s="19"/>
      <c r="S63" s="19"/>
      <c r="T63" s="19"/>
      <c r="W63" s="94"/>
      <c r="X63" s="94"/>
      <c r="Y63" s="94"/>
      <c r="Z63" s="94"/>
      <c r="AA63" s="94"/>
      <c r="AB63" s="94"/>
      <c r="AC63" s="94"/>
      <c r="AD63" s="94"/>
      <c r="AE63" s="94"/>
      <c r="AF63" s="94"/>
      <c r="AG63" s="94"/>
      <c r="AH63" s="94"/>
      <c r="AI63" s="94"/>
      <c r="AJ63" s="607"/>
      <c r="AK63" s="607"/>
      <c r="AL63" s="607"/>
      <c r="AM63" s="607"/>
      <c r="AN63" s="607"/>
      <c r="AO63" s="19"/>
      <c r="AP63" s="19"/>
      <c r="AQ63" s="19"/>
      <c r="AR63" s="19"/>
    </row>
    <row r="64" ht="15.75" customHeight="1">
      <c r="A64" s="71" t="s">
        <v>126</v>
      </c>
      <c r="B64" s="71" t="s">
        <v>12</v>
      </c>
      <c r="C64" s="71">
        <v>12.6</v>
      </c>
      <c r="D64" s="71">
        <v>0.35</v>
      </c>
      <c r="E64" s="71" t="s">
        <v>117</v>
      </c>
      <c r="F64" s="71" t="s">
        <v>117</v>
      </c>
      <c r="G64" s="71" t="s">
        <v>15</v>
      </c>
      <c r="H64" s="573">
        <f t="shared" si="1"/>
        <v>-4.481437414</v>
      </c>
      <c r="I64" s="72" t="s">
        <v>30</v>
      </c>
      <c r="K64" s="19"/>
      <c r="L64" s="19"/>
      <c r="M64" s="19"/>
      <c r="N64" s="19"/>
      <c r="O64" s="19"/>
      <c r="P64" s="19"/>
      <c r="Q64" s="19"/>
      <c r="R64" s="19"/>
      <c r="S64" s="19"/>
      <c r="T64" s="19"/>
      <c r="W64" s="94"/>
      <c r="X64" s="94"/>
      <c r="Y64" s="94"/>
      <c r="Z64" s="94"/>
      <c r="AA64" s="94"/>
      <c r="AB64" s="94"/>
      <c r="AC64" s="94"/>
      <c r="AD64" s="94"/>
      <c r="AE64" s="94"/>
      <c r="AF64" s="94"/>
      <c r="AG64" s="94"/>
      <c r="AH64" s="94"/>
      <c r="AI64" s="94"/>
      <c r="AJ64" s="607"/>
      <c r="AK64" s="607"/>
      <c r="AL64" s="607"/>
      <c r="AM64" s="607"/>
      <c r="AN64" s="607"/>
      <c r="AO64" s="19"/>
      <c r="AP64" s="19"/>
      <c r="AQ64" s="19"/>
      <c r="AR64" s="19"/>
    </row>
    <row r="65" ht="15.75" customHeight="1">
      <c r="A65" s="71" t="s">
        <v>127</v>
      </c>
      <c r="B65" s="71" t="s">
        <v>20</v>
      </c>
      <c r="C65" s="71">
        <v>13.0</v>
      </c>
      <c r="D65" s="71">
        <v>0.2022471910112359</v>
      </c>
      <c r="E65" s="71" t="s">
        <v>117</v>
      </c>
      <c r="F65" s="71" t="s">
        <v>118</v>
      </c>
      <c r="G65" s="71" t="s">
        <v>15</v>
      </c>
      <c r="H65" s="573">
        <f t="shared" si="1"/>
        <v>-4.081437414</v>
      </c>
      <c r="I65" s="72" t="s">
        <v>30</v>
      </c>
      <c r="K65" s="19"/>
      <c r="L65" s="19"/>
      <c r="M65" s="19"/>
      <c r="N65" s="19"/>
      <c r="O65" s="19"/>
      <c r="P65" s="19"/>
      <c r="Q65" s="19"/>
      <c r="R65" s="19"/>
      <c r="S65" s="19"/>
      <c r="T65" s="19"/>
      <c r="W65" s="94"/>
      <c r="X65" s="94"/>
      <c r="Y65" s="94"/>
      <c r="Z65" s="94"/>
      <c r="AA65" s="94"/>
      <c r="AB65" s="240"/>
      <c r="AC65" s="240"/>
      <c r="AD65" s="94"/>
      <c r="AE65" s="94"/>
      <c r="AF65" s="94"/>
      <c r="AG65" s="94"/>
      <c r="AH65" s="94"/>
      <c r="AI65" s="94"/>
      <c r="AJ65" s="607"/>
      <c r="AK65" s="607"/>
      <c r="AL65" s="607"/>
      <c r="AM65" s="607"/>
      <c r="AN65" s="607"/>
      <c r="AO65" s="19"/>
      <c r="AP65" s="19"/>
      <c r="AQ65" s="19"/>
      <c r="AR65" s="19"/>
    </row>
    <row r="66" ht="15.75" customHeight="1">
      <c r="A66" s="71" t="s">
        <v>128</v>
      </c>
      <c r="B66" s="71" t="s">
        <v>12</v>
      </c>
      <c r="C66" s="71">
        <v>13.1</v>
      </c>
      <c r="D66" s="71">
        <v>0.4507042253521127</v>
      </c>
      <c r="E66" s="71" t="s">
        <v>117</v>
      </c>
      <c r="F66" s="71" t="s">
        <v>117</v>
      </c>
      <c r="G66" s="71" t="s">
        <v>15</v>
      </c>
      <c r="H66" s="573">
        <f t="shared" si="1"/>
        <v>-3.981437414</v>
      </c>
      <c r="I66" s="72" t="s">
        <v>30</v>
      </c>
      <c r="K66" s="19"/>
      <c r="L66" s="19"/>
      <c r="M66" s="19"/>
      <c r="N66" s="19"/>
      <c r="O66" s="19"/>
      <c r="P66" s="19"/>
      <c r="Q66" s="19"/>
      <c r="R66" s="19"/>
      <c r="S66" s="19"/>
      <c r="T66" s="19"/>
      <c r="W66" s="94"/>
      <c r="X66" s="94"/>
      <c r="Y66" s="94"/>
      <c r="Z66" s="94"/>
      <c r="AA66" s="94"/>
      <c r="AB66" s="94"/>
      <c r="AC66" s="94"/>
      <c r="AD66" s="94"/>
      <c r="AE66" s="94"/>
      <c r="AF66" s="94"/>
      <c r="AG66" s="94"/>
      <c r="AH66" s="94"/>
      <c r="AI66" s="94"/>
      <c r="AJ66" s="607"/>
      <c r="AK66" s="607"/>
      <c r="AL66" s="607"/>
      <c r="AM66" s="607"/>
      <c r="AN66" s="607"/>
      <c r="AO66" s="19"/>
      <c r="AP66" s="19"/>
      <c r="AQ66" s="19"/>
      <c r="AR66" s="19"/>
    </row>
    <row r="67" ht="15.75" customHeight="1">
      <c r="A67" s="71" t="s">
        <v>129</v>
      </c>
      <c r="B67" s="71" t="s">
        <v>12</v>
      </c>
      <c r="C67" s="71">
        <v>13.7</v>
      </c>
      <c r="D67" s="71">
        <v>0.4745762711864407</v>
      </c>
      <c r="E67" s="71" t="s">
        <v>117</v>
      </c>
      <c r="F67" s="71" t="s">
        <v>117</v>
      </c>
      <c r="G67" s="71" t="s">
        <v>15</v>
      </c>
      <c r="H67" s="573">
        <f t="shared" si="1"/>
        <v>-3.381437414</v>
      </c>
      <c r="I67" s="72" t="s">
        <v>30</v>
      </c>
      <c r="K67" s="19"/>
      <c r="L67" s="19"/>
      <c r="M67" s="29" t="s">
        <v>995</v>
      </c>
      <c r="N67" s="30"/>
      <c r="O67" s="30"/>
      <c r="P67" s="30"/>
      <c r="Q67" s="30"/>
      <c r="R67" s="30"/>
      <c r="S67" s="30"/>
      <c r="T67" s="30"/>
      <c r="U67" s="30"/>
      <c r="W67" s="94"/>
      <c r="X67" s="94"/>
      <c r="Y67" s="94"/>
      <c r="Z67" s="94"/>
      <c r="AA67" s="94"/>
      <c r="AB67" s="94"/>
      <c r="AC67" s="94"/>
      <c r="AD67" s="94"/>
      <c r="AE67" s="94"/>
      <c r="AF67" s="94"/>
      <c r="AG67" s="94"/>
      <c r="AH67" s="94"/>
      <c r="AI67" s="94"/>
      <c r="AJ67" s="607"/>
      <c r="AK67" s="607"/>
      <c r="AL67" s="607"/>
      <c r="AM67" s="607"/>
      <c r="AN67" s="607"/>
      <c r="AO67" s="19"/>
      <c r="AP67" s="19"/>
      <c r="AQ67" s="19"/>
      <c r="AR67" s="19"/>
    </row>
    <row r="68" ht="15.75" customHeight="1">
      <c r="A68" s="71" t="s">
        <v>130</v>
      </c>
      <c r="B68" s="71" t="s">
        <v>12</v>
      </c>
      <c r="C68" s="71">
        <v>14.5</v>
      </c>
      <c r="D68" s="71">
        <v>0.3518518518518519</v>
      </c>
      <c r="E68" s="71" t="s">
        <v>117</v>
      </c>
      <c r="F68" s="71" t="s">
        <v>117</v>
      </c>
      <c r="G68" s="71" t="s">
        <v>15</v>
      </c>
      <c r="H68" s="573">
        <f t="shared" si="1"/>
        <v>-2.581437414</v>
      </c>
      <c r="I68" s="72" t="s">
        <v>30</v>
      </c>
      <c r="K68" s="5"/>
      <c r="L68" s="5"/>
      <c r="M68" s="1" t="s">
        <v>0</v>
      </c>
      <c r="N68" s="1" t="s">
        <v>1</v>
      </c>
      <c r="O68" s="1" t="s">
        <v>2</v>
      </c>
      <c r="P68" s="1" t="s">
        <v>3</v>
      </c>
      <c r="Q68" s="1" t="s">
        <v>5</v>
      </c>
      <c r="R68" s="1" t="s">
        <v>976</v>
      </c>
      <c r="S68" s="1" t="s">
        <v>7</v>
      </c>
      <c r="T68" s="1" t="s">
        <v>977</v>
      </c>
      <c r="U68" s="4" t="s">
        <v>866</v>
      </c>
      <c r="W68" s="94"/>
      <c r="X68" s="94"/>
      <c r="Y68" s="94"/>
      <c r="Z68" s="94"/>
      <c r="AA68" s="94"/>
      <c r="AB68" s="94"/>
      <c r="AC68" s="94"/>
      <c r="AD68" s="94"/>
      <c r="AE68" s="94"/>
      <c r="AF68" s="94"/>
      <c r="AG68" s="94"/>
      <c r="AH68" s="94"/>
      <c r="AI68" s="94"/>
      <c r="AJ68" s="607"/>
      <c r="AK68" s="607"/>
      <c r="AL68" s="607"/>
      <c r="AM68" s="607"/>
      <c r="AN68" s="607"/>
      <c r="AO68" s="19"/>
      <c r="AP68" s="19"/>
      <c r="AQ68" s="19"/>
      <c r="AR68" s="19"/>
    </row>
    <row r="69" ht="15.75" customHeight="1">
      <c r="A69" s="71" t="s">
        <v>131</v>
      </c>
      <c r="B69" s="71" t="s">
        <v>12</v>
      </c>
      <c r="C69" s="71">
        <v>15.1</v>
      </c>
      <c r="D69" s="71">
        <v>0.4487179487179487</v>
      </c>
      <c r="E69" s="71" t="s">
        <v>117</v>
      </c>
      <c r="F69" s="71" t="s">
        <v>117</v>
      </c>
      <c r="G69" s="71" t="s">
        <v>15</v>
      </c>
      <c r="H69" s="573">
        <f t="shared" si="1"/>
        <v>-1.981437414</v>
      </c>
      <c r="I69" s="72" t="s">
        <v>30</v>
      </c>
      <c r="K69" s="19"/>
      <c r="L69" s="19"/>
      <c r="M69" s="114" t="s">
        <v>26</v>
      </c>
      <c r="N69" s="114" t="s">
        <v>12</v>
      </c>
      <c r="O69" s="19">
        <v>7.0</v>
      </c>
      <c r="P69" s="114">
        <v>0.3258426966292135</v>
      </c>
      <c r="Q69" s="114" t="s">
        <v>27</v>
      </c>
      <c r="R69" s="114" t="s">
        <v>28</v>
      </c>
      <c r="S69" s="216" t="s">
        <v>29</v>
      </c>
      <c r="T69" s="573">
        <f t="shared" ref="T69:T96" si="10">O69-$V$3</f>
        <v>-10.08143741</v>
      </c>
      <c r="U69" s="217" t="s">
        <v>30</v>
      </c>
      <c r="W69" s="94"/>
      <c r="X69" s="94"/>
      <c r="Y69" s="94"/>
      <c r="Z69" s="94"/>
      <c r="AA69" s="94"/>
      <c r="AB69" s="94"/>
      <c r="AC69" s="94"/>
      <c r="AD69" s="94"/>
      <c r="AE69" s="94"/>
      <c r="AF69" s="94"/>
      <c r="AG69" s="94"/>
      <c r="AH69" s="94"/>
      <c r="AI69" s="94"/>
      <c r="AJ69" s="607"/>
      <c r="AK69" s="607"/>
      <c r="AL69" s="607"/>
      <c r="AM69" s="607"/>
      <c r="AN69" s="607"/>
      <c r="AO69" s="19"/>
      <c r="AP69" s="19"/>
      <c r="AQ69" s="19"/>
      <c r="AR69" s="19"/>
    </row>
    <row r="70" ht="15.75" customHeight="1">
      <c r="A70" s="71" t="s">
        <v>132</v>
      </c>
      <c r="B70" s="71" t="s">
        <v>12</v>
      </c>
      <c r="C70" s="71">
        <v>15.5</v>
      </c>
      <c r="D70" s="272">
        <v>0.6727272727272727</v>
      </c>
      <c r="E70" s="71" t="s">
        <v>117</v>
      </c>
      <c r="F70" s="71" t="s">
        <v>117</v>
      </c>
      <c r="G70" s="71" t="s">
        <v>15</v>
      </c>
      <c r="H70" s="573">
        <f t="shared" si="1"/>
        <v>-1.581437414</v>
      </c>
      <c r="I70" s="72" t="s">
        <v>30</v>
      </c>
      <c r="K70" s="19"/>
      <c r="L70" s="19"/>
      <c r="M70" s="114" t="s">
        <v>31</v>
      </c>
      <c r="N70" s="114" t="s">
        <v>20</v>
      </c>
      <c r="O70" s="19">
        <v>7.0</v>
      </c>
      <c r="P70" s="114">
        <v>0.125</v>
      </c>
      <c r="Q70" s="114" t="s">
        <v>27</v>
      </c>
      <c r="R70" s="114" t="s">
        <v>28</v>
      </c>
      <c r="S70" s="216" t="s">
        <v>29</v>
      </c>
      <c r="T70" s="573">
        <f t="shared" si="10"/>
        <v>-10.08143741</v>
      </c>
      <c r="U70" s="217" t="s">
        <v>30</v>
      </c>
      <c r="W70" s="94"/>
      <c r="X70" s="94"/>
      <c r="Y70" s="94"/>
      <c r="Z70" s="94"/>
      <c r="AA70" s="94"/>
      <c r="AB70" s="94"/>
      <c r="AC70" s="94"/>
      <c r="AD70" s="94"/>
      <c r="AE70" s="94"/>
      <c r="AF70" s="94"/>
      <c r="AG70" s="94"/>
      <c r="AH70" s="94"/>
      <c r="AI70" s="94"/>
      <c r="AJ70" s="607"/>
      <c r="AK70" s="607"/>
      <c r="AL70" s="607"/>
      <c r="AM70" s="607"/>
      <c r="AN70" s="607"/>
      <c r="AO70" s="19"/>
      <c r="AP70" s="19"/>
      <c r="AQ70" s="19"/>
      <c r="AR70" s="19"/>
    </row>
    <row r="71" ht="15.75" customHeight="1">
      <c r="A71" s="71" t="s">
        <v>133</v>
      </c>
      <c r="B71" s="71" t="s">
        <v>20</v>
      </c>
      <c r="C71" s="71">
        <v>16.2</v>
      </c>
      <c r="D71" s="272">
        <v>0.5135135135135135</v>
      </c>
      <c r="E71" s="71" t="s">
        <v>117</v>
      </c>
      <c r="F71" s="71" t="s">
        <v>117</v>
      </c>
      <c r="G71" s="71" t="s">
        <v>15</v>
      </c>
      <c r="H71" s="573">
        <f t="shared" si="1"/>
        <v>-0.8814374139</v>
      </c>
      <c r="I71" s="72" t="s">
        <v>30</v>
      </c>
      <c r="K71" s="19"/>
      <c r="L71" s="19"/>
      <c r="M71" s="114" t="s">
        <v>32</v>
      </c>
      <c r="N71" s="114" t="s">
        <v>12</v>
      </c>
      <c r="O71" s="19">
        <v>8.0</v>
      </c>
      <c r="P71" s="114">
        <v>0.2531645569620253</v>
      </c>
      <c r="Q71" s="114" t="s">
        <v>27</v>
      </c>
      <c r="R71" s="114" t="s">
        <v>28</v>
      </c>
      <c r="S71" s="216" t="s">
        <v>29</v>
      </c>
      <c r="T71" s="573">
        <f t="shared" si="10"/>
        <v>-9.081437414</v>
      </c>
      <c r="U71" s="217" t="s">
        <v>30</v>
      </c>
      <c r="W71" s="94"/>
      <c r="X71" s="94"/>
      <c r="Y71" s="94"/>
      <c r="Z71" s="94"/>
      <c r="AA71" s="94"/>
      <c r="AB71" s="94"/>
      <c r="AC71" s="94"/>
      <c r="AD71" s="94"/>
      <c r="AE71" s="94"/>
      <c r="AF71" s="94"/>
      <c r="AG71" s="94"/>
      <c r="AH71" s="94"/>
      <c r="AI71" s="94"/>
      <c r="AJ71" s="607"/>
      <c r="AK71" s="607"/>
      <c r="AL71" s="607"/>
      <c r="AM71" s="607"/>
      <c r="AN71" s="607"/>
      <c r="AO71" s="19"/>
      <c r="AP71" s="19"/>
      <c r="AQ71" s="19"/>
      <c r="AR71" s="19"/>
    </row>
    <row r="72" ht="15.75" customHeight="1">
      <c r="A72" s="71" t="s">
        <v>134</v>
      </c>
      <c r="B72" s="71" t="s">
        <v>20</v>
      </c>
      <c r="C72" s="71">
        <v>16.6</v>
      </c>
      <c r="D72" s="71">
        <v>0.4166666666666667</v>
      </c>
      <c r="E72" s="71" t="s">
        <v>117</v>
      </c>
      <c r="F72" s="71" t="s">
        <v>117</v>
      </c>
      <c r="G72" s="71" t="s">
        <v>15</v>
      </c>
      <c r="H72" s="573">
        <f t="shared" si="1"/>
        <v>-0.4814374139</v>
      </c>
      <c r="I72" s="72" t="s">
        <v>30</v>
      </c>
      <c r="K72" s="19"/>
      <c r="L72" s="19"/>
      <c r="M72" s="114" t="s">
        <v>33</v>
      </c>
      <c r="N72" s="114" t="s">
        <v>20</v>
      </c>
      <c r="O72" s="19">
        <v>9.0</v>
      </c>
      <c r="P72" s="114">
        <v>0.3620689655172414</v>
      </c>
      <c r="Q72" s="114" t="s">
        <v>27</v>
      </c>
      <c r="R72" s="114" t="s">
        <v>28</v>
      </c>
      <c r="S72" s="216" t="s">
        <v>29</v>
      </c>
      <c r="T72" s="573">
        <f t="shared" si="10"/>
        <v>-8.081437414</v>
      </c>
      <c r="U72" s="217" t="s">
        <v>30</v>
      </c>
      <c r="W72" s="94"/>
      <c r="X72" s="94"/>
      <c r="Y72" s="94"/>
      <c r="Z72" s="94"/>
      <c r="AA72" s="94"/>
      <c r="AB72" s="94"/>
      <c r="AC72" s="94"/>
      <c r="AD72" s="94"/>
      <c r="AE72" s="94"/>
      <c r="AF72" s="94"/>
      <c r="AG72" s="94"/>
      <c r="AH72" s="94"/>
      <c r="AI72" s="94"/>
      <c r="AJ72" s="607"/>
      <c r="AK72" s="607"/>
      <c r="AL72" s="607"/>
      <c r="AM72" s="607"/>
      <c r="AN72" s="607"/>
      <c r="AO72" s="19"/>
      <c r="AP72" s="19"/>
      <c r="AQ72" s="19"/>
      <c r="AR72" s="19"/>
    </row>
    <row r="73" ht="15.75" customHeight="1">
      <c r="A73" s="71" t="s">
        <v>135</v>
      </c>
      <c r="B73" s="71" t="s">
        <v>12</v>
      </c>
      <c r="C73" s="71">
        <v>17.0</v>
      </c>
      <c r="D73" s="71">
        <v>0.3693693693693694</v>
      </c>
      <c r="E73" s="71" t="s">
        <v>117</v>
      </c>
      <c r="F73" s="71" t="s">
        <v>118</v>
      </c>
      <c r="G73" s="71" t="s">
        <v>15</v>
      </c>
      <c r="H73" s="573">
        <f t="shared" si="1"/>
        <v>-0.08143741389</v>
      </c>
      <c r="I73" s="72" t="s">
        <v>30</v>
      </c>
      <c r="K73" s="19"/>
      <c r="L73" s="19"/>
      <c r="M73" s="114" t="s">
        <v>34</v>
      </c>
      <c r="N73" s="114" t="s">
        <v>20</v>
      </c>
      <c r="O73" s="19">
        <v>10.0</v>
      </c>
      <c r="P73" s="114">
        <v>0.2352941176470588</v>
      </c>
      <c r="Q73" s="114" t="s">
        <v>27</v>
      </c>
      <c r="R73" s="114" t="s">
        <v>28</v>
      </c>
      <c r="S73" s="216" t="s">
        <v>29</v>
      </c>
      <c r="T73" s="573">
        <f t="shared" si="10"/>
        <v>-7.081437414</v>
      </c>
      <c r="U73" s="217" t="s">
        <v>30</v>
      </c>
      <c r="W73" s="94"/>
      <c r="X73" s="94"/>
      <c r="Y73" s="94"/>
      <c r="Z73" s="94"/>
      <c r="AA73" s="94"/>
      <c r="AB73" s="94"/>
      <c r="AC73" s="94"/>
      <c r="AD73" s="94"/>
      <c r="AE73" s="94"/>
      <c r="AF73" s="94"/>
      <c r="AG73" s="94"/>
      <c r="AH73" s="94"/>
      <c r="AI73" s="94"/>
      <c r="AJ73" s="607"/>
      <c r="AK73" s="607"/>
      <c r="AL73" s="607"/>
      <c r="AM73" s="607"/>
      <c r="AN73" s="607"/>
      <c r="AO73" s="19"/>
      <c r="AP73" s="19"/>
      <c r="AQ73" s="19"/>
      <c r="AR73" s="19"/>
    </row>
    <row r="74" ht="15.75" customHeight="1">
      <c r="A74" s="71" t="s">
        <v>136</v>
      </c>
      <c r="B74" s="71" t="s">
        <v>20</v>
      </c>
      <c r="C74" s="71">
        <v>20.0</v>
      </c>
      <c r="D74" s="71">
        <v>0.3953488372093023</v>
      </c>
      <c r="E74" s="71" t="s">
        <v>117</v>
      </c>
      <c r="F74" s="71" t="s">
        <v>118</v>
      </c>
      <c r="G74" s="71" t="s">
        <v>15</v>
      </c>
      <c r="H74" s="573">
        <f t="shared" si="1"/>
        <v>2.918562586</v>
      </c>
      <c r="I74" s="72" t="s">
        <v>30</v>
      </c>
      <c r="K74" s="19"/>
      <c r="L74" s="19"/>
      <c r="M74" s="114" t="s">
        <v>35</v>
      </c>
      <c r="N74" s="114" t="s">
        <v>20</v>
      </c>
      <c r="O74" s="19">
        <v>12.0</v>
      </c>
      <c r="P74" s="114">
        <v>0.3333333333333333</v>
      </c>
      <c r="Q74" s="114" t="s">
        <v>27</v>
      </c>
      <c r="R74" s="114" t="s">
        <v>28</v>
      </c>
      <c r="S74" s="216" t="s">
        <v>29</v>
      </c>
      <c r="T74" s="573">
        <f t="shared" si="10"/>
        <v>-5.081437414</v>
      </c>
      <c r="U74" s="217" t="s">
        <v>30</v>
      </c>
      <c r="W74" s="94"/>
      <c r="X74" s="94"/>
      <c r="Y74" s="94"/>
      <c r="Z74" s="94"/>
      <c r="AA74" s="94"/>
      <c r="AB74" s="94"/>
      <c r="AC74" s="94"/>
      <c r="AD74" s="94"/>
      <c r="AE74" s="94"/>
      <c r="AF74" s="94"/>
      <c r="AG74" s="94"/>
      <c r="AH74" s="94"/>
      <c r="AI74" s="94"/>
      <c r="AJ74" s="607"/>
      <c r="AK74" s="607"/>
      <c r="AL74" s="607"/>
      <c r="AM74" s="607"/>
      <c r="AN74" s="607"/>
      <c r="AO74" s="19"/>
      <c r="AP74" s="19"/>
      <c r="AQ74" s="19"/>
      <c r="AR74" s="19"/>
    </row>
    <row r="75" ht="15.75" customHeight="1">
      <c r="A75" s="71" t="s">
        <v>137</v>
      </c>
      <c r="B75" s="71" t="s">
        <v>20</v>
      </c>
      <c r="C75" s="71">
        <v>20.2</v>
      </c>
      <c r="D75" s="71">
        <v>0.5111111111111111</v>
      </c>
      <c r="E75" s="71" t="s">
        <v>117</v>
      </c>
      <c r="F75" s="71" t="s">
        <v>117</v>
      </c>
      <c r="G75" s="71" t="s">
        <v>15</v>
      </c>
      <c r="H75" s="573">
        <f t="shared" si="1"/>
        <v>3.118562586</v>
      </c>
      <c r="I75" s="72" t="s">
        <v>30</v>
      </c>
      <c r="K75" s="19"/>
      <c r="L75" s="19"/>
      <c r="M75" s="114" t="s">
        <v>36</v>
      </c>
      <c r="N75" s="114" t="s">
        <v>20</v>
      </c>
      <c r="O75" s="19">
        <v>13.0</v>
      </c>
      <c r="P75" s="114">
        <v>0.4095238095238095</v>
      </c>
      <c r="Q75" s="114" t="s">
        <v>27</v>
      </c>
      <c r="R75" s="114" t="s">
        <v>28</v>
      </c>
      <c r="S75" s="216" t="s">
        <v>29</v>
      </c>
      <c r="T75" s="573">
        <f t="shared" si="10"/>
        <v>-4.081437414</v>
      </c>
      <c r="U75" s="217" t="s">
        <v>30</v>
      </c>
      <c r="W75" s="94"/>
      <c r="X75" s="94"/>
      <c r="Y75" s="94"/>
      <c r="Z75" s="94"/>
      <c r="AA75" s="94"/>
      <c r="AB75" s="94"/>
      <c r="AC75" s="94"/>
      <c r="AD75" s="94"/>
      <c r="AE75" s="94"/>
      <c r="AF75" s="94"/>
      <c r="AG75" s="94"/>
      <c r="AH75" s="94"/>
      <c r="AI75" s="94"/>
      <c r="AJ75" s="607"/>
      <c r="AK75" s="607"/>
      <c r="AL75" s="607"/>
      <c r="AM75" s="607"/>
      <c r="AN75" s="607"/>
      <c r="AO75" s="19"/>
      <c r="AP75" s="19"/>
      <c r="AQ75" s="19"/>
      <c r="AR75" s="19"/>
    </row>
    <row r="76" ht="15.75" customHeight="1">
      <c r="A76" s="71" t="s">
        <v>138</v>
      </c>
      <c r="B76" s="71" t="s">
        <v>20</v>
      </c>
      <c r="C76" s="71">
        <v>23.5</v>
      </c>
      <c r="D76" s="71">
        <v>0.5434782608695652</v>
      </c>
      <c r="E76" s="71" t="s">
        <v>117</v>
      </c>
      <c r="F76" s="71" t="s">
        <v>117</v>
      </c>
      <c r="G76" s="71" t="s">
        <v>15</v>
      </c>
      <c r="H76" s="573">
        <f t="shared" si="1"/>
        <v>6.418562586</v>
      </c>
      <c r="I76" s="72" t="s">
        <v>30</v>
      </c>
      <c r="K76" s="19"/>
      <c r="L76" s="19"/>
      <c r="M76" s="114" t="s">
        <v>37</v>
      </c>
      <c r="N76" s="114" t="s">
        <v>12</v>
      </c>
      <c r="O76" s="19">
        <v>14.0</v>
      </c>
      <c r="P76" s="114">
        <v>0.4310344827586207</v>
      </c>
      <c r="Q76" s="114" t="s">
        <v>27</v>
      </c>
      <c r="R76" s="114" t="s">
        <v>28</v>
      </c>
      <c r="S76" s="216" t="s">
        <v>29</v>
      </c>
      <c r="T76" s="573">
        <f t="shared" si="10"/>
        <v>-3.081437414</v>
      </c>
      <c r="U76" s="217" t="s">
        <v>30</v>
      </c>
      <c r="W76" s="94"/>
      <c r="X76" s="94"/>
      <c r="Y76" s="94"/>
      <c r="Z76" s="94"/>
      <c r="AA76" s="94"/>
      <c r="AB76" s="94"/>
      <c r="AC76" s="94"/>
      <c r="AD76" s="94"/>
      <c r="AE76" s="94"/>
      <c r="AF76" s="94"/>
      <c r="AG76" s="94"/>
      <c r="AH76" s="94"/>
      <c r="AI76" s="94"/>
      <c r="AJ76" s="607"/>
      <c r="AK76" s="607"/>
      <c r="AL76" s="607"/>
      <c r="AM76" s="607"/>
      <c r="AN76" s="607"/>
      <c r="AO76" s="19"/>
      <c r="AP76" s="19"/>
      <c r="AQ76" s="19"/>
      <c r="AR76" s="19"/>
    </row>
    <row r="77" ht="15.75" customHeight="1">
      <c r="A77" s="71" t="s">
        <v>139</v>
      </c>
      <c r="B77" s="71" t="s">
        <v>20</v>
      </c>
      <c r="C77" s="71">
        <v>26.0</v>
      </c>
      <c r="D77" s="272">
        <v>0.6162790697674418</v>
      </c>
      <c r="E77" s="71" t="s">
        <v>117</v>
      </c>
      <c r="F77" s="71" t="s">
        <v>118</v>
      </c>
      <c r="G77" s="71" t="s">
        <v>15</v>
      </c>
      <c r="H77" s="573">
        <f t="shared" si="1"/>
        <v>8.918562586</v>
      </c>
      <c r="I77" s="72" t="s">
        <v>30</v>
      </c>
      <c r="K77" s="19"/>
      <c r="L77" s="19"/>
      <c r="M77" s="114" t="s">
        <v>38</v>
      </c>
      <c r="N77" s="114" t="s">
        <v>20</v>
      </c>
      <c r="O77" s="19">
        <v>15.0</v>
      </c>
      <c r="P77" s="114">
        <v>0.2105263157894737</v>
      </c>
      <c r="Q77" s="114" t="s">
        <v>27</v>
      </c>
      <c r="R77" s="114" t="s">
        <v>28</v>
      </c>
      <c r="S77" s="216" t="s">
        <v>29</v>
      </c>
      <c r="T77" s="573">
        <f t="shared" si="10"/>
        <v>-2.081437414</v>
      </c>
      <c r="U77" s="217" t="s">
        <v>30</v>
      </c>
      <c r="W77" s="94"/>
      <c r="X77" s="94"/>
      <c r="Y77" s="94"/>
      <c r="Z77" s="94"/>
      <c r="AA77" s="94"/>
      <c r="AB77" s="94"/>
      <c r="AC77" s="94"/>
      <c r="AD77" s="94"/>
      <c r="AE77" s="94"/>
      <c r="AF77" s="94"/>
      <c r="AG77" s="94"/>
      <c r="AH77" s="94"/>
      <c r="AI77" s="94"/>
      <c r="AJ77" s="607"/>
      <c r="AK77" s="607"/>
      <c r="AL77" s="607"/>
      <c r="AM77" s="607"/>
      <c r="AN77" s="607"/>
      <c r="AO77" s="19"/>
      <c r="AP77" s="19"/>
      <c r="AQ77" s="19"/>
      <c r="AR77" s="19"/>
    </row>
    <row r="78" ht="15.75" customHeight="1">
      <c r="A78" s="71" t="s">
        <v>140</v>
      </c>
      <c r="B78" s="71" t="s">
        <v>12</v>
      </c>
      <c r="C78" s="71">
        <v>26.1</v>
      </c>
      <c r="D78" s="71">
        <v>0.7301587301587301</v>
      </c>
      <c r="E78" s="71" t="s">
        <v>117</v>
      </c>
      <c r="F78" s="71" t="s">
        <v>117</v>
      </c>
      <c r="G78" s="71" t="s">
        <v>15</v>
      </c>
      <c r="H78" s="573">
        <f t="shared" si="1"/>
        <v>9.018562586</v>
      </c>
      <c r="I78" s="72" t="s">
        <v>30</v>
      </c>
      <c r="K78" s="19"/>
      <c r="L78" s="19"/>
      <c r="M78" s="114" t="s">
        <v>39</v>
      </c>
      <c r="N78" s="114" t="s">
        <v>12</v>
      </c>
      <c r="O78" s="19">
        <v>17.0</v>
      </c>
      <c r="P78" s="114">
        <v>0.2672413793103448</v>
      </c>
      <c r="Q78" s="114" t="s">
        <v>27</v>
      </c>
      <c r="R78" s="114" t="s">
        <v>28</v>
      </c>
      <c r="S78" s="216" t="s">
        <v>29</v>
      </c>
      <c r="T78" s="573">
        <f t="shared" si="10"/>
        <v>-0.08143741389</v>
      </c>
      <c r="U78" s="217" t="s">
        <v>30</v>
      </c>
      <c r="W78" s="94"/>
      <c r="X78" s="94"/>
      <c r="Y78" s="94"/>
      <c r="Z78" s="94"/>
      <c r="AA78" s="94"/>
      <c r="AB78" s="94"/>
      <c r="AC78" s="94"/>
      <c r="AD78" s="94"/>
      <c r="AE78" s="94"/>
      <c r="AF78" s="94"/>
      <c r="AG78" s="94"/>
      <c r="AH78" s="94"/>
      <c r="AI78" s="94"/>
      <c r="AJ78" s="607"/>
      <c r="AK78" s="607"/>
      <c r="AL78" s="607"/>
      <c r="AM78" s="607"/>
      <c r="AN78" s="607"/>
      <c r="AO78" s="19"/>
      <c r="AP78" s="19"/>
      <c r="AQ78" s="19"/>
      <c r="AR78" s="19"/>
    </row>
    <row r="79" ht="15.75" customHeight="1">
      <c r="A79" s="71" t="s">
        <v>141</v>
      </c>
      <c r="B79" s="71" t="s">
        <v>12</v>
      </c>
      <c r="C79" s="71">
        <v>26.3</v>
      </c>
      <c r="D79" s="71">
        <v>0.72</v>
      </c>
      <c r="E79" s="71" t="s">
        <v>117</v>
      </c>
      <c r="F79" s="71" t="s">
        <v>117</v>
      </c>
      <c r="G79" s="71" t="s">
        <v>15</v>
      </c>
      <c r="H79" s="573">
        <f t="shared" si="1"/>
        <v>9.218562586</v>
      </c>
      <c r="I79" s="72" t="s">
        <v>30</v>
      </c>
      <c r="K79" s="19"/>
      <c r="L79" s="19"/>
      <c r="M79" s="32" t="s">
        <v>40</v>
      </c>
      <c r="N79" s="32" t="s">
        <v>20</v>
      </c>
      <c r="O79" s="32">
        <v>3.0</v>
      </c>
      <c r="P79" s="32">
        <v>0.6615384615384615</v>
      </c>
      <c r="Q79" s="32" t="s">
        <v>41</v>
      </c>
      <c r="R79" s="32" t="s">
        <v>42</v>
      </c>
      <c r="S79" s="32" t="s">
        <v>29</v>
      </c>
      <c r="T79" s="573">
        <f t="shared" si="10"/>
        <v>-14.08143741</v>
      </c>
      <c r="U79" s="33" t="s">
        <v>16</v>
      </c>
      <c r="W79" s="94"/>
      <c r="X79" s="94"/>
      <c r="Y79" s="94"/>
      <c r="Z79" s="94"/>
      <c r="AA79" s="94"/>
      <c r="AB79" s="94"/>
      <c r="AC79" s="94"/>
      <c r="AD79" s="94"/>
      <c r="AE79" s="94"/>
      <c r="AF79" s="94"/>
      <c r="AG79" s="94"/>
      <c r="AH79" s="94"/>
      <c r="AI79" s="94"/>
      <c r="AJ79" s="607"/>
      <c r="AK79" s="607"/>
      <c r="AL79" s="607"/>
      <c r="AM79" s="607"/>
      <c r="AN79" s="607"/>
      <c r="AO79" s="19"/>
      <c r="AP79" s="19"/>
      <c r="AQ79" s="19"/>
      <c r="AR79" s="19"/>
    </row>
    <row r="80" ht="15.75" customHeight="1">
      <c r="A80" s="71" t="s">
        <v>142</v>
      </c>
      <c r="B80" s="71" t="s">
        <v>20</v>
      </c>
      <c r="C80" s="71">
        <v>27.6</v>
      </c>
      <c r="D80" s="272">
        <v>0.5538461538461539</v>
      </c>
      <c r="E80" s="71" t="s">
        <v>117</v>
      </c>
      <c r="F80" s="71" t="s">
        <v>117</v>
      </c>
      <c r="G80" s="71" t="s">
        <v>15</v>
      </c>
      <c r="H80" s="573">
        <f t="shared" si="1"/>
        <v>10.51856259</v>
      </c>
      <c r="I80" s="72" t="s">
        <v>30</v>
      </c>
      <c r="K80" s="19"/>
      <c r="L80" s="19"/>
      <c r="M80" s="32" t="s">
        <v>43</v>
      </c>
      <c r="N80" s="32" t="s">
        <v>20</v>
      </c>
      <c r="O80" s="32">
        <v>3.0</v>
      </c>
      <c r="P80" s="32">
        <v>0.5</v>
      </c>
      <c r="Q80" s="32" t="s">
        <v>41</v>
      </c>
      <c r="R80" s="32" t="s">
        <v>42</v>
      </c>
      <c r="S80" s="32" t="s">
        <v>29</v>
      </c>
      <c r="T80" s="573">
        <f t="shared" si="10"/>
        <v>-14.08143741</v>
      </c>
      <c r="U80" s="33" t="s">
        <v>16</v>
      </c>
      <c r="W80" s="94"/>
      <c r="X80" s="94"/>
      <c r="Y80" s="94"/>
      <c r="Z80" s="94"/>
      <c r="AA80" s="94"/>
      <c r="AB80" s="94"/>
      <c r="AC80" s="94"/>
      <c r="AD80" s="94"/>
      <c r="AE80" s="94"/>
      <c r="AF80" s="94"/>
      <c r="AG80" s="94"/>
      <c r="AH80" s="94"/>
      <c r="AI80" s="94"/>
      <c r="AJ80" s="607"/>
      <c r="AK80" s="607"/>
      <c r="AL80" s="607"/>
      <c r="AM80" s="607"/>
      <c r="AN80" s="607"/>
      <c r="AO80" s="19"/>
      <c r="AP80" s="19"/>
      <c r="AQ80" s="19"/>
      <c r="AR80" s="19"/>
    </row>
    <row r="81" ht="15.75" customHeight="1">
      <c r="A81" s="71" t="s">
        <v>143</v>
      </c>
      <c r="B81" s="71" t="s">
        <v>12</v>
      </c>
      <c r="C81" s="71">
        <v>29.1</v>
      </c>
      <c r="D81" s="71">
        <v>0.6260869565217392</v>
      </c>
      <c r="E81" s="71" t="s">
        <v>117</v>
      </c>
      <c r="F81" s="71" t="s">
        <v>117</v>
      </c>
      <c r="G81" s="71" t="s">
        <v>15</v>
      </c>
      <c r="H81" s="573">
        <f t="shared" si="1"/>
        <v>12.01856259</v>
      </c>
      <c r="I81" s="72" t="s">
        <v>30</v>
      </c>
      <c r="K81" s="19"/>
      <c r="L81" s="19"/>
      <c r="M81" s="32" t="s">
        <v>44</v>
      </c>
      <c r="N81" s="32" t="s">
        <v>12</v>
      </c>
      <c r="O81" s="32">
        <v>3.0</v>
      </c>
      <c r="P81" s="32">
        <v>0.631578947368421</v>
      </c>
      <c r="Q81" s="32" t="s">
        <v>41</v>
      </c>
      <c r="R81" s="32" t="s">
        <v>42</v>
      </c>
      <c r="S81" s="32" t="s">
        <v>29</v>
      </c>
      <c r="T81" s="573">
        <f t="shared" si="10"/>
        <v>-14.08143741</v>
      </c>
      <c r="U81" s="33" t="s">
        <v>16</v>
      </c>
      <c r="W81" s="94"/>
      <c r="X81" s="94"/>
      <c r="Y81" s="94"/>
      <c r="Z81" s="94"/>
      <c r="AA81" s="94"/>
      <c r="AB81" s="94"/>
      <c r="AC81" s="94"/>
      <c r="AD81" s="94"/>
      <c r="AE81" s="94"/>
      <c r="AF81" s="94"/>
      <c r="AG81" s="94"/>
      <c r="AH81" s="94"/>
      <c r="AI81" s="94"/>
      <c r="AJ81" s="607"/>
      <c r="AK81" s="607"/>
      <c r="AL81" s="607"/>
      <c r="AM81" s="607"/>
      <c r="AN81" s="607"/>
      <c r="AO81" s="19"/>
      <c r="AP81" s="19"/>
      <c r="AQ81" s="19"/>
      <c r="AR81" s="19"/>
    </row>
    <row r="82" ht="15.75" customHeight="1">
      <c r="A82" s="71" t="s">
        <v>144</v>
      </c>
      <c r="B82" s="71" t="s">
        <v>20</v>
      </c>
      <c r="C82" s="71">
        <v>32.5</v>
      </c>
      <c r="D82" s="71">
        <v>0.6324786324786325</v>
      </c>
      <c r="E82" s="71" t="s">
        <v>117</v>
      </c>
      <c r="F82" s="71" t="s">
        <v>117</v>
      </c>
      <c r="G82" s="71" t="s">
        <v>15</v>
      </c>
      <c r="H82" s="573">
        <f t="shared" si="1"/>
        <v>15.41856259</v>
      </c>
      <c r="I82" s="72" t="s">
        <v>30</v>
      </c>
      <c r="K82" s="19"/>
      <c r="L82" s="19"/>
      <c r="M82" s="57" t="s">
        <v>76</v>
      </c>
      <c r="N82" s="57" t="s">
        <v>12</v>
      </c>
      <c r="O82" s="57">
        <v>2.0</v>
      </c>
      <c r="P82" s="57">
        <v>0.03846153846153846</v>
      </c>
      <c r="Q82" s="57" t="s">
        <v>77</v>
      </c>
      <c r="R82" s="57" t="s">
        <v>77</v>
      </c>
      <c r="S82" s="251" t="s">
        <v>29</v>
      </c>
      <c r="T82" s="573">
        <f t="shared" si="10"/>
        <v>-15.08143741</v>
      </c>
      <c r="U82" s="60" t="s">
        <v>16</v>
      </c>
      <c r="W82" s="94"/>
      <c r="X82" s="94"/>
      <c r="Y82" s="94"/>
      <c r="Z82" s="94"/>
      <c r="AA82" s="94"/>
      <c r="AB82" s="94"/>
      <c r="AC82" s="94"/>
      <c r="AD82" s="94"/>
      <c r="AE82" s="94"/>
      <c r="AF82" s="94"/>
      <c r="AG82" s="94"/>
      <c r="AH82" s="94"/>
      <c r="AI82" s="94"/>
      <c r="AJ82" s="607"/>
      <c r="AK82" s="607"/>
      <c r="AL82" s="607"/>
      <c r="AM82" s="607"/>
      <c r="AN82" s="607"/>
      <c r="AO82" s="19"/>
      <c r="AP82" s="19"/>
      <c r="AQ82" s="19"/>
      <c r="AR82" s="19"/>
    </row>
    <row r="83" ht="15.75" customHeight="1">
      <c r="A83" s="71" t="s">
        <v>145</v>
      </c>
      <c r="B83" s="71" t="s">
        <v>20</v>
      </c>
      <c r="C83" s="71">
        <v>34.9</v>
      </c>
      <c r="D83" s="71">
        <v>0.5125</v>
      </c>
      <c r="E83" s="71" t="s">
        <v>117</v>
      </c>
      <c r="F83" s="71" t="s">
        <v>117</v>
      </c>
      <c r="G83" s="71" t="s">
        <v>15</v>
      </c>
      <c r="H83" s="573">
        <f t="shared" si="1"/>
        <v>17.81856259</v>
      </c>
      <c r="I83" s="72" t="s">
        <v>30</v>
      </c>
      <c r="K83" s="19"/>
      <c r="L83" s="19"/>
      <c r="M83" s="57" t="s">
        <v>78</v>
      </c>
      <c r="N83" s="57" t="s">
        <v>12</v>
      </c>
      <c r="O83" s="57">
        <v>4.0</v>
      </c>
      <c r="P83" s="57">
        <v>0.1558441558441558</v>
      </c>
      <c r="Q83" s="57" t="s">
        <v>77</v>
      </c>
      <c r="R83" s="57" t="s">
        <v>77</v>
      </c>
      <c r="S83" s="251" t="s">
        <v>29</v>
      </c>
      <c r="T83" s="573">
        <f t="shared" si="10"/>
        <v>-13.08143741</v>
      </c>
      <c r="U83" s="60" t="s">
        <v>16</v>
      </c>
      <c r="AO83" s="19"/>
      <c r="AP83" s="19"/>
      <c r="AQ83" s="19"/>
      <c r="AR83" s="19"/>
    </row>
    <row r="84" ht="15.75" customHeight="1">
      <c r="A84" s="71" t="s">
        <v>146</v>
      </c>
      <c r="B84" s="71" t="s">
        <v>12</v>
      </c>
      <c r="C84" s="71">
        <v>36.0</v>
      </c>
      <c r="D84" s="71">
        <v>0.5777777777777777</v>
      </c>
      <c r="E84" s="71" t="s">
        <v>117</v>
      </c>
      <c r="F84" s="71" t="s">
        <v>118</v>
      </c>
      <c r="G84" s="71" t="s">
        <v>15</v>
      </c>
      <c r="H84" s="573">
        <f t="shared" si="1"/>
        <v>18.91856259</v>
      </c>
      <c r="I84" s="72" t="s">
        <v>30</v>
      </c>
      <c r="K84" s="19"/>
      <c r="L84" s="19"/>
      <c r="M84" s="57" t="s">
        <v>79</v>
      </c>
      <c r="N84" s="57" t="s">
        <v>20</v>
      </c>
      <c r="O84" s="57">
        <v>6.0</v>
      </c>
      <c r="P84" s="57">
        <v>0.08108108108108109</v>
      </c>
      <c r="Q84" s="57" t="s">
        <v>77</v>
      </c>
      <c r="R84" s="57" t="s">
        <v>77</v>
      </c>
      <c r="S84" s="251" t="s">
        <v>29</v>
      </c>
      <c r="T84" s="573">
        <f t="shared" si="10"/>
        <v>-11.08143741</v>
      </c>
      <c r="U84" s="60" t="s">
        <v>16</v>
      </c>
      <c r="AO84" s="19"/>
      <c r="AP84" s="19"/>
      <c r="AQ84" s="19"/>
      <c r="AR84" s="19"/>
    </row>
    <row r="85" ht="15.75" customHeight="1">
      <c r="A85" s="35" t="s">
        <v>49</v>
      </c>
      <c r="B85" s="40"/>
      <c r="C85" s="40">
        <v>11.44097050991222</v>
      </c>
      <c r="D85" s="40">
        <v>0.3829787234042553</v>
      </c>
      <c r="E85" s="40" t="s">
        <v>47</v>
      </c>
      <c r="F85" s="42" t="s">
        <v>47</v>
      </c>
      <c r="G85" s="42" t="s">
        <v>29</v>
      </c>
      <c r="H85" s="573">
        <f t="shared" si="1"/>
        <v>-5.640466904</v>
      </c>
      <c r="I85" s="43" t="s">
        <v>30</v>
      </c>
      <c r="K85" s="19"/>
      <c r="L85" s="19"/>
      <c r="M85" s="57" t="s">
        <v>80</v>
      </c>
      <c r="N85" s="57" t="s">
        <v>20</v>
      </c>
      <c r="O85" s="57">
        <v>7.0</v>
      </c>
      <c r="P85" s="57">
        <v>0.05319148936170213</v>
      </c>
      <c r="Q85" s="57" t="s">
        <v>77</v>
      </c>
      <c r="R85" s="57" t="s">
        <v>77</v>
      </c>
      <c r="S85" s="251" t="s">
        <v>29</v>
      </c>
      <c r="T85" s="573">
        <f t="shared" si="10"/>
        <v>-10.08143741</v>
      </c>
      <c r="U85" s="60" t="s">
        <v>16</v>
      </c>
      <c r="AO85" s="19"/>
      <c r="AP85" s="19"/>
      <c r="AQ85" s="19"/>
      <c r="AR85" s="19"/>
    </row>
    <row r="86" ht="15.75" customHeight="1">
      <c r="A86" s="35" t="s">
        <v>48</v>
      </c>
      <c r="B86" s="40"/>
      <c r="C86" s="40">
        <v>11.145083341552422</v>
      </c>
      <c r="D86" s="40">
        <v>0.0</v>
      </c>
      <c r="E86" s="40" t="s">
        <v>47</v>
      </c>
      <c r="F86" s="42" t="s">
        <v>47</v>
      </c>
      <c r="G86" s="42" t="s">
        <v>29</v>
      </c>
      <c r="H86" s="573">
        <f t="shared" si="1"/>
        <v>-5.936354072</v>
      </c>
      <c r="I86" s="43" t="s">
        <v>30</v>
      </c>
      <c r="K86" s="19"/>
      <c r="L86" s="19"/>
      <c r="M86" s="57" t="s">
        <v>81</v>
      </c>
      <c r="N86" s="57" t="s">
        <v>12</v>
      </c>
      <c r="O86" s="57">
        <v>11.0</v>
      </c>
      <c r="P86" s="57">
        <v>0.4188034188034188</v>
      </c>
      <c r="Q86" s="57" t="s">
        <v>77</v>
      </c>
      <c r="R86" s="57" t="s">
        <v>77</v>
      </c>
      <c r="S86" s="251" t="s">
        <v>29</v>
      </c>
      <c r="T86" s="573">
        <f t="shared" si="10"/>
        <v>-6.081437414</v>
      </c>
      <c r="U86" s="60" t="s">
        <v>16</v>
      </c>
      <c r="AO86" s="19"/>
      <c r="AP86" s="19"/>
      <c r="AQ86" s="19"/>
      <c r="AR86" s="19"/>
    </row>
    <row r="87" ht="15.75" customHeight="1">
      <c r="A87" s="35" t="s">
        <v>51</v>
      </c>
      <c r="B87" s="40"/>
      <c r="C87" s="40">
        <v>11.703981326232041</v>
      </c>
      <c r="D87" s="40">
        <v>0.30303030303030304</v>
      </c>
      <c r="E87" s="40" t="s">
        <v>47</v>
      </c>
      <c r="F87" s="42" t="s">
        <v>47</v>
      </c>
      <c r="G87" s="42" t="s">
        <v>29</v>
      </c>
      <c r="H87" s="573">
        <f t="shared" si="1"/>
        <v>-5.377456088</v>
      </c>
      <c r="I87" s="43" t="s">
        <v>30</v>
      </c>
      <c r="K87" s="19"/>
      <c r="L87" s="19"/>
      <c r="M87" s="57" t="s">
        <v>82</v>
      </c>
      <c r="N87" s="57" t="s">
        <v>12</v>
      </c>
      <c r="O87" s="57">
        <v>14.0</v>
      </c>
      <c r="P87" s="57">
        <v>0.2916666666666667</v>
      </c>
      <c r="Q87" s="57" t="s">
        <v>77</v>
      </c>
      <c r="R87" s="57" t="s">
        <v>77</v>
      </c>
      <c r="S87" s="251" t="s">
        <v>29</v>
      </c>
      <c r="T87" s="573">
        <f t="shared" si="10"/>
        <v>-3.081437414</v>
      </c>
      <c r="U87" s="60" t="s">
        <v>16</v>
      </c>
      <c r="AO87" s="19"/>
      <c r="AP87" s="19"/>
      <c r="AQ87" s="19"/>
      <c r="AR87" s="19"/>
    </row>
    <row r="88" ht="15.75" customHeight="1">
      <c r="A88" s="35" t="s">
        <v>52</v>
      </c>
      <c r="B88" s="40"/>
      <c r="C88" s="40">
        <v>11.703981326232041</v>
      </c>
      <c r="D88" s="40">
        <v>0.10606060606060606</v>
      </c>
      <c r="E88" s="40" t="s">
        <v>47</v>
      </c>
      <c r="F88" s="42" t="s">
        <v>47</v>
      </c>
      <c r="G88" s="42" t="s">
        <v>29</v>
      </c>
      <c r="H88" s="573">
        <f t="shared" si="1"/>
        <v>-5.377456088</v>
      </c>
      <c r="I88" s="43" t="s">
        <v>30</v>
      </c>
      <c r="K88" s="19"/>
      <c r="L88" s="19"/>
      <c r="M88" s="57" t="s">
        <v>83</v>
      </c>
      <c r="N88" s="57" t="s">
        <v>20</v>
      </c>
      <c r="O88" s="57">
        <v>22.0</v>
      </c>
      <c r="P88" s="57">
        <v>0.3608247422680412</v>
      </c>
      <c r="Q88" s="57" t="s">
        <v>77</v>
      </c>
      <c r="R88" s="57" t="s">
        <v>77</v>
      </c>
      <c r="S88" s="251" t="s">
        <v>29</v>
      </c>
      <c r="T88" s="573">
        <f t="shared" si="10"/>
        <v>4.918562586</v>
      </c>
      <c r="U88" s="60" t="s">
        <v>16</v>
      </c>
      <c r="AO88" s="19"/>
      <c r="AP88" s="19"/>
      <c r="AQ88" s="19"/>
      <c r="AR88" s="19"/>
    </row>
    <row r="89" ht="15.75" customHeight="1">
      <c r="A89" s="35" t="s">
        <v>50</v>
      </c>
      <c r="B89" s="40"/>
      <c r="C89" s="40">
        <v>11.57247591807213</v>
      </c>
      <c r="D89" s="40">
        <v>0.375</v>
      </c>
      <c r="E89" s="40" t="s">
        <v>47</v>
      </c>
      <c r="F89" s="42" t="s">
        <v>47</v>
      </c>
      <c r="G89" s="42" t="s">
        <v>29</v>
      </c>
      <c r="H89" s="573">
        <f t="shared" si="1"/>
        <v>-5.508961496</v>
      </c>
      <c r="I89" s="43" t="s">
        <v>30</v>
      </c>
      <c r="K89" s="19"/>
      <c r="L89" s="19"/>
      <c r="M89" s="57" t="s">
        <v>84</v>
      </c>
      <c r="N89" s="57" t="s">
        <v>20</v>
      </c>
      <c r="O89" s="57">
        <v>27.0</v>
      </c>
      <c r="P89" s="57">
        <v>0.4888888888888889</v>
      </c>
      <c r="Q89" s="57" t="s">
        <v>77</v>
      </c>
      <c r="R89" s="57" t="s">
        <v>77</v>
      </c>
      <c r="S89" s="251" t="s">
        <v>29</v>
      </c>
      <c r="T89" s="573">
        <f t="shared" si="10"/>
        <v>9.918562586</v>
      </c>
      <c r="U89" s="60" t="s">
        <v>16</v>
      </c>
    </row>
    <row r="90" ht="15.75" customHeight="1">
      <c r="K90" s="19"/>
      <c r="L90" s="19"/>
      <c r="M90" s="57" t="s">
        <v>85</v>
      </c>
      <c r="N90" s="57" t="s">
        <v>20</v>
      </c>
      <c r="O90" s="57">
        <v>32.0</v>
      </c>
      <c r="P90" s="57">
        <v>0.495575221238938</v>
      </c>
      <c r="Q90" s="57" t="s">
        <v>77</v>
      </c>
      <c r="R90" s="57" t="s">
        <v>77</v>
      </c>
      <c r="S90" s="251" t="s">
        <v>29</v>
      </c>
      <c r="T90" s="573">
        <f t="shared" si="10"/>
        <v>14.91856259</v>
      </c>
      <c r="U90" s="60" t="s">
        <v>16</v>
      </c>
    </row>
    <row r="91" ht="15.75" customHeight="1">
      <c r="G91" s="19"/>
      <c r="H91" s="19"/>
      <c r="K91" s="166"/>
      <c r="L91" s="19"/>
      <c r="M91" s="57" t="s">
        <v>86</v>
      </c>
      <c r="N91" s="57" t="s">
        <v>12</v>
      </c>
      <c r="O91" s="57">
        <v>36.0</v>
      </c>
      <c r="P91" s="57">
        <v>0.711764705882353</v>
      </c>
      <c r="Q91" s="57" t="s">
        <v>77</v>
      </c>
      <c r="R91" s="57" t="s">
        <v>77</v>
      </c>
      <c r="S91" s="251" t="s">
        <v>29</v>
      </c>
      <c r="T91" s="573">
        <f t="shared" si="10"/>
        <v>18.91856259</v>
      </c>
      <c r="U91" s="60" t="s">
        <v>16</v>
      </c>
    </row>
    <row r="92" ht="15.75" customHeight="1">
      <c r="K92" s="166"/>
      <c r="L92" s="19"/>
      <c r="M92" s="35" t="s">
        <v>49</v>
      </c>
      <c r="N92" s="40"/>
      <c r="O92" s="40">
        <v>11.44097050991222</v>
      </c>
      <c r="P92" s="40">
        <v>0.3829787234042553</v>
      </c>
      <c r="Q92" s="40" t="s">
        <v>47</v>
      </c>
      <c r="R92" s="42" t="s">
        <v>47</v>
      </c>
      <c r="S92" s="42" t="s">
        <v>29</v>
      </c>
      <c r="T92" s="573">
        <f t="shared" si="10"/>
        <v>-5.640466904</v>
      </c>
      <c r="U92" s="43" t="s">
        <v>30</v>
      </c>
    </row>
    <row r="93" ht="15.75" customHeight="1">
      <c r="K93" s="166"/>
      <c r="L93" s="19"/>
      <c r="M93" s="35" t="s">
        <v>48</v>
      </c>
      <c r="N93" s="40"/>
      <c r="O93" s="40">
        <v>11.145083341552422</v>
      </c>
      <c r="P93" s="40">
        <v>0.0</v>
      </c>
      <c r="Q93" s="40" t="s">
        <v>47</v>
      </c>
      <c r="R93" s="42" t="s">
        <v>47</v>
      </c>
      <c r="S93" s="42" t="s">
        <v>29</v>
      </c>
      <c r="T93" s="573">
        <f t="shared" si="10"/>
        <v>-5.936354072</v>
      </c>
      <c r="U93" s="43" t="s">
        <v>30</v>
      </c>
    </row>
    <row r="94" ht="15.75" customHeight="1">
      <c r="K94" s="166"/>
      <c r="L94" s="19"/>
      <c r="M94" s="35" t="s">
        <v>51</v>
      </c>
      <c r="N94" s="40"/>
      <c r="O94" s="40">
        <v>11.703981326232041</v>
      </c>
      <c r="P94" s="40">
        <v>0.30303030303030304</v>
      </c>
      <c r="Q94" s="40" t="s">
        <v>47</v>
      </c>
      <c r="R94" s="42" t="s">
        <v>47</v>
      </c>
      <c r="S94" s="42" t="s">
        <v>29</v>
      </c>
      <c r="T94" s="573">
        <f t="shared" si="10"/>
        <v>-5.377456088</v>
      </c>
      <c r="U94" s="43" t="s">
        <v>30</v>
      </c>
    </row>
    <row r="95" ht="15.75" customHeight="1">
      <c r="K95" s="166"/>
      <c r="L95" s="19"/>
      <c r="M95" s="35" t="s">
        <v>52</v>
      </c>
      <c r="N95" s="40"/>
      <c r="O95" s="40">
        <v>11.703981326232041</v>
      </c>
      <c r="P95" s="40">
        <v>0.10606060606060606</v>
      </c>
      <c r="Q95" s="40" t="s">
        <v>47</v>
      </c>
      <c r="R95" s="42" t="s">
        <v>47</v>
      </c>
      <c r="S95" s="42" t="s">
        <v>29</v>
      </c>
      <c r="T95" s="573">
        <f t="shared" si="10"/>
        <v>-5.377456088</v>
      </c>
      <c r="U95" s="43" t="s">
        <v>30</v>
      </c>
    </row>
    <row r="96" ht="15.75" customHeight="1">
      <c r="M96" s="35" t="s">
        <v>50</v>
      </c>
      <c r="N96" s="40"/>
      <c r="O96" s="40">
        <v>11.57247591807213</v>
      </c>
      <c r="P96" s="40">
        <v>0.375</v>
      </c>
      <c r="Q96" s="40" t="s">
        <v>47</v>
      </c>
      <c r="R96" s="42" t="s">
        <v>47</v>
      </c>
      <c r="S96" s="42" t="s">
        <v>29</v>
      </c>
      <c r="T96" s="573">
        <f t="shared" si="10"/>
        <v>-5.508961496</v>
      </c>
      <c r="U96" s="43" t="s">
        <v>30</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89"/>
  <mergeCells count="27">
    <mergeCell ref="M1:U1"/>
    <mergeCell ref="AK2:AM2"/>
    <mergeCell ref="X3:Y3"/>
    <mergeCell ref="AA3:AH3"/>
    <mergeCell ref="AK3:AM3"/>
    <mergeCell ref="AB4:AH4"/>
    <mergeCell ref="AK4:AM4"/>
    <mergeCell ref="X4:Y4"/>
    <mergeCell ref="AA14:AD14"/>
    <mergeCell ref="AF15:AG15"/>
    <mergeCell ref="AH15:AI15"/>
    <mergeCell ref="AK15:AM15"/>
    <mergeCell ref="AK16:AL16"/>
    <mergeCell ref="X20:Z20"/>
    <mergeCell ref="AE47:AF47"/>
    <mergeCell ref="AE48:AF48"/>
    <mergeCell ref="AE49:AF49"/>
    <mergeCell ref="AB51:AC51"/>
    <mergeCell ref="AB52:AC52"/>
    <mergeCell ref="M67:U67"/>
    <mergeCell ref="AK18:AM18"/>
    <mergeCell ref="AK35:AM35"/>
    <mergeCell ref="Y36:Z36"/>
    <mergeCell ref="AA37:AA38"/>
    <mergeCell ref="AB37:AI44"/>
    <mergeCell ref="AE45:AF45"/>
    <mergeCell ref="AE46:AF46"/>
  </mergeCells>
  <conditionalFormatting sqref="C2:C89">
    <cfRule type="colorScale" priority="1">
      <colorScale>
        <cfvo type="min"/>
        <cfvo type="percentile" val="50"/>
        <cfvo type="max"/>
        <color rgb="FFD6E3BC"/>
        <color rgb="FFFFF1AA"/>
        <color rgb="FFFABF8F"/>
      </colorScale>
    </cfRule>
  </conditionalFormatting>
  <conditionalFormatting sqref="O3:O62">
    <cfRule type="colorScale" priority="2">
      <colorScale>
        <cfvo type="min"/>
        <cfvo type="percentile" val="50"/>
        <cfvo type="max"/>
        <color rgb="FFD6E3BC"/>
        <color rgb="FFFFF1AA"/>
        <color rgb="FFFABF8F"/>
      </colorScale>
    </cfRule>
  </conditionalFormatting>
  <conditionalFormatting sqref="O69:O96">
    <cfRule type="colorScale" priority="3">
      <colorScale>
        <cfvo type="min"/>
        <cfvo type="percentile" val="50"/>
        <cfvo type="max"/>
        <color rgb="FFD6E3BC"/>
        <color rgb="FFFFF1AA"/>
        <color rgb="FFFABF8F"/>
      </colorScale>
    </cfRule>
  </conditionalFormatting>
  <conditionalFormatting sqref="H2:H89">
    <cfRule type="colorScale" priority="4">
      <colorScale>
        <cfvo type="min"/>
        <cfvo type="percentile" val="50"/>
        <cfvo type="formula" val="36-17.08143741"/>
        <color rgb="FFD8E4BD"/>
        <color rgb="FFFFEBA7"/>
        <color rgb="FFFBBF8F"/>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2020-06-25T12:07:12Z</dcterms:created>
  <dc:creator>Nadège Marin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LAAC Intership</vt:lpwstr>
  </property>
</Properties>
</file>