
<file path=[Content_Types].xml><?xml version="1.0" encoding="utf-8"?>
<Types xmlns="http://schemas.openxmlformats.org/package/2006/content-types">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0ca0cd6497a80e2a/Documents/GitHub/LaborProject2026/clients/5_Cavia/"/>
    </mc:Choice>
  </mc:AlternateContent>
  <xr:revisionPtr revIDLastSave="0" documentId="11_5722342E72A8B03B8C735F9BB5AB18CD92805A51" xr6:coauthVersionLast="47" xr6:coauthVersionMax="47" xr10:uidLastSave="{00000000-0000-0000-0000-000000000000}"/>
  <bookViews>
    <workbookView xWindow="28680" yWindow="-120" windowWidth="29040" windowHeight="15720" xr2:uid="{00000000-000D-0000-FFFF-FFFF00000000}"/>
  </bookViews>
  <sheets>
    <sheet name="Integratie Prognose Model" sheetId="1" r:id="rId1"/>
    <sheet name="Blad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4" i="1" l="1"/>
  <c r="D170" i="1"/>
  <c r="D165" i="1"/>
  <c r="Q138" i="1"/>
  <c r="Q111" i="1"/>
  <c r="Q98" i="1"/>
  <c r="Q85" i="1"/>
  <c r="Q72" i="1"/>
  <c r="Q50" i="1"/>
  <c r="Q43" i="1"/>
  <c r="Q17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PC</author>
    <author>marco</author>
    <author>pc</author>
  </authors>
  <commentList>
    <comment ref="D36" authorId="0" shapeId="0" xr:uid="{00000000-0006-0000-0000-000001000000}">
      <text>
        <r>
          <rPr>
            <sz val="11"/>
            <color theme="1"/>
            <rFont val="Calibri"/>
            <family val="2"/>
            <scheme val="minor"/>
          </rPr>
          <t xml:space="preserve">Persoon met een Nederlandse achtergrond 
Persoon van wie de beide ouders in Nederland zijn geboren.
</t>
        </r>
      </text>
    </comment>
    <comment ref="E36" authorId="0" shapeId="0" xr:uid="{00000000-0006-0000-0000-000002000000}">
      <text>
        <r>
          <rPr>
            <sz val="11"/>
            <color theme="1"/>
            <rFont val="Calibri"/>
            <family val="2"/>
            <scheme val="minor"/>
          </rPr>
          <t xml:space="preserve">Persoon met een westerse migratieachtergrond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F36" authorId="0" shapeId="0" xr:uid="{00000000-0006-0000-0000-000003000000}">
      <text>
        <r>
          <rPr>
            <sz val="11"/>
            <color theme="1"/>
            <rFont val="Calibri"/>
            <family val="2"/>
            <scheme val="minor"/>
          </rPr>
          <t xml:space="preserve">Persoon met een niet-westerse migratieachtergrond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D44" authorId="0" shapeId="0" xr:uid="{00000000-0006-0000-0000-000004000000}">
      <text>
        <r>
          <rPr>
            <sz val="11"/>
            <color theme="1"/>
            <rFont val="Calibri"/>
            <family val="2"/>
            <scheme val="minor"/>
          </rPr>
          <t>Openheid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Werk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
Zie ook: Openness to experience and job search behavior a study on the mediating effect of job search selfefficacy Psihologia Resurselor | West University of Timișoara, Romania and Alexandru Ioan Cuza University of Iași, Romania.</t>
        </r>
      </text>
    </comment>
    <comment ref="E44" authorId="0" shapeId="0" xr:uid="{00000000-0006-0000-0000-000005000000}">
      <text>
        <r>
          <rPr>
            <sz val="11"/>
            <color theme="1"/>
            <rFont val="Calibri"/>
            <family val="2"/>
            <scheme val="minor"/>
          </rPr>
          <t xml:space="preserve">Consciëntieusheid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r>
      </text>
    </comment>
    <comment ref="F44" authorId="0" shapeId="0" xr:uid="{00000000-0006-0000-0000-000006000000}">
      <text>
        <r>
          <rPr>
            <sz val="11"/>
            <color theme="1"/>
            <rFont val="Calibri"/>
            <family val="2"/>
            <scheme val="minor"/>
          </rPr>
          <t xml:space="preserve">Extraversie
Extraverte individuen zijn assertief, ambitieus, sociaal, expressief en tonen initiatief. Er is ook vastgesteld dat ze krachtige en effectieve coping strategieën gebruiken (McCrae et al., 1999; McCrae &amp; Costa, 1986).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r>
      </text>
    </comment>
    <comment ref="G44" authorId="0" shapeId="0" xr:uid="{00000000-0006-0000-0000-000007000000}">
      <text>
        <r>
          <rPr>
            <sz val="11"/>
            <color theme="1"/>
            <rFont val="Calibri"/>
            <family val="2"/>
            <scheme val="minor"/>
          </rPr>
          <t xml:space="preserve">Altruïsme
Altruïstische mensen zijn sympathiek, flexibel, vertrouwend, coöperatief, tolerant en vertonen sociale conformiteit (McCrae et al., 1999). Altruïsme blijkt een significante voorspeller voor prestaties te zijn (Tett et al., 1991) gerelateerd aan trainingsvaardigheid (Salgado, 1997).
Werk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r>
      </text>
    </comment>
    <comment ref="H44" authorId="0" shapeId="0" xr:uid="{00000000-0006-0000-0000-000008000000}">
      <text>
        <r>
          <rPr>
            <sz val="11"/>
            <color theme="1"/>
            <rFont val="Calibri"/>
            <family val="2"/>
            <scheme val="minor"/>
          </rPr>
          <t xml:space="preserve">Neuroticisme | Emotionele stabiliteit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Werk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r>
      </text>
    </comment>
    <comment ref="D47" authorId="0" shapeId="0" xr:uid="{00000000-0006-0000-0000-000009000000}">
      <text>
        <r>
          <rPr>
            <sz val="11"/>
            <color theme="1"/>
            <rFont val="Calibri"/>
            <family val="2"/>
            <scheme val="minor"/>
          </rPr>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47" authorId="0" shapeId="0" xr:uid="{00000000-0006-0000-0000-00000A000000}">
      <text>
        <r>
          <rPr>
            <sz val="11"/>
            <color theme="1"/>
            <rFont val="Calibri"/>
            <family val="2"/>
            <scheme val="minor"/>
          </rPr>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F47" authorId="0" shapeId="0" xr:uid="{00000000-0006-0000-0000-00000B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G47" authorId="0" shapeId="0" xr:uid="{00000000-0006-0000-0000-00000C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H47" authorId="0" shapeId="0" xr:uid="{00000000-0006-0000-0000-00000D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51" authorId="1" shapeId="0" xr:uid="{00000000-0006-0000-0000-00000E000000}">
      <text>
        <r>
          <rPr>
            <sz val="11"/>
            <color theme="1"/>
            <rFont val="Calibri"/>
            <family val="2"/>
            <scheme val="minor"/>
          </rPr>
          <t xml:space="preserve">Geestelijk, met betrekking tot de geest (psyche)
</t>
        </r>
      </text>
    </comment>
    <comment ref="F51" authorId="1" shapeId="0" xr:uid="{00000000-0006-0000-0000-00000F000000}">
      <text>
        <r>
          <rPr>
            <sz val="11"/>
            <color theme="1"/>
            <rFont val="Calibri"/>
            <family val="2"/>
            <scheme val="minor"/>
          </rPr>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r>
      </text>
    </comment>
    <comment ref="G51" authorId="1" shapeId="0" xr:uid="{00000000-0006-0000-0000-000010000000}">
      <text>
        <r>
          <rPr>
            <sz val="11"/>
            <color theme="1"/>
            <rFont val="Calibri"/>
            <family val="2"/>
            <scheme val="minor"/>
          </rPr>
          <t>Psyche betekent geest, soma betekent lichaam. Onverwerkte gevoelens of stress kunnen zich uiten via het lichaam. Psychosomatische klachten zijn dus lichamelijke klachten die een psychische oorzaak hebben en geen lichamelijke.</t>
        </r>
      </text>
    </comment>
    <comment ref="D67" authorId="2" shapeId="0" xr:uid="{00000000-0006-0000-0000-000011000000}">
      <text>
        <r>
          <rPr>
            <sz val="11"/>
            <color theme="1"/>
            <rFont val="Calibri"/>
            <family val="2"/>
            <scheme val="minor"/>
          </rPr>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E67" authorId="2" shapeId="0" xr:uid="{00000000-0006-0000-0000-000012000000}">
      <text>
        <r>
          <rPr>
            <sz val="11"/>
            <color theme="1"/>
            <rFont val="Calibri"/>
            <family val="2"/>
            <scheme val="minor"/>
          </rPr>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F67" authorId="2" shapeId="0" xr:uid="{00000000-0006-0000-0000-000013000000}">
      <text>
        <r>
          <rPr>
            <sz val="11"/>
            <color theme="1"/>
            <rFont val="Calibri"/>
            <family val="2"/>
            <scheme val="minor"/>
          </rPr>
          <t>Arbeidsgehandicapt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Achtergrondkenmerken
Daarbij moet worden opgemerkt dat arbeidsgehandicapten ook wat betreft hun achtergrondkenmerken gemiddeld een minder gunstige positie hebben op de arbeidsmarkt: ze zijn lager opgeleid, ouder en vaak niet-westerse migrant.</t>
        </r>
      </text>
    </comment>
    <comment ref="G67" authorId="2" shapeId="0" xr:uid="{00000000-0006-0000-0000-000014000000}">
      <text>
        <r>
          <rPr>
            <sz val="11"/>
            <color theme="1"/>
            <rFont val="Calibri"/>
            <family val="2"/>
            <scheme val="minor"/>
          </rPr>
          <t>Personen met een minder dan goede ervaren gezondheid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r>
      </text>
    </comment>
    <comment ref="E69" authorId="0" shapeId="0" xr:uid="{00000000-0006-0000-0000-000015000000}">
      <text>
        <r>
          <rPr>
            <sz val="11"/>
            <color theme="1"/>
            <rFont val="Calibri"/>
            <family val="2"/>
            <scheme val="minor"/>
          </rPr>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r>
      </text>
    </comment>
    <comment ref="F69" authorId="0" shapeId="0" xr:uid="{00000000-0006-0000-0000-000016000000}">
      <text>
        <r>
          <rPr>
            <sz val="11"/>
            <color theme="1"/>
            <rFont val="Calibri"/>
            <family val="2"/>
            <scheme val="minor"/>
          </rPr>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r>
      </text>
    </comment>
    <comment ref="D73" authorId="3" shapeId="0" xr:uid="{00000000-0006-0000-0000-000017000000}">
      <text>
        <r>
          <rPr>
            <sz val="11"/>
            <color theme="1"/>
            <rFont val="Calibri"/>
            <family val="2"/>
            <scheme val="minor"/>
          </rPr>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r>
      </text>
    </comment>
    <comment ref="D75" authorId="0" shapeId="0" xr:uid="{00000000-0006-0000-0000-000018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E75" authorId="0" shapeId="0" xr:uid="{00000000-0006-0000-0000-000019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F75" authorId="0" shapeId="0" xr:uid="{00000000-0006-0000-0000-00001A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G75" authorId="0" shapeId="0" xr:uid="{00000000-0006-0000-0000-00001B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H75" authorId="0" shapeId="0" xr:uid="{00000000-0006-0000-0000-00001C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D77" authorId="0" shapeId="0" xr:uid="{00000000-0006-0000-0000-00001D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E77" authorId="0" shapeId="0" xr:uid="{00000000-0006-0000-0000-00001E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F77" authorId="0" shapeId="0" xr:uid="{00000000-0006-0000-0000-00001F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G77" authorId="0" shapeId="0" xr:uid="{00000000-0006-0000-0000-000020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H77" authorId="0" shapeId="0" xr:uid="{00000000-0006-0000-0000-000021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D79" authorId="1" shapeId="0" xr:uid="{00000000-0006-0000-0000-000022000000}">
      <text>
        <r>
          <rPr>
            <sz val="11"/>
            <color theme="1"/>
            <rFont val="Calibri"/>
            <family val="2"/>
            <scheme val="minor"/>
          </rPr>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r>
      </text>
    </comment>
    <comment ref="E79" authorId="1" shapeId="0" xr:uid="{00000000-0006-0000-0000-000023000000}">
      <text>
        <r>
          <rPr>
            <sz val="11"/>
            <color theme="1"/>
            <rFont val="Calibri"/>
            <family val="2"/>
            <scheme val="minor"/>
          </rPr>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r>
      </text>
    </comment>
    <comment ref="D86" authorId="2" shapeId="0" xr:uid="{00000000-0006-0000-0000-000024000000}">
      <text>
        <r>
          <rPr>
            <sz val="11"/>
            <color theme="1"/>
            <rFont val="Calibri"/>
            <family val="2"/>
            <scheme val="minor"/>
          </rPr>
          <t xml:space="preserve">De doelgroep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Beoordeling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Werkgelegenheid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r>
      </text>
    </comment>
    <comment ref="E86" authorId="0" shapeId="0" xr:uid="{00000000-0006-0000-0000-000025000000}">
      <text>
        <r>
          <rPr>
            <sz val="11"/>
            <color theme="1"/>
            <rFont val="Calibri"/>
            <family val="2"/>
            <scheme val="minor"/>
          </rPr>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text>
    </comment>
    <comment ref="F86" authorId="0" shapeId="0" xr:uid="{00000000-0006-0000-0000-000026000000}">
      <text>
        <r>
          <rPr>
            <sz val="11"/>
            <color theme="1"/>
            <rFont val="Calibri"/>
            <family val="2"/>
            <scheme val="minor"/>
          </rPr>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text>
    </comment>
    <comment ref="G86" authorId="0" shapeId="0" xr:uid="{00000000-0006-0000-0000-000027000000}">
      <text>
        <r>
          <rPr>
            <sz val="11"/>
            <color theme="1"/>
            <rFont val="Calibri"/>
            <family val="2"/>
            <scheme val="minor"/>
          </rPr>
          <t xml:space="preserve">Factoren die een rol spelen bij het arbeidsloos blijven bij (hoog)begaafden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r>
      </text>
    </comment>
    <comment ref="D89" authorId="0" shapeId="0" xr:uid="{00000000-0006-0000-0000-000028000000}">
      <text>
        <r>
          <rPr>
            <sz val="11"/>
            <color theme="1"/>
            <rFont val="Calibri"/>
            <family val="2"/>
            <scheme val="minor"/>
          </rPr>
          <t xml:space="preserve">A1 | Basisgebruiker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A2 | Basisgebruiker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r>
      </text>
    </comment>
    <comment ref="E89" authorId="0" shapeId="0" xr:uid="{00000000-0006-0000-0000-000029000000}">
      <text>
        <r>
          <rPr>
            <sz val="11"/>
            <color theme="1"/>
            <rFont val="Calibri"/>
            <family val="2"/>
            <scheme val="minor"/>
          </rPr>
          <t xml:space="preserve">B1 | Onafhankelijke gebruiker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B2 | Onafhankelijke gebruiker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r>
      </text>
    </comment>
    <comment ref="F89" authorId="0" shapeId="0" xr:uid="{00000000-0006-0000-0000-00002A000000}">
      <text>
        <r>
          <rPr>
            <sz val="11"/>
            <color theme="1"/>
            <rFont val="Calibri"/>
            <family val="2"/>
            <scheme val="minor"/>
          </rPr>
          <t xml:space="preserve">C1 | Vaardige gebruiker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C2 | Vaardige gebruiker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r>
      </text>
    </comment>
    <comment ref="E96" authorId="0" shapeId="0" xr:uid="{00000000-0006-0000-0000-00002B000000}">
      <text>
        <r>
          <rPr>
            <sz val="11"/>
            <color theme="1"/>
            <rFont val="Calibri"/>
            <family val="2"/>
            <scheme val="minor"/>
          </rPr>
          <t xml:space="preserve">ICT-basisvaardigheden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r>
      </text>
    </comment>
    <comment ref="F96" authorId="0" shapeId="0" xr:uid="{00000000-0006-0000-0000-00002C000000}">
      <text>
        <r>
          <rPr>
            <sz val="11"/>
            <color theme="1"/>
            <rFont val="Calibri"/>
            <family val="2"/>
            <scheme val="minor"/>
          </rPr>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text>
    </comment>
    <comment ref="G96" authorId="0" shapeId="0" xr:uid="{00000000-0006-0000-0000-00002D000000}">
      <text>
        <r>
          <rPr>
            <sz val="11"/>
            <color theme="1"/>
            <rFont val="Calibri"/>
            <family val="2"/>
            <scheme val="minor"/>
          </rPr>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text>
    </comment>
    <comment ref="D99" authorId="0" shapeId="0" xr:uid="{00000000-0006-0000-0000-00002E000000}">
      <text>
        <r>
          <rPr>
            <sz val="11"/>
            <color theme="1"/>
            <rFont val="Calibri"/>
            <family val="2"/>
            <scheme val="minor"/>
          </rPr>
          <t xml:space="preserve">Het hoogstbehaald onderwijsniveau is laag onderwijs 
Dit omvat onderwijs op het niveau van basisonderwijs, het vmbo, de eerste 3 leerjaren van havo/vwo en de entreeopleiding, de voormalige assistentenopleiding (mbo1).
</t>
        </r>
      </text>
    </comment>
    <comment ref="E99" authorId="0" shapeId="0" xr:uid="{00000000-0006-0000-0000-00002F000000}">
      <text>
        <r>
          <rPr>
            <sz val="11"/>
            <color theme="1"/>
            <rFont val="Calibri"/>
            <family val="2"/>
            <scheme val="minor"/>
          </rPr>
          <t xml:space="preserve">Het hoogstbehaald onderwijsniveau is middelbaar onderwijs
Dit omvat de bovenbouw van havo/vwo, de basisberoepsopleiding (mbo2), de vakopleiding (mbo3) en de middenkader- en specialistenopleidingen (mbo4).
</t>
        </r>
      </text>
    </comment>
    <comment ref="F99" authorId="0" shapeId="0" xr:uid="{00000000-0006-0000-0000-000030000000}">
      <text>
        <r>
          <rPr>
            <sz val="11"/>
            <color theme="1"/>
            <rFont val="Calibri"/>
            <family val="2"/>
            <scheme val="minor"/>
          </rPr>
          <t xml:space="preserve">Het hoogstbehaald onderwijsniveau is hoog onderwijs
Dit omvat onderwijs op het niveau van hbo of wo.
De kans op duurzame werkhervatting blijkt groter naarmate een persoon een hogere beroepsgerichte opleiding heeft genoten
</t>
        </r>
      </text>
    </comment>
    <comment ref="D102" authorId="3" shapeId="0" xr:uid="{00000000-0006-0000-0000-000031000000}">
      <text>
        <r>
          <rPr>
            <sz val="11"/>
            <color theme="1"/>
            <rFont val="Calibri"/>
            <family val="2"/>
            <scheme val="minor"/>
          </rPr>
          <t>MBO 4 commerciële dienstverlening
MBO 4 mediavormgeving
MBO 3 detailhandel en groothandel</t>
        </r>
      </text>
    </comment>
    <comment ref="E102" authorId="3" shapeId="0" xr:uid="{00000000-0006-0000-0000-000032000000}">
      <text>
        <r>
          <rPr>
            <sz val="11"/>
            <color theme="1"/>
            <rFont val="Calibri"/>
            <family val="2"/>
            <scheme val="minor"/>
          </rPr>
          <t xml:space="preserve">MBO 4 administratieve en bedrijfseconomische beroepen
</t>
        </r>
      </text>
    </comment>
    <comment ref="F102" authorId="3" shapeId="0" xr:uid="{00000000-0006-0000-0000-000033000000}">
      <text>
        <r>
          <rPr>
            <sz val="11"/>
            <color theme="1"/>
            <rFont val="Calibri"/>
            <family val="2"/>
            <scheme val="minor"/>
          </rPr>
          <t xml:space="preserve">MBO 4 bouw en infra
MBO 4 tuinbouw en groenvoorziening
</t>
        </r>
      </text>
    </comment>
    <comment ref="D105" authorId="3" shapeId="0" xr:uid="{00000000-0006-0000-0000-000034000000}">
      <text>
        <r>
          <rPr>
            <sz val="11"/>
            <color theme="1"/>
            <rFont val="Calibri"/>
            <family val="2"/>
            <scheme val="minor"/>
          </rPr>
          <t xml:space="preserve">Bachelor psychologie
Sociale en maatschappijwetenschappen
</t>
        </r>
      </text>
    </comment>
    <comment ref="E105" authorId="3" shapeId="0" xr:uid="{00000000-0006-0000-0000-000035000000}">
      <text>
        <r>
          <rPr>
            <sz val="11"/>
            <color theme="1"/>
            <rFont val="Calibri"/>
            <family val="2"/>
            <scheme val="minor"/>
          </rPr>
          <t xml:space="preserve">Bachelor logistiek
Bachelor bedrijfskunde
</t>
        </r>
      </text>
    </comment>
    <comment ref="F105" authorId="3" shapeId="0" xr:uid="{00000000-0006-0000-0000-000036000000}">
      <text>
        <r>
          <rPr>
            <sz val="11"/>
            <color theme="1"/>
            <rFont val="Calibri"/>
            <family val="2"/>
            <scheme val="minor"/>
          </rPr>
          <t xml:space="preserve">Bachelor elektrotechniek
Bachelor werktuigbouwkunde
</t>
        </r>
      </text>
    </comment>
    <comment ref="D108" authorId="3" shapeId="0" xr:uid="{00000000-0006-0000-0000-000037000000}">
      <text>
        <r>
          <rPr>
            <sz val="11"/>
            <color theme="1"/>
            <rFont val="Calibri"/>
            <family val="2"/>
            <scheme val="minor"/>
          </rPr>
          <t xml:space="preserve">Master kunst
</t>
        </r>
      </text>
    </comment>
    <comment ref="E108" authorId="3" shapeId="0" xr:uid="{00000000-0006-0000-0000-000038000000}">
      <text>
        <r>
          <rPr>
            <sz val="11"/>
            <color theme="1"/>
            <rFont val="Calibri"/>
            <family val="2"/>
            <scheme val="minor"/>
          </rPr>
          <t>Master communicatie
Master onderwijskunde</t>
        </r>
      </text>
    </comment>
    <comment ref="F108" authorId="3" shapeId="0" xr:uid="{00000000-0006-0000-0000-000039000000}">
      <text>
        <r>
          <rPr>
            <sz val="11"/>
            <color theme="1"/>
            <rFont val="Calibri"/>
            <family val="2"/>
            <scheme val="minor"/>
          </rPr>
          <t xml:space="preserve">Master werktuigbouwkunde
</t>
        </r>
      </text>
    </comment>
    <comment ref="D115" authorId="0" shapeId="0" xr:uid="{00000000-0006-0000-0000-00003A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E115" authorId="0" shapeId="0" xr:uid="{00000000-0006-0000-0000-00003B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F115" authorId="0" shapeId="0" xr:uid="{00000000-0006-0000-0000-00003C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G115" authorId="0" shapeId="0" xr:uid="{00000000-0006-0000-0000-00003D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D124" authorId="0" shapeId="0" xr:uid="{00000000-0006-0000-0000-00003E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E124" authorId="0" shapeId="0" xr:uid="{00000000-0006-0000-0000-00003F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F124" authorId="0" shapeId="0" xr:uid="{00000000-0006-0000-0000-000040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G124" authorId="0" shapeId="0" xr:uid="{00000000-0006-0000-0000-000041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H124" authorId="0" shapeId="0" xr:uid="{00000000-0006-0000-0000-000042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I124" authorId="0" shapeId="0" xr:uid="{00000000-0006-0000-0000-000043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D126" authorId="1" shapeId="0" xr:uid="{00000000-0006-0000-0000-000044000000}">
      <text>
        <r>
          <rPr>
            <sz val="11"/>
            <color theme="1"/>
            <rFont val="Calibri"/>
            <family val="2"/>
            <scheme val="minor"/>
          </rPr>
          <t xml:space="preserve">Klein netwerk (&lt;25 personen)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r>
      </text>
    </comment>
    <comment ref="D151" authorId="3" shapeId="0" xr:uid="{00000000-0006-0000-0000-000045000000}">
      <text>
        <r>
          <rPr>
            <sz val="11"/>
            <color theme="1"/>
            <rFont val="Calibri"/>
            <family val="2"/>
            <scheme val="minor"/>
          </rPr>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E151" authorId="3" shapeId="0" xr:uid="{00000000-0006-0000-0000-000046000000}">
      <text>
        <r>
          <rPr>
            <sz val="11"/>
            <color theme="1"/>
            <rFont val="Calibri"/>
            <family val="2"/>
            <scheme val="minor"/>
          </rPr>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F151" authorId="3" shapeId="0" xr:uid="{00000000-0006-0000-0000-000047000000}">
      <text>
        <r>
          <rPr>
            <sz val="11"/>
            <color theme="1"/>
            <rFont val="Calibri"/>
            <family val="2"/>
            <scheme val="minor"/>
          </rPr>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G151" authorId="3" shapeId="0" xr:uid="{00000000-0006-0000-0000-000048000000}">
      <text>
        <r>
          <rPr>
            <sz val="11"/>
            <color theme="1"/>
            <rFont val="Calibri"/>
            <family val="2"/>
            <scheme val="minor"/>
          </rPr>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D155" authorId="0" shapeId="0" xr:uid="{00000000-0006-0000-0000-000049000000}">
      <text>
        <r>
          <rPr>
            <sz val="11"/>
            <color theme="1"/>
            <rFont val="Calibri"/>
            <family val="2"/>
            <scheme val="minor"/>
          </rPr>
          <t xml:space="preserve">Weinig werkervaring? Dan zit je goed op de arbeidsmarkt | 2016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Financieel en logistiek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Babyboomers stromen uit
Monsterboard rekent erop dat de helft van de wereldwijde beroepsbevolking in 2020 bestaat uit millennials, vooral vanwege het uitstomen van babyboomers. In 2025 zouden millennials zelfs meer dan driekwart van alle banen vervullen.
</t>
        </r>
      </text>
    </comment>
    <comment ref="D159" authorId="0" shapeId="0" xr:uid="{00000000-0006-0000-0000-00004A000000}">
      <text>
        <r>
          <rPr>
            <sz val="11"/>
            <color theme="1"/>
            <rFont val="Calibri"/>
            <family val="2"/>
            <scheme val="minor"/>
          </rPr>
          <t xml:space="preserve">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
</t>
        </r>
      </text>
    </comment>
    <comment ref="F159" authorId="3" shapeId="0" xr:uid="{00000000-0006-0000-0000-00004B000000}">
      <text>
        <r>
          <rPr>
            <sz val="11"/>
            <color theme="1"/>
            <rFont val="Calibri"/>
            <family val="2"/>
            <scheme val="minor"/>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text>
    </comment>
    <comment ref="G159" authorId="0" shapeId="0" xr:uid="{00000000-0006-0000-0000-00004C000000}">
      <text>
        <r>
          <rPr>
            <sz val="11"/>
            <color theme="1"/>
            <rFont val="Calibri"/>
            <family val="2"/>
            <scheme val="minor"/>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text>
    </comment>
    <comment ref="D161" authorId="1" shapeId="0" xr:uid="{00000000-0006-0000-0000-00004D000000}">
      <text>
        <r>
          <rPr>
            <sz val="11"/>
            <color theme="1"/>
            <rFont val="Calibri"/>
            <family val="2"/>
            <scheme val="minor"/>
          </rPr>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E161" authorId="1" shapeId="0" xr:uid="{00000000-0006-0000-0000-00004E000000}">
      <text>
        <r>
          <rPr>
            <sz val="11"/>
            <color theme="1"/>
            <rFont val="Calibri"/>
            <family val="2"/>
            <scheme val="minor"/>
          </rPr>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D166" authorId="1" shapeId="0" xr:uid="{00000000-0006-0000-0000-00004F000000}">
      <text>
        <r>
          <rPr>
            <sz val="11"/>
            <color theme="1"/>
            <rFont val="Calibri"/>
            <family val="2"/>
            <scheme val="minor"/>
          </rPr>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E166" authorId="1" shapeId="0" xr:uid="{00000000-0006-0000-0000-000050000000}">
      <text>
        <r>
          <rPr>
            <sz val="11"/>
            <color theme="1"/>
            <rFont val="Calibri"/>
            <family val="2"/>
            <scheme val="minor"/>
          </rPr>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D171" authorId="1" shapeId="0" xr:uid="{00000000-0006-0000-0000-000051000000}">
      <text>
        <r>
          <rPr>
            <sz val="11"/>
            <color theme="1"/>
            <rFont val="Calibri"/>
            <family val="2"/>
            <scheme val="minor"/>
          </rPr>
          <t xml:space="preserve">Beta-domeinen
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r>
      </text>
    </comment>
  </commentList>
</comments>
</file>

<file path=xl/sharedStrings.xml><?xml version="1.0" encoding="utf-8"?>
<sst xmlns="http://schemas.openxmlformats.org/spreadsheetml/2006/main" count="300" uniqueCount="281">
  <si>
    <t>Persoon</t>
  </si>
  <si>
    <t>1. Personalia</t>
  </si>
  <si>
    <t>Leeftijd Man (Bron: Werkloosheid naar leeftijd en geslacht 2013-2023 | CBS 2024)</t>
  </si>
  <si>
    <t>15-25 jaar</t>
  </si>
  <si>
    <t>25-45 jaar</t>
  </si>
  <si>
    <t>46-65 jaar</t>
  </si>
  <si>
    <t xml:space="preserve">Vraag 1:  Bent u een man of vrouw? </t>
  </si>
  <si>
    <t>Vraag 2: Wat is uw leeftijd?</t>
  </si>
  <si>
    <t>Leeftijd Vrouw (Bron: Werkloosheid naar leeftijd en geslacht 2013-2023 | CBS 2024)</t>
  </si>
  <si>
    <t>Nationaliteit (Bron: Werkloze beroepsbevolking: Werkloosheidsduur en persoonskenmerken 2014-2020 | CBS Statline 2020)</t>
  </si>
  <si>
    <t>Autochtoon</t>
  </si>
  <si>
    <t>Westers</t>
  </si>
  <si>
    <t>Niet Westers</t>
  </si>
  <si>
    <t>Vraag 3: Wat is uw huidige nationaliteit?</t>
  </si>
  <si>
    <t>Provincie (Bron: Openstaande vacatures per regio 2016-2024 | CBS 2024)</t>
  </si>
  <si>
    <t>Zeeland</t>
  </si>
  <si>
    <t>Utrecht</t>
  </si>
  <si>
    <t>Noord-Brabant</t>
  </si>
  <si>
    <t>Gelderland</t>
  </si>
  <si>
    <t>Noord-Holland</t>
  </si>
  <si>
    <t>Overijsel</t>
  </si>
  <si>
    <t>Limburg</t>
  </si>
  <si>
    <t>Drenthe</t>
  </si>
  <si>
    <t>Friesland</t>
  </si>
  <si>
    <t>Flevoland</t>
  </si>
  <si>
    <t>Zuid-Holland</t>
  </si>
  <si>
    <t>Groningen</t>
  </si>
  <si>
    <t>Vraag 4: In welke provincie bent u op zoek naar werk?</t>
  </si>
  <si>
    <t>Arbeidsdeelname &amp; Migratieachtergrond (Bron: Werkloosheid naar migratieachtergrond 2011-2021 | CBS 2024)</t>
  </si>
  <si>
    <t>Migratieachtergrond: Autochtoon</t>
  </si>
  <si>
    <t>Migratieachtergrond: Westers</t>
  </si>
  <si>
    <t>Migratieachtergrond: Niet Westers</t>
  </si>
  <si>
    <t>Vraag 5: Wat is uw migratieachtergrond?</t>
  </si>
  <si>
    <t xml:space="preserve">Personalia | Prognose </t>
  </si>
  <si>
    <t>2. Persoonlijkheid &amp; Profilering</t>
  </si>
  <si>
    <t>Big Five Persoonlijkheidskarakteristieken (Bron: A comparative study of five personality factors among employed and unemployed people 2015 | Caspian Journal of Neurological Sciences 2024)</t>
  </si>
  <si>
    <t>Openheid (Openness)</t>
  </si>
  <si>
    <t>Consciëntieusheid (Conscientiousness)</t>
  </si>
  <si>
    <t>Extraversie (Extroversion)</t>
  </si>
  <si>
    <t>Altruimse (Agreeableness)</t>
  </si>
  <si>
    <t>Neuroticisme (Emotional Stability)</t>
  </si>
  <si>
    <t>Vraag 6: Wat zijn uw meest dominante persoonlijkheidskenmerken? (Beroeps- of loopbaanonderzoek)</t>
  </si>
  <si>
    <t>Representativiteit (Bron: Apparel and its impact on self-perception 2011 / Kwalitatief onderzoek naar de kritische succesfactoren van werk zoeken 2011-2012)</t>
  </si>
  <si>
    <t>Informeel (Casual)</t>
  </si>
  <si>
    <t>Gekleed Informeel (Dressy Casual)</t>
  </si>
  <si>
    <t>Zakelijk Informeel (Business Casual)</t>
  </si>
  <si>
    <t>Zakelijk Formeel (Business Professional)</t>
  </si>
  <si>
    <t>Gekleed Formeel (Dressy Formal)</t>
  </si>
  <si>
    <t>Vraag 7: Mate van representativiteit. (Beoordeling door consulent)</t>
  </si>
  <si>
    <t xml:space="preserve">Persoonlijkheid &amp; Profilering| Prognose </t>
  </si>
  <si>
    <t>3. Gezondheid</t>
  </si>
  <si>
    <t>Geestelijke &amp; Lichamelijke gezondheid (Bron: Gezondheidsproblemen in WW en bijstand 2019 | Ministerie van Sociale Zaken en Werkgelegenheid 2024)</t>
  </si>
  <si>
    <t>Geen</t>
  </si>
  <si>
    <t>Psychisch</t>
  </si>
  <si>
    <t>Somatisch</t>
  </si>
  <si>
    <t>Psychisch &amp; Somatisch</t>
  </si>
  <si>
    <t>Vraag 8: Ervaart u psychische en/of lichamelijke problematiek? Indien, welke problematiek ervaart u? (Mogelijke inzage in BA/VA/AD onderzoek)</t>
  </si>
  <si>
    <t>Gezondheidsbeperkingen (Bron: Beperkt in functie 2016 | Cultureel Planbureau 2024)</t>
  </si>
  <si>
    <t>Volledig en duurzaam arbeidsongeschikt</t>
  </si>
  <si>
    <t>Gedeeltelijk arbeidsgeschikt</t>
  </si>
  <si>
    <t>Arbeidsgehandicapt</t>
  </si>
  <si>
    <t>Personen met een minder dan goed ervaren gezondheid</t>
  </si>
  <si>
    <t>Geen gezondheidsbeperkingen</t>
  </si>
  <si>
    <t>Vraag 9: Vormen uw gezondheidsbeperkingen een belemmering voor uw integratie? Indien, in welke mate bent u arbeidsgeschikt dan wel arbeidsongeschikt? (Mogelijke inzage in BA/VA/AD onderzoek)</t>
  </si>
  <si>
    <t>Sportbeoefening (Bron: Sports, exercise and labor market outcomes 2015 | University of St. Gallen Switzerland and IZA Germany 2024)</t>
  </si>
  <si>
    <t>Sedentair</t>
  </si>
  <si>
    <t xml:space="preserve">Recreatief </t>
  </si>
  <si>
    <t>Actief</t>
  </si>
  <si>
    <t>Vraag 10: Beoefent u een sport? Indien, beschrijf de activiteit en de frequentie waarin u deze activiteit beoefent.</t>
  </si>
  <si>
    <t xml:space="preserve">Gezondheid | Prognose </t>
  </si>
  <si>
    <t>4. Financiën</t>
  </si>
  <si>
    <t>Aard van uitkering</t>
  </si>
  <si>
    <t>WW</t>
  </si>
  <si>
    <t>Bijstand</t>
  </si>
  <si>
    <t xml:space="preserve">Vraag 11: Ontvangt u een uitkering? Indien, welke uitkering ontvangt u? </t>
  </si>
  <si>
    <t>Duur WW uitkering (Bron: Welke niet-werkenden hebben de grootste kans op werk? 2023 | CBS 2024)</t>
  </si>
  <si>
    <t xml:space="preserve">&lt; 3 maanden </t>
  </si>
  <si>
    <t>3-6 maanden</t>
  </si>
  <si>
    <t>6-12 maanden</t>
  </si>
  <si>
    <t>12-18 maanden</t>
  </si>
  <si>
    <t>18-24 maanden</t>
  </si>
  <si>
    <t>Vraag 12: Hoelang ontvangt u reeds uw WW uitkering?</t>
  </si>
  <si>
    <t>Duur Participatie wet (Pw) uitkering (Bron: Welke niet-werkenden hebben de grootste kans op werk? 2023 | CBS 2024)</t>
  </si>
  <si>
    <t>&lt; 1 jaar</t>
  </si>
  <si>
    <t>1-2 jaar</t>
  </si>
  <si>
    <t>2-3 jaar</t>
  </si>
  <si>
    <t>3-4 jaar</t>
  </si>
  <si>
    <t>4-5 jaar</t>
  </si>
  <si>
    <t>Vraag 13: Hoelang ontvangt u reeds uw Bijstandsuitkering?</t>
  </si>
  <si>
    <t>Schuldhulpverlening of schuldsanering (Bron: De rol van re-integratie bij de aanpak van schulden 2016 | UWV 2024)</t>
  </si>
  <si>
    <t>Schuldsanering</t>
  </si>
  <si>
    <t>Schuldhulpverlening</t>
  </si>
  <si>
    <t>Geen schuldenproblematiek</t>
  </si>
  <si>
    <t>Vraag 14: Ervaart u schuldenproblematiek? Indien, doorloopt u een schuldhulpverlenings- of een schuldsaneringstraject?</t>
  </si>
  <si>
    <t>Overige inkomsten (Bron: Inkomsten en invloed op WW-uitkering 2024 | UWV 2024 &amp; Inkomsten en invloed op Bijstandsuitkering 2024 | Rijksoverheid 2024)</t>
  </si>
  <si>
    <t>Overige inkomsten zonder invloed op uitkering</t>
  </si>
  <si>
    <t>Overige inkomsten met invloed op uitkering</t>
  </si>
  <si>
    <t>Geen overige inkomsten</t>
  </si>
  <si>
    <t>Vraag 15: Ontvangt u naast uw uitkering nog overige inkomsten? Bijvoorbeeld uit zelfstandig ondernemerschap of een bijbaan. Indien, hebben deze inkomsten invloed op uw uitkering?</t>
  </si>
  <si>
    <t>Omgevingshulp</t>
  </si>
  <si>
    <t>Beschikbaar</t>
  </si>
  <si>
    <t>Niet beschikbaar</t>
  </si>
  <si>
    <t>Vraag 16: Ontvangt u naast uw uitkering en mogelijke overige inkomsten ook financiële steun vanuit uw omgeving?</t>
  </si>
  <si>
    <t xml:space="preserve">Financiën | Prognose </t>
  </si>
  <si>
    <t>5. Competentie</t>
  </si>
  <si>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</si>
  <si>
    <t>Zwak begaafd (IQ 70-85)</t>
  </si>
  <si>
    <t>Normaal (IQ 85-115)</t>
  </si>
  <si>
    <t>Meer begaafd (IQ 115-130)</t>
  </si>
  <si>
    <t>Hoog begaafd IQ &gt;130</t>
  </si>
  <si>
    <t>Vraag 17: Wat is de hoogte van uw IQ? (Mogelijke inzage in IQ-testrapport)</t>
  </si>
  <si>
    <t>Taalniveau (Bron: Europees Referentiekader Talen 2015 | Nationaal Expertisecentrum Leerplanontwikkeling 2024 / Arbeidspositie en beheersing Nederlands 2021 | CBS 2024)</t>
  </si>
  <si>
    <t>Basisgebruiker (A1-A2 / 20% van Nederlandse bevolking)</t>
  </si>
  <si>
    <t>Onafhankelijke gebruiker (B1-B2 / 65% van Nederlandse bevolking)</t>
  </si>
  <si>
    <t>Vaardige gebruiker (C1-C2 / 15% van Nederlandse bevolking)</t>
  </si>
  <si>
    <t>Vraag 18: Beschrijf uw mate van Nederlandse taalvaardigheid. (Mogelijke inzage in taalniveaurapport)</t>
  </si>
  <si>
    <t>Vreemde talen (Multilinguïsme) (Bron: Vijf redenen waarom het leren van een taal je inzetbaarheid vergroot 2021 | EURES 2024)</t>
  </si>
  <si>
    <t>1 vreemde taal</t>
  </si>
  <si>
    <t>2 of meer vreemde talen</t>
  </si>
  <si>
    <t>Vraag 19: Spreekt u nog vreemde talen? Indien, welke talen spreekt u nog meer?</t>
  </si>
  <si>
    <t>Taalniveau vreemde taal</t>
  </si>
  <si>
    <t>Basisgebruiker (A1-A2)</t>
  </si>
  <si>
    <t>Onafhankelijke gebruiker (B1-B2)</t>
  </si>
  <si>
    <t>Vaardige gebruiker (C1-C2)</t>
  </si>
  <si>
    <t>Vraag 20: Beschrijf uw mate van buitenlandse taalvaardigheid. (Mogelijke inzage in taalniveaurapport)</t>
  </si>
  <si>
    <t>ICT-competenties (Bron: Ongekende krapte op de ICT-arbeidsmarkt 2022 | Werk.nl 2024)</t>
  </si>
  <si>
    <t xml:space="preserve">Basis </t>
  </si>
  <si>
    <t>Gevorderd (MBO 3-4)</t>
  </si>
  <si>
    <t>Expert (HBO/WO)</t>
  </si>
  <si>
    <t>Vraag 21: Beschrijf uw ICT-competenties en het niveau waarop u deze kunt uitdragen.</t>
  </si>
  <si>
    <t xml:space="preserve">Competentie | Prognose </t>
  </si>
  <si>
    <t>6. Kwalificatie</t>
  </si>
  <si>
    <t>Onderwijsniveau (Bron: Werkloosheid naar onderwijsniveau 2024 | CBS 2024)</t>
  </si>
  <si>
    <t>Onderwijsniveau: Laag</t>
  </si>
  <si>
    <t>Onderwijsniveau: Middelbaar</t>
  </si>
  <si>
    <t>Onderwijsniveau: Hoog</t>
  </si>
  <si>
    <t>Vraag 22: Wat is uw hoogst behaalde opleiding?</t>
  </si>
  <si>
    <t>Perspectief op de arbeidsmarkt (Bron: Spreiding arbeidsmarktperspectieven (2024) binnen MBO opleidingscategorieën Nederland | ROA 2024)</t>
  </si>
  <si>
    <t>Matig-slechte perspectieven</t>
  </si>
  <si>
    <t>Redelijke perspectieven</t>
  </si>
  <si>
    <t>Goede perspectieven</t>
  </si>
  <si>
    <t>Vraag 23: Indien u MBO bent afgestudeerd, welke opleiding(en) heeft u gevolgd?</t>
  </si>
  <si>
    <t>Perspectief op de arbeidsmarkt (Bron: Spreiding arbeidsmarktperspectieven (2024) binnen HBO en WO opleidingscategorieën Nederland | ROA 2024)</t>
  </si>
  <si>
    <t>Vraag 24: Indien u HBO bent afgestudeerd, welke opleiding(en) heeft u gevolgd?</t>
  </si>
  <si>
    <t>Vraag 25: Indien u WO bent afgestudeerd, welke opleiding(en) heeft u gevolgd?</t>
  </si>
  <si>
    <t xml:space="preserve">Kwalificatie | Prognose </t>
  </si>
  <si>
    <t>Omgeving</t>
  </si>
  <si>
    <t>7. Leefsituatie</t>
  </si>
  <si>
    <t>Leefsituatie Man (Bron: Discrimination in hiring based on potential and realized fertility - Evidence from a large-scale field experiment 2019 | ScienceDirect 2024)</t>
  </si>
  <si>
    <t>Alleenstaand</t>
  </si>
  <si>
    <t>Samenwonend/gehuwd zonder kind(eren)</t>
  </si>
  <si>
    <t>Samenwonend/gehuwd met kind(eren) &lt;9 jaar</t>
  </si>
  <si>
    <t>Samenwonend/gehuwd met kind(eren) &gt;9 jaar</t>
  </si>
  <si>
    <t>Vraag 26: Beschrijf uw huidige leefsituatie.</t>
  </si>
  <si>
    <t>Leefsituatie Vrouw (Bron: Discrimination in hiring based on potential and realized fertility - Evidence from a large-scale field experiment 2019 | ScienceDirect 2024)</t>
  </si>
  <si>
    <t>Vraag 27: Beschrijf uw huidige leefsituatie.</t>
  </si>
  <si>
    <t>Socio-economische status | Levensverwachting naar inkomensklasse (Bron: Levensverwachting bij geboorte naar welvaart 2017-2020 | CBS 2024)</t>
  </si>
  <si>
    <t>Laagste inkomensklasse (EUR 27,5-28,8)</t>
  </si>
  <si>
    <t>Laag midden inkomensklasse (EUR 28,8-30,1)</t>
  </si>
  <si>
    <t>Midden inkomensklasse (EUR 30,1-31,4)</t>
  </si>
  <si>
    <t>Hoog midden inkomensklasse (EUR 31,4-32,7)</t>
  </si>
  <si>
    <t>Hoogste inkomensklasse (&gt; EUR 32,7)</t>
  </si>
  <si>
    <t>Vraag 28: Wat is de hoogte van uw reguliere jaarinkomen?</t>
  </si>
  <si>
    <t>Socio-economische status | Gezonde levensverwachting naar onderwijsniveau (Bron: Gezonde levensverwachting: geslacht, leeftijd en onderwijsniveau | CBS 2024)</t>
  </si>
  <si>
    <t>Laag onderwijsniveau (LBO)</t>
  </si>
  <si>
    <t>Middelbaar onderwijsniveau (MBO)</t>
  </si>
  <si>
    <t>Hoog onderwijsniveau (&gt;HBO)</t>
  </si>
  <si>
    <t>Vraag 29: Wat is uw hoogst behaalde onderwijsniveau?</t>
  </si>
  <si>
    <t>Snelheid van naturalisatie (Bron: Perspectief op Nederlanderschap: Het effect van de snelheid van naturalisatie 2017 | CBS 2024)</t>
  </si>
  <si>
    <t>1-3 jaar</t>
  </si>
  <si>
    <t>4 jaar</t>
  </si>
  <si>
    <t>5 jaar</t>
  </si>
  <si>
    <t>6 jaar</t>
  </si>
  <si>
    <t>7 jaar</t>
  </si>
  <si>
    <t>8-10 jaar</t>
  </si>
  <si>
    <t>Vraag 30: Hoelang bevindt u zich reeds in het naturalisatieproces?</t>
  </si>
  <si>
    <t xml:space="preserve">Netwerk </t>
  </si>
  <si>
    <t>Klein (&lt; 25 pers.)</t>
  </si>
  <si>
    <t>Gemiddeld (25-50 pers.)</t>
  </si>
  <si>
    <t>Groot (&gt;50 pers.)</t>
  </si>
  <si>
    <t xml:space="preserve">Vraag 31: Hoe groot is de omvang van uw netwerk? Beschikt u over LinkedIn? Indien, beschrijf de frequentie en de intensiteit van uw gebruik. </t>
  </si>
  <si>
    <t>Justitie</t>
  </si>
  <si>
    <t>Problemen met justitie | Geen VOG overlegbaar</t>
  </si>
  <si>
    <t>Problemen met justitie | VOG overlegbaar</t>
  </si>
  <si>
    <t>Geen problemen met justitie</t>
  </si>
  <si>
    <t>Vraag 32: Ervaart u problemen met justitie? Indien, vormen deze problemen een belemmering voor werk en kunt u een VOG overleggen?</t>
  </si>
  <si>
    <t>Thuissituatie</t>
  </si>
  <si>
    <t>Problemen in thuissituatie | Belemmering voor werk</t>
  </si>
  <si>
    <t>Problemen in thuissituatie | Geen belemmering voor werk</t>
  </si>
  <si>
    <t>Geen problemen in thuissituatie</t>
  </si>
  <si>
    <t>Vraag 33: Ervaart u problemen in uw thuissituatie? Indien, vormen deze problemen een belemmering voor werk?</t>
  </si>
  <si>
    <t>Addictie</t>
  </si>
  <si>
    <t>Verslavingsproblematiek | Belemmering voor werk</t>
  </si>
  <si>
    <t>Verslavingsproblematiek | Geen belemmering voor werk</t>
  </si>
  <si>
    <t>Geen verslavingsproblematiek</t>
  </si>
  <si>
    <t>Vraag 34: Ervaart u verslavingsproblematiek? Indien, vormt deze problematiek een belemmering voor werk?</t>
  </si>
  <si>
    <t>Rijbewijs</t>
  </si>
  <si>
    <t>Nee</t>
  </si>
  <si>
    <t>Ik volg lessen</t>
  </si>
  <si>
    <t>Ja</t>
  </si>
  <si>
    <t>Vraag 35: Bent u in het bezit van een rijbewijs?</t>
  </si>
  <si>
    <t>Mobiliteit (Eigen vervoer (EV) of Openbaar Vervoer (OV))</t>
  </si>
  <si>
    <t>Beperkt (OV)</t>
  </si>
  <si>
    <t>Gedeeltelijk beperkt (OV)</t>
  </si>
  <si>
    <t>Onbeperkt (OV/EV)</t>
  </si>
  <si>
    <t>Vraag 36: Beschikt u over eigen vervoer (Fiets/Fiets met trapondersteuning/Brommer/Scooter/Motor/Auto) en bent u in staat om zelfstandig naar uw werkplek te reizen? Indien u afhankelijk bent van het Openbaar Vervoer, ervaart u dan enige beperkingen m.b.t. aansluitingen?</t>
  </si>
  <si>
    <t xml:space="preserve">Leefsituatie | Prognose </t>
  </si>
  <si>
    <t>Arbeidsmarkt</t>
  </si>
  <si>
    <t>8. Arbeidsmarkt</t>
  </si>
  <si>
    <t>TAM Transitie (Transitionele Arbeidsmarkt 2024)</t>
  </si>
  <si>
    <t>I: Betaalde arbeid naar betaalde arbeid</t>
  </si>
  <si>
    <t>III: Scholing naar betaalde arbeid</t>
  </si>
  <si>
    <t>IV: Zorg/Huishouden naar betaalde arbeid</t>
  </si>
  <si>
    <t>V: Uittreding naar bet. Arbeid</t>
  </si>
  <si>
    <t>Vraag 37: Beschrijf uw arbeidsmarkttransitie.</t>
  </si>
  <si>
    <t>Transitie II: Werkloosheid naar betaalde arbeid</t>
  </si>
  <si>
    <t>Vanuit volledige arbeidsongeschiktheid</t>
  </si>
  <si>
    <t>Vanuit gedeeltelijke arbeidsongeschiktheid</t>
  </si>
  <si>
    <t>Vanuit ziekte</t>
  </si>
  <si>
    <t>Vanuit ontslag / Vanuit startpositie</t>
  </si>
  <si>
    <t>Vraag 38: Beschrijf uw arbeidsmarkttransitie.</t>
  </si>
  <si>
    <t>Soort Transitie</t>
  </si>
  <si>
    <t>Homogene transitie</t>
  </si>
  <si>
    <t>Heterogene transitie</t>
  </si>
  <si>
    <t xml:space="preserve">Vraag 39: Wilt u solliciteren in een gelijkwaardige of een ongelijkwaardige sector als voorheen? </t>
  </si>
  <si>
    <t>Aard van werkloosheid (Bron: From social assistance to self-sufficiency: Low income work as a stepping stone 2021 | European Sociological Review 2021)</t>
  </si>
  <si>
    <t>Volledig werkloos</t>
  </si>
  <si>
    <t>Gedeeltelijk werkloos</t>
  </si>
  <si>
    <t>Vraag 40: Bent u geheel of slechts gedeeltelijk werkloos? Heeft u bijvoorbeeld een deeltijdbaan?</t>
  </si>
  <si>
    <t>Participatie (Bron: Van vrijwilligerswerk naar betaald werk 2022 | Vrije Universiteit Amsterdam 2022)</t>
  </si>
  <si>
    <t>Vrijwilligerwerk</t>
  </si>
  <si>
    <t>Geen vrijwilligerswerk</t>
  </si>
  <si>
    <t>Vraag 41: Verricht u momenteel vrijwilligerswerk?</t>
  </si>
  <si>
    <t xml:space="preserve">Werkloosheidsduur (Bron: Welke niet-werkenden hebben de grootste kans op werk? 2023 | CBS 2024) </t>
  </si>
  <si>
    <t>0-3 mnd</t>
  </si>
  <si>
    <t>3-6 mnd</t>
  </si>
  <si>
    <t>6-12 mnd</t>
  </si>
  <si>
    <t>&gt; 12 mnd</t>
  </si>
  <si>
    <t>Vraag 42: Hoelang bent u reeds werkloos?</t>
  </si>
  <si>
    <t>Aard van gewenst werk</t>
  </si>
  <si>
    <t>Structureel</t>
  </si>
  <si>
    <t>Seizoen</t>
  </si>
  <si>
    <t>Vraag 43: Bent u op zoek naar structureel (vast) werk of seizoenswerk?</t>
  </si>
  <si>
    <t>Relevante werkervaring (Bron: Weinig werkervaring Dan zit je goed op de arbeidsmarkt 2017 | RTL 2024)</t>
  </si>
  <si>
    <t>1-5 jaar (Starter)</t>
  </si>
  <si>
    <t>6-10 jaar</t>
  </si>
  <si>
    <t>11-15 jaar</t>
  </si>
  <si>
    <t>&gt; 15 jaar</t>
  </si>
  <si>
    <t>Vraag 44: Hoeveel jaar aan relevante werkervaring heeft u? (CV analyse)</t>
  </si>
  <si>
    <t xml:space="preserve">Aantal sollicitaties per maand (Bron: Welke niet-werkenden hebben de grootste kans op werk? 2023 | CBS 2024) </t>
  </si>
  <si>
    <t>1-4</t>
  </si>
  <si>
    <t>5-10</t>
  </si>
  <si>
    <t>&gt;10</t>
  </si>
  <si>
    <t>Vraag 45: Hoeveel sollicitaties verricht u per maand?</t>
  </si>
  <si>
    <t>Periode sollicitatie (Bron: Wanneer is het beste moment om te solliciteren? 2024 | Indeed 2024 )</t>
  </si>
  <si>
    <t>Jan-Mrt</t>
  </si>
  <si>
    <t>Apr-Jun</t>
  </si>
  <si>
    <t>Jul-Sept</t>
  </si>
  <si>
    <t>Okt-Dec</t>
  </si>
  <si>
    <t>Vraag 46: In welke periode solliciteert men momenteel? (Beoordeling door consulent)</t>
  </si>
  <si>
    <t>Arbeidsaanbod Nationaal (Bron: CBS 2024 | *Calculatie door consulent)</t>
  </si>
  <si>
    <t>Ruim aanbod arbeid</t>
  </si>
  <si>
    <t>Krap aanbod arbeid</t>
  </si>
  <si>
    <t>Aanbod van arbeid = Werkzame beroepsbevolking (werknemers + zelfstandigen) + werklozen</t>
  </si>
  <si>
    <t>1. Werknemers + zelfstandigen | Arbeidsdeelname x 1000 (Bron: https://www.cbs.nl/nl-nl/visualisaties/dashboard-arbeidsmarkt/werkenden )</t>
  </si>
  <si>
    <t>2. Werklozen | Werkloosheid x 1000 (Bron: https://www.cbs.nl/nl-nl/visualisaties/dashboard-arbeidsmarkt/werklozen)</t>
  </si>
  <si>
    <t>Totaal aanbod van arbeid</t>
  </si>
  <si>
    <t>Arbeidsvraag Nationaal (Bron: CBS 2024 | *Calculatie door consulent)</t>
  </si>
  <si>
    <t>Grote vraag arbeid (Krappe arbeidsmarkt)</t>
  </si>
  <si>
    <t>Kleine vraag arbeid (Ruime arbeidsmarkt)</t>
  </si>
  <si>
    <t xml:space="preserve">Vraag naar arbeid = Werkzame beroepsbevolking (werknemers +  zelfstandigen) + vacatures </t>
  </si>
  <si>
    <t>1. Werknemers + zelfstandigen | Arbeidsdeelname x 1000 (Bron: https://www.cbs.nl/nl-nl/visualisaties/dashboard-arbeidsmarkt/werkenden)</t>
  </si>
  <si>
    <t>2. Vacatures | Openstaande vacatures x 1000 ( Bron: https://www.cbs.nl/nl-nl/visualisaties/dashboard-arbeidsmarkt/vacatures)</t>
  </si>
  <si>
    <t>Totale vraag naar arbeid</t>
  </si>
  <si>
    <t>Sector geslachtsvoorkeur (Bron: Tewerkstelling per sector 2024 | Statistiek Vlaanderen 2024)</t>
  </si>
  <si>
    <t>Man</t>
  </si>
  <si>
    <t>Vrouw</t>
  </si>
  <si>
    <t>Vraag 47: Bent u een man of vrouw?</t>
  </si>
  <si>
    <t xml:space="preserve">Arbeidsmarkt | Prognose </t>
  </si>
  <si>
    <t>Persoon	1. Personalia	Leeftijd Man (Bron: Werkloosheid naar leeftijd en geslacht 2013-2023 | CBS 2024)	15-25 jaar	25-45 jaar	46-65 jaar											
		Vraag 1:  Bent u een man of vrouw? 	33,33%	100,00%	66,66%											33,33%
		Vraag 2: Wat is uw leeftijd?														
		Leeftijd Vrouw (Bron: Werkloosheid naar leeftijd en geslacht 2013-2023 | CBS 2024)	15-25 jaar	25-45 jaar	46-65 jaar											
		Vraag 1:  Bent u een man of vrouw? 	100,00%	33,33%	66,66%											
		Vraag 2: Wat is uw leeftijd?														
		Nationaliteit (Bron: Werkloze beroepsbevolking: Werkloosheidsduur en persoonskenmerken 2014-2020 | CBS Statline 2020)	Autochtoon	Westers	Niet Westers											
		Vraag 3: Wat is uw huidige nationaliteit?	100,00%	66,66%	33,33%											66,66%
		Provincie (Bron: Openstaande vacatures per regio 2016-2024 | CBS 2024)	Zeeland	Utrecht	Noord-Brabant	Gelderland	Noord-Holland	Overijsel	Limburg	Drenthe	Friesland	Flevoland	Zuid-Holland	Groningen		
		Vraag 4: In welke provincie bent u op zoek naar werk?	16,67%	66,67%	83,33%	75,00%	91,67%	58,33%	50,00%	25,00%	41,67%	8,33%	100,00%	33,33%		66,67%
		Arbeidsdeelname &amp; Migratieachtergrond (Bron: Werkloosheid naar migratieachtergrond 2011-2021 | CBS 2024)	Migratieachtergrond: Autochtoon	Migratieachtergrond: Westers	Migratieachtergrond: Niet Westers											
		Vraag 5: Wat is uw migratieachtergrond?	100,00%	66,66%	33,33%											66,66%
														Personalia | Prognose 		46,66%
	2. Persoonlijkheid &amp; Profilering	Big Five Persoonlijkheidskarakteristieken (Bron: A comparative study of five personality factors among employed and unemployed people 2015 | Caspian Journal of Neurological Sciences 2024)	Openheid (Openness)	Consciëntieusheid (Conscientiousness)	Extraversie (Extroversion)	Altruimse (Agreeableness)	Neuroticisme (Emotional Stability)									
		Vraag 6: Wat zijn uw meest dominante persoonlijkheidskenmerken? (Beroeps- of loopbaanonderzoek)	40,00%	80,00%	60,00%	100,00%	20,00%									60,00%
		Representativiteit (Bron: Apparel and its impact on self-perception 2011 / Kwalitatief onderzoek naar de kritische succesfactoren van werk zoeken 2011-2012)	Informeel (Casual)	Gekleed Informeel (Dressy Casual)	Zakelijk Informeel (Business Casual)	Zakelijk Formeel (Business Professional)	Gekleed Formeel (Dressy Formal)									
		Vraag 7: Mate van representativiteit. (Beoordeling door consulent)	20,00%	40,00%	60,00%	80,00%	100,00%									60,00%
												Persoonlijkheid &amp; Profilering| Prognose 				60,00%
	3. Gezondheid	Geestelijke &amp; Lichamelijke gezondheid (Bron: Gezondheidsproblemen in WW en bijstand 2019 | Ministerie van Sociale Zaken en Werkgelegenheid 2024)	Geen	Psychisch	Somatisch	Psychisch &amp; Somatisch										
		Vraag 8: Ervaart u psychische en/of lichamelijke problematiek? Indien, welke problematiek ervaart u? (Mogelijke inzage in BA/VA/AD onderzoek)	100,00%	50,00%	75,00%	25,00%										25,00%
		Gezondheidsbeperkingen (Bron: Beperkt in functie 2016 | Cultureel Planbureau 2024)	Volledig en duurzaam arbeidsongeschikt	Gedeeltelijk arbeidsgeschikt	Arbeidsgehandicapt	Personen met een minder dan goed ervaren gezondheid	Geen gezondheidsbeperkingen									
		Vraag 9: Vormen uw gezondheidsbeperkingen een belemmering voor uw integratie? Indien, in welke mate bent u arbeidsgeschikt dan wel arbeidsongeschikt? (Mogelijke inzage in BA/VA/AD onderzoek)	20,00%	40,00%	60,00%	80,00%	100,00%									40,00%
		Sportbeoefening (Bron: Sports, exercise and labor market outcomes 2015 | University of St. Gallen Switzerland and IZA Germany 2024)	Sedentair	Recreatief 	Actief											
		Vraag 10: Beoefent u een sport? Indien, beschrijf de activiteit en de frequentie waarin u deze activiteit beoefent.	33,33%	66,66%	100,00%											66,66%
														Gezondheid | Prognose 		43,89%
	4. Financiën	Aard van uitkering	WW	Bijstand	Geen											
		Vraag 11: Ontvangt u een uitkering? Indien, welke uitkering ontvangt u? 	100,00%	66,66%	33,33%											33,33%
		Duur WW uitkering (Bron: Welke niet-werkenden hebben de grootste kans op werk? 2023 | CBS 2024)	&lt; 3 maanden 	3-6 maanden	6-12 maanden	12-18 maanden	18-24 maanden									
		Vraag 12: Hoelang ontvangt u reeds uw WW uitkering?	100,00%	80,00%	60,00%	40,00%	20,00%									
		Duur Participatie wet (Pw) uitkering (Bron: Welke niet-werkenden hebben de grootste kans op werk? 2023 | CBS 2024)	&lt; 1 jaar	1-2 jaar	2-3 jaar	3-4 jaar	4-5 jaar									
		Vraag 13: Hoelang ontvangt u reeds uw Bijstandsuitkering?	100,00%	80,00%	60,00%	40,00%	20,00%									
		Schuldhulpverlening of schuldsanering (Bron: De rol van re-integratie bij de aanpak van schulden 2016 | UWV 2024)	Schuldsanering	Schuldhulpverlening	Geen schuldenproblematiek											
		Vraag 14: Ervaart u schuldenproblematiek? Indien, doorloopt u een schuldhulpverlenings- of een schuldsaneringstraject?	33,33%	66,66%	100,00%											
		Overige inkomsten (Bron: Inkomsten en invloed op WW-uitkering 2024 | UWV 2024 &amp; Inkomsten en invloed op Bijstandsuitkering 2024 | Rijksoverheid 2024)	Overige inkomsten zonder invloed op uitkering	Overige inkomsten met invloed op uitkering	Geen overige inkomsten											
		Vraag 15: Ontvangt u naast uw uitkering nog overige inkomsten? Bijvoorbeeld uit zelfstandig ondernemerschap of een bijbaan. Indien, hebben deze inkomsten invloed op uw uitkering?	100,00%	66,66%	33,33%											33,33%
		Omgevingshulp	Beschikbaar	Niet beschikbaar												
		Vraag 16: Ontvangt u naast uw uitkering en mogelijke overige inkomsten ook financiële steun vanuit uw omgeving?	75,00%	25,00%												25,00%
														Financiën | Prognose 		15,28%
	5. Competentie	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Zwak begaafd (IQ 70-85)	Normaal (IQ 85-115)	Meer begaafd (IQ 115-130)	Hoog begaafd IQ &gt;130										
		Vraag 17: Wat is de hoogte van uw IQ? (Mogelijke inzage in IQ-testrapport)	25,00%	50,00%	100,00%	75,00%										50,00%
		Taalniveau (Bron: Europees Referentiekader Talen 2015 | Nationaal Expertisecentrum Leerplanontwikkeling 2024 / Arbeidspositie en beheersing Nederlands 2021 | CBS 2024)	Basisgebruiker (A1-A2 / 20% van Nederlandse bevolking)	Onafhankelijke gebruiker (B1-B2 / 65% van Nederlandse bevolking)	Vaardige gebruiker (C1-C2 / 15% van Nederlandse bevolking)											
		Vraag 18: Beschrijf uw mate van Nederlandse taalvaardigheid. (Mogelijke inzage in taalniveaurapport)	33,33%	66,66%	100,00%											66,66%
		Vreemde talen (Multilinguïsme) (Bron: Vijf redenen waarom het leren van een taal je inzetbaarheid vergroot 2021 | EURES 2024)	Geen	1 vreemde taal	2 of meer vreemde talen											
		Vraag 19: Spreekt u nog vreemde talen? Indien, welke talen spreekt u nog meer?	33,33%	66,66%	100,00%											33,33%
		Taalniveau vreemde taal	Basisgebruiker (A1-A2)	Onafhankelijke gebruiker (B1-B2)	Vaardige gebruiker (C1-C2)											
		Vraag 20: Beschrijf uw mate van buitenlandse taalvaardigheid. (Mogelijke inzage in taalniveaurapport)	33,33%	66,66%	100,00%											100,00%
		ICT-competenties (Bron: Ongekende krapte op de ICT-arbeidsmarkt 2022 | Werk.nl 2024)	Geen	Basis 	Gevorderd (MBO 3-4)	Expert (HBO/WO)										
		Vraag 21: Beschrijf uw ICT-competenties en het niveau waarop u deze kunt uitdragen.	25,00%	50,00%	75,00%	100,00%										50,00%
														Competentie | Prognose 		60,00%
	6. Kwalificatie	Onderwijsniveau (Bron: Werkloosheid naar onderwijsniveau 2024 | CBS 2024)	Onderwijsniveau: Laag	Onderwijsniveau: Middelbaar	Onderwijsniveau: Hoog											
		Vraag 22: Wat is uw hoogst behaalde opleiding?	66,66%	33,33%	100,00%											
		Perspectief op de arbeidsmarkt (Bron: Spreiding arbeidsmarktperspectieven (2024) binnen MBO opleidingscategorieën Nederland | ROA 2024)	Matig-slechte perspectieven	Redelijke perspectieven	Goede perspectieven											
		Vraag 23: Indien u MBO bent afgestudeerd, welke opleiding(en) heeft u gevolgd?	33,33%	66,66%	100,00%											66,66%
		Perspectief op de arbeidsmarkt (Bron: Spreiding arbeidsmarktperspectieven (2024) binnen HBO en WO opleidingscategorieën Nederland | ROA 2024)	Matig-slechte perspectieven	Redelijke perspectieven	Goede perspectieven											
		Vraag 24: Indien u HBO bent afgestudeerd, welke opleiding(en) heeft u gevolgd?	33,33%	66,66%	100,00%											100,00%
		Perspectief op de arbeidsmarkt (Bron: Spreiding arbeidsmarktperspectieven (2024) binnen HBO en WO opleidingscategorieën Nederland | ROA 2024)	Matig-slechte perspectieven	Redelijke perspectieven	Goede perspectieven											
		Vraag 25: Indien u WO bent afgestudeerd, welke opleiding(en) heeft u gevolgd?	33,33%	66,66%	100,00%											100,00%
														Kwalificatie | Prognose 		100,00%
Omgeving	7. Leefsituatie	Leefsituatie Man (Bron: Discrimination in hiring based on potential and realized fertility - Evidence from a large-scale field experiment 2019 | ScienceDirect 2024)	Alleenstaand	Samenwonend/gehuwd zonder kind(eren)	Samenwonend/gehuwd met kind(eren) &lt;9 jaar	Samenwonend/gehuwd met kind(eren) &gt;9 jaar										
		Vraag 26: Beschrijf uw huidige leefsituatie.	100,00%	75%	25%	50%										75,00%
		Leefsituatie Vrouw (Bron: Discrimination in hiring based on potential and realized fertility - Evidence from a large-scale field experiment 2019 | ScienceDirect 2024)	Alleenstaand	Samenwonend/gehuwd zonder kind(eren)	Samenwonend/gehuwd met kind(eren) &lt;9 jaar	Samenwonend/gehuwd met kind(eren) &gt;9 jaar										
		Vraag 27: Beschrijf uw huidige leefsituatie.	100,00%	25%	50%	75%										
		Socio-economische status | Levensverwachting naar inkomensklasse (Bron: Levensverwachting bij geboorte naar welvaart 2017-2020 | CBS 2024)	Laagste inkomensklasse (EUR 27,5-28,8)	Laag midden inkomensklasse (EUR 28,8-30,1)	Midden inkomensklasse (EUR 30,1-31,4)	Hoog midden inkomensklasse (EUR 31,4-32,7)	Hoogste inkomensklasse (&gt; EUR 32,7)									
		Vraag 28: Wat is de hoogte van uw reguliere jaarinkomen?	20,00%	40,00%	60,00%	80,00%	100,00%									40,00%
		Socio-economische status | Gezonde levensverwachting naar onderwijsniveau (Bron: Gezonde levensverwachting: geslacht, leeftijd en onderwijsniveau | CBS 2024)	Laag onderwijsniveau (LBO)	Middelbaar onderwijsniveau (MBO)	Hoog onderwijsniveau (&gt;HBO)											
		Vraag 29: Wat is uw hoogst behaalde onderwijsniveau?	33,33%	66,66%	100,00%											100,00%
		Snelheid van naturalisatie (Bron: Perspectief op Nederlanderschap: Het effect van de snelheid van naturalisatie 2017 | CBS 2024)	1-3 jaar	4 jaar	5 jaar	6 jaar	7 jaar	8-10 jaar								
		Vraag 30: Hoelang bevindt u zich reeds in het naturalisatieproces?	33,33%	100,00%	83,33%	66,66%	49,99%	16,66%								83,33%
		Netwerk 	Klein (&lt; 25 pers.)	Gemiddeld (25-50 pers.)	Groot (&gt;50 pers.)											
		Vraag 31: Hoe groot is de omvang van uw netwerk? Beschikt u over LinkedIn? Indien, beschrijf de frequentie en de intensiteit van uw gebruik. 	33,33%	66,66%	100,00%											100,00%
		Justitie	Problemen met justitie | Geen VOG overlegbaar	Problemen met justitie | VOG overlegbaar	Geen problemen met justitie											
		Vraag 32: Ervaart u problemen met justitie? Indien, vormen deze problemen een belemmering voor werk en kunt u een VOG overleggen?	33,33%	66,66%	100,00%											
		Thuissituatie	Problemen in thuissituatie | Belemmering voor werk	Problemen in thuissituatie | Geen belemmering voor werk	Geen problemen in thuissituatie											
		Vraag 33: Ervaart u problemen in uw thuissituatie? Indien, vormen deze problemen een belemmering voor werk?	33,33%	66,66%	100,00%											100,00%
		Addictie	Verslavingsproblematiek | Belemmering voor werk	Verslavingsproblematiek | Geen belemmering voor werk	Geen verslavingsproblematiek											
		Vraag 34: Ervaart u verslavingsproblematiek? Indien, vormt deze problematiek een belemmering voor werk?	33,33%	66,66%	100,00%											33,33%
		Rijbewijs	Nee	Ik volg lessen	Ja											
		Vraag 35: Bent u in het bezit van een rijbewijs?	33,33%	66,66%	100,00%											66,66%
		Mobiliteit (Eigen vervoer (EV) of Openbaar Vervoer (OV))	Beperkt (OV)	Gedeeltelijk beperkt (OV)	Onbeperkt (OV/EV)											
		Vraag 36: Beschikt u over eigen vervoer (Fiets/Fiets met trapondersteuning/Brommer/Scooter/Motor/Auto) en bent u in staat om zelfstandig naar uw werkplek te reizen? Indien u afhankelijk bent van het Openbaar Vervoer, ervaart u dan enige beperkingen m.b.t. aansluitingen?	33,33%	66,66%	100,00%											66,66%
														Leefsituatie | Prognose 		60,45%
Arbeidsmarkt	8. Arbeidsmarkt	TAM Transitie (Transitionele Arbeidsmarkt 2024)	I: Betaalde arbeid naar betaalde arbeid	III: Scholing naar betaalde arbeid	IV: Zorg/Huishouden naar betaalde arbeid	V: Uittreding naar bet. Arbeid										
		Vraag 37: Beschrijf uw arbeidsmarkttransitie.	100,00%	75,00%	50,00%	25,00%										50,00%
		Transitie II: Werkloosheid naar betaalde arbeid	Vanuit volledige arbeidsongeschiktheid	Vanuit gedeeltelijke arbeidsongeschiktheid	Vanuit ziekte	Vanuit ontslag / Vanuit startpositie										
		Vraag 38: Beschrijf uw arbeidsmarkttransitie.	25,00%	50,00%	75,00%	100,00%										75,00%
		Soort Transitie	Homogene transitie	Heterogene transitie												
		Vraag 39: Wilt u solliciteren in een gelijkwaardige of een ongelijkwaardige sector als voorheen? 	75,00%	25,00%												
		Aard van werkloosheid (Bron: From social assistance to self-sufficiency: Low income work as a stepping stone 2021 | European Sociological Review 2021)	Volledig werkloos	Gedeeltelijk werkloos												
		Vraag 40: Bent u geheel of slechts gedeeltelijk werkloos? Heeft u bijvoorbeeld een deeltijdbaan?	25,00%	75,00%												75,00%
		Participatie (Bron: Van vrijwilligerswerk naar betaald werk 2022 | Vrije Universiteit Amsterdam 2022)	Vrijwilligerwerk	Geen vrijwilligerswerk												
		Vraag 41: Verricht u momenteel vrijwilligerswerk?	75,00%	25,00%												25,00%
		Werkloosheidsduur (Bron: Welke niet-werkenden hebben de grootste kans op werk? 2023 | CBS 2024) 	0-3 mnd	3-6 mnd	6-12 mnd	&gt; 12 mnd										
		Vraag 42: Hoelang bent u reeds werkloos?	100,00%	75,00%	50,00%	25,00%										75,00%
		Aard van gewenst werk	Structureel	Seizoen												
		Vraag 43: Bent u op zoek naar structureel (vast) werk of seizoenswerk?	75,00%	25,00%												25,00%
		Relevante werkervaring (Bron: Weinig werkervaring Dan zit je goed op de arbeidsmarkt 2017 | RTL 2024)	1-5 jaar (Starter)	6-10 jaar	11-15 jaar	&gt; 15 jaar										
		Vraag 44: Hoeveel jaar aan relevante werkervaring heeft u? (CV analyse)	100,00%	75,00%	50,00%	25,00%										75,00%
		Aantal sollicitaties per maand (Bron: Welke niet-werkenden hebben de grootste kans op werk? 2023 | CBS 2024) 	1-4	5-10	&gt;10											
		Vraag 45: Hoeveel sollicitaties verricht u per maand?	33,33%	66,66%	100,00%											66,66%
		Periode sollicitatie (Bron: Wanneer is het beste moment om te solliciteren? 2024 | Indeed 2024 )	Jan-Mrt	Apr-Jun	Jul-Sept	Okt-Dec										
		Vraag 46: In welke periode solliciteert men momenteel? (Beoordeling door consulent)	100,00%	50,00%	25,00%	75,00%										50,00%
		Arbeidsaanbod Nationaal (Bron: CBS 2024 | *Calculatie door consulent)	Ruim aanbod arbeid	Krap aanbod arbeid												
		Aanbod van arbeid = Werkzame beroepsbevolking (werknemers + zelfstandigen) + werklozen	25,00%	75,00%												75,00%
		1. Werknemers + zelfstandigen | Arbeidsdeelname x 1000 (Bron: https://www.cbs.nl/nl-nl/visualisaties/dashboard-arbeidsmarkt/werkenden )														
		2. Werklozen | Werkloosheid x 1000 (Bron: https://www.cbs.nl/nl-nl/visualisaties/dashboard-arbeidsmarkt/werklozen)														
		Totaal aanbod van arbeid	0,00													
		Arbeidsvraag Nationaal (Bron: CBS 2024 | *Calculatie door consulent)	Grote vraag arbeid (Krappe arbeidsmarkt)	Kleine vraag arbeid (Ruime arbeidsmarkt)												
		Vraag naar arbeid = Werkzame beroepsbevolking (werknemers +  zelfstandigen) + vacatures 	75,00%	25,00%												
		1. Werknemers + zelfstandigen | Arbeidsdeelname x 1000 (Bron: https://www.cbs.nl/nl-nl/visualisaties/dashboard-arbeidsmarkt/werkenden)														
		2. Vacatures | Openstaande vacatures x 1000 ( Bron: https://www.cbs.nl/nl-nl/visualisaties/dashboard-arbeidsmarkt/vacatures)														
		Totale vraag naar arbeid	0,00													
		Sector geslachtsvoorkeur (Bron: Tewerkstelling per sector 2024 | Statistiek Vlaanderen 2024)	Man	Vrouw												
		Vraag 47: Bent u een man of vrouw?	100,00%	100,00%												
														Arbeidsmarkt | Prognose 		45,51%
														Totaal | Prognose		53,97%</t>
  </si>
  <si>
    <t>Totaal | Prognose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</si>
</sst>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9"/>
      <color theme="1"/>
      <name val="Calibri"/>
      <family val="2"/>
      <scheme val="minor"/>
    </font>
    <font>
      <sz val="9"/>
      <color theme="1"/>
      <name val="Calibri"/>
      <family val="2"/>
      <scheme val="minor"/>
    </font>
    <font>
      <i/>
      <sz val="8"/>
      <color theme="1"/>
      <name val="Calibri"/>
      <family val="2"/>
      <scheme val="minor"/>
    </font>
    <font>
      <b/>
      <sz val="9"/>
      <color theme="0"/>
      <name val="Calibri"/>
      <family val="2"/>
      <scheme val="minor"/>
    </font>
    <font>
      <sz val="9"/>
      <color theme="0"/>
      <name val="Calibri"/>
      <family val="2"/>
      <scheme val="minor"/>
    </font>
    <font>
      <i/>
      <sz val="8"/>
      <name val="Calibri"/>
      <family val="2"/>
      <scheme val="minor"/>
    </font>
    <font>
      <sz val="9"/>
      <name val="Calibri"/>
      <family val="2"/>
      <scheme val="minor"/>
    </font>
    <font>
      <sz val="9"/>
      <color theme="0" tint="-0.499984740745262"/>
      <name val="Calibri"/>
      <family val="2"/>
      <scheme val="minor"/>
    </font>
    <font>
      <b/>
      <sz val="11"/>
      <color theme="1"/>
      <name val="Calibri"/>
      <family val="2"/>
      <scheme val="minor"/>
    </font>
    <font>
      <b/>
      <sz val="20"/>
      <color theme="1"/>
      <name val="Calibri"/>
      <family val="2"/>
      <scheme val="minor"/>
    </font>
    <font>
      <b/>
      <sz val="12"/>
      <color theme="1"/>
      <name val="Calibri"/>
      <family val="2"/>
      <scheme val="minor"/>
    </font>
    <font>
      <b/>
      <sz val="12"/>
      <name val="Calibri"/>
      <family val="2"/>
      <scheme val="minor"/>
    </font>
    <font>
      <b/>
      <sz val="8"/>
      <color theme="1"/>
      <name val="Calibri"/>
      <family val="2"/>
      <scheme val="minor"/>
    </font>
    <font>
      <sz val="8"/>
      <color theme="1"/>
      <name val="Calibri"/>
      <family val="2"/>
      <scheme val="minor"/>
    </font>
    <font>
      <b/>
      <sz val="20"/>
      <color theme="0"/>
      <name val="Calibri"/>
      <family val="2"/>
      <scheme val="minor"/>
    </font>
    <font>
      <b/>
      <sz val="14"/>
      <color theme="0"/>
      <name val="Calibri"/>
      <family val="2"/>
      <scheme val="minor"/>
    </font>
  </fonts>
  <fills count="7">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199">
    <xf numFmtId="0" fontId="0" fillId="0" borderId="0" xfId="0"/>
    <xf numFmtId="10" fontId="2" fillId="0" borderId="1" xfId="0" applyNumberFormat="1" applyFont="1" applyBorder="1" applyAlignment="1">
      <alignment horizontal="center"/>
    </xf>
    <xf numFmtId="10" fontId="2" fillId="0" borderId="2" xfId="0" applyNumberFormat="1" applyFont="1" applyBorder="1" applyAlignment="1">
      <alignment horizontal="center"/>
    </xf>
    <xf numFmtId="10" fontId="7" fillId="0" borderId="1" xfId="0" applyNumberFormat="1" applyFont="1" applyBorder="1" applyAlignment="1">
      <alignment horizontal="center"/>
    </xf>
    <xf numFmtId="10" fontId="2" fillId="0" borderId="11" xfId="0" applyNumberFormat="1" applyFont="1" applyBorder="1" applyAlignment="1">
      <alignment horizontal="center"/>
    </xf>
    <xf numFmtId="10" fontId="7" fillId="3" borderId="1" xfId="0" applyNumberFormat="1" applyFont="1" applyFill="1" applyBorder="1" applyAlignment="1">
      <alignment horizontal="center"/>
    </xf>
    <xf numFmtId="0" fontId="0" fillId="0" borderId="0" xfId="0" applyAlignment="1">
      <alignment horizontal="center"/>
    </xf>
    <xf numFmtId="0" fontId="9" fillId="0" borderId="0" xfId="0" applyFont="1"/>
    <xf numFmtId="10" fontId="2" fillId="0" borderId="2" xfId="0" applyNumberFormat="1" applyFont="1" applyBorder="1" applyAlignment="1">
      <alignment horizontal="center" vertical="center"/>
    </xf>
    <xf numFmtId="10" fontId="0" fillId="0" borderId="0" xfId="0" applyNumberFormat="1" applyAlignment="1">
      <alignment horizontal="center" vertical="center"/>
    </xf>
    <xf numFmtId="10" fontId="2" fillId="0" borderId="3" xfId="0" applyNumberFormat="1" applyFont="1" applyBorder="1" applyAlignment="1">
      <alignment horizontal="center" vertical="center"/>
    </xf>
    <xf numFmtId="10" fontId="0" fillId="0" borderId="0" xfId="0" applyNumberFormat="1"/>
    <xf numFmtId="0" fontId="6" fillId="0" borderId="11" xfId="0" applyFont="1" applyBorder="1" applyAlignment="1">
      <alignment horizontal="center"/>
    </xf>
    <xf numFmtId="0" fontId="3" fillId="0" borderId="11" xfId="0" applyFont="1" applyBorder="1" applyAlignment="1">
      <alignment horizontal="center"/>
    </xf>
    <xf numFmtId="10" fontId="8" fillId="4" borderId="8" xfId="0" applyNumberFormat="1" applyFont="1" applyFill="1" applyBorder="1" applyAlignment="1">
      <alignment horizontal="center"/>
    </xf>
    <xf numFmtId="10" fontId="5" fillId="4" borderId="4" xfId="0" applyNumberFormat="1" applyFont="1" applyFill="1" applyBorder="1" applyAlignment="1">
      <alignment horizontal="center"/>
    </xf>
    <xf numFmtId="0" fontId="5" fillId="4" borderId="4" xfId="0" applyFont="1" applyFill="1" applyBorder="1" applyAlignment="1">
      <alignment horizontal="center"/>
    </xf>
    <xf numFmtId="10" fontId="8" fillId="4" borderId="0" xfId="0" applyNumberFormat="1" applyFont="1" applyFill="1" applyAlignment="1">
      <alignment horizontal="center"/>
    </xf>
    <xf numFmtId="10" fontId="2" fillId="4" borderId="0" xfId="0" applyNumberFormat="1" applyFont="1" applyFill="1" applyAlignment="1">
      <alignment horizontal="center"/>
    </xf>
    <xf numFmtId="10" fontId="7" fillId="4" borderId="0" xfId="0" applyNumberFormat="1" applyFont="1" applyFill="1" applyAlignment="1">
      <alignment horizontal="center"/>
    </xf>
    <xf numFmtId="0" fontId="5" fillId="4" borderId="0" xfId="0" applyFont="1" applyFill="1" applyAlignment="1">
      <alignment horizontal="center"/>
    </xf>
    <xf numFmtId="10" fontId="5" fillId="4" borderId="0" xfId="0" applyNumberFormat="1" applyFont="1" applyFill="1" applyAlignment="1">
      <alignment horizontal="center"/>
    </xf>
    <xf numFmtId="0" fontId="2" fillId="4" borderId="0" xfId="0" applyFont="1" applyFill="1" applyAlignment="1">
      <alignment horizontal="center"/>
    </xf>
    <xf numFmtId="10" fontId="2" fillId="4" borderId="0" xfId="0" applyNumberFormat="1" applyFont="1" applyFill="1" applyAlignment="1">
      <alignment horizontal="center" vertical="center"/>
    </xf>
    <xf numFmtId="10" fontId="7" fillId="4" borderId="0" xfId="0" applyNumberFormat="1" applyFont="1" applyFill="1" applyAlignment="1">
      <alignment horizontal="center" vertical="center"/>
    </xf>
    <xf numFmtId="0" fontId="1" fillId="4" borderId="0" xfId="0" applyFont="1" applyFill="1" applyAlignment="1">
      <alignment horizontal="center"/>
    </xf>
    <xf numFmtId="9" fontId="7" fillId="4" borderId="0" xfId="0" applyNumberFormat="1" applyFont="1" applyFill="1" applyAlignment="1">
      <alignment horizontal="center"/>
    </xf>
    <xf numFmtId="9" fontId="2" fillId="4" borderId="0" xfId="0" applyNumberFormat="1" applyFont="1" applyFill="1" applyAlignment="1">
      <alignment horizontal="center"/>
    </xf>
    <xf numFmtId="0" fontId="7" fillId="4" borderId="0" xfId="0" applyFont="1" applyFill="1" applyAlignment="1">
      <alignment horizontal="center"/>
    </xf>
    <xf numFmtId="0" fontId="2" fillId="4" borderId="0" xfId="0" applyFont="1" applyFill="1"/>
    <xf numFmtId="0" fontId="7" fillId="0" borderId="11" xfId="0" applyFont="1" applyBorder="1" applyAlignment="1">
      <alignment horizontal="left"/>
    </xf>
    <xf numFmtId="0" fontId="2" fillId="0" borderId="8" xfId="0" applyFont="1" applyBorder="1" applyAlignment="1">
      <alignment horizontal="left"/>
    </xf>
    <xf numFmtId="0" fontId="2" fillId="0" borderId="11" xfId="0" applyFont="1" applyBorder="1" applyAlignment="1">
      <alignment horizontal="left"/>
    </xf>
    <xf numFmtId="0" fontId="7" fillId="3" borderId="11" xfId="0" applyFont="1" applyFill="1" applyBorder="1" applyAlignment="1">
      <alignment horizontal="left" wrapText="1"/>
    </xf>
    <xf numFmtId="0" fontId="3" fillId="0" borderId="11" xfId="0" applyFont="1" applyBorder="1" applyAlignment="1">
      <alignment horizontal="center" vertical="top" wrapText="1"/>
    </xf>
    <xf numFmtId="0" fontId="7" fillId="0" borderId="11" xfId="0" applyFont="1" applyBorder="1" applyAlignment="1">
      <alignment horizontal="left" vertical="top" wrapText="1"/>
    </xf>
    <xf numFmtId="0" fontId="7" fillId="3" borderId="11" xfId="0" applyFont="1" applyFill="1" applyBorder="1" applyAlignment="1">
      <alignment horizontal="left"/>
    </xf>
    <xf numFmtId="0" fontId="2" fillId="0" borderId="11" xfId="0" applyFont="1" applyBorder="1"/>
    <xf numFmtId="0" fontId="7" fillId="3" borderId="11" xfId="0" applyFont="1" applyFill="1" applyBorder="1"/>
    <xf numFmtId="0" fontId="2" fillId="0" borderId="8" xfId="0" applyFont="1" applyBorder="1"/>
    <xf numFmtId="0" fontId="7" fillId="3" borderId="11" xfId="0" applyFont="1" applyFill="1" applyBorder="1" applyAlignment="1">
      <alignment horizontal="left" vertical="top" wrapText="1"/>
    </xf>
    <xf numFmtId="0" fontId="7" fillId="3" borderId="11" xfId="0" applyFont="1" applyFill="1" applyBorder="1" applyAlignment="1">
      <alignment horizontal="left" vertical="center" wrapText="1"/>
    </xf>
    <xf numFmtId="0" fontId="2" fillId="0" borderId="8" xfId="0" applyFont="1" applyBorder="1" applyAlignment="1">
      <alignment horizontal="left" wrapText="1"/>
    </xf>
    <xf numFmtId="0" fontId="2" fillId="0" borderId="15" xfId="0" applyFont="1" applyBorder="1" applyAlignment="1">
      <alignment horizontal="left"/>
    </xf>
    <xf numFmtId="10" fontId="2" fillId="0" borderId="11" xfId="0" applyNumberFormat="1" applyFont="1" applyBorder="1" applyAlignment="1">
      <alignment horizontal="left"/>
    </xf>
    <xf numFmtId="0" fontId="13" fillId="0" borderId="11" xfId="0" applyFont="1" applyBorder="1" applyAlignment="1">
      <alignment horizontal="left"/>
    </xf>
    <xf numFmtId="0" fontId="14" fillId="0" borderId="11" xfId="0" applyFont="1" applyBorder="1" applyAlignment="1">
      <alignment horizontal="left"/>
    </xf>
    <xf numFmtId="0" fontId="13" fillId="2" borderId="11" xfId="0" applyFont="1" applyFill="1" applyBorder="1" applyAlignment="1">
      <alignment horizontal="left"/>
    </xf>
    <xf numFmtId="10" fontId="2" fillId="0" borderId="5" xfId="0" applyNumberFormat="1" applyFont="1" applyBorder="1" applyAlignment="1">
      <alignment horizontal="center"/>
    </xf>
    <xf numFmtId="10" fontId="2" fillId="0" borderId="12" xfId="0" applyNumberFormat="1" applyFont="1" applyBorder="1" applyAlignment="1">
      <alignment horizontal="center"/>
    </xf>
    <xf numFmtId="10" fontId="7" fillId="0" borderId="12" xfId="0" applyNumberFormat="1" applyFont="1" applyBorder="1" applyAlignment="1">
      <alignment horizontal="center"/>
    </xf>
    <xf numFmtId="10" fontId="2" fillId="0" borderId="5" xfId="0" applyNumberFormat="1" applyFont="1" applyBorder="1" applyAlignment="1">
      <alignment horizontal="center" vertical="center"/>
    </xf>
    <xf numFmtId="10" fontId="2" fillId="0" borderId="12" xfId="0" applyNumberFormat="1" applyFont="1" applyBorder="1" applyAlignment="1">
      <alignment horizontal="center" vertical="center"/>
    </xf>
    <xf numFmtId="10" fontId="7" fillId="3" borderId="12" xfId="0" applyNumberFormat="1" applyFont="1" applyFill="1" applyBorder="1" applyAlignment="1">
      <alignment horizontal="center" vertical="center"/>
    </xf>
    <xf numFmtId="10" fontId="7" fillId="3" borderId="5" xfId="0" applyNumberFormat="1" applyFont="1" applyFill="1" applyBorder="1" applyAlignment="1">
      <alignment horizontal="center" vertical="center"/>
    </xf>
    <xf numFmtId="10" fontId="2" fillId="0" borderId="7" xfId="0" applyNumberFormat="1" applyFont="1" applyBorder="1" applyAlignment="1">
      <alignment horizontal="center" vertical="center"/>
    </xf>
    <xf numFmtId="10" fontId="2" fillId="0" borderId="1" xfId="0" applyNumberFormat="1" applyFont="1" applyBorder="1" applyAlignment="1">
      <alignment horizontal="center" vertical="center"/>
    </xf>
    <xf numFmtId="0" fontId="7" fillId="0" borderId="8" xfId="0" applyFont="1" applyBorder="1" applyAlignment="1">
      <alignment horizontal="left"/>
    </xf>
    <xf numFmtId="10" fontId="2" fillId="0" borderId="15" xfId="0" applyNumberFormat="1" applyFont="1" applyBorder="1" applyAlignment="1">
      <alignment horizontal="center"/>
    </xf>
    <xf numFmtId="10" fontId="2" fillId="0" borderId="7" xfId="0" applyNumberFormat="1" applyFont="1" applyBorder="1" applyAlignment="1">
      <alignment horizontal="center"/>
    </xf>
    <xf numFmtId="2" fontId="2" fillId="0" borderId="1" xfId="0" applyNumberFormat="1" applyFont="1" applyBorder="1" applyAlignment="1">
      <alignment horizontal="center"/>
    </xf>
    <xf numFmtId="2" fontId="1" fillId="2" borderId="1" xfId="0" applyNumberFormat="1" applyFont="1" applyFill="1" applyBorder="1" applyAlignment="1">
      <alignment horizontal="center"/>
    </xf>
    <xf numFmtId="10" fontId="7" fillId="0" borderId="5" xfId="0" applyNumberFormat="1" applyFont="1" applyBorder="1" applyAlignment="1">
      <alignment horizontal="center" vertical="center"/>
    </xf>
    <xf numFmtId="0" fontId="7" fillId="3" borderId="4" xfId="0" applyFont="1" applyFill="1" applyBorder="1" applyAlignment="1">
      <alignment horizontal="left" vertical="center" wrapText="1"/>
    </xf>
    <xf numFmtId="0" fontId="7" fillId="3" borderId="15" xfId="0" applyFont="1" applyFill="1" applyBorder="1" applyAlignment="1">
      <alignment horizontal="left" vertical="center" wrapText="1"/>
    </xf>
    <xf numFmtId="0" fontId="3" fillId="0" borderId="15" xfId="0" applyFont="1" applyBorder="1" applyAlignment="1">
      <alignment horizontal="center"/>
    </xf>
    <xf numFmtId="0" fontId="2" fillId="0" borderId="1" xfId="0" applyFont="1" applyBorder="1"/>
    <xf numFmtId="0" fontId="14" fillId="0" borderId="1" xfId="0" applyFont="1" applyBorder="1"/>
    <xf numFmtId="0" fontId="15" fillId="5" borderId="9" xfId="0" applyFont="1" applyFill="1" applyBorder="1" applyAlignment="1">
      <alignment horizontal="center" vertical="center"/>
    </xf>
    <xf numFmtId="0" fontId="10" fillId="5" borderId="10" xfId="0" applyFont="1" applyFill="1" applyBorder="1" applyAlignment="1">
      <alignment vertical="center"/>
    </xf>
    <xf numFmtId="0" fontId="15" fillId="5" borderId="0" xfId="0" applyFont="1" applyFill="1" applyAlignment="1">
      <alignment vertical="center"/>
    </xf>
    <xf numFmtId="0" fontId="15" fillId="5" borderId="0" xfId="0" applyFont="1" applyFill="1" applyAlignment="1">
      <alignment horizontal="center" vertical="center"/>
    </xf>
    <xf numFmtId="0" fontId="15" fillId="5" borderId="6" xfId="0" applyFont="1" applyFill="1" applyBorder="1" applyAlignment="1">
      <alignment vertical="center"/>
    </xf>
    <xf numFmtId="0" fontId="2" fillId="5" borderId="0" xfId="0" applyFont="1" applyFill="1"/>
    <xf numFmtId="0" fontId="2" fillId="5" borderId="4" xfId="0" applyFont="1" applyFill="1" applyBorder="1" applyAlignment="1">
      <alignment horizontal="center"/>
    </xf>
    <xf numFmtId="0" fontId="1" fillId="5" borderId="4" xfId="0" applyFont="1" applyFill="1" applyBorder="1" applyAlignment="1">
      <alignment horizontal="center"/>
    </xf>
    <xf numFmtId="0" fontId="1" fillId="5" borderId="5" xfId="0" applyFont="1" applyFill="1" applyBorder="1" applyAlignment="1">
      <alignment horizontal="center"/>
    </xf>
    <xf numFmtId="0" fontId="2" fillId="5" borderId="6" xfId="0" applyFont="1" applyFill="1" applyBorder="1"/>
    <xf numFmtId="0" fontId="2" fillId="5" borderId="6" xfId="0" applyFont="1" applyFill="1" applyBorder="1" applyAlignment="1">
      <alignment horizontal="left"/>
    </xf>
    <xf numFmtId="0" fontId="2" fillId="5" borderId="6"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2" fillId="5" borderId="15" xfId="0" applyFont="1" applyFill="1" applyBorder="1" applyAlignment="1">
      <alignment horizontal="left"/>
    </xf>
    <xf numFmtId="10" fontId="2" fillId="5" borderId="1" xfId="0" applyNumberFormat="1" applyFont="1" applyFill="1" applyBorder="1" applyAlignment="1">
      <alignment horizontal="center"/>
    </xf>
    <xf numFmtId="10" fontId="2" fillId="5" borderId="15" xfId="0" applyNumberFormat="1" applyFont="1" applyFill="1" applyBorder="1" applyAlignment="1">
      <alignment horizontal="center"/>
    </xf>
    <xf numFmtId="0" fontId="1" fillId="5" borderId="15" xfId="0" applyFont="1" applyFill="1" applyBorder="1" applyAlignment="1">
      <alignment horizontal="center"/>
    </xf>
    <xf numFmtId="0" fontId="1" fillId="5" borderId="12" xfId="0" applyFont="1" applyFill="1" applyBorder="1" applyAlignment="1">
      <alignment horizontal="center"/>
    </xf>
    <xf numFmtId="10" fontId="1" fillId="5" borderId="6" xfId="0" applyNumberFormat="1" applyFont="1" applyFill="1" applyBorder="1" applyAlignment="1">
      <alignment horizontal="center"/>
    </xf>
    <xf numFmtId="10" fontId="1" fillId="5" borderId="15" xfId="0" applyNumberFormat="1" applyFont="1" applyFill="1" applyBorder="1" applyAlignment="1">
      <alignment horizontal="center"/>
    </xf>
    <xf numFmtId="10" fontId="1" fillId="5" borderId="12" xfId="0" applyNumberFormat="1" applyFont="1" applyFill="1" applyBorder="1" applyAlignment="1">
      <alignment horizontal="center"/>
    </xf>
    <xf numFmtId="0" fontId="0" fillId="5" borderId="0" xfId="0" applyFill="1"/>
    <xf numFmtId="0" fontId="2" fillId="5" borderId="15" xfId="0" applyFont="1" applyFill="1" applyBorder="1"/>
    <xf numFmtId="0" fontId="1" fillId="5" borderId="1" xfId="0" applyFont="1" applyFill="1" applyBorder="1" applyAlignment="1">
      <alignment horizontal="center"/>
    </xf>
    <xf numFmtId="0" fontId="0" fillId="5" borderId="15" xfId="0" applyFill="1" applyBorder="1"/>
    <xf numFmtId="0" fontId="0" fillId="5" borderId="1" xfId="0" applyFill="1" applyBorder="1"/>
    <xf numFmtId="0" fontId="0" fillId="5" borderId="12" xfId="0" applyFill="1" applyBorder="1"/>
    <xf numFmtId="0" fontId="7" fillId="6" borderId="11" xfId="0" applyFont="1" applyFill="1" applyBorder="1" applyAlignment="1">
      <alignment horizontal="left"/>
    </xf>
    <xf numFmtId="0" fontId="7" fillId="6" borderId="10" xfId="0" applyFont="1" applyFill="1" applyBorder="1" applyAlignment="1">
      <alignment horizontal="left"/>
    </xf>
    <xf numFmtId="0" fontId="7" fillId="6" borderId="11" xfId="0" applyFont="1" applyFill="1" applyBorder="1" applyAlignment="1">
      <alignment horizontal="left" vertical="top" wrapText="1"/>
    </xf>
    <xf numFmtId="0" fontId="7" fillId="6" borderId="10" xfId="0" applyFont="1" applyFill="1" applyBorder="1" applyAlignment="1">
      <alignment horizontal="left" wrapText="1"/>
    </xf>
    <xf numFmtId="0" fontId="7" fillId="6" borderId="11" xfId="0" applyFont="1" applyFill="1" applyBorder="1" applyAlignment="1">
      <alignment horizontal="left" wrapText="1"/>
    </xf>
    <xf numFmtId="0" fontId="7" fillId="6" borderId="10" xfId="0" applyFont="1" applyFill="1" applyBorder="1"/>
    <xf numFmtId="0" fontId="7" fillId="6" borderId="11" xfId="0" applyFont="1" applyFill="1" applyBorder="1"/>
    <xf numFmtId="0" fontId="2" fillId="6" borderId="11" xfId="0" applyFont="1" applyFill="1" applyBorder="1"/>
    <xf numFmtId="0" fontId="7" fillId="6" borderId="10" xfId="0" applyFont="1" applyFill="1" applyBorder="1" applyAlignment="1">
      <alignment horizontal="left" vertical="top" wrapText="1"/>
    </xf>
    <xf numFmtId="0" fontId="2" fillId="6" borderId="11" xfId="0" applyFont="1" applyFill="1" applyBorder="1" applyAlignment="1">
      <alignment horizontal="left"/>
    </xf>
    <xf numFmtId="0" fontId="7" fillId="6" borderId="6" xfId="0" applyFont="1" applyFill="1" applyBorder="1" applyAlignment="1">
      <alignment horizontal="left" vertical="center" wrapText="1"/>
    </xf>
    <xf numFmtId="0" fontId="7" fillId="6" borderId="15" xfId="0" applyFont="1" applyFill="1" applyBorder="1" applyAlignment="1">
      <alignment horizontal="left" vertical="center" wrapText="1"/>
    </xf>
    <xf numFmtId="0" fontId="7" fillId="6" borderId="11" xfId="0" applyFont="1" applyFill="1" applyBorder="1" applyAlignment="1">
      <alignment horizontal="left" vertical="center" wrapText="1"/>
    </xf>
    <xf numFmtId="0" fontId="7" fillId="6" borderId="1" xfId="0" applyFont="1" applyFill="1" applyBorder="1" applyAlignment="1">
      <alignment horizontal="center"/>
    </xf>
    <xf numFmtId="0" fontId="7" fillId="6" borderId="12" xfId="0" applyFont="1" applyFill="1" applyBorder="1" applyAlignment="1">
      <alignment horizontal="center"/>
    </xf>
    <xf numFmtId="10" fontId="7" fillId="6" borderId="3" xfId="0" applyNumberFormat="1" applyFont="1" applyFill="1" applyBorder="1" applyAlignment="1">
      <alignment horizontal="center"/>
    </xf>
    <xf numFmtId="10" fontId="7" fillId="6" borderId="7" xfId="0" applyNumberFormat="1" applyFont="1" applyFill="1" applyBorder="1" applyAlignment="1">
      <alignment horizontal="center"/>
    </xf>
    <xf numFmtId="10" fontId="7" fillId="6" borderId="1" xfId="0" applyNumberFormat="1" applyFont="1" applyFill="1" applyBorder="1" applyAlignment="1">
      <alignment horizontal="center"/>
    </xf>
    <xf numFmtId="10" fontId="7" fillId="6" borderId="12" xfId="0" applyNumberFormat="1" applyFont="1" applyFill="1" applyBorder="1" applyAlignment="1">
      <alignment horizontal="center"/>
    </xf>
    <xf numFmtId="10" fontId="7" fillId="6" borderId="11" xfId="0" applyNumberFormat="1" applyFont="1" applyFill="1" applyBorder="1" applyAlignment="1">
      <alignment horizontal="center"/>
    </xf>
    <xf numFmtId="10" fontId="7" fillId="6" borderId="2" xfId="0" applyNumberFormat="1" applyFont="1" applyFill="1" applyBorder="1" applyAlignment="1">
      <alignment horizontal="center" vertical="center"/>
    </xf>
    <xf numFmtId="10" fontId="7" fillId="6" borderId="5" xfId="0" applyNumberFormat="1" applyFont="1" applyFill="1" applyBorder="1" applyAlignment="1">
      <alignment horizontal="center" vertical="center"/>
    </xf>
    <xf numFmtId="10" fontId="7" fillId="6" borderId="14" xfId="0" applyNumberFormat="1" applyFont="1" applyFill="1" applyBorder="1" applyAlignment="1">
      <alignment horizontal="center" vertical="center"/>
    </xf>
    <xf numFmtId="10" fontId="7" fillId="6" borderId="13" xfId="0" applyNumberFormat="1" applyFont="1" applyFill="1" applyBorder="1" applyAlignment="1">
      <alignment horizontal="center" vertical="center"/>
    </xf>
    <xf numFmtId="0" fontId="7" fillId="6" borderId="14"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3" xfId="0" applyFont="1" applyFill="1" applyBorder="1" applyAlignment="1">
      <alignment horizontal="center" vertical="center"/>
    </xf>
    <xf numFmtId="0" fontId="7" fillId="6" borderId="7" xfId="0" applyFont="1" applyFill="1" applyBorder="1" applyAlignment="1">
      <alignment horizontal="center" vertical="center"/>
    </xf>
    <xf numFmtId="0" fontId="2" fillId="6" borderId="1" xfId="0" applyFont="1" applyFill="1" applyBorder="1" applyAlignment="1">
      <alignment horizontal="center"/>
    </xf>
    <xf numFmtId="10" fontId="7" fillId="6" borderId="1" xfId="0" applyNumberFormat="1" applyFont="1" applyFill="1" applyBorder="1" applyAlignment="1">
      <alignment horizontal="center" vertical="center"/>
    </xf>
    <xf numFmtId="10" fontId="7" fillId="6" borderId="12" xfId="0" applyNumberFormat="1" applyFont="1" applyFill="1" applyBorder="1" applyAlignment="1">
      <alignment horizontal="center" vertical="center"/>
    </xf>
    <xf numFmtId="10" fontId="7" fillId="6" borderId="11" xfId="0" applyNumberFormat="1" applyFont="1" applyFill="1" applyBorder="1" applyAlignment="1">
      <alignment horizontal="center" vertical="center"/>
    </xf>
    <xf numFmtId="0" fontId="2" fillId="6" borderId="1" xfId="0" applyFont="1" applyFill="1" applyBorder="1" applyAlignment="1">
      <alignment horizontal="center" vertical="center"/>
    </xf>
    <xf numFmtId="10" fontId="7" fillId="6" borderId="2" xfId="0" applyNumberFormat="1" applyFont="1" applyFill="1" applyBorder="1" applyAlignment="1">
      <alignment horizontal="center"/>
    </xf>
    <xf numFmtId="10" fontId="7" fillId="6" borderId="4" xfId="0" applyNumberFormat="1" applyFont="1" applyFill="1" applyBorder="1" applyAlignment="1">
      <alignment horizontal="center"/>
    </xf>
    <xf numFmtId="0" fontId="7" fillId="6" borderId="3" xfId="0" applyFont="1" applyFill="1" applyBorder="1" applyAlignment="1">
      <alignment horizontal="center"/>
    </xf>
    <xf numFmtId="0" fontId="7" fillId="6" borderId="7" xfId="0" applyFont="1" applyFill="1" applyBorder="1" applyAlignment="1">
      <alignment horizontal="center"/>
    </xf>
    <xf numFmtId="0" fontId="2" fillId="6" borderId="3" xfId="0" applyFont="1" applyFill="1" applyBorder="1" applyAlignment="1">
      <alignment horizontal="center"/>
    </xf>
    <xf numFmtId="16" fontId="7" fillId="6" borderId="2" xfId="0" applyNumberFormat="1" applyFont="1" applyFill="1" applyBorder="1" applyAlignment="1">
      <alignment horizontal="center"/>
    </xf>
    <xf numFmtId="0" fontId="7" fillId="6" borderId="5" xfId="0" applyFont="1" applyFill="1" applyBorder="1" applyAlignment="1">
      <alignment horizontal="center"/>
    </xf>
    <xf numFmtId="0" fontId="7" fillId="6" borderId="2" xfId="0" applyFont="1" applyFill="1" applyBorder="1" applyAlignment="1">
      <alignment horizontal="center"/>
    </xf>
    <xf numFmtId="10" fontId="2" fillId="6" borderId="3" xfId="0" applyNumberFormat="1" applyFont="1" applyFill="1" applyBorder="1" applyAlignment="1">
      <alignment horizontal="center" vertical="center"/>
    </xf>
    <xf numFmtId="10" fontId="2" fillId="6" borderId="7" xfId="0" applyNumberFormat="1" applyFont="1" applyFill="1" applyBorder="1" applyAlignment="1">
      <alignment horizontal="center" vertical="center"/>
    </xf>
    <xf numFmtId="0" fontId="7" fillId="6" borderId="13" xfId="0" applyFont="1" applyFill="1" applyBorder="1" applyAlignment="1">
      <alignment horizontal="center" vertical="center"/>
    </xf>
    <xf numFmtId="10" fontId="2" fillId="6" borderId="2" xfId="0" applyNumberFormat="1" applyFont="1" applyFill="1" applyBorder="1" applyAlignment="1">
      <alignment horizontal="center" vertical="center"/>
    </xf>
    <xf numFmtId="10" fontId="2" fillId="6" borderId="5" xfId="0" applyNumberFormat="1" applyFont="1" applyFill="1" applyBorder="1" applyAlignment="1">
      <alignment horizontal="center" vertical="center"/>
    </xf>
    <xf numFmtId="0" fontId="7" fillId="6" borderId="14" xfId="0" applyFont="1" applyFill="1" applyBorder="1" applyAlignment="1">
      <alignment horizontal="center"/>
    </xf>
    <xf numFmtId="0" fontId="7" fillId="6" borderId="13" xfId="0" applyFont="1" applyFill="1" applyBorder="1" applyAlignment="1">
      <alignment horizontal="center"/>
    </xf>
    <xf numFmtId="10" fontId="2" fillId="6" borderId="1" xfId="0" applyNumberFormat="1" applyFont="1" applyFill="1" applyBorder="1" applyAlignment="1">
      <alignment horizontal="center" vertical="center"/>
    </xf>
    <xf numFmtId="10" fontId="2" fillId="6" borderId="1" xfId="0" applyNumberFormat="1" applyFont="1" applyFill="1" applyBorder="1" applyAlignment="1">
      <alignment horizontal="center"/>
    </xf>
    <xf numFmtId="10" fontId="2" fillId="6" borderId="12" xfId="0" applyNumberFormat="1" applyFont="1" applyFill="1" applyBorder="1" applyAlignment="1">
      <alignment horizontal="center"/>
    </xf>
    <xf numFmtId="0" fontId="7" fillId="6" borderId="9" xfId="0" applyFont="1" applyFill="1" applyBorder="1" applyAlignment="1">
      <alignment horizontal="center"/>
    </xf>
    <xf numFmtId="49" fontId="7" fillId="6" borderId="1" xfId="0" applyNumberFormat="1" applyFont="1" applyFill="1" applyBorder="1" applyAlignment="1">
      <alignment horizontal="center"/>
    </xf>
    <xf numFmtId="49" fontId="7" fillId="6" borderId="12" xfId="0" applyNumberFormat="1" applyFont="1" applyFill="1" applyBorder="1" applyAlignment="1">
      <alignment horizontal="center"/>
    </xf>
    <xf numFmtId="10" fontId="5" fillId="6" borderId="12" xfId="0" applyNumberFormat="1" applyFont="1" applyFill="1" applyBorder="1" applyAlignment="1">
      <alignment horizontal="center" vertical="center"/>
    </xf>
    <xf numFmtId="0" fontId="5" fillId="6" borderId="12" xfId="0" applyFont="1" applyFill="1" applyBorder="1" applyAlignment="1">
      <alignment horizontal="center" vertical="center"/>
    </xf>
    <xf numFmtId="10" fontId="2" fillId="6" borderId="12" xfId="0" applyNumberFormat="1" applyFont="1" applyFill="1" applyBorder="1" applyAlignment="1">
      <alignment horizontal="center" vertical="center"/>
    </xf>
    <xf numFmtId="10" fontId="1" fillId="6" borderId="12" xfId="0" applyNumberFormat="1" applyFont="1" applyFill="1" applyBorder="1" applyAlignment="1">
      <alignment horizontal="center" vertical="center"/>
    </xf>
    <xf numFmtId="10" fontId="4" fillId="6" borderId="12" xfId="0" applyNumberFormat="1" applyFont="1" applyFill="1" applyBorder="1" applyAlignment="1">
      <alignment horizontal="center" vertical="center"/>
    </xf>
    <xf numFmtId="10" fontId="5" fillId="6" borderId="7" xfId="0" applyNumberFormat="1" applyFont="1" applyFill="1" applyBorder="1" applyAlignment="1">
      <alignment horizontal="center" vertical="center"/>
    </xf>
    <xf numFmtId="10" fontId="16" fillId="5" borderId="12" xfId="0" applyNumberFormat="1" applyFont="1" applyFill="1" applyBorder="1" applyAlignment="1">
      <alignment horizontal="center" vertical="center"/>
    </xf>
    <xf numFmtId="10" fontId="16" fillId="5" borderId="7" xfId="0" applyNumberFormat="1" applyFont="1" applyFill="1" applyBorder="1" applyAlignment="1">
      <alignment horizontal="center" vertical="center"/>
    </xf>
    <xf numFmtId="0" fontId="16" fillId="5" borderId="15" xfId="0" applyFont="1" applyFill="1" applyBorder="1" applyAlignment="1">
      <alignment horizontal="right"/>
    </xf>
    <xf numFmtId="0" fontId="16" fillId="5" borderId="11" xfId="0" applyFont="1" applyFill="1" applyBorder="1" applyAlignment="1">
      <alignment horizontal="right"/>
    </xf>
    <xf numFmtId="10" fontId="16" fillId="5" borderId="15" xfId="0" applyNumberFormat="1" applyFont="1" applyFill="1" applyBorder="1" applyAlignment="1">
      <alignment horizontal="right"/>
    </xf>
    <xf numFmtId="0" fontId="16" fillId="5" borderId="10" xfId="0" applyFont="1" applyFill="1" applyBorder="1" applyAlignment="1">
      <alignment horizontal="right"/>
    </xf>
    <xf numFmtId="10" fontId="2" fillId="6" borderId="2" xfId="0" applyNumberFormat="1" applyFont="1" applyFill="1" applyBorder="1" applyAlignment="1">
      <alignment horizontal="center"/>
    </xf>
    <xf numFmtId="10" fontId="2" fillId="6" borderId="5" xfId="0" applyNumberFormat="1" applyFont="1" applyFill="1" applyBorder="1" applyAlignment="1">
      <alignment horizontal="center"/>
    </xf>
    <xf numFmtId="0" fontId="0" fillId="0" borderId="0" xfId="0" applyAlignment="1">
      <alignment wrapText="1"/>
    </xf>
    <xf numFmtId="10" fontId="2" fillId="0" borderId="12" xfId="0" applyNumberFormat="1" applyFont="1" applyBorder="1" applyAlignment="1">
      <alignment horizontal="center" vertical="center"/>
    </xf>
    <xf numFmtId="0" fontId="0" fillId="0" borderId="7" xfId="0" applyBorder="1"/>
    <xf numFmtId="10" fontId="2" fillId="0" borderId="1" xfId="0" applyNumberFormat="1" applyFont="1" applyBorder="1" applyAlignment="1">
      <alignment horizontal="center" vertical="center"/>
    </xf>
    <xf numFmtId="0" fontId="0" fillId="0" borderId="3" xfId="0" applyBorder="1"/>
    <xf numFmtId="10" fontId="7" fillId="0" borderId="1" xfId="0" applyNumberFormat="1" applyFont="1" applyBorder="1" applyAlignment="1">
      <alignment horizontal="center" vertical="center"/>
    </xf>
    <xf numFmtId="0" fontId="0" fillId="0" borderId="14" xfId="0" applyBorder="1"/>
    <xf numFmtId="10" fontId="7" fillId="0" borderId="12" xfId="0" applyNumberFormat="1" applyFont="1" applyBorder="1" applyAlignment="1">
      <alignment horizontal="center" vertical="center"/>
    </xf>
    <xf numFmtId="0" fontId="15" fillId="5" borderId="2" xfId="0" applyFont="1" applyFill="1" applyBorder="1" applyAlignment="1">
      <alignment horizontal="center" vertical="center"/>
    </xf>
    <xf numFmtId="0" fontId="7" fillId="0" borderId="8" xfId="0" applyFont="1" applyBorder="1" applyAlignment="1">
      <alignment horizontal="center"/>
    </xf>
    <xf numFmtId="0" fontId="0" fillId="0" borderId="9" xfId="0" applyBorder="1"/>
    <xf numFmtId="9" fontId="7" fillId="0" borderId="12" xfId="0" applyNumberFormat="1" applyFont="1" applyBorder="1" applyAlignment="1">
      <alignment horizontal="center" vertical="center"/>
    </xf>
    <xf numFmtId="9" fontId="7" fillId="0" borderId="1" xfId="0" applyNumberFormat="1" applyFont="1" applyBorder="1" applyAlignment="1">
      <alignment horizontal="center" vertical="center"/>
    </xf>
    <xf numFmtId="0" fontId="7" fillId="0" borderId="11" xfId="0" applyFont="1" applyBorder="1" applyAlignment="1">
      <alignment horizontal="center"/>
    </xf>
    <xf numFmtId="0" fontId="0" fillId="0" borderId="10" xfId="0" applyBorder="1"/>
    <xf numFmtId="0" fontId="15" fillId="5" borderId="13" xfId="0" applyFont="1" applyFill="1" applyBorder="1" applyAlignment="1">
      <alignment horizontal="center" vertical="center"/>
    </xf>
    <xf numFmtId="0" fontId="0" fillId="0" borderId="13" xfId="0" applyBorder="1"/>
    <xf numFmtId="0" fontId="15" fillId="5" borderId="5" xfId="0" applyFont="1" applyFill="1" applyBorder="1" applyAlignment="1">
      <alignment horizontal="center" vertical="center"/>
    </xf>
    <xf numFmtId="0" fontId="5" fillId="5" borderId="14" xfId="0" applyFont="1" applyFill="1" applyBorder="1" applyAlignment="1">
      <alignment horizontal="center"/>
    </xf>
    <xf numFmtId="0" fontId="11" fillId="6" borderId="2" xfId="0" applyFont="1" applyFill="1" applyBorder="1" applyAlignment="1">
      <alignment horizontal="center" vertical="center" wrapText="1"/>
    </xf>
    <xf numFmtId="0" fontId="12" fillId="6" borderId="1" xfId="0" applyFont="1" applyFill="1" applyBorder="1" applyAlignment="1">
      <alignment horizontal="center" vertical="center"/>
    </xf>
    <xf numFmtId="0" fontId="12" fillId="6" borderId="4" xfId="0" applyFont="1" applyFill="1" applyBorder="1" applyAlignment="1">
      <alignment horizontal="center" vertical="center"/>
    </xf>
    <xf numFmtId="0" fontId="0" fillId="0" borderId="0" xfId="0"/>
    <xf numFmtId="0" fontId="12" fillId="6" borderId="2" xfId="0" applyFont="1" applyFill="1" applyBorder="1" applyAlignment="1">
      <alignment horizontal="center" vertical="center"/>
    </xf>
    <xf numFmtId="0" fontId="2" fillId="4" borderId="0" xfId="0" applyFont="1" applyFill="1" applyAlignment="1">
      <alignment horizontal="center"/>
    </xf>
    <xf numFmtId="9" fontId="2" fillId="0" borderId="1" xfId="0" applyNumberFormat="1" applyFont="1" applyBorder="1" applyAlignment="1">
      <alignment horizontal="center" vertical="center"/>
    </xf>
    <xf numFmtId="0" fontId="7" fillId="0" borderId="1" xfId="0" applyFont="1" applyBorder="1" applyAlignment="1">
      <alignment horizontal="center" vertical="top" wrapText="1"/>
    </xf>
    <xf numFmtId="0" fontId="0" fillId="5" borderId="6" xfId="0" applyFill="1" applyBorder="1" applyAlignment="1">
      <alignment horizontal="center"/>
    </xf>
    <xf numFmtId="0" fontId="0" fillId="0" borderId="6" xfId="0" applyBorder="1"/>
    <xf numFmtId="0" fontId="0" fillId="5" borderId="0" xfId="0" applyFill="1" applyAlignment="1">
      <alignment horizontal="center"/>
    </xf>
    <xf numFmtId="0" fontId="16" fillId="5" borderId="12" xfId="0" applyFont="1" applyFill="1" applyBorder="1" applyAlignment="1">
      <alignment horizontal="right"/>
    </xf>
    <xf numFmtId="0" fontId="0" fillId="0" borderId="15" xfId="0" applyBorder="1"/>
    <xf numFmtId="0" fontId="0" fillId="0" borderId="12" xfId="0" applyBorder="1"/>
    <xf numFmtId="9" fontId="2" fillId="0" borderId="12" xfId="0" applyNumberFormat="1" applyFont="1" applyBorder="1" applyAlignment="1">
      <alignment horizontal="center" vertical="center"/>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jpeg"/><Relationship Id="rId3" Type="http://schemas.openxmlformats.org/officeDocument/2006/relationships/image" Target="../media/image3.gif"/><Relationship Id="rId21" Type="http://schemas.openxmlformats.org/officeDocument/2006/relationships/image" Target="../media/image21.jpe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jpe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jpeg"/><Relationship Id="rId36" Type="http://schemas.openxmlformats.org/officeDocument/2006/relationships/image" Target="../media/image36.png"/><Relationship Id="rId10" Type="http://schemas.openxmlformats.org/officeDocument/2006/relationships/image" Target="../media/image10.gif"/><Relationship Id="rId19" Type="http://schemas.openxmlformats.org/officeDocument/2006/relationships/image" Target="../media/image19.jpeg"/><Relationship Id="rId31" Type="http://schemas.openxmlformats.org/officeDocument/2006/relationships/image" Target="../media/image31.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45216</xdr:colOff>
      <xdr:row>48</xdr:row>
      <xdr:rowOff>29008</xdr:rowOff>
    </xdr:from>
    <xdr:to>
      <xdr:col>2</xdr:col>
      <xdr:colOff>3641406</xdr:colOff>
      <xdr:row>49</xdr:row>
      <xdr:rowOff>15774</xdr:rowOff>
    </xdr:to>
    <xdr:pic>
      <xdr:nvPicPr>
        <xdr:cNvPr id="9" name="Afbeelding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stretch>
          <a:fillRect/>
        </a:stretch>
      </xdr:blipFill>
      <xdr:spPr>
        <a:xfrm>
          <a:off x="2411812" y="5700046"/>
          <a:ext cx="3600000" cy="2086076"/>
        </a:xfrm>
        <a:prstGeom prst="rect">
          <a:avLst/>
        </a:prstGeom>
        <a:ln>
          <a:prstDash val="solid"/>
        </a:ln>
      </xdr:spPr>
    </xdr:pic>
    <xdr:clientData/>
  </xdr:twoCellAnchor>
  <xdr:twoCellAnchor editAs="oneCell">
    <xdr:from>
      <xdr:col>2</xdr:col>
      <xdr:colOff>3632481</xdr:colOff>
      <xdr:row>48</xdr:row>
      <xdr:rowOff>27917</xdr:rowOff>
    </xdr:from>
    <xdr:to>
      <xdr:col>2</xdr:col>
      <xdr:colOff>7219146</xdr:colOff>
      <xdr:row>49</xdr:row>
      <xdr:rowOff>15667</xdr:rowOff>
    </xdr:to>
    <xdr:pic>
      <xdr:nvPicPr>
        <xdr:cNvPr id="11" name="Afbeelding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stretch>
          <a:fillRect/>
        </a:stretch>
      </xdr:blipFill>
      <xdr:spPr>
        <a:xfrm>
          <a:off x="5993024" y="8418200"/>
          <a:ext cx="3600000" cy="2079440"/>
        </a:xfrm>
        <a:prstGeom prst="rect">
          <a:avLst/>
        </a:prstGeom>
        <a:ln>
          <a:prstDash val="solid"/>
        </a:ln>
      </xdr:spPr>
    </xdr:pic>
    <xdr:clientData/>
  </xdr:twoCellAnchor>
  <xdr:twoCellAnchor editAs="oneCell">
    <xdr:from>
      <xdr:col>2</xdr:col>
      <xdr:colOff>48738</xdr:colOff>
      <xdr:row>87</xdr:row>
      <xdr:rowOff>28481</xdr:rowOff>
    </xdr:from>
    <xdr:to>
      <xdr:col>2</xdr:col>
      <xdr:colOff>3641118</xdr:colOff>
      <xdr:row>87</xdr:row>
      <xdr:rowOff>2151263</xdr:rowOff>
    </xdr:to>
    <xdr:pic>
      <xdr:nvPicPr>
        <xdr:cNvPr id="7" name="Afbeelding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2415334" y="12147212"/>
          <a:ext cx="3600000" cy="2132307"/>
        </a:xfrm>
        <a:prstGeom prst="rect">
          <a:avLst/>
        </a:prstGeom>
        <a:ln>
          <a:prstDash val="solid"/>
        </a:ln>
      </xdr:spPr>
    </xdr:pic>
    <xdr:clientData/>
  </xdr:twoCellAnchor>
  <xdr:twoCellAnchor editAs="oneCell">
    <xdr:from>
      <xdr:col>2</xdr:col>
      <xdr:colOff>49696</xdr:colOff>
      <xdr:row>90</xdr:row>
      <xdr:rowOff>31539</xdr:rowOff>
    </xdr:from>
    <xdr:to>
      <xdr:col>2</xdr:col>
      <xdr:colOff>3642076</xdr:colOff>
      <xdr:row>90</xdr:row>
      <xdr:rowOff>1884514</xdr:rowOff>
    </xdr:to>
    <xdr:pic>
      <xdr:nvPicPr>
        <xdr:cNvPr id="8" name="Afbeelding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4" cstate="print"/>
        <a:stretch>
          <a:fillRect/>
        </a:stretch>
      </xdr:blipFill>
      <xdr:spPr>
        <a:xfrm>
          <a:off x="2416292" y="15007770"/>
          <a:ext cx="3600000" cy="1862500"/>
        </a:xfrm>
        <a:prstGeom prst="rect">
          <a:avLst/>
        </a:prstGeom>
        <a:ln>
          <a:prstDash val="solid"/>
        </a:ln>
      </xdr:spPr>
    </xdr:pic>
    <xdr:clientData/>
  </xdr:twoCellAnchor>
  <xdr:twoCellAnchor editAs="oneCell">
    <xdr:from>
      <xdr:col>2</xdr:col>
      <xdr:colOff>56168</xdr:colOff>
      <xdr:row>70</xdr:row>
      <xdr:rowOff>23985</xdr:rowOff>
    </xdr:from>
    <xdr:to>
      <xdr:col>2</xdr:col>
      <xdr:colOff>3656168</xdr:colOff>
      <xdr:row>70</xdr:row>
      <xdr:rowOff>2536365</xdr:rowOff>
    </xdr:to>
    <xdr:pic>
      <xdr:nvPicPr>
        <xdr:cNvPr id="13" name="Afbeelding 12">
          <a:extLst>
            <a:ext uri="{FF2B5EF4-FFF2-40B4-BE49-F238E27FC236}">
              <a16:creationId xmlns:a16="http://schemas.microsoft.com/office/drawing/2014/main" id="{00000000-0008-0000-0000-00000D000000}"/>
            </a:ext>
          </a:extLst>
        </xdr:cNvPr>
        <xdr:cNvPicPr preferRelativeResize="0">
          <a:picLocks/>
        </xdr:cNvPicPr>
      </xdr:nvPicPr>
      <xdr:blipFill>
        <a:blip xmlns:r="http://schemas.openxmlformats.org/officeDocument/2006/relationships" r:embed="rId5"/>
        <a:stretch>
          <a:fillRect/>
        </a:stretch>
      </xdr:blipFill>
      <xdr:spPr>
        <a:xfrm>
          <a:off x="3237518" y="19731210"/>
          <a:ext cx="3600000" cy="2520000"/>
        </a:xfrm>
        <a:prstGeom prst="rect">
          <a:avLst/>
        </a:prstGeom>
        <a:ln>
          <a:prstDash val="solid"/>
        </a:ln>
      </xdr:spPr>
    </xdr:pic>
    <xdr:clientData/>
  </xdr:twoCellAnchor>
  <xdr:twoCellAnchor editAs="oneCell">
    <xdr:from>
      <xdr:col>2</xdr:col>
      <xdr:colOff>3685190</xdr:colOff>
      <xdr:row>70</xdr:row>
      <xdr:rowOff>39414</xdr:rowOff>
    </xdr:from>
    <xdr:to>
      <xdr:col>2</xdr:col>
      <xdr:colOff>7292810</xdr:colOff>
      <xdr:row>70</xdr:row>
      <xdr:rowOff>2572749</xdr:rowOff>
    </xdr:to>
    <xdr:pic>
      <xdr:nvPicPr>
        <xdr:cNvPr id="14" name="Afbeelding 13">
          <a:extLst>
            <a:ext uri="{FF2B5EF4-FFF2-40B4-BE49-F238E27FC236}">
              <a16:creationId xmlns:a16="http://schemas.microsoft.com/office/drawing/2014/main" id="{00000000-0008-0000-0000-00000E000000}"/>
            </a:ext>
          </a:extLst>
        </xdr:cNvPr>
        <xdr:cNvPicPr preferRelativeResize="0">
          <a:picLocks/>
        </xdr:cNvPicPr>
      </xdr:nvPicPr>
      <xdr:blipFill>
        <a:blip xmlns:r="http://schemas.openxmlformats.org/officeDocument/2006/relationships" r:embed="rId6"/>
        <a:stretch>
          <a:fillRect/>
        </a:stretch>
      </xdr:blipFill>
      <xdr:spPr>
        <a:xfrm>
          <a:off x="6043449" y="8973207"/>
          <a:ext cx="3600000" cy="2520000"/>
        </a:xfrm>
        <a:prstGeom prst="rect">
          <a:avLst/>
        </a:prstGeom>
        <a:ln>
          <a:prstDash val="solid"/>
        </a:ln>
      </xdr:spPr>
    </xdr:pic>
    <xdr:clientData/>
  </xdr:twoCellAnchor>
  <xdr:twoCellAnchor editAs="oneCell">
    <xdr:from>
      <xdr:col>2</xdr:col>
      <xdr:colOff>41414</xdr:colOff>
      <xdr:row>116</xdr:row>
      <xdr:rowOff>41413</xdr:rowOff>
    </xdr:from>
    <xdr:to>
      <xdr:col>2</xdr:col>
      <xdr:colOff>3637604</xdr:colOff>
      <xdr:row>116</xdr:row>
      <xdr:rowOff>2569033</xdr:rowOff>
    </xdr:to>
    <xdr:pic>
      <xdr:nvPicPr>
        <xdr:cNvPr id="22" name="Afbeelding 21">
          <a:extLst>
            <a:ext uri="{FF2B5EF4-FFF2-40B4-BE49-F238E27FC236}">
              <a16:creationId xmlns:a16="http://schemas.microsoft.com/office/drawing/2014/main" id="{00000000-0008-0000-0000-000016000000}"/>
            </a:ext>
          </a:extLst>
        </xdr:cNvPr>
        <xdr:cNvPicPr preferRelativeResize="0">
          <a:picLocks/>
        </xdr:cNvPicPr>
      </xdr:nvPicPr>
      <xdr:blipFill>
        <a:blip xmlns:r="http://schemas.openxmlformats.org/officeDocument/2006/relationships" r:embed="rId7"/>
        <a:stretch>
          <a:fillRect/>
        </a:stretch>
      </xdr:blipFill>
      <xdr:spPr>
        <a:xfrm>
          <a:off x="2401957" y="31167456"/>
          <a:ext cx="3600000" cy="2520000"/>
        </a:xfrm>
        <a:prstGeom prst="rect">
          <a:avLst/>
        </a:prstGeom>
        <a:ln>
          <a:prstDash val="solid"/>
        </a:ln>
      </xdr:spPr>
    </xdr:pic>
    <xdr:clientData/>
  </xdr:twoCellAnchor>
  <xdr:twoCellAnchor editAs="oneCell">
    <xdr:from>
      <xdr:col>2</xdr:col>
      <xdr:colOff>3619500</xdr:colOff>
      <xdr:row>116</xdr:row>
      <xdr:rowOff>16565</xdr:rowOff>
    </xdr:from>
    <xdr:to>
      <xdr:col>2</xdr:col>
      <xdr:colOff>7223310</xdr:colOff>
      <xdr:row>116</xdr:row>
      <xdr:rowOff>2532755</xdr:rowOff>
    </xdr:to>
    <xdr:pic>
      <xdr:nvPicPr>
        <xdr:cNvPr id="23" name="Afbeelding 22">
          <a:extLst>
            <a:ext uri="{FF2B5EF4-FFF2-40B4-BE49-F238E27FC236}">
              <a16:creationId xmlns:a16="http://schemas.microsoft.com/office/drawing/2014/main" id="{00000000-0008-0000-0000-000017000000}"/>
            </a:ext>
          </a:extLst>
        </xdr:cNvPr>
        <xdr:cNvPicPr preferRelativeResize="0">
          <a:picLocks/>
        </xdr:cNvPicPr>
      </xdr:nvPicPr>
      <xdr:blipFill>
        <a:blip xmlns:r="http://schemas.openxmlformats.org/officeDocument/2006/relationships" r:embed="rId8"/>
        <a:stretch>
          <a:fillRect/>
        </a:stretch>
      </xdr:blipFill>
      <xdr:spPr>
        <a:xfrm>
          <a:off x="5980043" y="31142608"/>
          <a:ext cx="3600000" cy="2520000"/>
        </a:xfrm>
        <a:prstGeom prst="rect">
          <a:avLst/>
        </a:prstGeom>
        <a:ln>
          <a:prstDash val="solid"/>
        </a:ln>
      </xdr:spPr>
    </xdr:pic>
    <xdr:clientData/>
  </xdr:twoCellAnchor>
  <xdr:twoCellAnchor editAs="oneCell">
    <xdr:from>
      <xdr:col>2</xdr:col>
      <xdr:colOff>24848</xdr:colOff>
      <xdr:row>113</xdr:row>
      <xdr:rowOff>41413</xdr:rowOff>
    </xdr:from>
    <xdr:to>
      <xdr:col>2</xdr:col>
      <xdr:colOff>3636278</xdr:colOff>
      <xdr:row>113</xdr:row>
      <xdr:rowOff>2569033</xdr:rowOff>
    </xdr:to>
    <xdr:pic>
      <xdr:nvPicPr>
        <xdr:cNvPr id="24" name="Afbeelding 23">
          <a:extLst>
            <a:ext uri="{FF2B5EF4-FFF2-40B4-BE49-F238E27FC236}">
              <a16:creationId xmlns:a16="http://schemas.microsoft.com/office/drawing/2014/main" id="{00000000-0008-0000-0000-000018000000}"/>
            </a:ext>
          </a:extLst>
        </xdr:cNvPr>
        <xdr:cNvPicPr preferRelativeResize="0">
          <a:picLocks/>
        </xdr:cNvPicPr>
      </xdr:nvPicPr>
      <xdr:blipFill>
        <a:blip xmlns:r="http://schemas.openxmlformats.org/officeDocument/2006/relationships" r:embed="rId9"/>
        <a:stretch>
          <a:fillRect/>
        </a:stretch>
      </xdr:blipFill>
      <xdr:spPr>
        <a:xfrm>
          <a:off x="2385391" y="30786456"/>
          <a:ext cx="3600000" cy="2520000"/>
        </a:xfrm>
        <a:prstGeom prst="rect">
          <a:avLst/>
        </a:prstGeom>
        <a:ln>
          <a:prstDash val="solid"/>
        </a:ln>
      </xdr:spPr>
    </xdr:pic>
    <xdr:clientData/>
  </xdr:twoCellAnchor>
  <xdr:twoCellAnchor editAs="oneCell">
    <xdr:from>
      <xdr:col>2</xdr:col>
      <xdr:colOff>66259</xdr:colOff>
      <xdr:row>140</xdr:row>
      <xdr:rowOff>8283</xdr:rowOff>
    </xdr:from>
    <xdr:to>
      <xdr:col>2</xdr:col>
      <xdr:colOff>3673879</xdr:colOff>
      <xdr:row>141</xdr:row>
      <xdr:rowOff>19092</xdr:rowOff>
    </xdr:to>
    <xdr:pic>
      <xdr:nvPicPr>
        <xdr:cNvPr id="25" name="Afbeelding 24">
          <a:extLst>
            <a:ext uri="{FF2B5EF4-FFF2-40B4-BE49-F238E27FC236}">
              <a16:creationId xmlns:a16="http://schemas.microsoft.com/office/drawing/2014/main" id="{00000000-0008-0000-0000-000019000000}"/>
            </a:ext>
          </a:extLst>
        </xdr:cNvPr>
        <xdr:cNvPicPr preferRelativeResize="0">
          <a:picLocks/>
        </xdr:cNvPicPr>
      </xdr:nvPicPr>
      <xdr:blipFill>
        <a:blip xmlns:r="http://schemas.openxmlformats.org/officeDocument/2006/relationships" r:embed="rId10"/>
        <a:stretch>
          <a:fillRect/>
        </a:stretch>
      </xdr:blipFill>
      <xdr:spPr>
        <a:xfrm>
          <a:off x="3246781" y="48453261"/>
          <a:ext cx="3600000" cy="2520000"/>
        </a:xfrm>
        <a:prstGeom prst="rect">
          <a:avLst/>
        </a:prstGeom>
        <a:ln>
          <a:prstDash val="solid"/>
        </a:ln>
      </xdr:spPr>
    </xdr:pic>
    <xdr:clientData/>
  </xdr:twoCellAnchor>
  <xdr:twoCellAnchor editAs="oneCell">
    <xdr:from>
      <xdr:col>2</xdr:col>
      <xdr:colOff>66260</xdr:colOff>
      <xdr:row>143</xdr:row>
      <xdr:rowOff>8282</xdr:rowOff>
    </xdr:from>
    <xdr:to>
      <xdr:col>2</xdr:col>
      <xdr:colOff>3673880</xdr:colOff>
      <xdr:row>144</xdr:row>
      <xdr:rowOff>19091</xdr:rowOff>
    </xdr:to>
    <xdr:pic>
      <xdr:nvPicPr>
        <xdr:cNvPr id="26" name="Afbeelding 25">
          <a:extLst>
            <a:ext uri="{FF2B5EF4-FFF2-40B4-BE49-F238E27FC236}">
              <a16:creationId xmlns:a16="http://schemas.microsoft.com/office/drawing/2014/main" id="{00000000-0008-0000-0000-00001A000000}"/>
            </a:ext>
          </a:extLst>
        </xdr:cNvPr>
        <xdr:cNvPicPr preferRelativeResize="0">
          <a:picLocks/>
        </xdr:cNvPicPr>
      </xdr:nvPicPr>
      <xdr:blipFill>
        <a:blip xmlns:r="http://schemas.openxmlformats.org/officeDocument/2006/relationships" r:embed="rId10"/>
        <a:stretch>
          <a:fillRect/>
        </a:stretch>
      </xdr:blipFill>
      <xdr:spPr>
        <a:xfrm>
          <a:off x="3246782" y="51368739"/>
          <a:ext cx="3600000" cy="2520000"/>
        </a:xfrm>
        <a:prstGeom prst="rect">
          <a:avLst/>
        </a:prstGeom>
        <a:ln>
          <a:prstDash val="solid"/>
        </a:ln>
      </xdr:spPr>
    </xdr:pic>
    <xdr:clientData/>
  </xdr:twoCellAnchor>
  <xdr:twoCellAnchor editAs="oneCell">
    <xdr:from>
      <xdr:col>1</xdr:col>
      <xdr:colOff>342900</xdr:colOff>
      <xdr:row>21</xdr:row>
      <xdr:rowOff>95250</xdr:rowOff>
    </xdr:from>
    <xdr:to>
      <xdr:col>1</xdr:col>
      <xdr:colOff>1426710</xdr:colOff>
      <xdr:row>27</xdr:row>
      <xdr:rowOff>18915</xdr:rowOff>
    </xdr:to>
    <xdr:pic>
      <xdr:nvPicPr>
        <xdr:cNvPr id="36" name="Afbeelding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1" cstate="print"/>
        <a:stretch>
          <a:fillRect/>
        </a:stretch>
      </xdr:blipFill>
      <xdr:spPr>
        <a:xfrm>
          <a:off x="1933575" y="4095750"/>
          <a:ext cx="1080000" cy="1080000"/>
        </a:xfrm>
        <a:prstGeom prst="rect">
          <a:avLst/>
        </a:prstGeom>
        <a:ln>
          <a:prstDash val="solid"/>
        </a:ln>
      </xdr:spPr>
    </xdr:pic>
    <xdr:clientData/>
  </xdr:twoCellAnchor>
  <xdr:twoCellAnchor editAs="oneCell">
    <xdr:from>
      <xdr:col>1</xdr:col>
      <xdr:colOff>447675</xdr:colOff>
      <xdr:row>45</xdr:row>
      <xdr:rowOff>923925</xdr:rowOff>
    </xdr:from>
    <xdr:to>
      <xdr:col>1</xdr:col>
      <xdr:colOff>1527675</xdr:colOff>
      <xdr:row>45</xdr:row>
      <xdr:rowOff>2000115</xdr:rowOff>
    </xdr:to>
    <xdr:pic>
      <xdr:nvPicPr>
        <xdr:cNvPr id="37" name="Afbeelding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2" cstate="print"/>
        <a:stretch>
          <a:fillRect/>
        </a:stretch>
      </xdr:blipFill>
      <xdr:spPr>
        <a:xfrm>
          <a:off x="2038350" y="11887200"/>
          <a:ext cx="1080000" cy="1080000"/>
        </a:xfrm>
        <a:prstGeom prst="rect">
          <a:avLst/>
        </a:prstGeom>
        <a:ln>
          <a:prstDash val="solid"/>
        </a:ln>
      </xdr:spPr>
    </xdr:pic>
    <xdr:clientData/>
  </xdr:twoCellAnchor>
  <xdr:twoCellAnchor editAs="oneCell">
    <xdr:from>
      <xdr:col>1</xdr:col>
      <xdr:colOff>276225</xdr:colOff>
      <xdr:row>60</xdr:row>
      <xdr:rowOff>123825</xdr:rowOff>
    </xdr:from>
    <xdr:to>
      <xdr:col>1</xdr:col>
      <xdr:colOff>1352415</xdr:colOff>
      <xdr:row>66</xdr:row>
      <xdr:rowOff>57015</xdr:rowOff>
    </xdr:to>
    <xdr:pic>
      <xdr:nvPicPr>
        <xdr:cNvPr id="38" name="Afbeelding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3" cstate="print"/>
        <a:stretch>
          <a:fillRect/>
        </a:stretch>
      </xdr:blipFill>
      <xdr:spPr>
        <a:xfrm>
          <a:off x="1866900" y="17926050"/>
          <a:ext cx="1080000" cy="1080000"/>
        </a:xfrm>
        <a:prstGeom prst="rect">
          <a:avLst/>
        </a:prstGeom>
        <a:ln>
          <a:prstDash val="solid"/>
        </a:ln>
      </xdr:spPr>
    </xdr:pic>
    <xdr:clientData/>
  </xdr:twoCellAnchor>
  <xdr:twoCellAnchor editAs="oneCell">
    <xdr:from>
      <xdr:col>1</xdr:col>
      <xdr:colOff>533399</xdr:colOff>
      <xdr:row>73</xdr:row>
      <xdr:rowOff>38099</xdr:rowOff>
    </xdr:from>
    <xdr:to>
      <xdr:col>1</xdr:col>
      <xdr:colOff>1375274</xdr:colOff>
      <xdr:row>77</xdr:row>
      <xdr:rowOff>117974</xdr:rowOff>
    </xdr:to>
    <xdr:pic>
      <xdr:nvPicPr>
        <xdr:cNvPr id="39" name="Afbeelding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4" cstate="print"/>
        <a:stretch>
          <a:fillRect/>
        </a:stretch>
      </xdr:blipFill>
      <xdr:spPr>
        <a:xfrm>
          <a:off x="2124074" y="22736174"/>
          <a:ext cx="841875" cy="841875"/>
        </a:xfrm>
        <a:prstGeom prst="rect">
          <a:avLst/>
        </a:prstGeom>
        <a:ln>
          <a:prstDash val="solid"/>
        </a:ln>
      </xdr:spPr>
    </xdr:pic>
    <xdr:clientData/>
  </xdr:twoCellAnchor>
  <xdr:twoCellAnchor editAs="oneCell">
    <xdr:from>
      <xdr:col>1</xdr:col>
      <xdr:colOff>409575</xdr:colOff>
      <xdr:row>87</xdr:row>
      <xdr:rowOff>1438275</xdr:rowOff>
    </xdr:from>
    <xdr:to>
      <xdr:col>1</xdr:col>
      <xdr:colOff>1489575</xdr:colOff>
      <xdr:row>89</xdr:row>
      <xdr:rowOff>41775</xdr:rowOff>
    </xdr:to>
    <xdr:pic>
      <xdr:nvPicPr>
        <xdr:cNvPr id="40" name="Afbeelding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5" cstate="print"/>
        <a:stretch>
          <a:fillRect/>
        </a:stretch>
      </xdr:blipFill>
      <xdr:spPr>
        <a:xfrm>
          <a:off x="2000250" y="26955750"/>
          <a:ext cx="1080000" cy="1080000"/>
        </a:xfrm>
        <a:prstGeom prst="rect">
          <a:avLst/>
        </a:prstGeom>
        <a:ln>
          <a:prstDash val="solid"/>
        </a:ln>
      </xdr:spPr>
    </xdr:pic>
    <xdr:clientData/>
  </xdr:twoCellAnchor>
  <xdr:twoCellAnchor editAs="oneCell">
    <xdr:from>
      <xdr:col>1</xdr:col>
      <xdr:colOff>323850</xdr:colOff>
      <xdr:row>103</xdr:row>
      <xdr:rowOff>3181350</xdr:rowOff>
    </xdr:from>
    <xdr:to>
      <xdr:col>1</xdr:col>
      <xdr:colOff>1390515</xdr:colOff>
      <xdr:row>106</xdr:row>
      <xdr:rowOff>18915</xdr:rowOff>
    </xdr:to>
    <xdr:pic>
      <xdr:nvPicPr>
        <xdr:cNvPr id="41" name="Afbeelding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6" cstate="print"/>
        <a:stretch>
          <a:fillRect/>
        </a:stretch>
      </xdr:blipFill>
      <xdr:spPr>
        <a:xfrm>
          <a:off x="1914525" y="38280975"/>
          <a:ext cx="1080000" cy="1080000"/>
        </a:xfrm>
        <a:prstGeom prst="rect">
          <a:avLst/>
        </a:prstGeom>
        <a:ln>
          <a:prstDash val="solid"/>
        </a:ln>
      </xdr:spPr>
    </xdr:pic>
    <xdr:clientData/>
  </xdr:twoCellAnchor>
  <xdr:twoCellAnchor editAs="oneCell">
    <xdr:from>
      <xdr:col>1</xdr:col>
      <xdr:colOff>371475</xdr:colOff>
      <xdr:row>119</xdr:row>
      <xdr:rowOff>295275</xdr:rowOff>
    </xdr:from>
    <xdr:to>
      <xdr:col>1</xdr:col>
      <xdr:colOff>1451475</xdr:colOff>
      <xdr:row>119</xdr:row>
      <xdr:rowOff>1375275</xdr:rowOff>
    </xdr:to>
    <xdr:pic>
      <xdr:nvPicPr>
        <xdr:cNvPr id="42" name="Afbeelding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7" cstate="print"/>
        <a:stretch>
          <a:fillRect/>
        </a:stretch>
      </xdr:blipFill>
      <xdr:spPr>
        <a:xfrm>
          <a:off x="1962150" y="54340125"/>
          <a:ext cx="1080000" cy="1080000"/>
        </a:xfrm>
        <a:prstGeom prst="rect">
          <a:avLst/>
        </a:prstGeom>
        <a:ln>
          <a:prstDash val="solid"/>
        </a:ln>
      </xdr:spPr>
    </xdr:pic>
    <xdr:clientData/>
  </xdr:twoCellAnchor>
  <xdr:twoCellAnchor editAs="oneCell">
    <xdr:from>
      <xdr:col>1</xdr:col>
      <xdr:colOff>323850</xdr:colOff>
      <xdr:row>146</xdr:row>
      <xdr:rowOff>180975</xdr:rowOff>
    </xdr:from>
    <xdr:to>
      <xdr:col>1</xdr:col>
      <xdr:colOff>1390515</xdr:colOff>
      <xdr:row>152</xdr:row>
      <xdr:rowOff>117975</xdr:rowOff>
    </xdr:to>
    <xdr:pic>
      <xdr:nvPicPr>
        <xdr:cNvPr id="43" name="Afbeelding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8" cstate="print"/>
        <a:stretch>
          <a:fillRect/>
        </a:stretch>
      </xdr:blipFill>
      <xdr:spPr>
        <a:xfrm>
          <a:off x="1914525" y="70046850"/>
          <a:ext cx="1080000" cy="1080000"/>
        </a:xfrm>
        <a:prstGeom prst="rect">
          <a:avLst/>
        </a:prstGeom>
        <a:ln>
          <a:prstDash val="solid"/>
        </a:ln>
      </xdr:spPr>
    </xdr:pic>
    <xdr:clientData/>
  </xdr:twoCellAnchor>
  <xdr:twoCellAnchor editAs="oneCell">
    <xdr:from>
      <xdr:col>2</xdr:col>
      <xdr:colOff>72773</xdr:colOff>
      <xdr:row>4</xdr:row>
      <xdr:rowOff>56480</xdr:rowOff>
    </xdr:from>
    <xdr:to>
      <xdr:col>2</xdr:col>
      <xdr:colOff>5276850</xdr:colOff>
      <xdr:row>17</xdr:row>
      <xdr:rowOff>168224</xdr:rowOff>
    </xdr:to>
    <xdr:pic>
      <xdr:nvPicPr>
        <xdr:cNvPr id="3" name="Afbeelding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9"/>
        <a:stretch>
          <a:fillRect/>
        </a:stretch>
      </xdr:blipFill>
      <xdr:spPr>
        <a:xfrm>
          <a:off x="3254123" y="818480"/>
          <a:ext cx="5194552" cy="2592054"/>
        </a:xfrm>
        <a:prstGeom prst="rect">
          <a:avLst/>
        </a:prstGeom>
        <a:ln>
          <a:prstDash val="solid"/>
        </a:ln>
      </xdr:spPr>
    </xdr:pic>
    <xdr:clientData/>
  </xdr:twoCellAnchor>
  <xdr:twoCellAnchor editAs="oneCell">
    <xdr:from>
      <xdr:col>2</xdr:col>
      <xdr:colOff>52036</xdr:colOff>
      <xdr:row>21</xdr:row>
      <xdr:rowOff>32514</xdr:rowOff>
    </xdr:from>
    <xdr:to>
      <xdr:col>2</xdr:col>
      <xdr:colOff>5240655</xdr:colOff>
      <xdr:row>35</xdr:row>
      <xdr:rowOff>15826</xdr:rowOff>
    </xdr:to>
    <xdr:pic>
      <xdr:nvPicPr>
        <xdr:cNvPr id="4" name="Afbeelding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0"/>
        <a:stretch>
          <a:fillRect/>
        </a:stretch>
      </xdr:blipFill>
      <xdr:spPr>
        <a:xfrm>
          <a:off x="3233386" y="4033014"/>
          <a:ext cx="5196239" cy="2558872"/>
        </a:xfrm>
        <a:prstGeom prst="rect">
          <a:avLst/>
        </a:prstGeom>
        <a:ln>
          <a:prstDash val="solid"/>
        </a:ln>
      </xdr:spPr>
    </xdr:pic>
    <xdr:clientData/>
  </xdr:twoCellAnchor>
  <xdr:twoCellAnchor editAs="oneCell">
    <xdr:from>
      <xdr:col>2</xdr:col>
      <xdr:colOff>38100</xdr:colOff>
      <xdr:row>41</xdr:row>
      <xdr:rowOff>8403</xdr:rowOff>
    </xdr:from>
    <xdr:to>
      <xdr:col>2</xdr:col>
      <xdr:colOff>5295900</xdr:colOff>
      <xdr:row>41</xdr:row>
      <xdr:rowOff>2573655</xdr:rowOff>
    </xdr:to>
    <xdr:pic>
      <xdr:nvPicPr>
        <xdr:cNvPr id="5" name="Afbeelding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1"/>
        <a:stretch>
          <a:fillRect/>
        </a:stretch>
      </xdr:blipFill>
      <xdr:spPr>
        <a:xfrm>
          <a:off x="3219450" y="7761753"/>
          <a:ext cx="5257800" cy="2572872"/>
        </a:xfrm>
        <a:prstGeom prst="rect">
          <a:avLst/>
        </a:prstGeom>
        <a:ln>
          <a:prstDash val="solid"/>
        </a:ln>
      </xdr:spPr>
    </xdr:pic>
    <xdr:clientData/>
  </xdr:twoCellAnchor>
  <xdr:twoCellAnchor editAs="oneCell">
    <xdr:from>
      <xdr:col>2</xdr:col>
      <xdr:colOff>47624</xdr:colOff>
      <xdr:row>45</xdr:row>
      <xdr:rowOff>108681</xdr:rowOff>
    </xdr:from>
    <xdr:to>
      <xdr:col>2</xdr:col>
      <xdr:colOff>5276850</xdr:colOff>
      <xdr:row>45</xdr:row>
      <xdr:rowOff>2113470</xdr:rowOff>
    </xdr:to>
    <xdr:pic>
      <xdr:nvPicPr>
        <xdr:cNvPr id="27" name="Afbeelding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2"/>
        <a:stretch>
          <a:fillRect/>
        </a:stretch>
      </xdr:blipFill>
      <xdr:spPr>
        <a:xfrm>
          <a:off x="3228974" y="11071956"/>
          <a:ext cx="5219701" cy="2014314"/>
        </a:xfrm>
        <a:prstGeom prst="rect">
          <a:avLst/>
        </a:prstGeom>
        <a:ln>
          <a:prstDash val="solid"/>
        </a:ln>
      </xdr:spPr>
    </xdr:pic>
    <xdr:clientData/>
  </xdr:twoCellAnchor>
  <xdr:twoCellAnchor editAs="oneCell">
    <xdr:from>
      <xdr:col>2</xdr:col>
      <xdr:colOff>48097</xdr:colOff>
      <xdr:row>52</xdr:row>
      <xdr:rowOff>19049</xdr:rowOff>
    </xdr:from>
    <xdr:to>
      <xdr:col>2</xdr:col>
      <xdr:colOff>4381500</xdr:colOff>
      <xdr:row>65</xdr:row>
      <xdr:rowOff>133349</xdr:rowOff>
    </xdr:to>
    <xdr:pic>
      <xdr:nvPicPr>
        <xdr:cNvPr id="28" name="Afbeelding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3"/>
        <a:stretch>
          <a:fillRect/>
        </a:stretch>
      </xdr:blipFill>
      <xdr:spPr>
        <a:xfrm>
          <a:off x="3229447" y="16297274"/>
          <a:ext cx="4333403" cy="2600325"/>
        </a:xfrm>
        <a:prstGeom prst="rect">
          <a:avLst/>
        </a:prstGeom>
        <a:ln>
          <a:prstDash val="solid"/>
        </a:ln>
      </xdr:spPr>
    </xdr:pic>
    <xdr:clientData/>
  </xdr:twoCellAnchor>
  <xdr:twoCellAnchor editAs="oneCell">
    <xdr:from>
      <xdr:col>2</xdr:col>
      <xdr:colOff>4370968</xdr:colOff>
      <xdr:row>52</xdr:row>
      <xdr:rowOff>38100</xdr:rowOff>
    </xdr:from>
    <xdr:to>
      <xdr:col>2</xdr:col>
      <xdr:colOff>9052559</xdr:colOff>
      <xdr:row>65</xdr:row>
      <xdr:rowOff>167640</xdr:rowOff>
    </xdr:to>
    <xdr:pic>
      <xdr:nvPicPr>
        <xdr:cNvPr id="29" name="Afbeelding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4"/>
        <a:stretch>
          <a:fillRect/>
        </a:stretch>
      </xdr:blipFill>
      <xdr:spPr>
        <a:xfrm>
          <a:off x="7552318" y="16316325"/>
          <a:ext cx="4677781" cy="2609850"/>
        </a:xfrm>
        <a:prstGeom prst="rect">
          <a:avLst/>
        </a:prstGeom>
        <a:ln>
          <a:prstDash val="solid"/>
        </a:ln>
      </xdr:spPr>
    </xdr:pic>
    <xdr:clientData/>
  </xdr:twoCellAnchor>
  <xdr:twoCellAnchor editAs="oneCell">
    <xdr:from>
      <xdr:col>2</xdr:col>
      <xdr:colOff>3609975</xdr:colOff>
      <xdr:row>90</xdr:row>
      <xdr:rowOff>57150</xdr:rowOff>
    </xdr:from>
    <xdr:to>
      <xdr:col>2</xdr:col>
      <xdr:colOff>7696200</xdr:colOff>
      <xdr:row>90</xdr:row>
      <xdr:rowOff>1885423</xdr:rowOff>
    </xdr:to>
    <xdr:pic>
      <xdr:nvPicPr>
        <xdr:cNvPr id="10" name="Afbeelding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5" cstate="print"/>
        <a:stretch>
          <a:fillRect/>
        </a:stretch>
      </xdr:blipFill>
      <xdr:spPr>
        <a:xfrm>
          <a:off x="6791325" y="28241625"/>
          <a:ext cx="4086225" cy="1824463"/>
        </a:xfrm>
        <a:prstGeom prst="rect">
          <a:avLst/>
        </a:prstGeom>
        <a:ln>
          <a:prstDash val="solid"/>
        </a:ln>
      </xdr:spPr>
    </xdr:pic>
    <xdr:clientData/>
  </xdr:twoCellAnchor>
  <xdr:twoCellAnchor editAs="oneCell">
    <xdr:from>
      <xdr:col>2</xdr:col>
      <xdr:colOff>47625</xdr:colOff>
      <xdr:row>100</xdr:row>
      <xdr:rowOff>47626</xdr:rowOff>
    </xdr:from>
    <xdr:to>
      <xdr:col>2</xdr:col>
      <xdr:colOff>4210050</xdr:colOff>
      <xdr:row>100</xdr:row>
      <xdr:rowOff>2705100</xdr:rowOff>
    </xdr:to>
    <xdr:pic>
      <xdr:nvPicPr>
        <xdr:cNvPr id="12" name="Afbeelding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6" cstate="print"/>
        <a:stretch>
          <a:fillRect/>
        </a:stretch>
      </xdr:blipFill>
      <xdr:spPr>
        <a:xfrm>
          <a:off x="3228975" y="32023051"/>
          <a:ext cx="4152900" cy="2657474"/>
        </a:xfrm>
        <a:prstGeom prst="rect">
          <a:avLst/>
        </a:prstGeom>
        <a:ln>
          <a:prstDash val="solid"/>
        </a:ln>
      </xdr:spPr>
    </xdr:pic>
    <xdr:clientData/>
  </xdr:twoCellAnchor>
  <xdr:twoCellAnchor editAs="oneCell">
    <xdr:from>
      <xdr:col>2</xdr:col>
      <xdr:colOff>4181474</xdr:colOff>
      <xdr:row>100</xdr:row>
      <xdr:rowOff>57150</xdr:rowOff>
    </xdr:from>
    <xdr:to>
      <xdr:col>2</xdr:col>
      <xdr:colOff>9660255</xdr:colOff>
      <xdr:row>100</xdr:row>
      <xdr:rowOff>2724150</xdr:rowOff>
    </xdr:to>
    <xdr:pic>
      <xdr:nvPicPr>
        <xdr:cNvPr id="15" name="Afbeelding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7"/>
        <a:stretch>
          <a:fillRect/>
        </a:stretch>
      </xdr:blipFill>
      <xdr:spPr>
        <a:xfrm>
          <a:off x="7362824" y="32032575"/>
          <a:ext cx="5486401" cy="2657475"/>
        </a:xfrm>
        <a:prstGeom prst="rect">
          <a:avLst/>
        </a:prstGeom>
        <a:ln>
          <a:prstDash val="solid"/>
        </a:ln>
      </xdr:spPr>
    </xdr:pic>
    <xdr:clientData/>
  </xdr:twoCellAnchor>
  <xdr:twoCellAnchor editAs="oneCell">
    <xdr:from>
      <xdr:col>2</xdr:col>
      <xdr:colOff>85724</xdr:colOff>
      <xdr:row>103</xdr:row>
      <xdr:rowOff>59219</xdr:rowOff>
    </xdr:from>
    <xdr:to>
      <xdr:col>2</xdr:col>
      <xdr:colOff>7200899</xdr:colOff>
      <xdr:row>103</xdr:row>
      <xdr:rowOff>3771484</xdr:rowOff>
    </xdr:to>
    <xdr:pic>
      <xdr:nvPicPr>
        <xdr:cNvPr id="2" name="Afbeelding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a:stretch>
          <a:fillRect/>
        </a:stretch>
      </xdr:blipFill>
      <xdr:spPr>
        <a:xfrm>
          <a:off x="3267074" y="35158844"/>
          <a:ext cx="7115175" cy="3712265"/>
        </a:xfrm>
        <a:prstGeom prst="rect">
          <a:avLst/>
        </a:prstGeom>
        <a:ln>
          <a:prstDash val="solid"/>
        </a:ln>
      </xdr:spPr>
    </xdr:pic>
    <xdr:clientData/>
  </xdr:twoCellAnchor>
  <xdr:twoCellAnchor editAs="oneCell">
    <xdr:from>
      <xdr:col>2</xdr:col>
      <xdr:colOff>66675</xdr:colOff>
      <xdr:row>106</xdr:row>
      <xdr:rowOff>66675</xdr:rowOff>
    </xdr:from>
    <xdr:to>
      <xdr:col>2</xdr:col>
      <xdr:colOff>7216140</xdr:colOff>
      <xdr:row>106</xdr:row>
      <xdr:rowOff>3771485</xdr:rowOff>
    </xdr:to>
    <xdr:pic>
      <xdr:nvPicPr>
        <xdr:cNvPr id="17" name="Afbeelding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29"/>
        <a:stretch>
          <a:fillRect/>
        </a:stretch>
      </xdr:blipFill>
      <xdr:spPr>
        <a:xfrm>
          <a:off x="3248025" y="39395400"/>
          <a:ext cx="7153275" cy="3704810"/>
        </a:xfrm>
        <a:prstGeom prst="rect">
          <a:avLst/>
        </a:prstGeom>
        <a:ln>
          <a:prstDash val="solid"/>
        </a:ln>
      </xdr:spPr>
    </xdr:pic>
    <xdr:clientData/>
  </xdr:twoCellAnchor>
  <xdr:twoCellAnchor editAs="oneCell">
    <xdr:from>
      <xdr:col>2</xdr:col>
      <xdr:colOff>66674</xdr:colOff>
      <xdr:row>109</xdr:row>
      <xdr:rowOff>57150</xdr:rowOff>
    </xdr:from>
    <xdr:to>
      <xdr:col>2</xdr:col>
      <xdr:colOff>7238999</xdr:colOff>
      <xdr:row>109</xdr:row>
      <xdr:rowOff>3829050</xdr:rowOff>
    </xdr:to>
    <xdr:pic>
      <xdr:nvPicPr>
        <xdr:cNvPr id="18" name="Afbeelding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9"/>
        <a:stretch>
          <a:fillRect/>
        </a:stretch>
      </xdr:blipFill>
      <xdr:spPr>
        <a:xfrm>
          <a:off x="3248024" y="43662600"/>
          <a:ext cx="7172325" cy="3762375"/>
        </a:xfrm>
        <a:prstGeom prst="rect">
          <a:avLst/>
        </a:prstGeom>
        <a:ln>
          <a:prstDash val="solid"/>
        </a:ln>
      </xdr:spPr>
    </xdr:pic>
    <xdr:clientData/>
  </xdr:twoCellAnchor>
  <xdr:twoCellAnchor editAs="oneCell">
    <xdr:from>
      <xdr:col>2</xdr:col>
      <xdr:colOff>76200</xdr:colOff>
      <xdr:row>119</xdr:row>
      <xdr:rowOff>28575</xdr:rowOff>
    </xdr:from>
    <xdr:to>
      <xdr:col>2</xdr:col>
      <xdr:colOff>4819650</xdr:colOff>
      <xdr:row>120</xdr:row>
      <xdr:rowOff>15240</xdr:rowOff>
    </xdr:to>
    <xdr:pic>
      <xdr:nvPicPr>
        <xdr:cNvPr id="19" name="Afbeelding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0" cstate="print"/>
        <a:stretch>
          <a:fillRect/>
        </a:stretch>
      </xdr:blipFill>
      <xdr:spPr>
        <a:xfrm>
          <a:off x="3257550" y="54073425"/>
          <a:ext cx="4733925" cy="3067050"/>
        </a:xfrm>
        <a:prstGeom prst="rect">
          <a:avLst/>
        </a:prstGeom>
        <a:ln>
          <a:prstDash val="solid"/>
        </a:ln>
      </xdr:spPr>
    </xdr:pic>
    <xdr:clientData/>
  </xdr:twoCellAnchor>
  <xdr:twoCellAnchor editAs="oneCell">
    <xdr:from>
      <xdr:col>2</xdr:col>
      <xdr:colOff>4695825</xdr:colOff>
      <xdr:row>119</xdr:row>
      <xdr:rowOff>28575</xdr:rowOff>
    </xdr:from>
    <xdr:to>
      <xdr:col>2</xdr:col>
      <xdr:colOff>8134349</xdr:colOff>
      <xdr:row>119</xdr:row>
      <xdr:rowOff>3086100</xdr:rowOff>
    </xdr:to>
    <xdr:pic>
      <xdr:nvPicPr>
        <xdr:cNvPr id="21" name="Afbeelding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31" cstate="print"/>
        <a:stretch>
          <a:fillRect/>
        </a:stretch>
      </xdr:blipFill>
      <xdr:spPr>
        <a:xfrm>
          <a:off x="7877175" y="54073425"/>
          <a:ext cx="3448049" cy="3057525"/>
        </a:xfrm>
        <a:prstGeom prst="rect">
          <a:avLst/>
        </a:prstGeom>
        <a:ln>
          <a:prstDash val="solid"/>
        </a:ln>
      </xdr:spPr>
    </xdr:pic>
    <xdr:clientData/>
  </xdr:twoCellAnchor>
  <xdr:twoCellAnchor editAs="oneCell">
    <xdr:from>
      <xdr:col>2</xdr:col>
      <xdr:colOff>28575</xdr:colOff>
      <xdr:row>172</xdr:row>
      <xdr:rowOff>16579</xdr:rowOff>
    </xdr:from>
    <xdr:to>
      <xdr:col>2</xdr:col>
      <xdr:colOff>4435547</xdr:colOff>
      <xdr:row>172</xdr:row>
      <xdr:rowOff>4403160</xdr:rowOff>
    </xdr:to>
    <xdr:pic>
      <xdr:nvPicPr>
        <xdr:cNvPr id="6" name="Afbeelding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2"/>
        <a:stretch>
          <a:fillRect/>
        </a:stretch>
      </xdr:blipFill>
      <xdr:spPr>
        <a:xfrm>
          <a:off x="3209925" y="69796729"/>
          <a:ext cx="4410782" cy="4394201"/>
        </a:xfrm>
        <a:prstGeom prst="rect">
          <a:avLst/>
        </a:prstGeom>
        <a:ln>
          <a:prstDash val="solid"/>
        </a:ln>
      </xdr:spPr>
    </xdr:pic>
    <xdr:clientData/>
  </xdr:twoCellAnchor>
  <xdr:twoCellAnchor editAs="oneCell">
    <xdr:from>
      <xdr:col>2</xdr:col>
      <xdr:colOff>7124700</xdr:colOff>
      <xdr:row>122</xdr:row>
      <xdr:rowOff>20122</xdr:rowOff>
    </xdr:from>
    <xdr:to>
      <xdr:col>2</xdr:col>
      <xdr:colOff>10878577</xdr:colOff>
      <xdr:row>122</xdr:row>
      <xdr:rowOff>4173855</xdr:rowOff>
    </xdr:to>
    <xdr:pic>
      <xdr:nvPicPr>
        <xdr:cNvPr id="16" name="Afbeelding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3" cstate="print"/>
        <a:stretch>
          <a:fillRect/>
        </a:stretch>
      </xdr:blipFill>
      <xdr:spPr>
        <a:xfrm>
          <a:off x="10306050" y="57560647"/>
          <a:ext cx="3740542" cy="4161353"/>
        </a:xfrm>
        <a:prstGeom prst="rect">
          <a:avLst/>
        </a:prstGeom>
        <a:ln>
          <a:prstDash val="solid"/>
        </a:ln>
      </xdr:spPr>
    </xdr:pic>
    <xdr:clientData/>
  </xdr:twoCellAnchor>
  <xdr:twoCellAnchor editAs="oneCell">
    <xdr:from>
      <xdr:col>2</xdr:col>
      <xdr:colOff>3409950</xdr:colOff>
      <xdr:row>122</xdr:row>
      <xdr:rowOff>9525</xdr:rowOff>
    </xdr:from>
    <xdr:to>
      <xdr:col>2</xdr:col>
      <xdr:colOff>7140240</xdr:colOff>
      <xdr:row>122</xdr:row>
      <xdr:rowOff>4150995</xdr:rowOff>
    </xdr:to>
    <xdr:pic>
      <xdr:nvPicPr>
        <xdr:cNvPr id="20" name="Afbeelding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34" cstate="print"/>
        <a:stretch>
          <a:fillRect/>
        </a:stretch>
      </xdr:blipFill>
      <xdr:spPr>
        <a:xfrm>
          <a:off x="6591300" y="57550050"/>
          <a:ext cx="3722670" cy="4141470"/>
        </a:xfrm>
        <a:prstGeom prst="rect">
          <a:avLst/>
        </a:prstGeom>
        <a:ln>
          <a:prstDash val="solid"/>
        </a:ln>
      </xdr:spPr>
    </xdr:pic>
    <xdr:clientData/>
  </xdr:twoCellAnchor>
  <xdr:twoCellAnchor editAs="oneCell">
    <xdr:from>
      <xdr:col>2</xdr:col>
      <xdr:colOff>9526</xdr:colOff>
      <xdr:row>122</xdr:row>
      <xdr:rowOff>47625</xdr:rowOff>
    </xdr:from>
    <xdr:to>
      <xdr:col>2</xdr:col>
      <xdr:colOff>3371637</xdr:colOff>
      <xdr:row>122</xdr:row>
      <xdr:rowOff>4130040</xdr:rowOff>
    </xdr:to>
    <xdr:pic>
      <xdr:nvPicPr>
        <xdr:cNvPr id="30" name="Afbeelding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35" cstate="print"/>
        <a:stretch>
          <a:fillRect/>
        </a:stretch>
      </xdr:blipFill>
      <xdr:spPr>
        <a:xfrm>
          <a:off x="3190876" y="57588150"/>
          <a:ext cx="3371636" cy="4086225"/>
        </a:xfrm>
        <a:prstGeom prst="rect">
          <a:avLst/>
        </a:prstGeom>
        <a:ln>
          <a:prstDash val="solid"/>
        </a:ln>
      </xdr:spPr>
    </xdr:pic>
    <xdr:clientData/>
  </xdr:twoCellAnchor>
  <xdr:twoCellAnchor editAs="oneCell">
    <xdr:from>
      <xdr:col>0</xdr:col>
      <xdr:colOff>190500</xdr:colOff>
      <xdr:row>0</xdr:row>
      <xdr:rowOff>141823</xdr:rowOff>
    </xdr:from>
    <xdr:to>
      <xdr:col>0</xdr:col>
      <xdr:colOff>1428750</xdr:colOff>
      <xdr:row>6</xdr:row>
      <xdr:rowOff>135453</xdr:rowOff>
    </xdr:to>
    <xdr:pic>
      <xdr:nvPicPr>
        <xdr:cNvPr id="33" name="Afbeelding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6"/>
        <a:stretch>
          <a:fillRect/>
        </a:stretch>
      </xdr:blipFill>
      <xdr:spPr>
        <a:xfrm>
          <a:off x="190500" y="141823"/>
          <a:ext cx="1228725" cy="1144250"/>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6"/>
  <sheetViews>
    <sheetView tabSelected="1" topLeftCell="F34" zoomScale="61" zoomScaleNormal="100" workbookViewId="0">
      <selection activeCell="T32" sqref="T32"/>
    </sheetView>
  </sheetViews>
  <sheetFormatPr defaultRowHeight="14.4" x14ac:dyDescent="0.3"/>
  <cols>
    <col min="1" max="2" width="23.88671875" bestFit="1" customWidth="1"/>
    <col min="3" max="3" width="164.44140625" bestFit="1" customWidth="1"/>
    <col min="4" max="4" width="46.109375" bestFit="1" customWidth="1"/>
    <col min="5" max="5" width="59.6640625" bestFit="1" customWidth="1"/>
    <col min="6" max="6" width="49.109375" bestFit="1" customWidth="1"/>
    <col min="7" max="7" width="46" bestFit="1" customWidth="1"/>
    <col min="8" max="8" width="48.109375" bestFit="1" customWidth="1"/>
    <col min="9" max="9" width="8.21875" bestFit="1" customWidth="1"/>
    <col min="10" max="10" width="7.109375" customWidth="1"/>
    <col min="11" max="11" width="7.33203125" customWidth="1"/>
    <col min="12" max="12" width="8.44140625" customWidth="1"/>
    <col min="13" max="13" width="8.6640625" customWidth="1"/>
    <col min="14" max="14" width="11.44140625" bestFit="1" customWidth="1"/>
    <col min="15" max="15" width="31.77734375" style="6" bestFit="1" customWidth="1"/>
    <col min="16" max="16" width="1.6640625" style="6" customWidth="1"/>
    <col min="17" max="17" width="13.5546875" style="9" bestFit="1" customWidth="1"/>
    <col min="18" max="18" width="1.6640625" customWidth="1"/>
    <col min="19" max="19" width="8.33203125" bestFit="1" customWidth="1"/>
    <col min="20" max="20" width="32.5546875" bestFit="1" customWidth="1"/>
  </cols>
  <sheetData>
    <row r="1" spans="1:18" x14ac:dyDescent="0.3">
      <c r="A1" s="192"/>
      <c r="B1" s="193"/>
      <c r="C1" s="193"/>
      <c r="D1" s="193"/>
      <c r="E1" s="193"/>
      <c r="F1" s="193"/>
      <c r="G1" s="193"/>
      <c r="H1" s="193"/>
      <c r="I1" s="193"/>
      <c r="J1" s="193"/>
      <c r="K1" s="193"/>
      <c r="L1" s="193"/>
      <c r="M1" s="193"/>
      <c r="N1" s="193"/>
      <c r="O1" s="193"/>
      <c r="P1" s="193"/>
      <c r="Q1" s="193"/>
      <c r="R1" s="194"/>
    </row>
    <row r="2" spans="1:18" x14ac:dyDescent="0.3">
      <c r="A2" s="173" t="s">
        <v>0</v>
      </c>
      <c r="B2" s="185" t="s">
        <v>1</v>
      </c>
      <c r="C2" s="96" t="s">
        <v>2</v>
      </c>
      <c r="D2" s="109" t="s">
        <v>3</v>
      </c>
      <c r="E2" s="110" t="s">
        <v>4</v>
      </c>
      <c r="F2" s="109" t="s">
        <v>5</v>
      </c>
      <c r="G2" s="14"/>
      <c r="H2" s="15"/>
      <c r="I2" s="16"/>
      <c r="J2" s="16"/>
      <c r="K2" s="16"/>
      <c r="L2" s="16"/>
      <c r="M2" s="16"/>
      <c r="N2" s="16"/>
      <c r="O2" s="16"/>
      <c r="P2" s="183"/>
      <c r="Q2" s="151"/>
      <c r="R2" s="187"/>
    </row>
    <row r="3" spans="1:18" ht="15" customHeight="1" x14ac:dyDescent="0.3">
      <c r="A3" s="171"/>
      <c r="B3" s="171"/>
      <c r="C3" s="30" t="s">
        <v>6</v>
      </c>
      <c r="D3" s="170">
        <v>0.33329999999999999</v>
      </c>
      <c r="E3" s="172">
        <v>1</v>
      </c>
      <c r="F3" s="170">
        <v>0.66659999999999997</v>
      </c>
      <c r="G3" s="17"/>
      <c r="H3" s="18"/>
      <c r="I3" s="19"/>
      <c r="J3" s="19"/>
      <c r="K3" s="19"/>
      <c r="L3" s="19"/>
      <c r="M3" s="19"/>
      <c r="N3" s="19"/>
      <c r="O3" s="19"/>
      <c r="P3" s="171"/>
      <c r="Q3" s="170">
        <v>1</v>
      </c>
      <c r="R3" s="187"/>
    </row>
    <row r="4" spans="1:18" ht="15" customHeight="1" x14ac:dyDescent="0.3">
      <c r="A4" s="171"/>
      <c r="B4" s="171"/>
      <c r="C4" s="57" t="s">
        <v>7</v>
      </c>
      <c r="D4" s="171"/>
      <c r="E4" s="181"/>
      <c r="F4" s="171"/>
      <c r="G4" s="17"/>
      <c r="H4" s="18"/>
      <c r="I4" s="19"/>
      <c r="J4" s="19"/>
      <c r="K4" s="19"/>
      <c r="L4" s="19"/>
      <c r="M4" s="19"/>
      <c r="N4" s="19"/>
      <c r="O4" s="19"/>
      <c r="P4" s="171"/>
      <c r="Q4" s="171"/>
      <c r="R4" s="187"/>
    </row>
    <row r="5" spans="1:18" ht="15" customHeight="1" x14ac:dyDescent="0.3">
      <c r="A5" s="171"/>
      <c r="B5" s="171"/>
      <c r="C5" s="174"/>
      <c r="D5" s="171"/>
      <c r="E5" s="181"/>
      <c r="F5" s="171"/>
      <c r="G5" s="17"/>
      <c r="H5" s="18"/>
      <c r="I5" s="19"/>
      <c r="J5" s="19"/>
      <c r="K5" s="19"/>
      <c r="L5" s="19"/>
      <c r="M5" s="19"/>
      <c r="N5" s="19"/>
      <c r="O5" s="19"/>
      <c r="P5" s="171"/>
      <c r="Q5" s="171"/>
      <c r="R5" s="187"/>
    </row>
    <row r="6" spans="1:18" ht="15" customHeight="1" x14ac:dyDescent="0.3">
      <c r="A6" s="171"/>
      <c r="B6" s="171"/>
      <c r="C6" s="175"/>
      <c r="D6" s="171"/>
      <c r="E6" s="181"/>
      <c r="F6" s="171"/>
      <c r="G6" s="17"/>
      <c r="H6" s="18"/>
      <c r="I6" s="19"/>
      <c r="J6" s="19"/>
      <c r="K6" s="19"/>
      <c r="L6" s="19"/>
      <c r="M6" s="19"/>
      <c r="N6" s="19"/>
      <c r="O6" s="19"/>
      <c r="P6" s="171"/>
      <c r="Q6" s="171"/>
      <c r="R6" s="187"/>
    </row>
    <row r="7" spans="1:18" ht="15" customHeight="1" x14ac:dyDescent="0.3">
      <c r="A7" s="171"/>
      <c r="B7" s="171"/>
      <c r="C7" s="175"/>
      <c r="D7" s="171"/>
      <c r="E7" s="181"/>
      <c r="F7" s="171"/>
      <c r="G7" s="17"/>
      <c r="H7" s="18"/>
      <c r="I7" s="19"/>
      <c r="J7" s="19"/>
      <c r="K7" s="19"/>
      <c r="L7" s="19"/>
      <c r="M7" s="19"/>
      <c r="N7" s="19"/>
      <c r="O7" s="19"/>
      <c r="P7" s="171"/>
      <c r="Q7" s="171"/>
      <c r="R7" s="187"/>
    </row>
    <row r="8" spans="1:18" ht="15" customHeight="1" x14ac:dyDescent="0.3">
      <c r="A8" s="171"/>
      <c r="B8" s="171"/>
      <c r="C8" s="175"/>
      <c r="D8" s="171"/>
      <c r="E8" s="181"/>
      <c r="F8" s="171"/>
      <c r="G8" s="17"/>
      <c r="H8" s="18"/>
      <c r="I8" s="19"/>
      <c r="J8" s="19"/>
      <c r="K8" s="19"/>
      <c r="L8" s="19"/>
      <c r="M8" s="19"/>
      <c r="N8" s="19"/>
      <c r="O8" s="19"/>
      <c r="P8" s="171"/>
      <c r="Q8" s="171"/>
      <c r="R8" s="187"/>
    </row>
    <row r="9" spans="1:18" ht="15" customHeight="1" x14ac:dyDescent="0.3">
      <c r="A9" s="171"/>
      <c r="B9" s="171"/>
      <c r="C9" s="175"/>
      <c r="D9" s="171"/>
      <c r="E9" s="181"/>
      <c r="F9" s="171"/>
      <c r="G9" s="17"/>
      <c r="H9" s="18"/>
      <c r="I9" s="19"/>
      <c r="J9" s="19"/>
      <c r="K9" s="19"/>
      <c r="L9" s="19"/>
      <c r="M9" s="19"/>
      <c r="N9" s="19"/>
      <c r="O9" s="19"/>
      <c r="P9" s="171"/>
      <c r="Q9" s="171"/>
      <c r="R9" s="187"/>
    </row>
    <row r="10" spans="1:18" ht="15" customHeight="1" x14ac:dyDescent="0.3">
      <c r="A10" s="171"/>
      <c r="B10" s="171"/>
      <c r="C10" s="175"/>
      <c r="D10" s="171"/>
      <c r="E10" s="181"/>
      <c r="F10" s="171"/>
      <c r="G10" s="17"/>
      <c r="H10" s="18"/>
      <c r="I10" s="19"/>
      <c r="J10" s="19"/>
      <c r="K10" s="19"/>
      <c r="L10" s="19"/>
      <c r="M10" s="19"/>
      <c r="N10" s="19"/>
      <c r="O10" s="19"/>
      <c r="P10" s="171"/>
      <c r="Q10" s="171"/>
      <c r="R10" s="187"/>
    </row>
    <row r="11" spans="1:18" ht="15" customHeight="1" x14ac:dyDescent="0.3">
      <c r="A11" s="171"/>
      <c r="B11" s="171"/>
      <c r="C11" s="175"/>
      <c r="D11" s="171"/>
      <c r="E11" s="181"/>
      <c r="F11" s="171"/>
      <c r="G11" s="17"/>
      <c r="H11" s="18"/>
      <c r="I11" s="19"/>
      <c r="J11" s="19"/>
      <c r="K11" s="19"/>
      <c r="L11" s="19"/>
      <c r="M11" s="19"/>
      <c r="N11" s="19"/>
      <c r="O11" s="19"/>
      <c r="P11" s="171"/>
      <c r="Q11" s="171"/>
      <c r="R11" s="187"/>
    </row>
    <row r="12" spans="1:18" ht="15" customHeight="1" x14ac:dyDescent="0.3">
      <c r="A12" s="171"/>
      <c r="B12" s="171"/>
      <c r="C12" s="175"/>
      <c r="D12" s="171"/>
      <c r="E12" s="181"/>
      <c r="F12" s="171"/>
      <c r="G12" s="17"/>
      <c r="H12" s="18"/>
      <c r="I12" s="19"/>
      <c r="J12" s="19"/>
      <c r="K12" s="19"/>
      <c r="L12" s="19"/>
      <c r="M12" s="19"/>
      <c r="N12" s="19"/>
      <c r="O12" s="19"/>
      <c r="P12" s="171"/>
      <c r="Q12" s="171"/>
      <c r="R12" s="187"/>
    </row>
    <row r="13" spans="1:18" ht="15" customHeight="1" x14ac:dyDescent="0.3">
      <c r="A13" s="171"/>
      <c r="B13" s="171"/>
      <c r="C13" s="175"/>
      <c r="D13" s="171"/>
      <c r="E13" s="181"/>
      <c r="F13" s="171"/>
      <c r="G13" s="17"/>
      <c r="H13" s="18"/>
      <c r="I13" s="19"/>
      <c r="J13" s="19"/>
      <c r="K13" s="19"/>
      <c r="L13" s="19"/>
      <c r="M13" s="19"/>
      <c r="N13" s="19"/>
      <c r="O13" s="19"/>
      <c r="P13" s="171"/>
      <c r="Q13" s="171"/>
      <c r="R13" s="187"/>
    </row>
    <row r="14" spans="1:18" ht="15" customHeight="1" x14ac:dyDescent="0.3">
      <c r="A14" s="171"/>
      <c r="B14" s="171"/>
      <c r="C14" s="175"/>
      <c r="D14" s="171"/>
      <c r="E14" s="181"/>
      <c r="F14" s="171"/>
      <c r="G14" s="17"/>
      <c r="H14" s="18"/>
      <c r="I14" s="19"/>
      <c r="J14" s="19"/>
      <c r="K14" s="19"/>
      <c r="L14" s="19"/>
      <c r="M14" s="19"/>
      <c r="N14" s="19"/>
      <c r="O14" s="19"/>
      <c r="P14" s="171"/>
      <c r="Q14" s="171"/>
      <c r="R14" s="187"/>
    </row>
    <row r="15" spans="1:18" ht="15" customHeight="1" x14ac:dyDescent="0.3">
      <c r="A15" s="171"/>
      <c r="B15" s="171"/>
      <c r="C15" s="175"/>
      <c r="D15" s="171"/>
      <c r="E15" s="181"/>
      <c r="F15" s="171"/>
      <c r="G15" s="17"/>
      <c r="H15" s="18"/>
      <c r="I15" s="19"/>
      <c r="J15" s="19"/>
      <c r="K15" s="19"/>
      <c r="L15" s="19"/>
      <c r="M15" s="19"/>
      <c r="N15" s="19"/>
      <c r="O15" s="19"/>
      <c r="P15" s="171"/>
      <c r="Q15" s="171"/>
      <c r="R15" s="187"/>
    </row>
    <row r="16" spans="1:18" ht="15" customHeight="1" x14ac:dyDescent="0.3">
      <c r="A16" s="171"/>
      <c r="B16" s="171"/>
      <c r="C16" s="175"/>
      <c r="D16" s="171"/>
      <c r="E16" s="181"/>
      <c r="F16" s="171"/>
      <c r="G16" s="17"/>
      <c r="H16" s="18"/>
      <c r="I16" s="19"/>
      <c r="J16" s="19"/>
      <c r="K16" s="19"/>
      <c r="L16" s="19"/>
      <c r="M16" s="19"/>
      <c r="N16" s="19"/>
      <c r="O16" s="19"/>
      <c r="P16" s="171"/>
      <c r="Q16" s="171"/>
      <c r="R16" s="187"/>
    </row>
    <row r="17" spans="1:18" ht="15" customHeight="1" x14ac:dyDescent="0.3">
      <c r="A17" s="171"/>
      <c r="B17" s="171"/>
      <c r="C17" s="175"/>
      <c r="D17" s="171"/>
      <c r="E17" s="181"/>
      <c r="F17" s="171"/>
      <c r="G17" s="17"/>
      <c r="H17" s="18"/>
      <c r="I17" s="19"/>
      <c r="J17" s="19"/>
      <c r="K17" s="19"/>
      <c r="L17" s="19"/>
      <c r="M17" s="19"/>
      <c r="N17" s="19"/>
      <c r="O17" s="19"/>
      <c r="P17" s="171"/>
      <c r="Q17" s="171"/>
      <c r="R17" s="187"/>
    </row>
    <row r="18" spans="1:18" ht="15" customHeight="1" x14ac:dyDescent="0.3">
      <c r="A18" s="171"/>
      <c r="B18" s="171"/>
      <c r="C18" s="175"/>
      <c r="D18" s="169"/>
      <c r="E18" s="167"/>
      <c r="F18" s="169"/>
      <c r="G18" s="17"/>
      <c r="H18" s="18"/>
      <c r="I18" s="19"/>
      <c r="J18" s="19"/>
      <c r="K18" s="19"/>
      <c r="L18" s="19"/>
      <c r="M18" s="19"/>
      <c r="N18" s="19"/>
      <c r="O18" s="19"/>
      <c r="P18" s="171"/>
      <c r="Q18" s="169"/>
      <c r="R18" s="187"/>
    </row>
    <row r="19" spans="1:18" ht="15" customHeight="1" x14ac:dyDescent="0.3">
      <c r="A19" s="171"/>
      <c r="B19" s="171"/>
      <c r="C19" s="96" t="s">
        <v>8</v>
      </c>
      <c r="D19" s="109" t="s">
        <v>3</v>
      </c>
      <c r="E19" s="110" t="s">
        <v>4</v>
      </c>
      <c r="F19" s="109" t="s">
        <v>5</v>
      </c>
      <c r="G19" s="17"/>
      <c r="H19" s="17"/>
      <c r="I19" s="20"/>
      <c r="J19" s="20"/>
      <c r="K19" s="20"/>
      <c r="L19" s="20"/>
      <c r="M19" s="20"/>
      <c r="N19" s="20"/>
      <c r="O19" s="20"/>
      <c r="P19" s="171"/>
      <c r="Q19" s="152"/>
      <c r="R19" s="187"/>
    </row>
    <row r="20" spans="1:18" ht="15" customHeight="1" x14ac:dyDescent="0.3">
      <c r="A20" s="171"/>
      <c r="B20" s="171"/>
      <c r="C20" s="30" t="s">
        <v>6</v>
      </c>
      <c r="D20" s="168">
        <v>1</v>
      </c>
      <c r="E20" s="166">
        <v>0.33329999999999999</v>
      </c>
      <c r="F20" s="168">
        <v>0.66659999999999997</v>
      </c>
      <c r="G20" s="17"/>
      <c r="H20" s="17"/>
      <c r="I20" s="18"/>
      <c r="J20" s="18"/>
      <c r="K20" s="18"/>
      <c r="L20" s="18"/>
      <c r="M20" s="18"/>
      <c r="N20" s="18"/>
      <c r="O20" s="18"/>
      <c r="P20" s="171"/>
      <c r="Q20" s="170"/>
      <c r="R20" s="187"/>
    </row>
    <row r="21" spans="1:18" ht="15" customHeight="1" x14ac:dyDescent="0.3">
      <c r="A21" s="171"/>
      <c r="B21" s="171"/>
      <c r="C21" s="57" t="s">
        <v>7</v>
      </c>
      <c r="D21" s="171"/>
      <c r="E21" s="181"/>
      <c r="F21" s="171"/>
      <c r="G21" s="17"/>
      <c r="H21" s="17"/>
      <c r="I21" s="18"/>
      <c r="J21" s="18"/>
      <c r="K21" s="18"/>
      <c r="L21" s="18"/>
      <c r="M21" s="18"/>
      <c r="N21" s="18"/>
      <c r="O21" s="18"/>
      <c r="P21" s="171"/>
      <c r="Q21" s="171"/>
      <c r="R21" s="187"/>
    </row>
    <row r="22" spans="1:18" ht="15" customHeight="1" x14ac:dyDescent="0.3">
      <c r="A22" s="171"/>
      <c r="B22" s="171"/>
      <c r="C22" s="178"/>
      <c r="D22" s="171"/>
      <c r="E22" s="181"/>
      <c r="F22" s="171"/>
      <c r="G22" s="17"/>
      <c r="H22" s="17"/>
      <c r="I22" s="18"/>
      <c r="J22" s="18"/>
      <c r="K22" s="18"/>
      <c r="L22" s="18"/>
      <c r="M22" s="18"/>
      <c r="N22" s="18"/>
      <c r="O22" s="18"/>
      <c r="P22" s="171"/>
      <c r="Q22" s="171"/>
      <c r="R22" s="187"/>
    </row>
    <row r="23" spans="1:18" ht="15" customHeight="1" x14ac:dyDescent="0.3">
      <c r="A23" s="171"/>
      <c r="B23" s="171"/>
      <c r="C23" s="175"/>
      <c r="D23" s="171"/>
      <c r="E23" s="181"/>
      <c r="F23" s="171"/>
      <c r="G23" s="17"/>
      <c r="H23" s="17"/>
      <c r="I23" s="18"/>
      <c r="J23" s="18"/>
      <c r="K23" s="18"/>
      <c r="L23" s="18"/>
      <c r="M23" s="18"/>
      <c r="N23" s="18"/>
      <c r="O23" s="18"/>
      <c r="P23" s="171"/>
      <c r="Q23" s="171"/>
      <c r="R23" s="187"/>
    </row>
    <row r="24" spans="1:18" ht="15" customHeight="1" x14ac:dyDescent="0.3">
      <c r="A24" s="171"/>
      <c r="B24" s="171"/>
      <c r="C24" s="175"/>
      <c r="D24" s="171"/>
      <c r="E24" s="181"/>
      <c r="F24" s="171"/>
      <c r="G24" s="17"/>
      <c r="H24" s="17"/>
      <c r="I24" s="18"/>
      <c r="J24" s="18"/>
      <c r="K24" s="18"/>
      <c r="L24" s="18"/>
      <c r="M24" s="18"/>
      <c r="N24" s="18"/>
      <c r="O24" s="18"/>
      <c r="P24" s="171"/>
      <c r="Q24" s="171"/>
      <c r="R24" s="187"/>
    </row>
    <row r="25" spans="1:18" ht="15" customHeight="1" x14ac:dyDescent="0.3">
      <c r="A25" s="171"/>
      <c r="B25" s="171"/>
      <c r="C25" s="175"/>
      <c r="D25" s="171"/>
      <c r="E25" s="181"/>
      <c r="F25" s="171"/>
      <c r="G25" s="17"/>
      <c r="H25" s="17"/>
      <c r="I25" s="18"/>
      <c r="J25" s="18"/>
      <c r="K25" s="18"/>
      <c r="L25" s="18"/>
      <c r="M25" s="18"/>
      <c r="N25" s="18"/>
      <c r="O25" s="18"/>
      <c r="P25" s="171"/>
      <c r="Q25" s="171"/>
      <c r="R25" s="187"/>
    </row>
    <row r="26" spans="1:18" ht="15" customHeight="1" x14ac:dyDescent="0.3">
      <c r="A26" s="171"/>
      <c r="B26" s="171"/>
      <c r="C26" s="175"/>
      <c r="D26" s="171"/>
      <c r="E26" s="181"/>
      <c r="F26" s="171"/>
      <c r="G26" s="17"/>
      <c r="H26" s="17"/>
      <c r="I26" s="18"/>
      <c r="J26" s="18"/>
      <c r="K26" s="18"/>
      <c r="L26" s="18"/>
      <c r="M26" s="18"/>
      <c r="N26" s="18"/>
      <c r="O26" s="18"/>
      <c r="P26" s="171"/>
      <c r="Q26" s="171"/>
      <c r="R26" s="187"/>
    </row>
    <row r="27" spans="1:18" ht="15" customHeight="1" x14ac:dyDescent="0.3">
      <c r="A27" s="171"/>
      <c r="B27" s="171"/>
      <c r="C27" s="175"/>
      <c r="D27" s="171"/>
      <c r="E27" s="181"/>
      <c r="F27" s="171"/>
      <c r="G27" s="17"/>
      <c r="H27" s="17"/>
      <c r="I27" s="18"/>
      <c r="J27" s="18"/>
      <c r="K27" s="18"/>
      <c r="L27" s="18"/>
      <c r="M27" s="18"/>
      <c r="N27" s="18"/>
      <c r="O27" s="18"/>
      <c r="P27" s="171"/>
      <c r="Q27" s="171"/>
      <c r="R27" s="187"/>
    </row>
    <row r="28" spans="1:18" ht="15" customHeight="1" x14ac:dyDescent="0.3">
      <c r="A28" s="171"/>
      <c r="B28" s="171"/>
      <c r="C28" s="175"/>
      <c r="D28" s="171"/>
      <c r="E28" s="181"/>
      <c r="F28" s="171"/>
      <c r="G28" s="17"/>
      <c r="H28" s="17"/>
      <c r="I28" s="18"/>
      <c r="J28" s="18"/>
      <c r="K28" s="18"/>
      <c r="L28" s="18"/>
      <c r="M28" s="18"/>
      <c r="N28" s="18"/>
      <c r="O28" s="18"/>
      <c r="P28" s="171"/>
      <c r="Q28" s="171"/>
      <c r="R28" s="187"/>
    </row>
    <row r="29" spans="1:18" ht="15" customHeight="1" x14ac:dyDescent="0.3">
      <c r="A29" s="171"/>
      <c r="B29" s="171"/>
      <c r="C29" s="175"/>
      <c r="D29" s="171"/>
      <c r="E29" s="181"/>
      <c r="F29" s="171"/>
      <c r="G29" s="17"/>
      <c r="H29" s="17"/>
      <c r="I29" s="18"/>
      <c r="J29" s="18"/>
      <c r="K29" s="18"/>
      <c r="L29" s="18"/>
      <c r="M29" s="18"/>
      <c r="N29" s="18"/>
      <c r="O29" s="18"/>
      <c r="P29" s="171"/>
      <c r="Q29" s="171"/>
      <c r="R29" s="187"/>
    </row>
    <row r="30" spans="1:18" ht="15" customHeight="1" x14ac:dyDescent="0.3">
      <c r="A30" s="171"/>
      <c r="B30" s="171"/>
      <c r="C30" s="175"/>
      <c r="D30" s="171"/>
      <c r="E30" s="181"/>
      <c r="F30" s="171"/>
      <c r="G30" s="17"/>
      <c r="H30" s="17"/>
      <c r="I30" s="18"/>
      <c r="J30" s="18"/>
      <c r="K30" s="18"/>
      <c r="L30" s="18"/>
      <c r="M30" s="18"/>
      <c r="N30" s="18"/>
      <c r="O30" s="18"/>
      <c r="P30" s="171"/>
      <c r="Q30" s="171"/>
      <c r="R30" s="187"/>
    </row>
    <row r="31" spans="1:18" ht="15" customHeight="1" x14ac:dyDescent="0.3">
      <c r="A31" s="171"/>
      <c r="B31" s="171"/>
      <c r="C31" s="175"/>
      <c r="D31" s="171"/>
      <c r="E31" s="181"/>
      <c r="F31" s="171"/>
      <c r="G31" s="17"/>
      <c r="H31" s="17"/>
      <c r="I31" s="18"/>
      <c r="J31" s="18"/>
      <c r="K31" s="18"/>
      <c r="L31" s="18"/>
      <c r="M31" s="18"/>
      <c r="N31" s="18"/>
      <c r="O31" s="18"/>
      <c r="P31" s="171"/>
      <c r="Q31" s="171"/>
      <c r="R31" s="187"/>
    </row>
    <row r="32" spans="1:18" ht="15" customHeight="1" x14ac:dyDescent="0.3">
      <c r="A32" s="171"/>
      <c r="B32" s="171"/>
      <c r="C32" s="175"/>
      <c r="D32" s="171"/>
      <c r="E32" s="181"/>
      <c r="F32" s="171"/>
      <c r="G32" s="17"/>
      <c r="H32" s="17"/>
      <c r="I32" s="18"/>
      <c r="J32" s="18"/>
      <c r="K32" s="18"/>
      <c r="L32" s="18"/>
      <c r="M32" s="18"/>
      <c r="N32" s="18"/>
      <c r="O32" s="18"/>
      <c r="P32" s="171"/>
      <c r="Q32" s="171"/>
      <c r="R32" s="187"/>
    </row>
    <row r="33" spans="1:18" ht="15" customHeight="1" x14ac:dyDescent="0.3">
      <c r="A33" s="171"/>
      <c r="B33" s="171"/>
      <c r="C33" s="175"/>
      <c r="D33" s="171"/>
      <c r="E33" s="181"/>
      <c r="F33" s="171"/>
      <c r="G33" s="17"/>
      <c r="H33" s="17"/>
      <c r="I33" s="18"/>
      <c r="J33" s="18"/>
      <c r="K33" s="18"/>
      <c r="L33" s="18"/>
      <c r="M33" s="18"/>
      <c r="N33" s="18"/>
      <c r="O33" s="18"/>
      <c r="P33" s="171"/>
      <c r="Q33" s="171"/>
      <c r="R33" s="187"/>
    </row>
    <row r="34" spans="1:18" ht="15" customHeight="1" x14ac:dyDescent="0.3">
      <c r="A34" s="171"/>
      <c r="B34" s="171"/>
      <c r="C34" s="175"/>
      <c r="D34" s="171"/>
      <c r="E34" s="181"/>
      <c r="F34" s="171"/>
      <c r="G34" s="17"/>
      <c r="H34" s="17"/>
      <c r="I34" s="18"/>
      <c r="J34" s="18"/>
      <c r="K34" s="18"/>
      <c r="L34" s="18"/>
      <c r="M34" s="18"/>
      <c r="N34" s="18"/>
      <c r="O34" s="18"/>
      <c r="P34" s="171"/>
      <c r="Q34" s="171"/>
      <c r="R34" s="187"/>
    </row>
    <row r="35" spans="1:18" ht="10.5" customHeight="1" x14ac:dyDescent="0.3">
      <c r="A35" s="171"/>
      <c r="B35" s="171"/>
      <c r="C35" s="179"/>
      <c r="D35" s="169"/>
      <c r="E35" s="167"/>
      <c r="F35" s="169"/>
      <c r="G35" s="17"/>
      <c r="H35" s="17"/>
      <c r="I35" s="18"/>
      <c r="J35" s="18"/>
      <c r="K35" s="18"/>
      <c r="L35" s="18"/>
      <c r="M35" s="18"/>
      <c r="N35" s="18"/>
      <c r="O35" s="18"/>
      <c r="P35" s="171"/>
      <c r="Q35" s="169"/>
      <c r="R35" s="187"/>
    </row>
    <row r="36" spans="1:18" ht="15" customHeight="1" x14ac:dyDescent="0.3">
      <c r="A36" s="171"/>
      <c r="B36" s="171"/>
      <c r="C36" s="97" t="s">
        <v>9</v>
      </c>
      <c r="D36" s="111" t="s">
        <v>10</v>
      </c>
      <c r="E36" s="112" t="s">
        <v>11</v>
      </c>
      <c r="F36" s="111" t="s">
        <v>12</v>
      </c>
      <c r="G36" s="17"/>
      <c r="H36" s="17"/>
      <c r="I36" s="17"/>
      <c r="J36" s="17"/>
      <c r="K36" s="17"/>
      <c r="L36" s="17"/>
      <c r="M36" s="17"/>
      <c r="N36" s="17"/>
      <c r="O36" s="17"/>
      <c r="P36" s="171"/>
      <c r="Q36" s="151"/>
      <c r="R36" s="187"/>
    </row>
    <row r="37" spans="1:18" ht="15" customHeight="1" x14ac:dyDescent="0.3">
      <c r="A37" s="171"/>
      <c r="B37" s="171"/>
      <c r="C37" s="31" t="s">
        <v>13</v>
      </c>
      <c r="D37" s="2">
        <v>1</v>
      </c>
      <c r="E37" s="48">
        <v>0.66659999999999997</v>
      </c>
      <c r="F37" s="5">
        <v>0.33329999999999999</v>
      </c>
      <c r="G37" s="17"/>
      <c r="H37" s="17"/>
      <c r="I37" s="17"/>
      <c r="J37" s="17"/>
      <c r="K37" s="17"/>
      <c r="L37" s="17"/>
      <c r="M37" s="17"/>
      <c r="N37" s="17"/>
      <c r="O37" s="17"/>
      <c r="P37" s="171"/>
      <c r="Q37" s="52">
        <v>0.66659999999999997</v>
      </c>
      <c r="R37" s="187"/>
    </row>
    <row r="38" spans="1:18" ht="15" customHeight="1" x14ac:dyDescent="0.3">
      <c r="A38" s="171"/>
      <c r="B38" s="171"/>
      <c r="C38" s="96" t="s">
        <v>14</v>
      </c>
      <c r="D38" s="113" t="s">
        <v>15</v>
      </c>
      <c r="E38" s="114" t="s">
        <v>16</v>
      </c>
      <c r="F38" s="115" t="s">
        <v>17</v>
      </c>
      <c r="G38" s="113" t="s">
        <v>18</v>
      </c>
      <c r="H38" s="113" t="s">
        <v>19</v>
      </c>
      <c r="I38" s="113" t="s">
        <v>20</v>
      </c>
      <c r="J38" s="113" t="s">
        <v>21</v>
      </c>
      <c r="K38" s="113" t="s">
        <v>22</v>
      </c>
      <c r="L38" s="113" t="s">
        <v>23</v>
      </c>
      <c r="M38" s="113" t="s">
        <v>24</v>
      </c>
      <c r="N38" s="115" t="s">
        <v>25</v>
      </c>
      <c r="O38" s="115" t="s">
        <v>26</v>
      </c>
      <c r="P38" s="171"/>
      <c r="Q38" s="153"/>
      <c r="R38" s="187"/>
    </row>
    <row r="39" spans="1:18" ht="15" customHeight="1" x14ac:dyDescent="0.3">
      <c r="A39" s="171"/>
      <c r="B39" s="171"/>
      <c r="C39" s="32" t="s">
        <v>27</v>
      </c>
      <c r="D39" s="1">
        <v>0.16669999999999999</v>
      </c>
      <c r="E39" s="49">
        <v>0.66669999999999996</v>
      </c>
      <c r="F39" s="4">
        <v>0.83330000000000004</v>
      </c>
      <c r="G39" s="1">
        <v>0.75</v>
      </c>
      <c r="H39" s="1">
        <v>0.91669999999999996</v>
      </c>
      <c r="I39" s="1">
        <v>0.58330000000000004</v>
      </c>
      <c r="J39" s="1">
        <v>0.5</v>
      </c>
      <c r="K39" s="1">
        <v>0.25</v>
      </c>
      <c r="L39" s="1">
        <v>0.41670000000000001</v>
      </c>
      <c r="M39" s="1">
        <v>8.3299999999999999E-2</v>
      </c>
      <c r="N39" s="4">
        <v>1</v>
      </c>
      <c r="O39" s="4">
        <v>0.33329999999999999</v>
      </c>
      <c r="P39" s="171"/>
      <c r="Q39" s="52">
        <v>0.83330000000000004</v>
      </c>
      <c r="R39" s="187"/>
    </row>
    <row r="40" spans="1:18" x14ac:dyDescent="0.3">
      <c r="A40" s="171"/>
      <c r="B40" s="171"/>
      <c r="C40" s="98" t="s">
        <v>28</v>
      </c>
      <c r="D40" s="116" t="s">
        <v>29</v>
      </c>
      <c r="E40" s="117" t="s">
        <v>30</v>
      </c>
      <c r="F40" s="116" t="s">
        <v>31</v>
      </c>
      <c r="G40" s="17"/>
      <c r="H40" s="21"/>
      <c r="I40" s="21"/>
      <c r="J40" s="21"/>
      <c r="K40" s="21"/>
      <c r="L40" s="21"/>
      <c r="M40" s="21"/>
      <c r="N40" s="21"/>
      <c r="O40" s="21"/>
      <c r="P40" s="171"/>
      <c r="Q40" s="153"/>
      <c r="R40" s="187"/>
    </row>
    <row r="41" spans="1:18" ht="15" customHeight="1" x14ac:dyDescent="0.3">
      <c r="A41" s="171"/>
      <c r="B41" s="171"/>
      <c r="C41" s="33" t="s">
        <v>32</v>
      </c>
      <c r="D41" s="168">
        <v>1</v>
      </c>
      <c r="E41" s="166">
        <v>0.66659999999999997</v>
      </c>
      <c r="F41" s="168">
        <v>0.33329999999999999</v>
      </c>
      <c r="G41" s="17"/>
      <c r="H41" s="21"/>
      <c r="I41" s="21"/>
      <c r="J41" s="21"/>
      <c r="K41" s="21"/>
      <c r="L41" s="21"/>
      <c r="M41" s="21"/>
      <c r="N41" s="21"/>
      <c r="O41" s="21"/>
      <c r="P41" s="171"/>
      <c r="Q41" s="166">
        <v>0.66659999999999997</v>
      </c>
      <c r="R41" s="187"/>
    </row>
    <row r="42" spans="1:18" ht="207.75" customHeight="1" x14ac:dyDescent="0.3">
      <c r="A42" s="171"/>
      <c r="B42" s="169"/>
      <c r="C42" s="13"/>
      <c r="D42" s="169"/>
      <c r="E42" s="167"/>
      <c r="F42" s="169"/>
      <c r="G42" s="17"/>
      <c r="H42" s="18"/>
      <c r="I42" s="18"/>
      <c r="J42" s="18"/>
      <c r="K42" s="18"/>
      <c r="L42" s="18"/>
      <c r="M42" s="18"/>
      <c r="N42" s="18"/>
      <c r="O42" s="18"/>
      <c r="P42" s="171"/>
      <c r="Q42" s="167"/>
      <c r="R42" s="187"/>
    </row>
    <row r="43" spans="1:18" ht="15" customHeight="1" x14ac:dyDescent="0.35">
      <c r="A43" s="171"/>
      <c r="B43" s="90"/>
      <c r="C43" s="93"/>
      <c r="D43" s="94"/>
      <c r="E43" s="93"/>
      <c r="F43" s="93"/>
      <c r="G43" s="85"/>
      <c r="H43" s="85"/>
      <c r="I43" s="85"/>
      <c r="J43" s="85"/>
      <c r="K43" s="85"/>
      <c r="L43" s="85"/>
      <c r="M43" s="85"/>
      <c r="N43" s="86"/>
      <c r="O43" s="159" t="s">
        <v>33</v>
      </c>
      <c r="P43" s="171"/>
      <c r="Q43" s="157">
        <f>(Q3+Q20+Q37+Q39+Q41)/5</f>
        <v>0.63329999999999997</v>
      </c>
      <c r="R43" s="187"/>
    </row>
    <row r="44" spans="1:18" ht="15" customHeight="1" x14ac:dyDescent="0.3">
      <c r="A44" s="171"/>
      <c r="B44" s="184" t="s">
        <v>34</v>
      </c>
      <c r="C44" s="99" t="s">
        <v>35</v>
      </c>
      <c r="D44" s="118" t="s">
        <v>36</v>
      </c>
      <c r="E44" s="119" t="s">
        <v>37</v>
      </c>
      <c r="F44" s="118" t="s">
        <v>38</v>
      </c>
      <c r="G44" s="120" t="s">
        <v>39</v>
      </c>
      <c r="H44" s="120" t="s">
        <v>40</v>
      </c>
      <c r="I44" s="22"/>
      <c r="J44" s="22"/>
      <c r="K44" s="22"/>
      <c r="L44" s="22"/>
      <c r="M44" s="22"/>
      <c r="N44" s="22"/>
      <c r="O44" s="22"/>
      <c r="P44" s="171"/>
      <c r="Q44" s="153"/>
      <c r="R44" s="187"/>
    </row>
    <row r="45" spans="1:18" ht="15" customHeight="1" x14ac:dyDescent="0.3">
      <c r="A45" s="171"/>
      <c r="B45" s="171"/>
      <c r="C45" s="33" t="s">
        <v>41</v>
      </c>
      <c r="D45" s="168">
        <v>0.4</v>
      </c>
      <c r="E45" s="166">
        <v>0.8</v>
      </c>
      <c r="F45" s="168">
        <v>0.6</v>
      </c>
      <c r="G45" s="168">
        <v>1</v>
      </c>
      <c r="H45" s="168">
        <v>0.2</v>
      </c>
      <c r="I45" s="22"/>
      <c r="J45" s="22"/>
      <c r="K45" s="22"/>
      <c r="L45" s="22"/>
      <c r="M45" s="22"/>
      <c r="N45" s="22"/>
      <c r="O45" s="22"/>
      <c r="P45" s="171"/>
      <c r="Q45" s="166">
        <v>0.6</v>
      </c>
      <c r="R45" s="187"/>
    </row>
    <row r="46" spans="1:18" ht="176.25" customHeight="1" x14ac:dyDescent="0.3">
      <c r="A46" s="171"/>
      <c r="B46" s="171"/>
      <c r="C46" s="34"/>
      <c r="D46" s="169"/>
      <c r="E46" s="167"/>
      <c r="F46" s="169"/>
      <c r="G46" s="169"/>
      <c r="H46" s="169"/>
      <c r="I46" s="22"/>
      <c r="J46" s="22"/>
      <c r="K46" s="22"/>
      <c r="L46" s="22"/>
      <c r="M46" s="22"/>
      <c r="N46" s="22"/>
      <c r="O46" s="22"/>
      <c r="P46" s="171"/>
      <c r="Q46" s="167"/>
      <c r="R46" s="187"/>
    </row>
    <row r="47" spans="1:18" ht="15" customHeight="1" x14ac:dyDescent="0.3">
      <c r="A47" s="171"/>
      <c r="B47" s="171"/>
      <c r="C47" s="100" t="s">
        <v>42</v>
      </c>
      <c r="D47" s="121" t="s">
        <v>43</v>
      </c>
      <c r="E47" s="122" t="s">
        <v>44</v>
      </c>
      <c r="F47" s="121" t="s">
        <v>45</v>
      </c>
      <c r="G47" s="121" t="s">
        <v>46</v>
      </c>
      <c r="H47" s="121" t="s">
        <v>47</v>
      </c>
      <c r="I47" s="22"/>
      <c r="J47" s="22"/>
      <c r="K47" s="22"/>
      <c r="L47" s="22"/>
      <c r="M47" s="22"/>
      <c r="N47" s="22"/>
      <c r="O47" s="22"/>
      <c r="P47" s="171"/>
      <c r="Q47" s="153"/>
      <c r="R47" s="187"/>
    </row>
    <row r="48" spans="1:18" ht="15" customHeight="1" x14ac:dyDescent="0.3">
      <c r="A48" s="171"/>
      <c r="B48" s="171"/>
      <c r="C48" s="33" t="s">
        <v>48</v>
      </c>
      <c r="D48" s="168">
        <v>0.2</v>
      </c>
      <c r="E48" s="166">
        <v>0.4</v>
      </c>
      <c r="F48" s="168">
        <v>0.6</v>
      </c>
      <c r="G48" s="168">
        <v>0.8</v>
      </c>
      <c r="H48" s="168">
        <v>1</v>
      </c>
      <c r="I48" s="22"/>
      <c r="J48" s="22"/>
      <c r="K48" s="22"/>
      <c r="L48" s="22"/>
      <c r="M48" s="22"/>
      <c r="N48" s="22"/>
      <c r="O48" s="22"/>
      <c r="P48" s="171"/>
      <c r="Q48" s="166">
        <v>0.6</v>
      </c>
      <c r="R48" s="187"/>
    </row>
    <row r="49" spans="1:18" ht="167.25" customHeight="1" x14ac:dyDescent="0.3">
      <c r="A49" s="171"/>
      <c r="B49" s="171"/>
      <c r="C49" s="12"/>
      <c r="D49" s="169"/>
      <c r="E49" s="167"/>
      <c r="F49" s="169"/>
      <c r="G49" s="169"/>
      <c r="H49" s="169"/>
      <c r="I49" s="22"/>
      <c r="J49" s="22"/>
      <c r="K49" s="22"/>
      <c r="L49" s="22"/>
      <c r="M49" s="22"/>
      <c r="N49" s="22"/>
      <c r="O49" s="22"/>
      <c r="P49" s="171"/>
      <c r="Q49" s="167"/>
      <c r="R49" s="187"/>
    </row>
    <row r="50" spans="1:18" ht="15" customHeight="1" x14ac:dyDescent="0.35">
      <c r="A50" s="171"/>
      <c r="B50" s="90"/>
      <c r="C50" s="93"/>
      <c r="D50" s="94"/>
      <c r="E50" s="93"/>
      <c r="F50" s="93"/>
      <c r="G50" s="85"/>
      <c r="H50" s="85"/>
      <c r="I50" s="85"/>
      <c r="J50" s="85"/>
      <c r="K50" s="85"/>
      <c r="L50" s="85"/>
      <c r="M50" s="195" t="s">
        <v>49</v>
      </c>
      <c r="N50" s="196"/>
      <c r="O50" s="197"/>
      <c r="P50" s="171"/>
      <c r="Q50" s="157">
        <f>(Q45+Q48)/2</f>
        <v>0.6</v>
      </c>
      <c r="R50" s="187"/>
    </row>
    <row r="51" spans="1:18" ht="15" customHeight="1" x14ac:dyDescent="0.3">
      <c r="A51" s="171"/>
      <c r="B51" s="185" t="s">
        <v>50</v>
      </c>
      <c r="C51" s="99" t="s">
        <v>51</v>
      </c>
      <c r="D51" s="123" t="s">
        <v>52</v>
      </c>
      <c r="E51" s="124" t="s">
        <v>53</v>
      </c>
      <c r="F51" s="123" t="s">
        <v>54</v>
      </c>
      <c r="G51" s="125" t="s">
        <v>55</v>
      </c>
      <c r="H51" s="22"/>
      <c r="I51" s="22"/>
      <c r="J51" s="22"/>
      <c r="K51" s="22"/>
      <c r="L51" s="22"/>
      <c r="M51" s="22"/>
      <c r="N51" s="22"/>
      <c r="O51" s="22"/>
      <c r="P51" s="171"/>
      <c r="Q51" s="139"/>
      <c r="R51" s="187"/>
    </row>
    <row r="52" spans="1:18" ht="15" customHeight="1" x14ac:dyDescent="0.3">
      <c r="A52" s="171"/>
      <c r="B52" s="171"/>
      <c r="C52" s="35" t="s">
        <v>56</v>
      </c>
      <c r="D52" s="170">
        <v>1</v>
      </c>
      <c r="E52" s="170">
        <v>0.5</v>
      </c>
      <c r="F52" s="170">
        <v>0.75</v>
      </c>
      <c r="G52" s="170">
        <v>0.25</v>
      </c>
      <c r="H52" s="22"/>
      <c r="I52" s="22"/>
      <c r="J52" s="22"/>
      <c r="K52" s="22"/>
      <c r="L52" s="22"/>
      <c r="M52" s="22"/>
      <c r="N52" s="22"/>
      <c r="O52" s="22"/>
      <c r="P52" s="171"/>
      <c r="Q52" s="168">
        <v>0.25</v>
      </c>
      <c r="R52" s="187"/>
    </row>
    <row r="53" spans="1:18" ht="15" customHeight="1" x14ac:dyDescent="0.3">
      <c r="A53" s="171"/>
      <c r="B53" s="171"/>
      <c r="C53" s="191"/>
      <c r="D53" s="171"/>
      <c r="E53" s="171"/>
      <c r="F53" s="171"/>
      <c r="G53" s="171"/>
      <c r="H53" s="22"/>
      <c r="I53" s="22"/>
      <c r="J53" s="22"/>
      <c r="K53" s="22"/>
      <c r="L53" s="22"/>
      <c r="M53" s="22"/>
      <c r="N53" s="22"/>
      <c r="O53" s="22"/>
      <c r="P53" s="171"/>
      <c r="Q53" s="171"/>
      <c r="R53" s="187"/>
    </row>
    <row r="54" spans="1:18" ht="15" customHeight="1" x14ac:dyDescent="0.3">
      <c r="A54" s="171"/>
      <c r="B54" s="171"/>
      <c r="C54" s="171"/>
      <c r="D54" s="171"/>
      <c r="E54" s="171"/>
      <c r="F54" s="171"/>
      <c r="G54" s="171"/>
      <c r="H54" s="22"/>
      <c r="I54" s="22"/>
      <c r="J54" s="22"/>
      <c r="K54" s="22"/>
      <c r="L54" s="22"/>
      <c r="M54" s="22"/>
      <c r="N54" s="22"/>
      <c r="O54" s="22"/>
      <c r="P54" s="171"/>
      <c r="Q54" s="171"/>
      <c r="R54" s="187"/>
    </row>
    <row r="55" spans="1:18" ht="15" customHeight="1" x14ac:dyDescent="0.3">
      <c r="A55" s="171"/>
      <c r="B55" s="171"/>
      <c r="C55" s="171"/>
      <c r="D55" s="171"/>
      <c r="E55" s="171"/>
      <c r="F55" s="171"/>
      <c r="G55" s="171"/>
      <c r="H55" s="22"/>
      <c r="I55" s="22"/>
      <c r="J55" s="22"/>
      <c r="K55" s="22"/>
      <c r="L55" s="22"/>
      <c r="M55" s="22"/>
      <c r="N55" s="22"/>
      <c r="O55" s="22"/>
      <c r="P55" s="171"/>
      <c r="Q55" s="171"/>
      <c r="R55" s="187"/>
    </row>
    <row r="56" spans="1:18" ht="15" customHeight="1" x14ac:dyDescent="0.3">
      <c r="A56" s="171"/>
      <c r="B56" s="171"/>
      <c r="C56" s="171"/>
      <c r="D56" s="171"/>
      <c r="E56" s="171"/>
      <c r="F56" s="171"/>
      <c r="G56" s="171"/>
      <c r="H56" s="22"/>
      <c r="I56" s="22"/>
      <c r="J56" s="22"/>
      <c r="K56" s="22"/>
      <c r="L56" s="22"/>
      <c r="M56" s="22"/>
      <c r="N56" s="22"/>
      <c r="O56" s="22"/>
      <c r="P56" s="171"/>
      <c r="Q56" s="171"/>
      <c r="R56" s="187"/>
    </row>
    <row r="57" spans="1:18" ht="15" customHeight="1" x14ac:dyDescent="0.3">
      <c r="A57" s="171"/>
      <c r="B57" s="171"/>
      <c r="C57" s="171"/>
      <c r="D57" s="171"/>
      <c r="E57" s="171"/>
      <c r="F57" s="171"/>
      <c r="G57" s="171"/>
      <c r="H57" s="22"/>
      <c r="I57" s="22"/>
      <c r="J57" s="22"/>
      <c r="K57" s="22"/>
      <c r="L57" s="22"/>
      <c r="M57" s="22"/>
      <c r="N57" s="22"/>
      <c r="O57" s="22"/>
      <c r="P57" s="171"/>
      <c r="Q57" s="171"/>
      <c r="R57" s="187"/>
    </row>
    <row r="58" spans="1:18" ht="15" customHeight="1" x14ac:dyDescent="0.3">
      <c r="A58" s="171"/>
      <c r="B58" s="171"/>
      <c r="C58" s="171"/>
      <c r="D58" s="171"/>
      <c r="E58" s="171"/>
      <c r="F58" s="171"/>
      <c r="G58" s="171"/>
      <c r="H58" s="22"/>
      <c r="I58" s="22"/>
      <c r="J58" s="22"/>
      <c r="K58" s="22"/>
      <c r="L58" s="22"/>
      <c r="M58" s="22"/>
      <c r="N58" s="22"/>
      <c r="O58" s="22"/>
      <c r="P58" s="171"/>
      <c r="Q58" s="171"/>
      <c r="R58" s="187"/>
    </row>
    <row r="59" spans="1:18" ht="15" customHeight="1" x14ac:dyDescent="0.3">
      <c r="A59" s="171"/>
      <c r="B59" s="171"/>
      <c r="C59" s="171"/>
      <c r="D59" s="171"/>
      <c r="E59" s="171"/>
      <c r="F59" s="171"/>
      <c r="G59" s="171"/>
      <c r="H59" s="22"/>
      <c r="I59" s="22"/>
      <c r="J59" s="22"/>
      <c r="K59" s="22"/>
      <c r="L59" s="22"/>
      <c r="M59" s="22"/>
      <c r="N59" s="22"/>
      <c r="O59" s="22"/>
      <c r="P59" s="171"/>
      <c r="Q59" s="171"/>
      <c r="R59" s="187"/>
    </row>
    <row r="60" spans="1:18" ht="15" customHeight="1" x14ac:dyDescent="0.3">
      <c r="A60" s="171"/>
      <c r="B60" s="171"/>
      <c r="C60" s="171"/>
      <c r="D60" s="171"/>
      <c r="E60" s="171"/>
      <c r="F60" s="171"/>
      <c r="G60" s="171"/>
      <c r="H60" s="22"/>
      <c r="I60" s="22"/>
      <c r="J60" s="22"/>
      <c r="K60" s="22"/>
      <c r="L60" s="22"/>
      <c r="M60" s="22"/>
      <c r="N60" s="22"/>
      <c r="O60" s="22"/>
      <c r="P60" s="171"/>
      <c r="Q60" s="171"/>
      <c r="R60" s="187"/>
    </row>
    <row r="61" spans="1:18" ht="15" customHeight="1" x14ac:dyDescent="0.3">
      <c r="A61" s="171"/>
      <c r="B61" s="171"/>
      <c r="C61" s="171"/>
      <c r="D61" s="171"/>
      <c r="E61" s="171"/>
      <c r="F61" s="171"/>
      <c r="G61" s="171"/>
      <c r="H61" s="22"/>
      <c r="I61" s="22"/>
      <c r="J61" s="22"/>
      <c r="K61" s="22"/>
      <c r="L61" s="22"/>
      <c r="M61" s="22"/>
      <c r="N61" s="22"/>
      <c r="O61" s="22"/>
      <c r="P61" s="171"/>
      <c r="Q61" s="171"/>
      <c r="R61" s="187"/>
    </row>
    <row r="62" spans="1:18" ht="15" customHeight="1" x14ac:dyDescent="0.3">
      <c r="A62" s="171"/>
      <c r="B62" s="171"/>
      <c r="C62" s="171"/>
      <c r="D62" s="171"/>
      <c r="E62" s="171"/>
      <c r="F62" s="171"/>
      <c r="G62" s="171"/>
      <c r="H62" s="22"/>
      <c r="I62" s="22"/>
      <c r="J62" s="22"/>
      <c r="K62" s="22"/>
      <c r="L62" s="22"/>
      <c r="M62" s="22"/>
      <c r="N62" s="22"/>
      <c r="O62" s="22"/>
      <c r="P62" s="171"/>
      <c r="Q62" s="171"/>
      <c r="R62" s="187"/>
    </row>
    <row r="63" spans="1:18" ht="15" customHeight="1" x14ac:dyDescent="0.3">
      <c r="A63" s="171"/>
      <c r="B63" s="171"/>
      <c r="C63" s="171"/>
      <c r="D63" s="171"/>
      <c r="E63" s="171"/>
      <c r="F63" s="171"/>
      <c r="G63" s="171"/>
      <c r="H63" s="22"/>
      <c r="I63" s="22"/>
      <c r="J63" s="22"/>
      <c r="K63" s="22"/>
      <c r="L63" s="22"/>
      <c r="M63" s="22"/>
      <c r="N63" s="22"/>
      <c r="O63" s="22"/>
      <c r="P63" s="171"/>
      <c r="Q63" s="171"/>
      <c r="R63" s="187"/>
    </row>
    <row r="64" spans="1:18" ht="15" customHeight="1" x14ac:dyDescent="0.3">
      <c r="A64" s="171"/>
      <c r="B64" s="171"/>
      <c r="C64" s="171"/>
      <c r="D64" s="171"/>
      <c r="E64" s="171"/>
      <c r="F64" s="171"/>
      <c r="G64" s="171"/>
      <c r="H64" s="22"/>
      <c r="I64" s="22"/>
      <c r="J64" s="22"/>
      <c r="K64" s="22"/>
      <c r="L64" s="22"/>
      <c r="M64" s="22"/>
      <c r="N64" s="22"/>
      <c r="O64" s="22"/>
      <c r="P64" s="171"/>
      <c r="Q64" s="171"/>
      <c r="R64" s="187"/>
    </row>
    <row r="65" spans="1:18" ht="15" customHeight="1" x14ac:dyDescent="0.3">
      <c r="A65" s="171"/>
      <c r="B65" s="171"/>
      <c r="C65" s="171"/>
      <c r="D65" s="171"/>
      <c r="E65" s="171"/>
      <c r="F65" s="171"/>
      <c r="G65" s="171"/>
      <c r="H65" s="22"/>
      <c r="I65" s="22"/>
      <c r="J65" s="22"/>
      <c r="K65" s="22"/>
      <c r="L65" s="22"/>
      <c r="M65" s="22"/>
      <c r="N65" s="22"/>
      <c r="O65" s="22"/>
      <c r="P65" s="171"/>
      <c r="Q65" s="171"/>
      <c r="R65" s="187"/>
    </row>
    <row r="66" spans="1:18" ht="15" customHeight="1" x14ac:dyDescent="0.3">
      <c r="A66" s="171"/>
      <c r="B66" s="171"/>
      <c r="C66" s="169"/>
      <c r="D66" s="169"/>
      <c r="E66" s="169"/>
      <c r="F66" s="169"/>
      <c r="G66" s="169"/>
      <c r="H66" s="22"/>
      <c r="I66" s="22"/>
      <c r="J66" s="22"/>
      <c r="K66" s="22"/>
      <c r="L66" s="22"/>
      <c r="M66" s="22"/>
      <c r="N66" s="22"/>
      <c r="O66" s="22"/>
      <c r="P66" s="171"/>
      <c r="Q66" s="169"/>
      <c r="R66" s="187"/>
    </row>
    <row r="67" spans="1:18" ht="15" customHeight="1" x14ac:dyDescent="0.3">
      <c r="A67" s="171"/>
      <c r="B67" s="171"/>
      <c r="C67" s="100" t="s">
        <v>57</v>
      </c>
      <c r="D67" s="126" t="s">
        <v>58</v>
      </c>
      <c r="E67" s="127" t="s">
        <v>59</v>
      </c>
      <c r="F67" s="128" t="s">
        <v>60</v>
      </c>
      <c r="G67" s="126" t="s">
        <v>61</v>
      </c>
      <c r="H67" s="129" t="s">
        <v>62</v>
      </c>
      <c r="I67" s="22"/>
      <c r="J67" s="22"/>
      <c r="K67" s="22"/>
      <c r="L67" s="22"/>
      <c r="M67" s="22"/>
      <c r="N67" s="22"/>
      <c r="O67" s="22"/>
      <c r="P67" s="171"/>
      <c r="Q67" s="153"/>
      <c r="R67" s="187"/>
    </row>
    <row r="68" spans="1:18" ht="15" customHeight="1" x14ac:dyDescent="0.3">
      <c r="A68" s="171"/>
      <c r="B68" s="171"/>
      <c r="C68" s="30" t="s">
        <v>63</v>
      </c>
      <c r="D68" s="1">
        <v>0.2</v>
      </c>
      <c r="E68" s="58">
        <v>0.4</v>
      </c>
      <c r="F68" s="4">
        <v>0.6</v>
      </c>
      <c r="G68" s="1">
        <v>0.8</v>
      </c>
      <c r="H68" s="1">
        <v>1</v>
      </c>
      <c r="I68" s="22"/>
      <c r="J68" s="22"/>
      <c r="K68" s="22"/>
      <c r="L68" s="22"/>
      <c r="M68" s="22"/>
      <c r="N68" s="22"/>
      <c r="O68" s="22"/>
      <c r="P68" s="171"/>
      <c r="Q68" s="52">
        <v>0.2</v>
      </c>
      <c r="R68" s="187"/>
    </row>
    <row r="69" spans="1:18" ht="15" customHeight="1" x14ac:dyDescent="0.3">
      <c r="A69" s="171"/>
      <c r="B69" s="171"/>
      <c r="C69" s="96" t="s">
        <v>64</v>
      </c>
      <c r="D69" s="130" t="s">
        <v>65</v>
      </c>
      <c r="E69" s="131" t="s">
        <v>66</v>
      </c>
      <c r="F69" s="130" t="s">
        <v>67</v>
      </c>
      <c r="G69" s="22"/>
      <c r="H69" s="22"/>
      <c r="I69" s="22"/>
      <c r="J69" s="22"/>
      <c r="K69" s="22"/>
      <c r="L69" s="22"/>
      <c r="M69" s="22"/>
      <c r="N69" s="22"/>
      <c r="O69" s="22"/>
      <c r="P69" s="171"/>
      <c r="Q69" s="153"/>
      <c r="R69" s="187"/>
    </row>
    <row r="70" spans="1:18" ht="15" customHeight="1" x14ac:dyDescent="0.3">
      <c r="A70" s="171"/>
      <c r="B70" s="171"/>
      <c r="C70" s="36" t="s">
        <v>68</v>
      </c>
      <c r="D70" s="170">
        <v>0.33329999999999999</v>
      </c>
      <c r="E70" s="172">
        <v>0.66659999999999997</v>
      </c>
      <c r="F70" s="170">
        <v>1</v>
      </c>
      <c r="G70" s="22"/>
      <c r="H70" s="22"/>
      <c r="I70" s="22"/>
      <c r="J70" s="22"/>
      <c r="K70" s="22"/>
      <c r="L70" s="22"/>
      <c r="M70" s="22"/>
      <c r="N70" s="22"/>
      <c r="O70" s="22"/>
      <c r="P70" s="171"/>
      <c r="Q70" s="166">
        <v>0.66659999999999997</v>
      </c>
      <c r="R70" s="187"/>
    </row>
    <row r="71" spans="1:18" ht="205.5" customHeight="1" x14ac:dyDescent="0.3">
      <c r="A71" s="171"/>
      <c r="B71" s="169"/>
      <c r="C71" s="12"/>
      <c r="D71" s="169"/>
      <c r="E71" s="167"/>
      <c r="F71" s="169"/>
      <c r="G71" s="22"/>
      <c r="H71" s="22"/>
      <c r="I71" s="22"/>
      <c r="J71" s="22"/>
      <c r="K71" s="22"/>
      <c r="L71" s="22"/>
      <c r="M71" s="22"/>
      <c r="N71" s="22"/>
      <c r="O71" s="22"/>
      <c r="P71" s="171"/>
      <c r="Q71" s="167"/>
      <c r="R71" s="187"/>
    </row>
    <row r="72" spans="1:18" ht="15" customHeight="1" x14ac:dyDescent="0.35">
      <c r="A72" s="171"/>
      <c r="B72" s="90"/>
      <c r="C72" s="93"/>
      <c r="D72" s="94"/>
      <c r="E72" s="93"/>
      <c r="F72" s="93"/>
      <c r="G72" s="93"/>
      <c r="H72" s="93"/>
      <c r="I72" s="93"/>
      <c r="J72" s="93"/>
      <c r="K72" s="93"/>
      <c r="L72" s="93"/>
      <c r="M72" s="93"/>
      <c r="N72" s="95"/>
      <c r="O72" s="160" t="s">
        <v>69</v>
      </c>
      <c r="P72" s="171"/>
      <c r="Q72" s="157">
        <f>(Q52+Q68+Q70)/3</f>
        <v>0.37220000000000003</v>
      </c>
      <c r="R72" s="187"/>
    </row>
    <row r="73" spans="1:18" ht="15" customHeight="1" x14ac:dyDescent="0.3">
      <c r="A73" s="171"/>
      <c r="B73" s="188" t="s">
        <v>70</v>
      </c>
      <c r="C73" s="101" t="s">
        <v>71</v>
      </c>
      <c r="D73" s="132" t="s">
        <v>72</v>
      </c>
      <c r="E73" s="133" t="s">
        <v>73</v>
      </c>
      <c r="F73" s="134" t="s">
        <v>52</v>
      </c>
      <c r="G73" s="22"/>
      <c r="H73" s="22"/>
      <c r="I73" s="22"/>
      <c r="J73" s="22"/>
      <c r="K73" s="22"/>
      <c r="L73" s="22"/>
      <c r="M73" s="22"/>
      <c r="N73" s="22"/>
      <c r="O73" s="22"/>
      <c r="P73" s="171"/>
      <c r="Q73" s="154"/>
      <c r="R73" s="187"/>
    </row>
    <row r="74" spans="1:18" ht="15" customHeight="1" x14ac:dyDescent="0.3">
      <c r="A74" s="171"/>
      <c r="B74" s="171"/>
      <c r="C74" s="37" t="s">
        <v>74</v>
      </c>
      <c r="D74" s="1">
        <v>1</v>
      </c>
      <c r="E74" s="49">
        <v>0.66659999999999997</v>
      </c>
      <c r="F74" s="1">
        <v>0.33329999999999999</v>
      </c>
      <c r="G74" s="22"/>
      <c r="H74" s="22"/>
      <c r="I74" s="22"/>
      <c r="J74" s="22"/>
      <c r="K74" s="22"/>
      <c r="L74" s="22"/>
      <c r="M74" s="22"/>
      <c r="N74" s="22"/>
      <c r="O74" s="22"/>
      <c r="P74" s="171"/>
      <c r="Q74" s="53">
        <v>0.33329999999999999</v>
      </c>
      <c r="R74" s="187"/>
    </row>
    <row r="75" spans="1:18" ht="15" customHeight="1" x14ac:dyDescent="0.3">
      <c r="A75" s="171"/>
      <c r="B75" s="171"/>
      <c r="C75" s="102" t="s">
        <v>75</v>
      </c>
      <c r="D75" s="135" t="s">
        <v>76</v>
      </c>
      <c r="E75" s="136" t="s">
        <v>77</v>
      </c>
      <c r="F75" s="137" t="s">
        <v>78</v>
      </c>
      <c r="G75" s="137" t="s">
        <v>79</v>
      </c>
      <c r="H75" s="137" t="s">
        <v>80</v>
      </c>
      <c r="I75" s="20"/>
      <c r="J75" s="20"/>
      <c r="K75" s="20"/>
      <c r="L75" s="20"/>
      <c r="M75" s="20"/>
      <c r="N75" s="20"/>
      <c r="O75" s="20"/>
      <c r="P75" s="171"/>
      <c r="Q75" s="154"/>
      <c r="R75" s="187"/>
    </row>
    <row r="76" spans="1:18" ht="15" customHeight="1" x14ac:dyDescent="0.3">
      <c r="A76" s="171"/>
      <c r="B76" s="171"/>
      <c r="C76" s="38" t="s">
        <v>81</v>
      </c>
      <c r="D76" s="56">
        <v>1</v>
      </c>
      <c r="E76" s="52">
        <v>0.8</v>
      </c>
      <c r="F76" s="56">
        <v>0.6</v>
      </c>
      <c r="G76" s="56">
        <v>0.4</v>
      </c>
      <c r="H76" s="56">
        <v>0.2</v>
      </c>
      <c r="I76" s="20"/>
      <c r="J76" s="20"/>
      <c r="K76" s="20"/>
      <c r="L76" s="20"/>
      <c r="M76" s="20"/>
      <c r="N76" s="20"/>
      <c r="O76" s="20"/>
      <c r="P76" s="171"/>
      <c r="Q76" s="51">
        <v>0.8</v>
      </c>
      <c r="R76" s="187"/>
    </row>
    <row r="77" spans="1:18" ht="15" customHeight="1" x14ac:dyDescent="0.3">
      <c r="A77" s="171"/>
      <c r="B77" s="171"/>
      <c r="C77" s="102" t="s">
        <v>82</v>
      </c>
      <c r="D77" s="137" t="s">
        <v>83</v>
      </c>
      <c r="E77" s="136" t="s">
        <v>84</v>
      </c>
      <c r="F77" s="137" t="s">
        <v>85</v>
      </c>
      <c r="G77" s="137" t="s">
        <v>86</v>
      </c>
      <c r="H77" s="137" t="s">
        <v>87</v>
      </c>
      <c r="I77" s="18"/>
      <c r="J77" s="18"/>
      <c r="K77" s="18"/>
      <c r="L77" s="18"/>
      <c r="M77" s="18"/>
      <c r="N77" s="18"/>
      <c r="O77" s="18"/>
      <c r="P77" s="171"/>
      <c r="Q77" s="155"/>
      <c r="R77" s="187"/>
    </row>
    <row r="78" spans="1:18" ht="15" customHeight="1" x14ac:dyDescent="0.3">
      <c r="A78" s="171"/>
      <c r="B78" s="171"/>
      <c r="C78" s="38" t="s">
        <v>88</v>
      </c>
      <c r="D78" s="56">
        <v>1</v>
      </c>
      <c r="E78" s="52">
        <v>0.8</v>
      </c>
      <c r="F78" s="56">
        <v>0.6</v>
      </c>
      <c r="G78" s="56">
        <v>0.4</v>
      </c>
      <c r="H78" s="56">
        <v>0.2</v>
      </c>
      <c r="I78" s="18"/>
      <c r="J78" s="18"/>
      <c r="K78" s="18"/>
      <c r="L78" s="18"/>
      <c r="M78" s="18"/>
      <c r="N78" s="18"/>
      <c r="O78" s="18"/>
      <c r="P78" s="171"/>
      <c r="Q78" s="62">
        <v>0.6</v>
      </c>
      <c r="R78" s="187"/>
    </row>
    <row r="79" spans="1:18" ht="15" customHeight="1" x14ac:dyDescent="0.3">
      <c r="A79" s="171"/>
      <c r="B79" s="171"/>
      <c r="C79" s="103" t="s">
        <v>89</v>
      </c>
      <c r="D79" s="138" t="s">
        <v>90</v>
      </c>
      <c r="E79" s="139" t="s">
        <v>91</v>
      </c>
      <c r="F79" s="138" t="s">
        <v>92</v>
      </c>
      <c r="G79" s="23"/>
      <c r="H79" s="23"/>
      <c r="I79" s="18"/>
      <c r="J79" s="18"/>
      <c r="K79" s="18"/>
      <c r="L79" s="18"/>
      <c r="M79" s="18"/>
      <c r="N79" s="18"/>
      <c r="O79" s="18"/>
      <c r="P79" s="171"/>
      <c r="Q79" s="127"/>
      <c r="R79" s="187"/>
    </row>
    <row r="80" spans="1:18" ht="15" customHeight="1" x14ac:dyDescent="0.3">
      <c r="A80" s="171"/>
      <c r="B80" s="171"/>
      <c r="C80" s="37" t="s">
        <v>93</v>
      </c>
      <c r="D80" s="10">
        <v>0.33329999999999999</v>
      </c>
      <c r="E80" s="55">
        <v>0.66659999999999997</v>
      </c>
      <c r="F80" s="10">
        <v>1</v>
      </c>
      <c r="G80" s="23"/>
      <c r="H80" s="23"/>
      <c r="I80" s="18"/>
      <c r="J80" s="18"/>
      <c r="K80" s="18"/>
      <c r="L80" s="18"/>
      <c r="M80" s="18"/>
      <c r="N80" s="18"/>
      <c r="O80" s="18"/>
      <c r="P80" s="171"/>
      <c r="Q80" s="53">
        <v>1</v>
      </c>
      <c r="R80" s="187"/>
    </row>
    <row r="81" spans="1:18" ht="15" customHeight="1" x14ac:dyDescent="0.3">
      <c r="A81" s="171"/>
      <c r="B81" s="171"/>
      <c r="C81" s="102" t="s">
        <v>94</v>
      </c>
      <c r="D81" s="109" t="s">
        <v>95</v>
      </c>
      <c r="E81" s="110" t="s">
        <v>96</v>
      </c>
      <c r="F81" s="109" t="s">
        <v>97</v>
      </c>
      <c r="G81" s="22"/>
      <c r="H81" s="22"/>
      <c r="I81" s="22"/>
      <c r="J81" s="22"/>
      <c r="K81" s="22"/>
      <c r="L81" s="22"/>
      <c r="M81" s="22"/>
      <c r="N81" s="22"/>
      <c r="O81" s="22"/>
      <c r="P81" s="171"/>
      <c r="Q81" s="154"/>
      <c r="R81" s="187"/>
    </row>
    <row r="82" spans="1:18" ht="15" customHeight="1" x14ac:dyDescent="0.3">
      <c r="A82" s="171"/>
      <c r="B82" s="171"/>
      <c r="C82" s="37" t="s">
        <v>98</v>
      </c>
      <c r="D82" s="1">
        <v>1</v>
      </c>
      <c r="E82" s="49">
        <v>0.66659999999999997</v>
      </c>
      <c r="F82" s="1">
        <v>0.33329999999999999</v>
      </c>
      <c r="G82" s="22"/>
      <c r="H82" s="22"/>
      <c r="I82" s="22"/>
      <c r="J82" s="22"/>
      <c r="K82" s="22"/>
      <c r="L82" s="22"/>
      <c r="M82" s="22"/>
      <c r="N82" s="22"/>
      <c r="O82" s="22"/>
      <c r="P82" s="171"/>
      <c r="Q82" s="53">
        <v>0.66659999999999997</v>
      </c>
      <c r="R82" s="187"/>
    </row>
    <row r="83" spans="1:18" ht="15" customHeight="1" x14ac:dyDescent="0.3">
      <c r="A83" s="171"/>
      <c r="B83" s="171"/>
      <c r="C83" s="102" t="s">
        <v>99</v>
      </c>
      <c r="D83" s="109" t="s">
        <v>100</v>
      </c>
      <c r="E83" s="110" t="s">
        <v>101</v>
      </c>
      <c r="F83" s="22"/>
      <c r="G83" s="22"/>
      <c r="H83" s="22"/>
      <c r="I83" s="22"/>
      <c r="J83" s="22"/>
      <c r="K83" s="22"/>
      <c r="L83" s="22"/>
      <c r="M83" s="22"/>
      <c r="N83" s="22"/>
      <c r="O83" s="22"/>
      <c r="P83" s="171"/>
      <c r="Q83" s="154"/>
      <c r="R83" s="187"/>
    </row>
    <row r="84" spans="1:18" ht="15" customHeight="1" x14ac:dyDescent="0.3">
      <c r="A84" s="171"/>
      <c r="B84" s="171"/>
      <c r="C84" s="39" t="s">
        <v>102</v>
      </c>
      <c r="D84" s="2">
        <v>0.75</v>
      </c>
      <c r="E84" s="48">
        <v>0.25</v>
      </c>
      <c r="F84" s="22"/>
      <c r="G84" s="22"/>
      <c r="H84" s="22"/>
      <c r="I84" s="22"/>
      <c r="J84" s="22"/>
      <c r="K84" s="22"/>
      <c r="L84" s="22"/>
      <c r="M84" s="22"/>
      <c r="N84" s="22"/>
      <c r="O84" s="22"/>
      <c r="P84" s="171"/>
      <c r="Q84" s="54">
        <v>0.25</v>
      </c>
      <c r="R84" s="187"/>
    </row>
    <row r="85" spans="1:18" ht="15" customHeight="1" x14ac:dyDescent="0.35">
      <c r="A85" s="171"/>
      <c r="B85" s="90"/>
      <c r="C85" s="91"/>
      <c r="D85" s="92"/>
      <c r="E85" s="85"/>
      <c r="F85" s="85"/>
      <c r="G85" s="85"/>
      <c r="H85" s="85"/>
      <c r="I85" s="85"/>
      <c r="J85" s="85"/>
      <c r="K85" s="85"/>
      <c r="L85" s="85"/>
      <c r="M85" s="85"/>
      <c r="N85" s="86"/>
      <c r="O85" s="160" t="s">
        <v>103</v>
      </c>
      <c r="P85" s="171"/>
      <c r="Q85" s="157">
        <f>(Q74+Q76+Q78+Q80+Q82+Q84)/6</f>
        <v>0.60831666666666662</v>
      </c>
      <c r="R85" s="187"/>
    </row>
    <row r="86" spans="1:18" ht="27" customHeight="1" x14ac:dyDescent="0.3">
      <c r="A86" s="171"/>
      <c r="B86" s="185" t="s">
        <v>104</v>
      </c>
      <c r="C86" s="104" t="s">
        <v>105</v>
      </c>
      <c r="D86" s="120" t="s">
        <v>106</v>
      </c>
      <c r="E86" s="140" t="s">
        <v>107</v>
      </c>
      <c r="F86" s="120" t="s">
        <v>108</v>
      </c>
      <c r="G86" s="120" t="s">
        <v>109</v>
      </c>
      <c r="H86" s="20"/>
      <c r="I86" s="20"/>
      <c r="J86" s="20"/>
      <c r="K86" s="20"/>
      <c r="L86" s="20"/>
      <c r="M86" s="20"/>
      <c r="N86" s="20"/>
      <c r="O86" s="20"/>
      <c r="P86" s="171"/>
      <c r="Q86" s="154"/>
      <c r="R86" s="187"/>
    </row>
    <row r="87" spans="1:18" ht="15" customHeight="1" x14ac:dyDescent="0.3">
      <c r="A87" s="171"/>
      <c r="B87" s="171"/>
      <c r="C87" s="40" t="s">
        <v>110</v>
      </c>
      <c r="D87" s="170">
        <v>0.25</v>
      </c>
      <c r="E87" s="172">
        <v>0.5</v>
      </c>
      <c r="F87" s="170">
        <v>1</v>
      </c>
      <c r="G87" s="170">
        <v>0.75</v>
      </c>
      <c r="H87" s="20"/>
      <c r="I87" s="20"/>
      <c r="J87" s="20"/>
      <c r="K87" s="20"/>
      <c r="L87" s="20"/>
      <c r="M87" s="20"/>
      <c r="N87" s="20"/>
      <c r="O87" s="20"/>
      <c r="P87" s="171"/>
      <c r="Q87" s="166">
        <v>0.5</v>
      </c>
      <c r="R87" s="187"/>
    </row>
    <row r="88" spans="1:18" ht="180" customHeight="1" x14ac:dyDescent="0.3">
      <c r="A88" s="171"/>
      <c r="B88" s="171"/>
      <c r="C88" s="34"/>
      <c r="D88" s="169"/>
      <c r="E88" s="167"/>
      <c r="F88" s="169"/>
      <c r="G88" s="169"/>
      <c r="H88" s="19"/>
      <c r="I88" s="19"/>
      <c r="J88" s="19"/>
      <c r="K88" s="19"/>
      <c r="L88" s="19"/>
      <c r="M88" s="19"/>
      <c r="N88" s="19"/>
      <c r="O88" s="19"/>
      <c r="P88" s="171"/>
      <c r="Q88" s="167"/>
      <c r="R88" s="187"/>
    </row>
    <row r="89" spans="1:18" ht="15" customHeight="1" x14ac:dyDescent="0.3">
      <c r="A89" s="171"/>
      <c r="B89" s="171"/>
      <c r="C89" s="96" t="s">
        <v>111</v>
      </c>
      <c r="D89" s="137" t="s">
        <v>112</v>
      </c>
      <c r="E89" s="136" t="s">
        <v>113</v>
      </c>
      <c r="F89" s="137" t="s">
        <v>114</v>
      </c>
      <c r="G89" s="24"/>
      <c r="H89" s="19"/>
      <c r="I89" s="19"/>
      <c r="J89" s="19"/>
      <c r="K89" s="19"/>
      <c r="L89" s="19"/>
      <c r="M89" s="19"/>
      <c r="N89" s="19"/>
      <c r="O89" s="19"/>
      <c r="P89" s="171"/>
      <c r="Q89" s="127"/>
      <c r="R89" s="187"/>
    </row>
    <row r="90" spans="1:18" ht="15" customHeight="1" x14ac:dyDescent="0.3">
      <c r="A90" s="171"/>
      <c r="B90" s="171"/>
      <c r="C90" s="36" t="s">
        <v>115</v>
      </c>
      <c r="D90" s="168">
        <v>0.33329999999999999</v>
      </c>
      <c r="E90" s="166">
        <v>0.66659999999999997</v>
      </c>
      <c r="F90" s="168">
        <v>1</v>
      </c>
      <c r="G90" s="24"/>
      <c r="H90" s="19"/>
      <c r="I90" s="19"/>
      <c r="J90" s="19"/>
      <c r="K90" s="19"/>
      <c r="L90" s="19"/>
      <c r="M90" s="19"/>
      <c r="N90" s="19"/>
      <c r="O90" s="19"/>
      <c r="P90" s="171"/>
      <c r="Q90" s="172">
        <v>0.66659999999999997</v>
      </c>
      <c r="R90" s="187"/>
    </row>
    <row r="91" spans="1:18" ht="153.75" customHeight="1" x14ac:dyDescent="0.3">
      <c r="A91" s="171"/>
      <c r="B91" s="171"/>
      <c r="C91" s="13"/>
      <c r="D91" s="169"/>
      <c r="E91" s="167"/>
      <c r="F91" s="169"/>
      <c r="G91" s="24"/>
      <c r="H91" s="19"/>
      <c r="I91" s="19"/>
      <c r="J91" s="19"/>
      <c r="K91" s="19"/>
      <c r="L91" s="19"/>
      <c r="M91" s="19"/>
      <c r="N91" s="19"/>
      <c r="O91" s="19"/>
      <c r="P91" s="171"/>
      <c r="Q91" s="167"/>
      <c r="R91" s="187"/>
    </row>
    <row r="92" spans="1:18" ht="15" customHeight="1" x14ac:dyDescent="0.3">
      <c r="A92" s="171"/>
      <c r="B92" s="171"/>
      <c r="C92" s="105" t="s">
        <v>116</v>
      </c>
      <c r="D92" s="138" t="s">
        <v>52</v>
      </c>
      <c r="E92" s="139" t="s">
        <v>117</v>
      </c>
      <c r="F92" s="138" t="s">
        <v>118</v>
      </c>
      <c r="G92" s="24"/>
      <c r="H92" s="19"/>
      <c r="I92" s="19"/>
      <c r="J92" s="19"/>
      <c r="K92" s="19"/>
      <c r="L92" s="19"/>
      <c r="M92" s="19"/>
      <c r="N92" s="19"/>
      <c r="O92" s="19"/>
      <c r="P92" s="171"/>
      <c r="Q92" s="127"/>
      <c r="R92" s="187"/>
    </row>
    <row r="93" spans="1:18" ht="15" customHeight="1" x14ac:dyDescent="0.3">
      <c r="A93" s="171"/>
      <c r="B93" s="171"/>
      <c r="C93" s="32" t="s">
        <v>119</v>
      </c>
      <c r="D93" s="10">
        <v>0.33329999999999999</v>
      </c>
      <c r="E93" s="55">
        <v>0.66659999999999997</v>
      </c>
      <c r="F93" s="10">
        <v>1</v>
      </c>
      <c r="G93" s="24"/>
      <c r="H93" s="19"/>
      <c r="I93" s="19"/>
      <c r="J93" s="19"/>
      <c r="K93" s="19"/>
      <c r="L93" s="19"/>
      <c r="M93" s="19"/>
      <c r="N93" s="19"/>
      <c r="O93" s="19"/>
      <c r="P93" s="171"/>
      <c r="Q93" s="53">
        <v>1</v>
      </c>
      <c r="R93" s="187"/>
    </row>
    <row r="94" spans="1:18" ht="15" customHeight="1" x14ac:dyDescent="0.3">
      <c r="A94" s="171"/>
      <c r="B94" s="171"/>
      <c r="C94" s="96" t="s">
        <v>120</v>
      </c>
      <c r="D94" s="109" t="s">
        <v>121</v>
      </c>
      <c r="E94" s="110" t="s">
        <v>122</v>
      </c>
      <c r="F94" s="109" t="s">
        <v>123</v>
      </c>
      <c r="G94" s="24"/>
      <c r="H94" s="19"/>
      <c r="I94" s="19"/>
      <c r="J94" s="19"/>
      <c r="K94" s="19"/>
      <c r="L94" s="19"/>
      <c r="M94" s="19"/>
      <c r="N94" s="19"/>
      <c r="O94" s="19"/>
      <c r="P94" s="171"/>
      <c r="Q94" s="127"/>
      <c r="R94" s="187"/>
    </row>
    <row r="95" spans="1:18" ht="15" customHeight="1" x14ac:dyDescent="0.3">
      <c r="A95" s="171"/>
      <c r="B95" s="171"/>
      <c r="C95" s="36" t="s">
        <v>124</v>
      </c>
      <c r="D95" s="10">
        <v>0.33329999999999999</v>
      </c>
      <c r="E95" s="55">
        <v>0.66659999999999997</v>
      </c>
      <c r="F95" s="10">
        <v>1</v>
      </c>
      <c r="G95" s="24"/>
      <c r="H95" s="19"/>
      <c r="I95" s="19"/>
      <c r="J95" s="19"/>
      <c r="K95" s="19"/>
      <c r="L95" s="19"/>
      <c r="M95" s="19"/>
      <c r="N95" s="19"/>
      <c r="O95" s="19"/>
      <c r="P95" s="171"/>
      <c r="Q95" s="53">
        <v>0.66659999999999997</v>
      </c>
      <c r="R95" s="187"/>
    </row>
    <row r="96" spans="1:18" ht="15.75" customHeight="1" x14ac:dyDescent="0.3">
      <c r="A96" s="171"/>
      <c r="B96" s="171"/>
      <c r="C96" s="98" t="s">
        <v>125</v>
      </c>
      <c r="D96" s="109" t="s">
        <v>52</v>
      </c>
      <c r="E96" s="110" t="s">
        <v>126</v>
      </c>
      <c r="F96" s="132" t="s">
        <v>127</v>
      </c>
      <c r="G96" s="109" t="s">
        <v>128</v>
      </c>
      <c r="H96" s="22"/>
      <c r="I96" s="22"/>
      <c r="J96" s="22"/>
      <c r="K96" s="22"/>
      <c r="L96" s="22"/>
      <c r="M96" s="22"/>
      <c r="N96" s="22"/>
      <c r="O96" s="22"/>
      <c r="P96" s="171"/>
      <c r="Q96" s="154"/>
      <c r="R96" s="187"/>
    </row>
    <row r="97" spans="1:18" ht="15" customHeight="1" x14ac:dyDescent="0.3">
      <c r="A97" s="171"/>
      <c r="B97" s="169"/>
      <c r="C97" s="31" t="s">
        <v>129</v>
      </c>
      <c r="D97" s="2">
        <v>0.25</v>
      </c>
      <c r="E97" s="48">
        <v>0.5</v>
      </c>
      <c r="F97" s="2">
        <v>0.75</v>
      </c>
      <c r="G97" s="2">
        <v>1</v>
      </c>
      <c r="H97" s="22"/>
      <c r="I97" s="22"/>
      <c r="J97" s="22"/>
      <c r="K97" s="22"/>
      <c r="L97" s="22"/>
      <c r="M97" s="22"/>
      <c r="N97" s="22"/>
      <c r="O97" s="22"/>
      <c r="P97" s="171"/>
      <c r="Q97" s="53">
        <v>0.75</v>
      </c>
      <c r="R97" s="187"/>
    </row>
    <row r="98" spans="1:18" ht="15" customHeight="1" x14ac:dyDescent="0.35">
      <c r="A98" s="171"/>
      <c r="B98" s="73"/>
      <c r="C98" s="82"/>
      <c r="D98" s="83"/>
      <c r="E98" s="84"/>
      <c r="F98" s="84"/>
      <c r="G98" s="85"/>
      <c r="H98" s="85"/>
      <c r="I98" s="85"/>
      <c r="J98" s="85"/>
      <c r="K98" s="85"/>
      <c r="L98" s="85"/>
      <c r="M98" s="85"/>
      <c r="N98" s="86"/>
      <c r="O98" s="160" t="s">
        <v>130</v>
      </c>
      <c r="P98" s="171"/>
      <c r="Q98" s="157">
        <f>(Q87+Q90+Q93+Q95+Q97)/5</f>
        <v>0.71663999999999994</v>
      </c>
      <c r="R98" s="187"/>
    </row>
    <row r="99" spans="1:18" ht="24" customHeight="1" x14ac:dyDescent="0.3">
      <c r="A99" s="171"/>
      <c r="B99" s="185" t="s">
        <v>131</v>
      </c>
      <c r="C99" s="106" t="s">
        <v>132</v>
      </c>
      <c r="D99" s="120" t="s">
        <v>133</v>
      </c>
      <c r="E99" s="140" t="s">
        <v>134</v>
      </c>
      <c r="F99" s="120" t="s">
        <v>135</v>
      </c>
      <c r="G99" s="22"/>
      <c r="H99" s="20"/>
      <c r="I99" s="20"/>
      <c r="J99" s="20"/>
      <c r="K99" s="20"/>
      <c r="L99" s="20"/>
      <c r="M99" s="20"/>
      <c r="N99" s="20"/>
      <c r="O99" s="20"/>
      <c r="P99" s="171"/>
      <c r="Q99" s="154"/>
      <c r="R99" s="187"/>
    </row>
    <row r="100" spans="1:18" ht="15" customHeight="1" x14ac:dyDescent="0.3">
      <c r="A100" s="171"/>
      <c r="B100" s="171"/>
      <c r="C100" s="64" t="s">
        <v>136</v>
      </c>
      <c r="D100" s="168">
        <v>0.66659999999999997</v>
      </c>
      <c r="E100" s="166">
        <v>0.33329999999999999</v>
      </c>
      <c r="F100" s="168">
        <v>1</v>
      </c>
      <c r="G100" s="22"/>
      <c r="H100" s="20"/>
      <c r="I100" s="20"/>
      <c r="J100" s="20"/>
      <c r="K100" s="20"/>
      <c r="L100" s="20"/>
      <c r="M100" s="20"/>
      <c r="N100" s="20"/>
      <c r="O100" s="20"/>
      <c r="P100" s="171"/>
      <c r="Q100" s="166">
        <v>0.33329999999999999</v>
      </c>
      <c r="R100" s="187"/>
    </row>
    <row r="101" spans="1:18" ht="216" customHeight="1" x14ac:dyDescent="0.3">
      <c r="A101" s="171"/>
      <c r="B101" s="171"/>
      <c r="C101" s="65"/>
      <c r="D101" s="169"/>
      <c r="E101" s="167"/>
      <c r="F101" s="169"/>
      <c r="G101" s="25"/>
      <c r="H101" s="18"/>
      <c r="I101" s="18"/>
      <c r="J101" s="18"/>
      <c r="K101" s="18"/>
      <c r="L101" s="18"/>
      <c r="M101" s="18"/>
      <c r="N101" s="18"/>
      <c r="O101" s="18"/>
      <c r="P101" s="171"/>
      <c r="Q101" s="167"/>
      <c r="R101" s="187"/>
    </row>
    <row r="102" spans="1:18" ht="15" customHeight="1" x14ac:dyDescent="0.3">
      <c r="A102" s="171"/>
      <c r="B102" s="171"/>
      <c r="C102" s="107" t="s">
        <v>137</v>
      </c>
      <c r="D102" s="141" t="s">
        <v>138</v>
      </c>
      <c r="E102" s="142" t="s">
        <v>139</v>
      </c>
      <c r="F102" s="141" t="s">
        <v>140</v>
      </c>
      <c r="G102" s="25"/>
      <c r="H102" s="18"/>
      <c r="I102" s="18"/>
      <c r="J102" s="18"/>
      <c r="K102" s="18"/>
      <c r="L102" s="18"/>
      <c r="M102" s="18"/>
      <c r="N102" s="18"/>
      <c r="O102" s="18"/>
      <c r="P102" s="171"/>
      <c r="Q102" s="153"/>
      <c r="R102" s="187"/>
    </row>
    <row r="103" spans="1:18" ht="15" customHeight="1" x14ac:dyDescent="0.3">
      <c r="A103" s="171"/>
      <c r="B103" s="171"/>
      <c r="C103" s="64" t="s">
        <v>141</v>
      </c>
      <c r="D103" s="168">
        <v>0.33329999999999999</v>
      </c>
      <c r="E103" s="168">
        <v>0.66659999999999997</v>
      </c>
      <c r="F103" s="168">
        <v>1</v>
      </c>
      <c r="G103" s="25"/>
      <c r="H103" s="18"/>
      <c r="I103" s="18"/>
      <c r="J103" s="18"/>
      <c r="K103" s="18"/>
      <c r="L103" s="18"/>
      <c r="M103" s="18"/>
      <c r="N103" s="18"/>
      <c r="O103" s="18"/>
      <c r="P103" s="171"/>
      <c r="Q103" s="168">
        <v>0.33329999999999999</v>
      </c>
      <c r="R103" s="187"/>
    </row>
    <row r="104" spans="1:18" ht="303" customHeight="1" x14ac:dyDescent="0.3">
      <c r="A104" s="171"/>
      <c r="B104" s="171"/>
      <c r="C104" s="64"/>
      <c r="D104" s="169"/>
      <c r="E104" s="169"/>
      <c r="F104" s="169"/>
      <c r="G104" s="25"/>
      <c r="H104" s="18"/>
      <c r="I104" s="18"/>
      <c r="J104" s="18"/>
      <c r="K104" s="18"/>
      <c r="L104" s="18"/>
      <c r="M104" s="18"/>
      <c r="N104" s="18"/>
      <c r="O104" s="18"/>
      <c r="P104" s="171"/>
      <c r="Q104" s="169"/>
      <c r="R104" s="187"/>
    </row>
    <row r="105" spans="1:18" ht="15" customHeight="1" x14ac:dyDescent="0.3">
      <c r="A105" s="171"/>
      <c r="B105" s="171"/>
      <c r="C105" s="107" t="s">
        <v>142</v>
      </c>
      <c r="D105" s="141" t="s">
        <v>138</v>
      </c>
      <c r="E105" s="142" t="s">
        <v>139</v>
      </c>
      <c r="F105" s="141" t="s">
        <v>140</v>
      </c>
      <c r="G105" s="17"/>
      <c r="H105" s="18"/>
      <c r="I105" s="18"/>
      <c r="J105" s="18"/>
      <c r="K105" s="18"/>
      <c r="L105" s="18"/>
      <c r="M105" s="18"/>
      <c r="N105" s="18"/>
      <c r="O105" s="18"/>
      <c r="P105" s="171"/>
      <c r="Q105" s="154"/>
      <c r="R105" s="187"/>
    </row>
    <row r="106" spans="1:18" ht="15" customHeight="1" x14ac:dyDescent="0.3">
      <c r="A106" s="171"/>
      <c r="B106" s="171"/>
      <c r="C106" s="64" t="s">
        <v>143</v>
      </c>
      <c r="D106" s="168">
        <v>0.33329999999999999</v>
      </c>
      <c r="E106" s="168">
        <v>0.66659999999999997</v>
      </c>
      <c r="F106" s="168">
        <v>1</v>
      </c>
      <c r="G106" s="17"/>
      <c r="H106" s="18"/>
      <c r="I106" s="18"/>
      <c r="J106" s="18"/>
      <c r="K106" s="18"/>
      <c r="L106" s="18"/>
      <c r="M106" s="18"/>
      <c r="N106" s="18"/>
      <c r="O106" s="18"/>
      <c r="P106" s="171"/>
      <c r="Q106" s="168">
        <v>1</v>
      </c>
      <c r="R106" s="187"/>
    </row>
    <row r="107" spans="1:18" ht="306.75" customHeight="1" x14ac:dyDescent="0.3">
      <c r="A107" s="171"/>
      <c r="B107" s="171"/>
      <c r="C107" s="64"/>
      <c r="D107" s="169"/>
      <c r="E107" s="169"/>
      <c r="F107" s="169"/>
      <c r="G107" s="17"/>
      <c r="H107" s="18"/>
      <c r="I107" s="18"/>
      <c r="J107" s="18"/>
      <c r="K107" s="18"/>
      <c r="L107" s="18"/>
      <c r="M107" s="18"/>
      <c r="N107" s="18"/>
      <c r="O107" s="18"/>
      <c r="P107" s="171"/>
      <c r="Q107" s="169"/>
      <c r="R107" s="187"/>
    </row>
    <row r="108" spans="1:18" ht="15" customHeight="1" x14ac:dyDescent="0.3">
      <c r="A108" s="171"/>
      <c r="B108" s="171"/>
      <c r="C108" s="107" t="s">
        <v>142</v>
      </c>
      <c r="D108" s="141" t="s">
        <v>138</v>
      </c>
      <c r="E108" s="142" t="s">
        <v>139</v>
      </c>
      <c r="F108" s="141" t="s">
        <v>140</v>
      </c>
      <c r="G108" s="17"/>
      <c r="H108" s="18"/>
      <c r="I108" s="18"/>
      <c r="J108" s="18"/>
      <c r="K108" s="18"/>
      <c r="L108" s="18"/>
      <c r="M108" s="18"/>
      <c r="N108" s="18"/>
      <c r="O108" s="18"/>
      <c r="P108" s="171"/>
      <c r="Q108" s="154"/>
      <c r="R108" s="187"/>
    </row>
    <row r="109" spans="1:18" ht="15" customHeight="1" x14ac:dyDescent="0.3">
      <c r="A109" s="171"/>
      <c r="B109" s="171"/>
      <c r="C109" s="63" t="s">
        <v>144</v>
      </c>
      <c r="D109" s="168">
        <v>0.33329999999999999</v>
      </c>
      <c r="E109" s="168">
        <v>0.66659999999999997</v>
      </c>
      <c r="F109" s="168">
        <v>1</v>
      </c>
      <c r="G109" s="17"/>
      <c r="H109" s="18"/>
      <c r="I109" s="18"/>
      <c r="J109" s="18"/>
      <c r="K109" s="18"/>
      <c r="L109" s="18"/>
      <c r="M109" s="18"/>
      <c r="N109" s="18"/>
      <c r="O109" s="18"/>
      <c r="P109" s="171"/>
      <c r="Q109" s="168">
        <v>0.66659999999999997</v>
      </c>
      <c r="R109" s="187"/>
    </row>
    <row r="110" spans="1:18" ht="305.25" customHeight="1" x14ac:dyDescent="0.3">
      <c r="A110" s="68"/>
      <c r="B110" s="169"/>
      <c r="C110" s="63"/>
      <c r="D110" s="169"/>
      <c r="E110" s="169"/>
      <c r="F110" s="169"/>
      <c r="G110" s="17"/>
      <c r="H110" s="18"/>
      <c r="I110" s="18"/>
      <c r="J110" s="18"/>
      <c r="K110" s="18"/>
      <c r="L110" s="18"/>
      <c r="M110" s="18"/>
      <c r="N110" s="18"/>
      <c r="O110" s="18"/>
      <c r="P110" s="171"/>
      <c r="Q110" s="169"/>
      <c r="R110" s="187"/>
    </row>
    <row r="111" spans="1:18" ht="15" customHeight="1" x14ac:dyDescent="0.35">
      <c r="A111" s="69"/>
      <c r="B111" s="73"/>
      <c r="C111" s="82"/>
      <c r="D111" s="83"/>
      <c r="E111" s="84"/>
      <c r="F111" s="84"/>
      <c r="G111" s="87"/>
      <c r="H111" s="88"/>
      <c r="I111" s="88"/>
      <c r="J111" s="88"/>
      <c r="K111" s="88"/>
      <c r="L111" s="88"/>
      <c r="M111" s="88"/>
      <c r="N111" s="89"/>
      <c r="O111" s="161" t="s">
        <v>145</v>
      </c>
      <c r="P111" s="171"/>
      <c r="Q111" s="157">
        <f>(Q100+Q106+Q109)/2</f>
        <v>0.99994999999999989</v>
      </c>
      <c r="R111" s="187"/>
    </row>
    <row r="112" spans="1:18" ht="15" customHeight="1" x14ac:dyDescent="0.3">
      <c r="A112" s="182" t="s">
        <v>146</v>
      </c>
      <c r="B112" s="185" t="s">
        <v>147</v>
      </c>
      <c r="C112" s="97" t="s">
        <v>148</v>
      </c>
      <c r="D112" s="143" t="s">
        <v>149</v>
      </c>
      <c r="E112" s="144" t="s">
        <v>150</v>
      </c>
      <c r="F112" s="143" t="s">
        <v>151</v>
      </c>
      <c r="G112" s="143" t="s">
        <v>152</v>
      </c>
      <c r="H112" s="20"/>
      <c r="I112" s="20"/>
      <c r="J112" s="20"/>
      <c r="K112" s="20"/>
      <c r="L112" s="20"/>
      <c r="M112" s="20"/>
      <c r="N112" s="20"/>
      <c r="O112" s="20"/>
      <c r="P112" s="171"/>
      <c r="Q112" s="156"/>
      <c r="R112" s="187"/>
    </row>
    <row r="113" spans="1:18" ht="15" customHeight="1" x14ac:dyDescent="0.3">
      <c r="A113" s="181"/>
      <c r="B113" s="171"/>
      <c r="C113" s="36" t="s">
        <v>153</v>
      </c>
      <c r="D113" s="170">
        <v>1</v>
      </c>
      <c r="E113" s="176">
        <v>0.75</v>
      </c>
      <c r="F113" s="177">
        <v>0.25</v>
      </c>
      <c r="G113" s="177">
        <v>0.5</v>
      </c>
      <c r="H113" s="20"/>
      <c r="I113" s="20"/>
      <c r="J113" s="20"/>
      <c r="K113" s="20"/>
      <c r="L113" s="20"/>
      <c r="M113" s="20"/>
      <c r="N113" s="20"/>
      <c r="O113" s="20"/>
      <c r="P113" s="171"/>
      <c r="Q113" s="172">
        <v>0.25</v>
      </c>
      <c r="R113" s="187"/>
    </row>
    <row r="114" spans="1:18" ht="206.25" customHeight="1" x14ac:dyDescent="0.3">
      <c r="A114" s="181"/>
      <c r="B114" s="171"/>
      <c r="C114" s="12"/>
      <c r="D114" s="169"/>
      <c r="E114" s="167"/>
      <c r="F114" s="169"/>
      <c r="G114" s="169"/>
      <c r="H114" s="26"/>
      <c r="I114" s="26"/>
      <c r="J114" s="26"/>
      <c r="K114" s="26"/>
      <c r="L114" s="26"/>
      <c r="M114" s="26"/>
      <c r="N114" s="26"/>
      <c r="O114" s="26"/>
      <c r="P114" s="171"/>
      <c r="Q114" s="167"/>
      <c r="R114" s="187"/>
    </row>
    <row r="115" spans="1:18" ht="15" customHeight="1" x14ac:dyDescent="0.3">
      <c r="A115" s="181"/>
      <c r="B115" s="171"/>
      <c r="C115" s="96" t="s">
        <v>154</v>
      </c>
      <c r="D115" s="137" t="s">
        <v>149</v>
      </c>
      <c r="E115" s="136" t="s">
        <v>150</v>
      </c>
      <c r="F115" s="137" t="s">
        <v>151</v>
      </c>
      <c r="G115" s="137" t="s">
        <v>152</v>
      </c>
      <c r="H115" s="20"/>
      <c r="I115" s="20"/>
      <c r="J115" s="20"/>
      <c r="K115" s="20"/>
      <c r="L115" s="20"/>
      <c r="M115" s="20"/>
      <c r="N115" s="20"/>
      <c r="O115" s="20"/>
      <c r="P115" s="171"/>
      <c r="Q115" s="151"/>
      <c r="R115" s="187"/>
    </row>
    <row r="116" spans="1:18" ht="15" customHeight="1" x14ac:dyDescent="0.3">
      <c r="A116" s="181"/>
      <c r="B116" s="171"/>
      <c r="C116" s="36" t="s">
        <v>155</v>
      </c>
      <c r="D116" s="168">
        <v>1</v>
      </c>
      <c r="E116" s="198">
        <v>0.25</v>
      </c>
      <c r="F116" s="190">
        <v>0.5</v>
      </c>
      <c r="G116" s="190">
        <v>0.75</v>
      </c>
      <c r="H116" s="20"/>
      <c r="I116" s="20"/>
      <c r="J116" s="20"/>
      <c r="K116" s="20"/>
      <c r="L116" s="20"/>
      <c r="M116" s="20"/>
      <c r="N116" s="20"/>
      <c r="O116" s="20"/>
      <c r="P116" s="171"/>
      <c r="Q116" s="172">
        <v>0.25</v>
      </c>
      <c r="R116" s="187"/>
    </row>
    <row r="117" spans="1:18" ht="205.5" customHeight="1" x14ac:dyDescent="0.3">
      <c r="A117" s="181"/>
      <c r="B117" s="171"/>
      <c r="C117" s="13"/>
      <c r="D117" s="169"/>
      <c r="E117" s="167"/>
      <c r="F117" s="169"/>
      <c r="G117" s="169"/>
      <c r="H117" s="27"/>
      <c r="I117" s="27"/>
      <c r="J117" s="27"/>
      <c r="K117" s="27"/>
      <c r="L117" s="27"/>
      <c r="M117" s="27"/>
      <c r="N117" s="27"/>
      <c r="O117" s="27"/>
      <c r="P117" s="171"/>
      <c r="Q117" s="167"/>
      <c r="R117" s="187"/>
    </row>
    <row r="118" spans="1:18" x14ac:dyDescent="0.3">
      <c r="A118" s="181"/>
      <c r="B118" s="171"/>
      <c r="C118" s="98" t="s">
        <v>156</v>
      </c>
      <c r="D118" s="121" t="s">
        <v>157</v>
      </c>
      <c r="E118" s="122" t="s">
        <v>158</v>
      </c>
      <c r="F118" s="121" t="s">
        <v>159</v>
      </c>
      <c r="G118" s="121" t="s">
        <v>160</v>
      </c>
      <c r="H118" s="121" t="s">
        <v>161</v>
      </c>
      <c r="I118" s="28"/>
      <c r="J118" s="22"/>
      <c r="K118" s="22"/>
      <c r="L118" s="22"/>
      <c r="M118" s="22"/>
      <c r="N118" s="22"/>
      <c r="O118" s="22"/>
      <c r="P118" s="171"/>
      <c r="Q118" s="153"/>
      <c r="R118" s="187"/>
    </row>
    <row r="119" spans="1:18" ht="15" customHeight="1" x14ac:dyDescent="0.3">
      <c r="A119" s="181"/>
      <c r="B119" s="171"/>
      <c r="C119" s="40" t="s">
        <v>162</v>
      </c>
      <c r="D119" s="168">
        <v>0.2</v>
      </c>
      <c r="E119" s="166">
        <v>0.4</v>
      </c>
      <c r="F119" s="168">
        <v>0.6</v>
      </c>
      <c r="G119" s="168">
        <v>0.8</v>
      </c>
      <c r="H119" s="168">
        <v>1</v>
      </c>
      <c r="I119" s="28"/>
      <c r="J119" s="22"/>
      <c r="K119" s="22"/>
      <c r="L119" s="22"/>
      <c r="M119" s="22"/>
      <c r="N119" s="22"/>
      <c r="O119" s="22"/>
      <c r="P119" s="171"/>
      <c r="Q119" s="166">
        <v>0.6</v>
      </c>
      <c r="R119" s="187"/>
    </row>
    <row r="120" spans="1:18" ht="245.25" customHeight="1" x14ac:dyDescent="0.3">
      <c r="A120" s="181"/>
      <c r="B120" s="171"/>
      <c r="C120" s="34"/>
      <c r="D120" s="169"/>
      <c r="E120" s="167"/>
      <c r="F120" s="169"/>
      <c r="G120" s="169"/>
      <c r="H120" s="169"/>
      <c r="I120" s="22"/>
      <c r="J120" s="22"/>
      <c r="K120" s="22"/>
      <c r="L120" s="22"/>
      <c r="M120" s="22"/>
      <c r="N120" s="22"/>
      <c r="O120" s="22"/>
      <c r="P120" s="171"/>
      <c r="Q120" s="167"/>
      <c r="R120" s="187"/>
    </row>
    <row r="121" spans="1:18" x14ac:dyDescent="0.3">
      <c r="A121" s="181"/>
      <c r="B121" s="171"/>
      <c r="C121" s="98" t="s">
        <v>163</v>
      </c>
      <c r="D121" s="141" t="s">
        <v>164</v>
      </c>
      <c r="E121" s="142" t="s">
        <v>165</v>
      </c>
      <c r="F121" s="145" t="s">
        <v>166</v>
      </c>
      <c r="G121" s="23"/>
      <c r="H121" s="23"/>
      <c r="I121" s="22"/>
      <c r="J121" s="22"/>
      <c r="K121" s="22"/>
      <c r="L121" s="22"/>
      <c r="M121" s="22"/>
      <c r="N121" s="22"/>
      <c r="O121" s="22"/>
      <c r="P121" s="171"/>
      <c r="Q121" s="139"/>
      <c r="R121" s="187"/>
    </row>
    <row r="122" spans="1:18" x14ac:dyDescent="0.3">
      <c r="A122" s="181"/>
      <c r="B122" s="171"/>
      <c r="C122" s="64" t="s">
        <v>167</v>
      </c>
      <c r="D122" s="168">
        <v>0.33329999999999999</v>
      </c>
      <c r="E122" s="168">
        <v>0.66659999999999997</v>
      </c>
      <c r="F122" s="168">
        <v>1</v>
      </c>
      <c r="G122" s="23"/>
      <c r="H122" s="23"/>
      <c r="I122" s="22"/>
      <c r="J122" s="22"/>
      <c r="K122" s="22"/>
      <c r="L122" s="22"/>
      <c r="M122" s="22"/>
      <c r="N122" s="22"/>
      <c r="O122" s="22"/>
      <c r="P122" s="171"/>
      <c r="Q122" s="168">
        <v>1</v>
      </c>
      <c r="R122" s="187"/>
    </row>
    <row r="123" spans="1:18" ht="336.75" customHeight="1" x14ac:dyDescent="0.3">
      <c r="A123" s="181"/>
      <c r="B123" s="171"/>
      <c r="C123" s="34"/>
      <c r="D123" s="169"/>
      <c r="E123" s="169"/>
      <c r="F123" s="169"/>
      <c r="G123" s="23"/>
      <c r="H123" s="23"/>
      <c r="I123" s="22"/>
      <c r="J123" s="22"/>
      <c r="K123" s="22"/>
      <c r="L123" s="22"/>
      <c r="M123" s="22"/>
      <c r="N123" s="22"/>
      <c r="O123" s="22"/>
      <c r="P123" s="171"/>
      <c r="Q123" s="169"/>
      <c r="R123" s="187"/>
    </row>
    <row r="124" spans="1:18" ht="15" customHeight="1" x14ac:dyDescent="0.3">
      <c r="A124" s="181"/>
      <c r="B124" s="171"/>
      <c r="C124" s="96" t="s">
        <v>168</v>
      </c>
      <c r="D124" s="137" t="s">
        <v>169</v>
      </c>
      <c r="E124" s="136" t="s">
        <v>170</v>
      </c>
      <c r="F124" s="143" t="s">
        <v>171</v>
      </c>
      <c r="G124" s="109" t="s">
        <v>172</v>
      </c>
      <c r="H124" s="109" t="s">
        <v>173</v>
      </c>
      <c r="I124" s="137" t="s">
        <v>174</v>
      </c>
      <c r="J124" s="22"/>
      <c r="K124" s="22"/>
      <c r="L124" s="22"/>
      <c r="M124" s="22"/>
      <c r="N124" s="22"/>
      <c r="O124" s="22"/>
      <c r="P124" s="171"/>
      <c r="Q124" s="153"/>
      <c r="R124" s="187"/>
    </row>
    <row r="125" spans="1:18" ht="15" customHeight="1" x14ac:dyDescent="0.3">
      <c r="A125" s="181"/>
      <c r="B125" s="171"/>
      <c r="C125" s="36" t="s">
        <v>175</v>
      </c>
      <c r="D125" s="56">
        <v>0.33329999999999999</v>
      </c>
      <c r="E125" s="52">
        <v>1</v>
      </c>
      <c r="F125" s="56">
        <v>0.83330000000000004</v>
      </c>
      <c r="G125" s="56">
        <v>0.66659999999999997</v>
      </c>
      <c r="H125" s="56">
        <v>0.49990000000000001</v>
      </c>
      <c r="I125" s="56">
        <v>0.1666</v>
      </c>
      <c r="J125" s="22"/>
      <c r="K125" s="22"/>
      <c r="L125" s="22"/>
      <c r="M125" s="22"/>
      <c r="N125" s="22"/>
      <c r="O125" s="22"/>
      <c r="P125" s="171"/>
      <c r="Q125" s="51">
        <v>0.66659999999999997</v>
      </c>
      <c r="R125" s="187"/>
    </row>
    <row r="126" spans="1:18" ht="15" customHeight="1" x14ac:dyDescent="0.3">
      <c r="A126" s="181"/>
      <c r="B126" s="171"/>
      <c r="C126" s="96" t="s">
        <v>176</v>
      </c>
      <c r="D126" s="109" t="s">
        <v>177</v>
      </c>
      <c r="E126" s="110" t="s">
        <v>178</v>
      </c>
      <c r="F126" s="109" t="s">
        <v>179</v>
      </c>
      <c r="G126" s="29"/>
      <c r="H126" s="22"/>
      <c r="I126" s="22"/>
      <c r="J126" s="22"/>
      <c r="K126" s="22"/>
      <c r="L126" s="22"/>
      <c r="M126" s="22"/>
      <c r="N126" s="22"/>
      <c r="O126" s="22"/>
      <c r="P126" s="171"/>
      <c r="Q126" s="153"/>
      <c r="R126" s="187"/>
    </row>
    <row r="127" spans="1:18" ht="15" customHeight="1" x14ac:dyDescent="0.3">
      <c r="A127" s="181"/>
      <c r="B127" s="171"/>
      <c r="C127" s="32" t="s">
        <v>180</v>
      </c>
      <c r="D127" s="1">
        <v>0.33329999999999999</v>
      </c>
      <c r="E127" s="49">
        <v>0.66659999999999997</v>
      </c>
      <c r="F127" s="1">
        <v>1</v>
      </c>
      <c r="G127" s="29"/>
      <c r="H127" s="22"/>
      <c r="I127" s="22"/>
      <c r="J127" s="22"/>
      <c r="K127" s="22"/>
      <c r="L127" s="22"/>
      <c r="M127" s="22"/>
      <c r="N127" s="22"/>
      <c r="O127" s="22"/>
      <c r="P127" s="171"/>
      <c r="Q127" s="52">
        <v>0.33329999999999999</v>
      </c>
      <c r="R127" s="187"/>
    </row>
    <row r="128" spans="1:18" ht="15" customHeight="1" x14ac:dyDescent="0.3">
      <c r="A128" s="181"/>
      <c r="B128" s="171"/>
      <c r="C128" s="105" t="s">
        <v>181</v>
      </c>
      <c r="D128" s="146" t="s">
        <v>182</v>
      </c>
      <c r="E128" s="147" t="s">
        <v>183</v>
      </c>
      <c r="F128" s="146" t="s">
        <v>184</v>
      </c>
      <c r="G128" s="29"/>
      <c r="H128" s="22"/>
      <c r="I128" s="22"/>
      <c r="J128" s="22"/>
      <c r="K128" s="22"/>
      <c r="L128" s="22"/>
      <c r="M128" s="22"/>
      <c r="N128" s="22"/>
      <c r="O128" s="22"/>
      <c r="P128" s="171"/>
      <c r="Q128" s="153"/>
      <c r="R128" s="187"/>
    </row>
    <row r="129" spans="1:18" ht="15" customHeight="1" x14ac:dyDescent="0.3">
      <c r="A129" s="181"/>
      <c r="B129" s="171"/>
      <c r="C129" s="32" t="s">
        <v>185</v>
      </c>
      <c r="D129" s="1">
        <v>0.33329999999999999</v>
      </c>
      <c r="E129" s="49">
        <v>0.66659999999999997</v>
      </c>
      <c r="F129" s="1">
        <v>1</v>
      </c>
      <c r="G129" s="29"/>
      <c r="H129" s="22"/>
      <c r="I129" s="22"/>
      <c r="J129" s="22"/>
      <c r="K129" s="22"/>
      <c r="L129" s="22"/>
      <c r="M129" s="22"/>
      <c r="N129" s="22"/>
      <c r="O129" s="22"/>
      <c r="P129" s="171"/>
      <c r="Q129" s="52">
        <v>0.66659999999999997</v>
      </c>
      <c r="R129" s="187"/>
    </row>
    <row r="130" spans="1:18" ht="15" customHeight="1" x14ac:dyDescent="0.3">
      <c r="A130" s="181"/>
      <c r="B130" s="171"/>
      <c r="C130" s="105" t="s">
        <v>186</v>
      </c>
      <c r="D130" s="146" t="s">
        <v>187</v>
      </c>
      <c r="E130" s="146" t="s">
        <v>188</v>
      </c>
      <c r="F130" s="146" t="s">
        <v>189</v>
      </c>
      <c r="G130" s="29"/>
      <c r="H130" s="22"/>
      <c r="I130" s="22"/>
      <c r="J130" s="22"/>
      <c r="K130" s="22"/>
      <c r="L130" s="22"/>
      <c r="M130" s="22"/>
      <c r="N130" s="22"/>
      <c r="O130" s="22"/>
      <c r="P130" s="171"/>
      <c r="Q130" s="153"/>
      <c r="R130" s="187"/>
    </row>
    <row r="131" spans="1:18" ht="15" customHeight="1" x14ac:dyDescent="0.3">
      <c r="A131" s="181"/>
      <c r="B131" s="171"/>
      <c r="C131" s="32" t="s">
        <v>190</v>
      </c>
      <c r="D131" s="1">
        <v>0.33329999999999999</v>
      </c>
      <c r="E131" s="49">
        <v>0.66659999999999997</v>
      </c>
      <c r="F131" s="1">
        <v>1</v>
      </c>
      <c r="G131" s="29"/>
      <c r="H131" s="22"/>
      <c r="I131" s="22"/>
      <c r="J131" s="22"/>
      <c r="K131" s="22"/>
      <c r="L131" s="22"/>
      <c r="M131" s="22"/>
      <c r="N131" s="22"/>
      <c r="O131" s="22"/>
      <c r="P131" s="171"/>
      <c r="Q131" s="52">
        <v>0.33329999999999999</v>
      </c>
      <c r="R131" s="187"/>
    </row>
    <row r="132" spans="1:18" ht="15" customHeight="1" x14ac:dyDescent="0.3">
      <c r="A132" s="181"/>
      <c r="B132" s="171"/>
      <c r="C132" s="105" t="s">
        <v>191</v>
      </c>
      <c r="D132" s="146" t="s">
        <v>192</v>
      </c>
      <c r="E132" s="146" t="s">
        <v>193</v>
      </c>
      <c r="F132" s="146" t="s">
        <v>194</v>
      </c>
      <c r="G132" s="29"/>
      <c r="H132" s="22"/>
      <c r="I132" s="22"/>
      <c r="J132" s="22"/>
      <c r="K132" s="22"/>
      <c r="L132" s="22"/>
      <c r="M132" s="22"/>
      <c r="N132" s="22"/>
      <c r="O132" s="22"/>
      <c r="P132" s="171"/>
      <c r="Q132" s="153"/>
      <c r="R132" s="187"/>
    </row>
    <row r="133" spans="1:18" ht="15" customHeight="1" x14ac:dyDescent="0.3">
      <c r="A133" s="181"/>
      <c r="B133" s="171"/>
      <c r="C133" s="32" t="s">
        <v>195</v>
      </c>
      <c r="D133" s="1">
        <v>0.33329999999999999</v>
      </c>
      <c r="E133" s="49">
        <v>0.66659999999999997</v>
      </c>
      <c r="F133" s="1">
        <v>1</v>
      </c>
      <c r="G133" s="29"/>
      <c r="H133" s="22"/>
      <c r="I133" s="22"/>
      <c r="J133" s="22"/>
      <c r="K133" s="22"/>
      <c r="L133" s="22"/>
      <c r="M133" s="22"/>
      <c r="N133" s="22"/>
      <c r="O133" s="22"/>
      <c r="P133" s="171"/>
      <c r="Q133" s="52">
        <v>0.66659999999999997</v>
      </c>
      <c r="R133" s="187"/>
    </row>
    <row r="134" spans="1:18" ht="15" customHeight="1" x14ac:dyDescent="0.3">
      <c r="A134" s="181"/>
      <c r="B134" s="171"/>
      <c r="C134" s="105" t="s">
        <v>196</v>
      </c>
      <c r="D134" s="146" t="s">
        <v>197</v>
      </c>
      <c r="E134" s="147" t="s">
        <v>198</v>
      </c>
      <c r="F134" s="146" t="s">
        <v>199</v>
      </c>
      <c r="G134" s="29"/>
      <c r="H134" s="22"/>
      <c r="I134" s="22"/>
      <c r="J134" s="22"/>
      <c r="K134" s="22"/>
      <c r="L134" s="22"/>
      <c r="M134" s="22"/>
      <c r="N134" s="22"/>
      <c r="O134" s="22"/>
      <c r="P134" s="171"/>
      <c r="Q134" s="153"/>
      <c r="R134" s="187"/>
    </row>
    <row r="135" spans="1:18" ht="15" customHeight="1" x14ac:dyDescent="0.3">
      <c r="A135" s="181"/>
      <c r="B135" s="171"/>
      <c r="C135" s="32" t="s">
        <v>200</v>
      </c>
      <c r="D135" s="8">
        <v>0.33329999999999999</v>
      </c>
      <c r="E135" s="51">
        <v>0.66659999999999997</v>
      </c>
      <c r="F135" s="8">
        <v>1</v>
      </c>
      <c r="G135" s="29"/>
      <c r="H135" s="22"/>
      <c r="I135" s="22"/>
      <c r="J135" s="22"/>
      <c r="K135" s="22"/>
      <c r="L135" s="22"/>
      <c r="M135" s="22"/>
      <c r="N135" s="22"/>
      <c r="O135" s="22"/>
      <c r="P135" s="171"/>
      <c r="Q135" s="52">
        <v>0.66659999999999997</v>
      </c>
      <c r="R135" s="187"/>
    </row>
    <row r="136" spans="1:18" ht="15" customHeight="1" x14ac:dyDescent="0.3">
      <c r="A136" s="181"/>
      <c r="B136" s="171"/>
      <c r="C136" s="96" t="s">
        <v>201</v>
      </c>
      <c r="D136" s="109" t="s">
        <v>202</v>
      </c>
      <c r="E136" s="110" t="s">
        <v>203</v>
      </c>
      <c r="F136" s="109" t="s">
        <v>204</v>
      </c>
      <c r="G136" s="29"/>
      <c r="H136" s="22"/>
      <c r="I136" s="22"/>
      <c r="J136" s="22"/>
      <c r="K136" s="22"/>
      <c r="L136" s="22"/>
      <c r="M136" s="22"/>
      <c r="N136" s="22"/>
      <c r="O136" s="22"/>
      <c r="P136" s="171"/>
      <c r="Q136" s="153"/>
      <c r="R136" s="187"/>
    </row>
    <row r="137" spans="1:18" ht="24.75" customHeight="1" x14ac:dyDescent="0.3">
      <c r="A137" s="181"/>
      <c r="B137" s="169"/>
      <c r="C137" s="42" t="s">
        <v>205</v>
      </c>
      <c r="D137" s="8">
        <v>0.33329999999999999</v>
      </c>
      <c r="E137" s="51">
        <v>0.66659999999999997</v>
      </c>
      <c r="F137" s="8">
        <v>1</v>
      </c>
      <c r="G137" s="29"/>
      <c r="H137" s="22"/>
      <c r="I137" s="22"/>
      <c r="J137" s="22"/>
      <c r="K137" s="22"/>
      <c r="L137" s="22"/>
      <c r="M137" s="22"/>
      <c r="N137" s="22"/>
      <c r="O137" s="22"/>
      <c r="P137" s="171"/>
      <c r="Q137" s="51">
        <v>1</v>
      </c>
      <c r="R137" s="187"/>
    </row>
    <row r="138" spans="1:18" ht="15" customHeight="1" x14ac:dyDescent="0.35">
      <c r="A138" s="70"/>
      <c r="B138" s="73"/>
      <c r="C138" s="82"/>
      <c r="D138" s="83"/>
      <c r="E138" s="84"/>
      <c r="F138" s="84"/>
      <c r="G138" s="85"/>
      <c r="H138" s="85"/>
      <c r="I138" s="85"/>
      <c r="J138" s="85"/>
      <c r="K138" s="85"/>
      <c r="L138" s="85"/>
      <c r="M138" s="85"/>
      <c r="N138" s="86"/>
      <c r="O138" s="160" t="s">
        <v>206</v>
      </c>
      <c r="P138" s="171"/>
      <c r="Q138" s="157">
        <f>(Q113+Q116+Q119+Q122+Q125+Q127+Q129+Q131+Q133+Q135+Q137)/11</f>
        <v>0.58481818181818179</v>
      </c>
      <c r="R138" s="187"/>
    </row>
    <row r="139" spans="1:18" ht="15" customHeight="1" x14ac:dyDescent="0.3">
      <c r="A139" s="180" t="s">
        <v>207</v>
      </c>
      <c r="B139" s="186" t="s">
        <v>208</v>
      </c>
      <c r="C139" s="97" t="s">
        <v>209</v>
      </c>
      <c r="D139" s="143" t="s">
        <v>210</v>
      </c>
      <c r="E139" s="144" t="s">
        <v>211</v>
      </c>
      <c r="F139" s="148" t="s">
        <v>212</v>
      </c>
      <c r="G139" s="143" t="s">
        <v>213</v>
      </c>
      <c r="H139" s="20"/>
      <c r="I139" s="20"/>
      <c r="J139" s="20"/>
      <c r="K139" s="20"/>
      <c r="L139" s="20"/>
      <c r="M139" s="20"/>
      <c r="N139" s="20"/>
      <c r="O139" s="20"/>
      <c r="P139" s="171"/>
      <c r="Q139" s="156"/>
      <c r="R139" s="187"/>
    </row>
    <row r="140" spans="1:18" ht="15" customHeight="1" x14ac:dyDescent="0.3">
      <c r="A140" s="181"/>
      <c r="B140" s="187"/>
      <c r="C140" s="36" t="s">
        <v>214</v>
      </c>
      <c r="D140" s="168">
        <v>1</v>
      </c>
      <c r="E140" s="166">
        <v>0.75</v>
      </c>
      <c r="F140" s="168">
        <v>0.5</v>
      </c>
      <c r="G140" s="168">
        <v>0.25</v>
      </c>
      <c r="H140" s="20"/>
      <c r="I140" s="20"/>
      <c r="J140" s="20"/>
      <c r="K140" s="20"/>
      <c r="L140" s="20"/>
      <c r="M140" s="20"/>
      <c r="N140" s="20"/>
      <c r="O140" s="20"/>
      <c r="P140" s="171"/>
      <c r="Q140" s="172">
        <v>0.75</v>
      </c>
      <c r="R140" s="187"/>
    </row>
    <row r="141" spans="1:18" ht="199.5" customHeight="1" x14ac:dyDescent="0.3">
      <c r="A141" s="181"/>
      <c r="B141" s="187"/>
      <c r="C141" s="12"/>
      <c r="D141" s="169"/>
      <c r="E141" s="167"/>
      <c r="F141" s="169"/>
      <c r="G141" s="169"/>
      <c r="H141" s="18"/>
      <c r="I141" s="18"/>
      <c r="J141" s="18"/>
      <c r="K141" s="18"/>
      <c r="L141" s="18"/>
      <c r="M141" s="18"/>
      <c r="N141" s="18"/>
      <c r="O141" s="18"/>
      <c r="P141" s="171"/>
      <c r="Q141" s="167"/>
      <c r="R141" s="187"/>
    </row>
    <row r="142" spans="1:18" ht="15" customHeight="1" x14ac:dyDescent="0.3">
      <c r="A142" s="181"/>
      <c r="B142" s="187"/>
      <c r="C142" s="96" t="s">
        <v>215</v>
      </c>
      <c r="D142" s="137" t="s">
        <v>216</v>
      </c>
      <c r="E142" s="136" t="s">
        <v>217</v>
      </c>
      <c r="F142" s="148" t="s">
        <v>218</v>
      </c>
      <c r="G142" s="137" t="s">
        <v>219</v>
      </c>
      <c r="H142" s="20"/>
      <c r="I142" s="20"/>
      <c r="J142" s="20"/>
      <c r="K142" s="20"/>
      <c r="L142" s="20"/>
      <c r="M142" s="20"/>
      <c r="N142" s="20"/>
      <c r="O142" s="20"/>
      <c r="P142" s="171"/>
      <c r="Q142" s="151"/>
      <c r="R142" s="187"/>
    </row>
    <row r="143" spans="1:18" ht="15" customHeight="1" x14ac:dyDescent="0.3">
      <c r="A143" s="181"/>
      <c r="B143" s="187"/>
      <c r="C143" s="36" t="s">
        <v>220</v>
      </c>
      <c r="D143" s="170">
        <v>0.25</v>
      </c>
      <c r="E143" s="172">
        <v>0.5</v>
      </c>
      <c r="F143" s="170">
        <v>0.75</v>
      </c>
      <c r="G143" s="170">
        <v>1</v>
      </c>
      <c r="H143" s="20"/>
      <c r="I143" s="20"/>
      <c r="J143" s="20"/>
      <c r="K143" s="20"/>
      <c r="L143" s="20"/>
      <c r="M143" s="20"/>
      <c r="N143" s="20"/>
      <c r="O143" s="20"/>
      <c r="P143" s="171"/>
      <c r="Q143" s="172">
        <v>0.75</v>
      </c>
      <c r="R143" s="187"/>
    </row>
    <row r="144" spans="1:18" ht="199.5" customHeight="1" x14ac:dyDescent="0.3">
      <c r="A144" s="181"/>
      <c r="B144" s="187"/>
      <c r="C144" s="12"/>
      <c r="D144" s="169"/>
      <c r="E144" s="167"/>
      <c r="F144" s="169"/>
      <c r="G144" s="169"/>
      <c r="H144" s="19"/>
      <c r="I144" s="19"/>
      <c r="J144" s="19"/>
      <c r="K144" s="19"/>
      <c r="L144" s="19"/>
      <c r="M144" s="19"/>
      <c r="N144" s="19"/>
      <c r="O144" s="19"/>
      <c r="P144" s="171"/>
      <c r="Q144" s="167"/>
      <c r="R144" s="187"/>
    </row>
    <row r="145" spans="1:18" ht="15" customHeight="1" x14ac:dyDescent="0.3">
      <c r="A145" s="181"/>
      <c r="B145" s="187"/>
      <c r="C145" s="96" t="s">
        <v>221</v>
      </c>
      <c r="D145" s="113" t="s">
        <v>222</v>
      </c>
      <c r="E145" s="114" t="s">
        <v>223</v>
      </c>
      <c r="F145" s="18"/>
      <c r="G145" s="18"/>
      <c r="H145" s="18"/>
      <c r="I145" s="18"/>
      <c r="J145" s="18"/>
      <c r="K145" s="18"/>
      <c r="L145" s="18"/>
      <c r="M145" s="18"/>
      <c r="N145" s="18"/>
      <c r="O145" s="18"/>
      <c r="P145" s="171"/>
      <c r="Q145" s="151"/>
      <c r="R145" s="187"/>
    </row>
    <row r="146" spans="1:18" ht="15" customHeight="1" x14ac:dyDescent="0.3">
      <c r="A146" s="181"/>
      <c r="B146" s="187"/>
      <c r="C146" s="32" t="s">
        <v>224</v>
      </c>
      <c r="D146" s="1">
        <v>0.75</v>
      </c>
      <c r="E146" s="49">
        <v>0.25</v>
      </c>
      <c r="F146" s="18"/>
      <c r="G146" s="18"/>
      <c r="H146" s="18"/>
      <c r="I146" s="18"/>
      <c r="J146" s="18"/>
      <c r="K146" s="18"/>
      <c r="L146" s="18"/>
      <c r="M146" s="18"/>
      <c r="N146" s="18"/>
      <c r="O146" s="18"/>
      <c r="P146" s="171"/>
      <c r="Q146" s="52">
        <v>0.25</v>
      </c>
      <c r="R146" s="187"/>
    </row>
    <row r="147" spans="1:18" ht="15" customHeight="1" x14ac:dyDescent="0.3">
      <c r="A147" s="181"/>
      <c r="B147" s="187"/>
      <c r="C147" s="96" t="s">
        <v>225</v>
      </c>
      <c r="D147" s="113" t="s">
        <v>226</v>
      </c>
      <c r="E147" s="114" t="s">
        <v>227</v>
      </c>
      <c r="F147" s="18"/>
      <c r="G147" s="18"/>
      <c r="H147" s="18"/>
      <c r="I147" s="18"/>
      <c r="J147" s="18"/>
      <c r="K147" s="18"/>
      <c r="L147" s="18"/>
      <c r="M147" s="18"/>
      <c r="N147" s="18"/>
      <c r="O147" s="18"/>
      <c r="P147" s="171"/>
      <c r="Q147" s="153"/>
      <c r="R147" s="187"/>
    </row>
    <row r="148" spans="1:18" ht="15" customHeight="1" x14ac:dyDescent="0.3">
      <c r="A148" s="181"/>
      <c r="B148" s="187"/>
      <c r="C148" s="32" t="s">
        <v>228</v>
      </c>
      <c r="D148" s="1">
        <v>0.25</v>
      </c>
      <c r="E148" s="49">
        <v>0.75</v>
      </c>
      <c r="F148" s="18"/>
      <c r="G148" s="18"/>
      <c r="H148" s="18"/>
      <c r="I148" s="18"/>
      <c r="J148" s="18"/>
      <c r="K148" s="18"/>
      <c r="L148" s="18"/>
      <c r="M148" s="18"/>
      <c r="N148" s="18"/>
      <c r="O148" s="18"/>
      <c r="P148" s="171"/>
      <c r="Q148" s="52">
        <v>0.25</v>
      </c>
      <c r="R148" s="187"/>
    </row>
    <row r="149" spans="1:18" ht="15" customHeight="1" x14ac:dyDescent="0.3">
      <c r="A149" s="181"/>
      <c r="B149" s="187"/>
      <c r="C149" s="105" t="s">
        <v>229</v>
      </c>
      <c r="D149" s="163" t="s">
        <v>230</v>
      </c>
      <c r="E149" s="164" t="s">
        <v>231</v>
      </c>
      <c r="F149" s="18"/>
      <c r="G149" s="18"/>
      <c r="H149" s="18"/>
      <c r="I149" s="18"/>
      <c r="J149" s="18"/>
      <c r="K149" s="18"/>
      <c r="L149" s="18"/>
      <c r="M149" s="18"/>
      <c r="N149" s="18"/>
      <c r="O149" s="18"/>
      <c r="P149" s="171"/>
      <c r="Q149" s="153"/>
      <c r="R149" s="187"/>
    </row>
    <row r="150" spans="1:18" ht="15" customHeight="1" x14ac:dyDescent="0.3">
      <c r="A150" s="181"/>
      <c r="B150" s="187"/>
      <c r="C150" s="32" t="s">
        <v>232</v>
      </c>
      <c r="D150" s="2">
        <v>0.75</v>
      </c>
      <c r="E150" s="48">
        <v>0.25</v>
      </c>
      <c r="F150" s="18"/>
      <c r="G150" s="18"/>
      <c r="H150" s="18"/>
      <c r="I150" s="18"/>
      <c r="J150" s="18"/>
      <c r="K150" s="18"/>
      <c r="L150" s="18"/>
      <c r="M150" s="18"/>
      <c r="N150" s="18"/>
      <c r="O150" s="18"/>
      <c r="P150" s="171"/>
      <c r="Q150" s="52">
        <v>0.25</v>
      </c>
      <c r="R150" s="187"/>
    </row>
    <row r="151" spans="1:18" ht="15" customHeight="1" x14ac:dyDescent="0.3">
      <c r="A151" s="181"/>
      <c r="B151" s="187"/>
      <c r="C151" s="108" t="s">
        <v>233</v>
      </c>
      <c r="D151" s="121" t="s">
        <v>234</v>
      </c>
      <c r="E151" s="122" t="s">
        <v>235</v>
      </c>
      <c r="F151" s="121" t="s">
        <v>236</v>
      </c>
      <c r="G151" s="121" t="s">
        <v>237</v>
      </c>
      <c r="H151" s="20"/>
      <c r="I151" s="20"/>
      <c r="J151" s="20"/>
      <c r="K151" s="20"/>
      <c r="L151" s="20"/>
      <c r="M151" s="20"/>
      <c r="N151" s="20"/>
      <c r="O151" s="20"/>
      <c r="P151" s="171"/>
      <c r="Q151" s="151"/>
      <c r="R151" s="187"/>
    </row>
    <row r="152" spans="1:18" ht="15" customHeight="1" x14ac:dyDescent="0.3">
      <c r="A152" s="181"/>
      <c r="B152" s="187"/>
      <c r="C152" s="41" t="s">
        <v>238</v>
      </c>
      <c r="D152" s="56">
        <v>1</v>
      </c>
      <c r="E152" s="52">
        <v>0.75</v>
      </c>
      <c r="F152" s="56">
        <v>0.5</v>
      </c>
      <c r="G152" s="56">
        <v>0.25</v>
      </c>
      <c r="H152" s="20"/>
      <c r="I152" s="20"/>
      <c r="J152" s="20"/>
      <c r="K152" s="20"/>
      <c r="L152" s="20"/>
      <c r="M152" s="20"/>
      <c r="N152" s="20"/>
      <c r="O152" s="20"/>
      <c r="P152" s="171"/>
      <c r="Q152" s="62">
        <v>1</v>
      </c>
      <c r="R152" s="187"/>
    </row>
    <row r="153" spans="1:18" ht="15" customHeight="1" x14ac:dyDescent="0.3">
      <c r="A153" s="181"/>
      <c r="B153" s="187"/>
      <c r="C153" s="96" t="s">
        <v>239</v>
      </c>
      <c r="D153" s="113" t="s">
        <v>240</v>
      </c>
      <c r="E153" s="114" t="s">
        <v>241</v>
      </c>
      <c r="F153" s="18"/>
      <c r="G153" s="18"/>
      <c r="H153" s="18"/>
      <c r="I153" s="18"/>
      <c r="J153" s="18"/>
      <c r="K153" s="18"/>
      <c r="L153" s="18"/>
      <c r="M153" s="18"/>
      <c r="N153" s="18"/>
      <c r="O153" s="18"/>
      <c r="P153" s="171"/>
      <c r="Q153" s="153"/>
      <c r="R153" s="187"/>
    </row>
    <row r="154" spans="1:18" ht="15" customHeight="1" x14ac:dyDescent="0.3">
      <c r="A154" s="181"/>
      <c r="B154" s="187"/>
      <c r="C154" s="32" t="s">
        <v>242</v>
      </c>
      <c r="D154" s="1">
        <v>0.75</v>
      </c>
      <c r="E154" s="49">
        <v>0.25</v>
      </c>
      <c r="F154" s="18"/>
      <c r="G154" s="18"/>
      <c r="H154" s="18"/>
      <c r="I154" s="18"/>
      <c r="J154" s="18"/>
      <c r="K154" s="18"/>
      <c r="L154" s="18"/>
      <c r="M154" s="18"/>
      <c r="N154" s="18"/>
      <c r="O154" s="18"/>
      <c r="P154" s="171"/>
      <c r="Q154" s="52">
        <v>0.25</v>
      </c>
      <c r="R154" s="187"/>
    </row>
    <row r="155" spans="1:18" ht="15" customHeight="1" x14ac:dyDescent="0.3">
      <c r="A155" s="181"/>
      <c r="B155" s="187"/>
      <c r="C155" s="96" t="s">
        <v>243</v>
      </c>
      <c r="D155" s="109" t="s">
        <v>244</v>
      </c>
      <c r="E155" s="110" t="s">
        <v>245</v>
      </c>
      <c r="F155" s="109" t="s">
        <v>246</v>
      </c>
      <c r="G155" s="109" t="s">
        <v>247</v>
      </c>
      <c r="H155" s="20"/>
      <c r="I155" s="20"/>
      <c r="J155" s="20"/>
      <c r="K155" s="20"/>
      <c r="L155" s="20"/>
      <c r="M155" s="20"/>
      <c r="N155" s="20"/>
      <c r="O155" s="20"/>
      <c r="P155" s="171"/>
      <c r="Q155" s="153"/>
      <c r="R155" s="187"/>
    </row>
    <row r="156" spans="1:18" ht="15" customHeight="1" x14ac:dyDescent="0.3">
      <c r="A156" s="181"/>
      <c r="B156" s="187"/>
      <c r="C156" s="43" t="s">
        <v>248</v>
      </c>
      <c r="D156" s="3">
        <v>1</v>
      </c>
      <c r="E156" s="50">
        <v>0.75</v>
      </c>
      <c r="F156" s="3">
        <v>0.5</v>
      </c>
      <c r="G156" s="3">
        <v>0.25</v>
      </c>
      <c r="H156" s="19"/>
      <c r="I156" s="19"/>
      <c r="J156" s="19"/>
      <c r="K156" s="19"/>
      <c r="L156" s="19"/>
      <c r="M156" s="19"/>
      <c r="N156" s="19"/>
      <c r="O156" s="19"/>
      <c r="P156" s="171"/>
      <c r="Q156" s="52">
        <v>1</v>
      </c>
      <c r="R156" s="187"/>
    </row>
    <row r="157" spans="1:18" ht="15" customHeight="1" x14ac:dyDescent="0.3">
      <c r="A157" s="181"/>
      <c r="B157" s="187"/>
      <c r="C157" s="96" t="s">
        <v>249</v>
      </c>
      <c r="D157" s="149" t="s">
        <v>250</v>
      </c>
      <c r="E157" s="150" t="s">
        <v>251</v>
      </c>
      <c r="F157" s="113" t="s">
        <v>252</v>
      </c>
      <c r="G157" s="18"/>
      <c r="H157" s="18"/>
      <c r="I157" s="18"/>
      <c r="J157" s="18"/>
      <c r="K157" s="18"/>
      <c r="L157" s="18"/>
      <c r="M157" s="18"/>
      <c r="N157" s="18"/>
      <c r="O157" s="18"/>
      <c r="P157" s="171"/>
      <c r="Q157" s="153"/>
      <c r="R157" s="187"/>
    </row>
    <row r="158" spans="1:18" ht="15" customHeight="1" x14ac:dyDescent="0.3">
      <c r="A158" s="181"/>
      <c r="B158" s="187"/>
      <c r="C158" s="32" t="s">
        <v>253</v>
      </c>
      <c r="D158" s="1">
        <v>0.33329999999999999</v>
      </c>
      <c r="E158" s="49">
        <v>0.66659999999999997</v>
      </c>
      <c r="F158" s="1">
        <v>1</v>
      </c>
      <c r="G158" s="18"/>
      <c r="H158" s="18"/>
      <c r="I158" s="18"/>
      <c r="J158" s="18"/>
      <c r="K158" s="18"/>
      <c r="L158" s="18"/>
      <c r="M158" s="18"/>
      <c r="N158" s="18"/>
      <c r="O158" s="18"/>
      <c r="P158" s="171"/>
      <c r="Q158" s="52">
        <v>0.66659999999999997</v>
      </c>
      <c r="R158" s="187"/>
    </row>
    <row r="159" spans="1:18" ht="15" customHeight="1" x14ac:dyDescent="0.3">
      <c r="A159" s="181"/>
      <c r="B159" s="187"/>
      <c r="C159" s="96" t="s">
        <v>254</v>
      </c>
      <c r="D159" s="109" t="s">
        <v>255</v>
      </c>
      <c r="E159" s="110" t="s">
        <v>256</v>
      </c>
      <c r="F159" s="109" t="s">
        <v>257</v>
      </c>
      <c r="G159" s="109" t="s">
        <v>258</v>
      </c>
      <c r="H159" s="20"/>
      <c r="I159" s="20"/>
      <c r="J159" s="20"/>
      <c r="K159" s="20"/>
      <c r="L159" s="20"/>
      <c r="M159" s="20"/>
      <c r="N159" s="20"/>
      <c r="O159" s="20"/>
      <c r="P159" s="171"/>
      <c r="Q159" s="151"/>
      <c r="R159" s="187"/>
    </row>
    <row r="160" spans="1:18" ht="15" customHeight="1" x14ac:dyDescent="0.3">
      <c r="A160" s="181"/>
      <c r="B160" s="187"/>
      <c r="C160" s="44" t="s">
        <v>259</v>
      </c>
      <c r="D160" s="1">
        <v>1</v>
      </c>
      <c r="E160" s="59">
        <v>0.5</v>
      </c>
      <c r="F160" s="1">
        <v>0.25</v>
      </c>
      <c r="G160" s="1">
        <v>0.75</v>
      </c>
      <c r="H160" s="18"/>
      <c r="I160" s="18"/>
      <c r="J160" s="18"/>
      <c r="K160" s="18"/>
      <c r="L160" s="18"/>
      <c r="M160" s="18"/>
      <c r="N160" s="18"/>
      <c r="O160" s="18"/>
      <c r="P160" s="171"/>
      <c r="Q160" s="52">
        <v>0.25</v>
      </c>
      <c r="R160" s="187"/>
    </row>
    <row r="161" spans="1:19" ht="15" customHeight="1" x14ac:dyDescent="0.3">
      <c r="A161" s="181"/>
      <c r="B161" s="187"/>
      <c r="C161" s="96" t="s">
        <v>260</v>
      </c>
      <c r="D161" s="109" t="s">
        <v>261</v>
      </c>
      <c r="E161" s="110" t="s">
        <v>262</v>
      </c>
      <c r="F161" s="189"/>
      <c r="G161" s="187"/>
      <c r="H161" s="22"/>
      <c r="I161" s="22"/>
      <c r="J161" s="22"/>
      <c r="K161" s="22"/>
      <c r="L161" s="22"/>
      <c r="M161" s="22"/>
      <c r="N161" s="22"/>
      <c r="O161" s="22"/>
      <c r="P161" s="171"/>
      <c r="Q161" s="153"/>
      <c r="R161" s="187"/>
    </row>
    <row r="162" spans="1:19" ht="15" customHeight="1" x14ac:dyDescent="0.3">
      <c r="A162" s="181"/>
      <c r="B162" s="187"/>
      <c r="C162" s="45" t="s">
        <v>263</v>
      </c>
      <c r="D162" s="1">
        <v>0.25</v>
      </c>
      <c r="E162" s="49">
        <v>0.75</v>
      </c>
      <c r="F162" s="187"/>
      <c r="G162" s="187"/>
      <c r="H162" s="22"/>
      <c r="I162" s="22"/>
      <c r="J162" s="22"/>
      <c r="K162" s="22"/>
      <c r="L162" s="22"/>
      <c r="M162" s="22"/>
      <c r="N162" s="22"/>
      <c r="O162" s="22"/>
      <c r="P162" s="171"/>
      <c r="Q162" s="168"/>
      <c r="R162" s="187"/>
    </row>
    <row r="163" spans="1:19" ht="15" customHeight="1" x14ac:dyDescent="0.3">
      <c r="A163" s="181"/>
      <c r="B163" s="187"/>
      <c r="C163" s="46" t="s">
        <v>264</v>
      </c>
      <c r="D163" s="60"/>
      <c r="E163" s="18"/>
      <c r="F163" s="187"/>
      <c r="G163" s="187"/>
      <c r="H163" s="22"/>
      <c r="I163" s="22"/>
      <c r="J163" s="22"/>
      <c r="K163" s="22"/>
      <c r="L163" s="22"/>
      <c r="M163" s="22"/>
      <c r="N163" s="22"/>
      <c r="O163" s="22"/>
      <c r="P163" s="171"/>
      <c r="Q163" s="171"/>
      <c r="R163" s="187"/>
    </row>
    <row r="164" spans="1:19" ht="15" customHeight="1" x14ac:dyDescent="0.3">
      <c r="A164" s="181"/>
      <c r="B164" s="187"/>
      <c r="C164" s="46" t="s">
        <v>265</v>
      </c>
      <c r="D164" s="60"/>
      <c r="E164" s="18"/>
      <c r="F164" s="187"/>
      <c r="G164" s="187"/>
      <c r="H164" s="22"/>
      <c r="I164" s="22"/>
      <c r="J164" s="22"/>
      <c r="K164" s="22"/>
      <c r="L164" s="22"/>
      <c r="M164" s="22"/>
      <c r="N164" s="22"/>
      <c r="O164" s="22"/>
      <c r="P164" s="171"/>
      <c r="Q164" s="171"/>
      <c r="R164" s="187"/>
    </row>
    <row r="165" spans="1:19" ht="15" customHeight="1" x14ac:dyDescent="0.3">
      <c r="A165" s="181"/>
      <c r="B165" s="187"/>
      <c r="C165" s="47" t="s">
        <v>266</v>
      </c>
      <c r="D165" s="61">
        <f>SUM(D163:D164)</f>
        <v>0</v>
      </c>
      <c r="E165" s="18"/>
      <c r="F165" s="187"/>
      <c r="G165" s="187"/>
      <c r="H165" s="22"/>
      <c r="I165" s="22"/>
      <c r="J165" s="22"/>
      <c r="K165" s="22"/>
      <c r="L165" s="22"/>
      <c r="M165" s="22"/>
      <c r="N165" s="22"/>
      <c r="O165" s="22"/>
      <c r="P165" s="171"/>
      <c r="Q165" s="169"/>
      <c r="R165" s="187"/>
    </row>
    <row r="166" spans="1:19" ht="15" customHeight="1" x14ac:dyDescent="0.3">
      <c r="A166" s="181"/>
      <c r="B166" s="187"/>
      <c r="C166" s="96" t="s">
        <v>267</v>
      </c>
      <c r="D166" s="109" t="s">
        <v>268</v>
      </c>
      <c r="E166" s="110" t="s">
        <v>269</v>
      </c>
      <c r="F166" s="187"/>
      <c r="G166" s="187"/>
      <c r="H166" s="22"/>
      <c r="I166" s="22"/>
      <c r="J166" s="22"/>
      <c r="K166" s="22"/>
      <c r="L166" s="22"/>
      <c r="M166" s="22"/>
      <c r="N166" s="22"/>
      <c r="O166" s="22"/>
      <c r="P166" s="171"/>
      <c r="Q166" s="153"/>
      <c r="R166" s="187"/>
    </row>
    <row r="167" spans="1:19" ht="15" customHeight="1" x14ac:dyDescent="0.3">
      <c r="A167" s="181"/>
      <c r="B167" s="187"/>
      <c r="C167" s="45" t="s">
        <v>270</v>
      </c>
      <c r="D167" s="1">
        <v>0.75</v>
      </c>
      <c r="E167" s="49">
        <v>0.25</v>
      </c>
      <c r="F167" s="187"/>
      <c r="G167" s="187"/>
      <c r="H167" s="22"/>
      <c r="I167" s="22"/>
      <c r="J167" s="22"/>
      <c r="K167" s="22"/>
      <c r="L167" s="22"/>
      <c r="M167" s="22"/>
      <c r="N167" s="22"/>
      <c r="O167" s="22"/>
      <c r="P167" s="171"/>
      <c r="Q167" s="168"/>
      <c r="R167" s="187"/>
    </row>
    <row r="168" spans="1:19" ht="15" customHeight="1" x14ac:dyDescent="0.3">
      <c r="A168" s="181"/>
      <c r="B168" s="187"/>
      <c r="C168" s="46" t="s">
        <v>271</v>
      </c>
      <c r="D168" s="60"/>
      <c r="E168" s="18"/>
      <c r="F168" s="187"/>
      <c r="G168" s="187"/>
      <c r="H168" s="22"/>
      <c r="I168" s="22"/>
      <c r="J168" s="22"/>
      <c r="K168" s="22"/>
      <c r="L168" s="22"/>
      <c r="M168" s="22"/>
      <c r="N168" s="22"/>
      <c r="O168" s="22"/>
      <c r="P168" s="171"/>
      <c r="Q168" s="171"/>
      <c r="R168" s="187"/>
    </row>
    <row r="169" spans="1:19" ht="15" customHeight="1" x14ac:dyDescent="0.3">
      <c r="A169" s="181"/>
      <c r="B169" s="187"/>
      <c r="C169" s="46" t="s">
        <v>272</v>
      </c>
      <c r="D169" s="60"/>
      <c r="E169" s="18"/>
      <c r="F169" s="187"/>
      <c r="G169" s="187"/>
      <c r="H169" s="22"/>
      <c r="I169" s="22"/>
      <c r="J169" s="22"/>
      <c r="K169" s="22"/>
      <c r="L169" s="22"/>
      <c r="M169" s="22"/>
      <c r="N169" s="22"/>
      <c r="O169" s="22"/>
      <c r="P169" s="171"/>
      <c r="Q169" s="171"/>
      <c r="R169" s="187"/>
    </row>
    <row r="170" spans="1:19" ht="15" customHeight="1" x14ac:dyDescent="0.3">
      <c r="A170" s="181"/>
      <c r="B170" s="187"/>
      <c r="C170" s="47" t="s">
        <v>273</v>
      </c>
      <c r="D170" s="61">
        <f>SUM(D168:D169)</f>
        <v>0</v>
      </c>
      <c r="E170" s="18"/>
      <c r="F170" s="187"/>
      <c r="G170" s="187"/>
      <c r="H170" s="22"/>
      <c r="I170" s="22"/>
      <c r="J170" s="22"/>
      <c r="K170" s="22"/>
      <c r="L170" s="22"/>
      <c r="M170" s="22"/>
      <c r="N170" s="22"/>
      <c r="O170" s="22"/>
      <c r="P170" s="171"/>
      <c r="Q170" s="169"/>
      <c r="R170" s="187"/>
    </row>
    <row r="171" spans="1:19" ht="15" customHeight="1" x14ac:dyDescent="0.3">
      <c r="A171" s="181"/>
      <c r="B171" s="187"/>
      <c r="C171" s="96" t="s">
        <v>274</v>
      </c>
      <c r="D171" s="113" t="s">
        <v>275</v>
      </c>
      <c r="E171" s="114" t="s">
        <v>276</v>
      </c>
      <c r="F171" s="187"/>
      <c r="G171" s="187"/>
      <c r="H171" s="22"/>
      <c r="I171" s="22"/>
      <c r="J171" s="22"/>
      <c r="K171" s="22"/>
      <c r="L171" s="22"/>
      <c r="M171" s="22"/>
      <c r="N171" s="22"/>
      <c r="O171" s="22"/>
      <c r="P171" s="171"/>
      <c r="Q171" s="153"/>
      <c r="R171" s="187"/>
    </row>
    <row r="172" spans="1:19" ht="15" customHeight="1" x14ac:dyDescent="0.3">
      <c r="A172" s="181"/>
      <c r="B172" s="187"/>
      <c r="C172" s="66" t="s">
        <v>277</v>
      </c>
      <c r="D172" s="1">
        <v>1</v>
      </c>
      <c r="E172" s="48">
        <v>1</v>
      </c>
      <c r="F172" s="187"/>
      <c r="G172" s="187"/>
      <c r="H172" s="22"/>
      <c r="I172" s="22"/>
      <c r="J172" s="22"/>
      <c r="K172" s="22"/>
      <c r="L172" s="22"/>
      <c r="M172" s="22"/>
      <c r="N172" s="22"/>
      <c r="O172" s="22"/>
      <c r="P172" s="171"/>
      <c r="Q172" s="168"/>
      <c r="R172" s="187"/>
    </row>
    <row r="173" spans="1:19" ht="350.25" customHeight="1" x14ac:dyDescent="0.3">
      <c r="A173" s="71"/>
      <c r="B173" s="187"/>
      <c r="C173" s="67"/>
      <c r="D173" s="1"/>
      <c r="E173" s="1"/>
      <c r="F173" s="22"/>
      <c r="G173" s="22"/>
      <c r="H173" s="22"/>
      <c r="I173" s="22"/>
      <c r="J173" s="22"/>
      <c r="K173" s="22"/>
      <c r="L173" s="22"/>
      <c r="M173" s="22"/>
      <c r="N173" s="22"/>
      <c r="O173" s="22"/>
      <c r="P173" s="171"/>
      <c r="Q173" s="169"/>
      <c r="R173" s="187"/>
    </row>
    <row r="174" spans="1:19" ht="15" customHeight="1" x14ac:dyDescent="0.35">
      <c r="A174" s="70"/>
      <c r="B174" s="73"/>
      <c r="C174" s="74"/>
      <c r="D174" s="74"/>
      <c r="E174" s="74"/>
      <c r="F174" s="74"/>
      <c r="G174" s="75"/>
      <c r="H174" s="75"/>
      <c r="I174" s="75"/>
      <c r="J174" s="75"/>
      <c r="K174" s="75"/>
      <c r="L174" s="75"/>
      <c r="M174" s="75"/>
      <c r="N174" s="76"/>
      <c r="O174" s="160" t="s">
        <v>278</v>
      </c>
      <c r="P174" s="171"/>
      <c r="Q174" s="157">
        <f>(Q140+Q143+Q146+Q148+Q150+Q152+Q154+Q156+Q158+Q160+Q162+Q167+Q172)/13</f>
        <v>0.41666153846153847</v>
      </c>
      <c r="R174" s="187"/>
      <c r="S174" s="165" t="s">
        <v>279</v>
      </c>
    </row>
    <row r="175" spans="1:19" ht="15.75" customHeight="1" x14ac:dyDescent="0.35">
      <c r="A175" s="72"/>
      <c r="B175" s="77"/>
      <c r="C175" s="78"/>
      <c r="D175" s="79"/>
      <c r="E175" s="79"/>
      <c r="F175" s="79"/>
      <c r="G175" s="80"/>
      <c r="H175" s="80"/>
      <c r="I175" s="80"/>
      <c r="J175" s="80"/>
      <c r="K175" s="80"/>
      <c r="L175" s="80"/>
      <c r="M175" s="80"/>
      <c r="N175" s="81"/>
      <c r="O175" s="162" t="s">
        <v>280</v>
      </c>
      <c r="P175" s="171"/>
      <c r="Q175" s="158">
        <f>(Q43+Q50+Q72+Q85+Q98+Q111+Q138+Q174)/8</f>
        <v>0.61648579836829842</v>
      </c>
      <c r="R175" s="187"/>
    </row>
    <row r="176" spans="1:19" x14ac:dyDescent="0.3">
      <c r="A176" s="7"/>
    </row>
  </sheetData>
  <mergeCells count="110">
    <mergeCell ref="A1:Q1"/>
    <mergeCell ref="Q103:Q104"/>
    <mergeCell ref="Q113:Q114"/>
    <mergeCell ref="D48:D49"/>
    <mergeCell ref="D122:D123"/>
    <mergeCell ref="E90:E91"/>
    <mergeCell ref="R1:R175"/>
    <mergeCell ref="D106:D107"/>
    <mergeCell ref="F106:F107"/>
    <mergeCell ref="E119:E120"/>
    <mergeCell ref="Q167:Q170"/>
    <mergeCell ref="Q3:Q18"/>
    <mergeCell ref="F90:F91"/>
    <mergeCell ref="M50:O50"/>
    <mergeCell ref="F52:F66"/>
    <mergeCell ref="E45:E46"/>
    <mergeCell ref="E116:E117"/>
    <mergeCell ref="E20:E35"/>
    <mergeCell ref="G45:G46"/>
    <mergeCell ref="G119:G120"/>
    <mergeCell ref="Q45:Q46"/>
    <mergeCell ref="E100:E101"/>
    <mergeCell ref="E109:E110"/>
    <mergeCell ref="Q100:Q101"/>
    <mergeCell ref="Q109:Q110"/>
    <mergeCell ref="E70:E71"/>
    <mergeCell ref="Q70:Q71"/>
    <mergeCell ref="Q48:Q49"/>
    <mergeCell ref="F3:F18"/>
    <mergeCell ref="Q140:Q141"/>
    <mergeCell ref="F87:F88"/>
    <mergeCell ref="D119:D120"/>
    <mergeCell ref="Q106:Q107"/>
    <mergeCell ref="F119:F120"/>
    <mergeCell ref="Q87:Q88"/>
    <mergeCell ref="D109:D110"/>
    <mergeCell ref="G52:G66"/>
    <mergeCell ref="F103:F104"/>
    <mergeCell ref="D70:D71"/>
    <mergeCell ref="F70:F71"/>
    <mergeCell ref="D113:D114"/>
    <mergeCell ref="F116:F117"/>
    <mergeCell ref="F20:F35"/>
    <mergeCell ref="D100:D101"/>
    <mergeCell ref="Q162:Q165"/>
    <mergeCell ref="D20:D35"/>
    <mergeCell ref="D116:D117"/>
    <mergeCell ref="D143:D144"/>
    <mergeCell ref="H119:H120"/>
    <mergeCell ref="F100:F101"/>
    <mergeCell ref="F109:F110"/>
    <mergeCell ref="B44:B49"/>
    <mergeCell ref="B86:B97"/>
    <mergeCell ref="B112:B137"/>
    <mergeCell ref="B139:B173"/>
    <mergeCell ref="B73:B84"/>
    <mergeCell ref="Q172:Q173"/>
    <mergeCell ref="E106:E107"/>
    <mergeCell ref="F161:G172"/>
    <mergeCell ref="G140:G141"/>
    <mergeCell ref="Q41:Q42"/>
    <mergeCell ref="D90:D91"/>
    <mergeCell ref="B99:B110"/>
    <mergeCell ref="G116:G117"/>
    <mergeCell ref="Q52:Q66"/>
    <mergeCell ref="C53:C66"/>
    <mergeCell ref="F113:F114"/>
    <mergeCell ref="D41:D42"/>
    <mergeCell ref="Q143:Q144"/>
    <mergeCell ref="H45:H46"/>
    <mergeCell ref="D87:D88"/>
    <mergeCell ref="C5:C18"/>
    <mergeCell ref="F122:F123"/>
    <mergeCell ref="D103:D104"/>
    <mergeCell ref="E113:E114"/>
    <mergeCell ref="Q90:Q91"/>
    <mergeCell ref="G113:G114"/>
    <mergeCell ref="G143:G144"/>
    <mergeCell ref="E41:E42"/>
    <mergeCell ref="F48:F49"/>
    <mergeCell ref="C22:C35"/>
    <mergeCell ref="Q119:Q120"/>
    <mergeCell ref="H48:H49"/>
    <mergeCell ref="Q116:Q117"/>
    <mergeCell ref="Q20:Q35"/>
    <mergeCell ref="E52:E66"/>
    <mergeCell ref="D140:D141"/>
    <mergeCell ref="E122:E123"/>
    <mergeCell ref="D52:D66"/>
    <mergeCell ref="P2:P175"/>
    <mergeCell ref="Q122:Q123"/>
    <mergeCell ref="E103:E104"/>
    <mergeCell ref="E48:E49"/>
    <mergeCell ref="G48:G49"/>
    <mergeCell ref="D3:D18"/>
    <mergeCell ref="E140:E141"/>
    <mergeCell ref="D45:D46"/>
    <mergeCell ref="F45:F46"/>
    <mergeCell ref="E87:E88"/>
    <mergeCell ref="G87:G88"/>
    <mergeCell ref="A2:A109"/>
    <mergeCell ref="A139:A172"/>
    <mergeCell ref="A112:A137"/>
    <mergeCell ref="E3:E18"/>
    <mergeCell ref="F140:F141"/>
    <mergeCell ref="F41:F42"/>
    <mergeCell ref="B2:B42"/>
    <mergeCell ref="B51:B71"/>
    <mergeCell ref="E143:E144"/>
    <mergeCell ref="F143:F144"/>
  </mergeCells>
  <dataValidations count="22">
    <dataValidation type="list" allowBlank="1" showInputMessage="1" showErrorMessage="1" sqref="Q3 Q20" xr:uid="{00000000-0002-0000-0000-000000000000}">
      <formula1>$D$3:$H$3</formula1>
    </dataValidation>
    <dataValidation type="list" allowBlank="1" showInputMessage="1" showErrorMessage="1" sqref="Q37" xr:uid="{00000000-0002-0000-0000-000001000000}">
      <formula1>$D$37:$F$37</formula1>
    </dataValidation>
    <dataValidation type="list" allowBlank="1" showInputMessage="1" showErrorMessage="1" sqref="Q39" xr:uid="{00000000-0002-0000-0000-000002000000}">
      <formula1>$D$39:$O$39</formula1>
    </dataValidation>
    <dataValidation type="list" allowBlank="1" showInputMessage="1" showErrorMessage="1" sqref="Q74" xr:uid="{00000000-0002-0000-0000-000003000000}">
      <formula1>$D$74:$F$74</formula1>
    </dataValidation>
    <dataValidation type="list" allowBlank="1" showInputMessage="1" showErrorMessage="1" sqref="Q82" xr:uid="{00000000-0002-0000-0000-000004000000}">
      <formula1>$D$82:$F$82</formula1>
    </dataValidation>
    <dataValidation type="list" allowBlank="1" showInputMessage="1" showErrorMessage="1" sqref="Q84" xr:uid="{00000000-0002-0000-0000-000005000000}">
      <formula1>$D$84:$E$84</formula1>
    </dataValidation>
    <dataValidation type="list" allowBlank="1" showInputMessage="1" showErrorMessage="1" sqref="Q97" xr:uid="{00000000-0002-0000-0000-000006000000}">
      <formula1>$D$97:$G$97</formula1>
    </dataValidation>
    <dataValidation type="list" allowBlank="1" showInputMessage="1" showErrorMessage="1" sqref="Q127:Q135" xr:uid="{00000000-0002-0000-0000-000007000000}">
      <formula1>$D$127:$F$127</formula1>
    </dataValidation>
    <dataValidation type="list" allowBlank="1" showInputMessage="1" showErrorMessage="1" sqref="Q137" xr:uid="{00000000-0002-0000-0000-000008000000}">
      <formula1>$D$137:$F$137</formula1>
    </dataValidation>
    <dataValidation type="list" allowBlank="1" showInputMessage="1" showErrorMessage="1" sqref="Q146" xr:uid="{00000000-0002-0000-0000-000009000000}">
      <formula1>$D$146:$E$146</formula1>
    </dataValidation>
    <dataValidation type="list" allowBlank="1" showInputMessage="1" showErrorMessage="1" sqref="Q148:Q150" xr:uid="{00000000-0002-0000-0000-00000A000000}">
      <formula1>$D$148:$E$148</formula1>
    </dataValidation>
    <dataValidation type="list" allowBlank="1" showInputMessage="1" showErrorMessage="1" sqref="Q154" xr:uid="{00000000-0002-0000-0000-00000B000000}">
      <formula1>$D$154:$E$154</formula1>
    </dataValidation>
    <dataValidation type="list" allowBlank="1" showInputMessage="1" showErrorMessage="1" sqref="Q156" xr:uid="{00000000-0002-0000-0000-00000C000000}">
      <formula1>$D$156:$G$156</formula1>
    </dataValidation>
    <dataValidation type="list" allowBlank="1" showInputMessage="1" showErrorMessage="1" sqref="Q158" xr:uid="{00000000-0002-0000-0000-00000D000000}">
      <formula1>$D$158:$F$158</formula1>
    </dataValidation>
    <dataValidation type="list" allowBlank="1" showInputMessage="1" showErrorMessage="1" sqref="Q160" xr:uid="{00000000-0002-0000-0000-00000E000000}">
      <formula1>$D$160:$G$160</formula1>
    </dataValidation>
    <dataValidation type="list" allowBlank="1" showInputMessage="1" showErrorMessage="1" sqref="Q162" xr:uid="{00000000-0002-0000-0000-00000F000000}">
      <formula1>$D$162:$E$162</formula1>
    </dataValidation>
    <dataValidation type="list" allowBlank="1" showInputMessage="1" showErrorMessage="1" sqref="Q167" xr:uid="{00000000-0002-0000-0000-000010000000}">
      <formula1>$D$167:$E$167</formula1>
    </dataValidation>
    <dataValidation type="list" allowBlank="1" showInputMessage="1" showErrorMessage="1" sqref="Q172" xr:uid="{00000000-0002-0000-0000-000011000000}">
      <formula1>$D$172</formula1>
    </dataValidation>
    <dataValidation type="list" allowBlank="1" showInputMessage="1" showErrorMessage="1" sqref="Q68" xr:uid="{00000000-0002-0000-0000-000012000000}">
      <formula1>$D$68:$H$68</formula1>
    </dataValidation>
    <dataValidation type="list" allowBlank="1" showInputMessage="1" showErrorMessage="1" sqref="Q67 Q79" xr:uid="{00000000-0002-0000-0000-000013000000}">
      <formula1>#REF!</formula1>
    </dataValidation>
    <dataValidation type="list" allowBlank="1" showInputMessage="1" showErrorMessage="1" sqref="Q92 Q94" xr:uid="{00000000-0002-0000-0000-000014000000}">
      <formula1>$D$91:$F$91</formula1>
    </dataValidation>
    <dataValidation type="list" allowBlank="1" showInputMessage="1" showErrorMessage="1" sqref="Q89" xr:uid="{00000000-0002-0000-0000-000015000000}">
      <formula1>$D$88:$G$88</formula1>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1"/>
  <sheetViews>
    <sheetView workbookViewId="0">
      <selection activeCell="O15" sqref="O15"/>
    </sheetView>
  </sheetViews>
  <sheetFormatPr defaultRowHeight="14.4" x14ac:dyDescent="0.3"/>
  <cols>
    <col min="1" max="1" width="10.109375" bestFit="1" customWidth="1"/>
    <col min="2" max="2" width="12" bestFit="1" customWidth="1"/>
  </cols>
  <sheetData>
    <row r="1" spans="1:1" x14ac:dyDescent="0.3">
      <c r="A1" s="11">
        <v>0.33329999999999999</v>
      </c>
    </row>
    <row r="2" spans="1:1" x14ac:dyDescent="0.3">
      <c r="A2" s="11">
        <v>0.66659999999999997</v>
      </c>
    </row>
    <row r="3" spans="1:1" x14ac:dyDescent="0.3">
      <c r="A3" s="11">
        <v>1</v>
      </c>
    </row>
    <row r="5" spans="1:1" x14ac:dyDescent="0.3">
      <c r="A5" s="11">
        <v>0.2</v>
      </c>
    </row>
    <row r="6" spans="1:1" x14ac:dyDescent="0.3">
      <c r="A6" s="11">
        <v>0.4</v>
      </c>
    </row>
    <row r="7" spans="1:1" x14ac:dyDescent="0.3">
      <c r="A7" s="11">
        <v>0.6</v>
      </c>
    </row>
    <row r="8" spans="1:1" x14ac:dyDescent="0.3">
      <c r="A8" s="11">
        <v>0.8</v>
      </c>
    </row>
    <row r="9" spans="1:1" x14ac:dyDescent="0.3">
      <c r="A9" s="11">
        <v>1</v>
      </c>
    </row>
    <row r="11" spans="1:1" x14ac:dyDescent="0.3">
      <c r="A11" s="11">
        <v>0.25</v>
      </c>
    </row>
    <row r="12" spans="1:1" x14ac:dyDescent="0.3">
      <c r="A12" s="11">
        <v>0.5</v>
      </c>
    </row>
    <row r="13" spans="1:1" x14ac:dyDescent="0.3">
      <c r="A13" s="11">
        <v>0.75</v>
      </c>
    </row>
    <row r="14" spans="1:1" x14ac:dyDescent="0.3">
      <c r="A14" s="11">
        <v>1</v>
      </c>
    </row>
    <row r="16" spans="1:1" x14ac:dyDescent="0.3">
      <c r="A16" s="11">
        <v>0.1666</v>
      </c>
    </row>
    <row r="17" spans="1:1" x14ac:dyDescent="0.3">
      <c r="A17" s="11">
        <v>0.33329999999999999</v>
      </c>
    </row>
    <row r="18" spans="1:1" x14ac:dyDescent="0.3">
      <c r="A18" s="11">
        <v>0.49990000000000001</v>
      </c>
    </row>
    <row r="19" spans="1:1" x14ac:dyDescent="0.3">
      <c r="A19" s="11">
        <v>0.66659999999999997</v>
      </c>
    </row>
    <row r="20" spans="1:1" x14ac:dyDescent="0.3">
      <c r="A20" s="11">
        <v>0.83329999999999993</v>
      </c>
    </row>
    <row r="21" spans="1:1" x14ac:dyDescent="0.3">
      <c r="A21" s="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Integratie Prognose Model</vt:lpstr>
      <vt:lpstr>Blad1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Mostert</dc:creator>
  <cp:lastModifiedBy>Sagaana Sivasundaram</cp:lastModifiedBy>
  <cp:lastPrinted>2018-09-23T18:08:40Z</cp:lastPrinted>
  <dcterms:created xsi:type="dcterms:W3CDTF">2018-05-14T18:59:35Z</dcterms:created>
  <dcterms:modified xsi:type="dcterms:W3CDTF">2026-05-11T11:26:23Z</dcterms:modified>
</cp:coreProperties>
</file>