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gif" ContentType="image/gif"/>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Integratie Prognose Model" sheetId="1" state="visible" r:id="rId1"/>
    <sheet xmlns:r="http://schemas.openxmlformats.org/officeDocument/2006/relationships" name="Blad1" sheetId="2" state="visible" r:id="rId2"/>
  </sheets>
  <definedNames/>
  <calcPr calcId="191029" fullCalcOnLoad="1"/>
</workbook>
</file>

<file path=xl/styles.xml><?xml version="1.0" encoding="utf-8"?>
<styleSheet xmlns="http://schemas.openxmlformats.org/spreadsheetml/2006/main">
  <numFmts count="0"/>
  <fonts count="21">
    <font>
      <name val="Calibri"/>
      <family val="2"/>
      <color theme="1"/>
      <sz val="11"/>
      <scheme val="minor"/>
    </font>
    <font>
      <name val="Calibri"/>
      <family val="2"/>
      <b val="1"/>
      <color theme="1"/>
      <sz val="9"/>
      <scheme val="minor"/>
    </font>
    <font>
      <name val="Calibri"/>
      <family val="2"/>
      <color theme="1"/>
      <sz val="9"/>
      <scheme val="minor"/>
    </font>
    <font>
      <name val="Calibri"/>
      <family val="2"/>
      <i val="1"/>
      <color theme="1"/>
      <sz val="8"/>
      <scheme val="minor"/>
    </font>
    <font>
      <name val="Calibri"/>
      <family val="2"/>
      <b val="1"/>
      <color theme="0"/>
      <sz val="9"/>
      <scheme val="minor"/>
    </font>
    <font>
      <name val="Calibri"/>
      <family val="2"/>
      <color theme="0"/>
      <sz val="9"/>
      <scheme val="minor"/>
    </font>
    <font>
      <name val="Calibri"/>
      <family val="2"/>
      <i val="1"/>
      <sz val="8"/>
      <scheme val="minor"/>
    </font>
    <font>
      <name val="Calibri"/>
      <family val="2"/>
      <sz val="9"/>
      <scheme val="minor"/>
    </font>
    <font>
      <name val="Calibri"/>
      <family val="2"/>
      <color theme="0" tint="-0.499984740745262"/>
      <sz val="9"/>
      <scheme val="minor"/>
    </font>
    <font>
      <name val="Calibri"/>
      <family val="2"/>
      <b val="1"/>
      <color theme="1"/>
      <sz val="11"/>
      <scheme val="minor"/>
    </font>
    <font>
      <name val="Tahoma"/>
      <family val="2"/>
      <color indexed="81"/>
      <sz val="9"/>
    </font>
    <font>
      <name val="Tahoma"/>
      <family val="2"/>
      <b val="1"/>
      <color indexed="81"/>
      <sz val="9"/>
    </font>
    <font>
      <name val="Tahoma"/>
      <family val="2"/>
      <i val="1"/>
      <color indexed="81"/>
      <sz val="9"/>
    </font>
    <font>
      <name val="Calibri"/>
      <family val="2"/>
      <b val="1"/>
      <color theme="1"/>
      <sz val="20"/>
      <scheme val="minor"/>
    </font>
    <font>
      <name val="Calibri"/>
      <family val="2"/>
      <b val="1"/>
      <color theme="1"/>
      <sz val="12"/>
      <scheme val="minor"/>
    </font>
    <font>
      <name val="Calibri"/>
      <family val="2"/>
      <b val="1"/>
      <sz val="12"/>
      <scheme val="minor"/>
    </font>
    <font>
      <name val="Calibri"/>
      <family val="2"/>
      <b val="1"/>
      <color theme="1"/>
      <sz val="8"/>
      <scheme val="minor"/>
    </font>
    <font>
      <name val="Calibri"/>
      <family val="2"/>
      <color theme="1"/>
      <sz val="8"/>
      <scheme val="minor"/>
    </font>
    <font>
      <name val="Calibri"/>
      <family val="2"/>
      <b val="1"/>
      <color theme="0"/>
      <sz val="20"/>
      <scheme val="minor"/>
    </font>
    <font>
      <name val="Tahoma"/>
      <charset val="1"/>
      <color indexed="81"/>
      <sz val="9"/>
    </font>
    <font>
      <name val="Calibri"/>
      <family val="2"/>
      <b val="1"/>
      <color theme="0"/>
      <sz val="14"/>
      <scheme val="minor"/>
    </font>
  </fonts>
  <fills count="7">
    <fill>
      <patternFill/>
    </fill>
    <fill>
      <patternFill patternType="gray125"/>
    </fill>
    <fill>
      <patternFill patternType="solid">
        <fgColor rgb="FFFFC000"/>
        <bgColor indexed="64"/>
      </patternFill>
    </fill>
    <fill>
      <patternFill patternType="solid">
        <fgColor theme="0"/>
        <bgColor indexed="64"/>
      </patternFill>
    </fill>
    <fill>
      <patternFill patternType="solid">
        <fgColor theme="0" tint="-0.499984740745262"/>
        <bgColor indexed="64"/>
      </patternFill>
    </fill>
    <fill>
      <patternFill patternType="solid">
        <fgColor theme="1"/>
        <bgColor indexed="64"/>
      </patternFill>
    </fill>
    <fill>
      <patternFill patternType="solid">
        <fgColor theme="9"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top style="thin">
        <color indexed="64"/>
      </top>
      <bottom style="thin">
        <color indexed="64"/>
      </bottom>
      <diagonal/>
    </border>
  </borders>
  <cellStyleXfs count="1">
    <xf numFmtId="0" fontId="0" fillId="0" borderId="0"/>
  </cellStyleXfs>
  <cellXfs count="222">
    <xf numFmtId="0" fontId="0" fillId="0" borderId="0" pivotButton="0" quotePrefix="0" xfId="0"/>
    <xf numFmtId="10" fontId="2" fillId="0" borderId="1" applyAlignment="1" pivotButton="0" quotePrefix="0" xfId="0">
      <alignment horizontal="center"/>
    </xf>
    <xf numFmtId="10" fontId="2" fillId="0" borderId="2" applyAlignment="1" pivotButton="0" quotePrefix="0" xfId="0">
      <alignment horizontal="center"/>
    </xf>
    <xf numFmtId="10" fontId="7" fillId="0" borderId="1" applyAlignment="1" pivotButton="0" quotePrefix="0" xfId="0">
      <alignment horizontal="center"/>
    </xf>
    <xf numFmtId="10" fontId="2" fillId="0" borderId="11" applyAlignment="1" pivotButton="0" quotePrefix="0" xfId="0">
      <alignment horizontal="center"/>
    </xf>
    <xf numFmtId="10" fontId="7" fillId="3" borderId="1" applyAlignment="1" pivotButton="0" quotePrefix="0" xfId="0">
      <alignment horizontal="center"/>
    </xf>
    <xf numFmtId="0" fontId="0" fillId="0" borderId="0" applyAlignment="1" pivotButton="0" quotePrefix="0" xfId="0">
      <alignment horizontal="center"/>
    </xf>
    <xf numFmtId="0" fontId="9" fillId="0" borderId="0" pivotButton="0" quotePrefix="0" xfId="0"/>
    <xf numFmtId="10" fontId="2" fillId="0" borderId="2" applyAlignment="1" pivotButton="0" quotePrefix="0" xfId="0">
      <alignment horizontal="center" vertical="center"/>
    </xf>
    <xf numFmtId="10" fontId="0" fillId="0" borderId="0" applyAlignment="1" pivotButton="0" quotePrefix="0" xfId="0">
      <alignment horizontal="center" vertical="center"/>
    </xf>
    <xf numFmtId="10" fontId="2" fillId="0" borderId="3" applyAlignment="1" pivotButton="0" quotePrefix="0" xfId="0">
      <alignment horizontal="center" vertical="center"/>
    </xf>
    <xf numFmtId="10" fontId="0" fillId="0" borderId="0" pivotButton="0" quotePrefix="0" xfId="0"/>
    <xf numFmtId="0" fontId="6" fillId="0" borderId="11" applyAlignment="1" pivotButton="0" quotePrefix="0" xfId="0">
      <alignment horizontal="center"/>
    </xf>
    <xf numFmtId="0" fontId="3" fillId="0" borderId="11" applyAlignment="1" pivotButton="0" quotePrefix="0" xfId="0">
      <alignment horizontal="center"/>
    </xf>
    <xf numFmtId="10" fontId="8" fillId="4" borderId="8" applyAlignment="1" pivotButton="0" quotePrefix="0" xfId="0">
      <alignment horizontal="center"/>
    </xf>
    <xf numFmtId="10" fontId="5" fillId="4" borderId="4" applyAlignment="1" pivotButton="0" quotePrefix="0" xfId="0">
      <alignment horizontal="center"/>
    </xf>
    <xf numFmtId="0" fontId="5" fillId="4" borderId="4" applyAlignment="1" pivotButton="0" quotePrefix="0" xfId="0">
      <alignment horizontal="center"/>
    </xf>
    <xf numFmtId="10" fontId="8" fillId="4" borderId="0" applyAlignment="1" pivotButton="0" quotePrefix="0" xfId="0">
      <alignment horizontal="center"/>
    </xf>
    <xf numFmtId="10" fontId="2" fillId="4" borderId="0" applyAlignment="1" pivotButton="0" quotePrefix="0" xfId="0">
      <alignment horizontal="center"/>
    </xf>
    <xf numFmtId="10" fontId="7" fillId="4" borderId="0" applyAlignment="1" pivotButton="0" quotePrefix="0" xfId="0">
      <alignment horizontal="center"/>
    </xf>
    <xf numFmtId="0" fontId="5" fillId="4" borderId="0" applyAlignment="1" pivotButton="0" quotePrefix="0" xfId="0">
      <alignment horizontal="center"/>
    </xf>
    <xf numFmtId="10" fontId="5" fillId="4" borderId="0" applyAlignment="1" pivotButton="0" quotePrefix="0" xfId="0">
      <alignment horizontal="center"/>
    </xf>
    <xf numFmtId="0" fontId="2" fillId="4" borderId="0" applyAlignment="1" pivotButton="0" quotePrefix="0" xfId="0">
      <alignment horizontal="center"/>
    </xf>
    <xf numFmtId="10" fontId="2" fillId="4" borderId="0" applyAlignment="1" pivotButton="0" quotePrefix="0" xfId="0">
      <alignment horizontal="center" vertical="center"/>
    </xf>
    <xf numFmtId="10" fontId="7" fillId="4" borderId="0" applyAlignment="1" pivotButton="0" quotePrefix="0" xfId="0">
      <alignment horizontal="center" vertical="center"/>
    </xf>
    <xf numFmtId="0" fontId="1" fillId="4" borderId="0" applyAlignment="1" pivotButton="0" quotePrefix="0" xfId="0">
      <alignment horizontal="center"/>
    </xf>
    <xf numFmtId="9" fontId="7" fillId="4" borderId="0" applyAlignment="1" pivotButton="0" quotePrefix="0" xfId="0">
      <alignment horizontal="center"/>
    </xf>
    <xf numFmtId="9" fontId="2" fillId="4" borderId="0" applyAlignment="1" pivotButton="0" quotePrefix="0" xfId="0">
      <alignment horizontal="center"/>
    </xf>
    <xf numFmtId="0" fontId="7" fillId="4" borderId="0" applyAlignment="1" pivotButton="0" quotePrefix="0" xfId="0">
      <alignment horizontal="center"/>
    </xf>
    <xf numFmtId="0" fontId="2" fillId="4" borderId="0" pivotButton="0" quotePrefix="0" xfId="0"/>
    <xf numFmtId="0" fontId="7" fillId="0" borderId="11" applyAlignment="1" pivotButton="0" quotePrefix="0" xfId="0">
      <alignment horizontal="left"/>
    </xf>
    <xf numFmtId="0" fontId="2" fillId="0" borderId="8" applyAlignment="1" pivotButton="0" quotePrefix="0" xfId="0">
      <alignment horizontal="left"/>
    </xf>
    <xf numFmtId="0" fontId="2" fillId="0" borderId="11" applyAlignment="1" pivotButton="0" quotePrefix="0" xfId="0">
      <alignment horizontal="left"/>
    </xf>
    <xf numFmtId="0" fontId="7" fillId="3" borderId="11" applyAlignment="1" pivotButton="0" quotePrefix="0" xfId="0">
      <alignment horizontal="left" wrapText="1"/>
    </xf>
    <xf numFmtId="0" fontId="3" fillId="0" borderId="11" applyAlignment="1" pivotButton="0" quotePrefix="0" xfId="0">
      <alignment horizontal="center" vertical="top" wrapText="1"/>
    </xf>
    <xf numFmtId="0" fontId="7" fillId="0" borderId="11" applyAlignment="1" pivotButton="0" quotePrefix="0" xfId="0">
      <alignment horizontal="left" vertical="top" wrapText="1"/>
    </xf>
    <xf numFmtId="0" fontId="7" fillId="3" borderId="11" applyAlignment="1" pivotButton="0" quotePrefix="0" xfId="0">
      <alignment horizontal="left"/>
    </xf>
    <xf numFmtId="0" fontId="2" fillId="0" borderId="11" pivotButton="0" quotePrefix="0" xfId="0"/>
    <xf numFmtId="0" fontId="7" fillId="3" borderId="11" pivotButton="0" quotePrefix="0" xfId="0"/>
    <xf numFmtId="0" fontId="2" fillId="0" borderId="8" pivotButton="0" quotePrefix="0" xfId="0"/>
    <xf numFmtId="0" fontId="7" fillId="3" borderId="11" applyAlignment="1" pivotButton="0" quotePrefix="0" xfId="0">
      <alignment horizontal="left" vertical="top" wrapText="1"/>
    </xf>
    <xf numFmtId="0" fontId="7" fillId="3" borderId="11" applyAlignment="1" pivotButton="0" quotePrefix="0" xfId="0">
      <alignment horizontal="left" vertical="center" wrapText="1"/>
    </xf>
    <xf numFmtId="0" fontId="2" fillId="0" borderId="8" applyAlignment="1" pivotButton="0" quotePrefix="0" xfId="0">
      <alignment horizontal="left" wrapText="1"/>
    </xf>
    <xf numFmtId="0" fontId="2" fillId="0" borderId="15" applyAlignment="1" pivotButton="0" quotePrefix="0" xfId="0">
      <alignment horizontal="left"/>
    </xf>
    <xf numFmtId="10" fontId="2" fillId="0" borderId="11" applyAlignment="1" pivotButton="0" quotePrefix="0" xfId="0">
      <alignment horizontal="left"/>
    </xf>
    <xf numFmtId="0" fontId="16" fillId="0" borderId="11" applyAlignment="1" pivotButton="0" quotePrefix="0" xfId="0">
      <alignment horizontal="left"/>
    </xf>
    <xf numFmtId="0" fontId="17" fillId="0" borderId="11" applyAlignment="1" pivotButton="0" quotePrefix="0" xfId="0">
      <alignment horizontal="left"/>
    </xf>
    <xf numFmtId="0" fontId="16" fillId="2" borderId="11" applyAlignment="1" pivotButton="0" quotePrefix="0" xfId="0">
      <alignment horizontal="left"/>
    </xf>
    <xf numFmtId="10" fontId="2" fillId="0" borderId="5" applyAlignment="1" pivotButton="0" quotePrefix="0" xfId="0">
      <alignment horizontal="center"/>
    </xf>
    <xf numFmtId="10" fontId="2" fillId="0" borderId="12" applyAlignment="1" pivotButton="0" quotePrefix="0" xfId="0">
      <alignment horizontal="center"/>
    </xf>
    <xf numFmtId="10" fontId="7" fillId="0" borderId="12" applyAlignment="1" pivotButton="0" quotePrefix="0" xfId="0">
      <alignment horizontal="center"/>
    </xf>
    <xf numFmtId="10" fontId="2" fillId="0" borderId="5" applyAlignment="1" pivotButton="0" quotePrefix="0" xfId="0">
      <alignment horizontal="center" vertical="center"/>
    </xf>
    <xf numFmtId="10" fontId="2" fillId="0" borderId="12" applyAlignment="1" pivotButton="0" quotePrefix="0" xfId="0">
      <alignment horizontal="center" vertical="center"/>
    </xf>
    <xf numFmtId="10" fontId="7" fillId="3" borderId="12" applyAlignment="1" pivotButton="0" quotePrefix="0" xfId="0">
      <alignment horizontal="center" vertical="center"/>
    </xf>
    <xf numFmtId="10" fontId="7" fillId="3" borderId="5" applyAlignment="1" pivotButton="0" quotePrefix="0" xfId="0">
      <alignment horizontal="center" vertical="center"/>
    </xf>
    <xf numFmtId="10" fontId="2" fillId="0" borderId="7" applyAlignment="1" pivotButton="0" quotePrefix="0" xfId="0">
      <alignment horizontal="center" vertical="center"/>
    </xf>
    <xf numFmtId="10" fontId="2" fillId="0" borderId="1" applyAlignment="1" pivotButton="0" quotePrefix="0" xfId="0">
      <alignment horizontal="center" vertical="center"/>
    </xf>
    <xf numFmtId="0" fontId="7" fillId="0" borderId="8" applyAlignment="1" pivotButton="0" quotePrefix="0" xfId="0">
      <alignment horizontal="left"/>
    </xf>
    <xf numFmtId="10" fontId="2" fillId="0" borderId="15" applyAlignment="1" pivotButton="0" quotePrefix="0" xfId="0">
      <alignment horizontal="center"/>
    </xf>
    <xf numFmtId="10" fontId="2" fillId="0" borderId="7" applyAlignment="1" pivotButton="0" quotePrefix="0" xfId="0">
      <alignment horizontal="center"/>
    </xf>
    <xf numFmtId="2" fontId="2" fillId="0" borderId="1" applyAlignment="1" pivotButton="0" quotePrefix="0" xfId="0">
      <alignment horizontal="center"/>
    </xf>
    <xf numFmtId="2" fontId="1" fillId="2" borderId="1" applyAlignment="1" pivotButton="0" quotePrefix="0" xfId="0">
      <alignment horizontal="center"/>
    </xf>
    <xf numFmtId="10" fontId="7" fillId="0" borderId="5" applyAlignment="1" pivotButton="0" quotePrefix="0" xfId="0">
      <alignment horizontal="center" vertical="center"/>
    </xf>
    <xf numFmtId="0" fontId="7" fillId="3" borderId="4" applyAlignment="1" pivotButton="0" quotePrefix="0" xfId="0">
      <alignment horizontal="left" vertical="center" wrapText="1"/>
    </xf>
    <xf numFmtId="0" fontId="7" fillId="3" borderId="15" applyAlignment="1" pivotButton="0" quotePrefix="0" xfId="0">
      <alignment horizontal="left" vertical="center" wrapText="1"/>
    </xf>
    <xf numFmtId="0" fontId="3" fillId="0" borderId="15" applyAlignment="1" pivotButton="0" quotePrefix="0" xfId="0">
      <alignment horizontal="center"/>
    </xf>
    <xf numFmtId="0" fontId="2" fillId="0" borderId="1" pivotButton="0" quotePrefix="0" xfId="0"/>
    <xf numFmtId="0" fontId="17" fillId="0" borderId="1" pivotButton="0" quotePrefix="0" xfId="0"/>
    <xf numFmtId="0" fontId="18" fillId="5" borderId="9" applyAlignment="1" pivotButton="0" quotePrefix="0" xfId="0">
      <alignment horizontal="center" vertical="center"/>
    </xf>
    <xf numFmtId="0" fontId="13" fillId="5" borderId="10" applyAlignment="1" pivotButton="0" quotePrefix="0" xfId="0">
      <alignment vertical="center"/>
    </xf>
    <xf numFmtId="0" fontId="18" fillId="5" borderId="0" applyAlignment="1" pivotButton="0" quotePrefix="0" xfId="0">
      <alignment vertical="center"/>
    </xf>
    <xf numFmtId="0" fontId="18" fillId="5" borderId="0" applyAlignment="1" pivotButton="0" quotePrefix="0" xfId="0">
      <alignment horizontal="center" vertical="center"/>
    </xf>
    <xf numFmtId="0" fontId="18" fillId="5" borderId="6" applyAlignment="1" pivotButton="0" quotePrefix="0" xfId="0">
      <alignment vertical="center"/>
    </xf>
    <xf numFmtId="0" fontId="2" fillId="5" borderId="0" pivotButton="0" quotePrefix="0" xfId="0"/>
    <xf numFmtId="0" fontId="2" fillId="5" borderId="4" applyAlignment="1" pivotButton="0" quotePrefix="0" xfId="0">
      <alignment horizontal="center"/>
    </xf>
    <xf numFmtId="0" fontId="1" fillId="5" borderId="4" applyAlignment="1" pivotButton="0" quotePrefix="0" xfId="0">
      <alignment horizontal="center"/>
    </xf>
    <xf numFmtId="0" fontId="1" fillId="5" borderId="5" applyAlignment="1" pivotButton="0" quotePrefix="0" xfId="0">
      <alignment horizontal="center"/>
    </xf>
    <xf numFmtId="0" fontId="2" fillId="5" borderId="6" pivotButton="0" quotePrefix="0" xfId="0"/>
    <xf numFmtId="0" fontId="2" fillId="5" borderId="6" applyAlignment="1" pivotButton="0" quotePrefix="0" xfId="0">
      <alignment horizontal="left"/>
    </xf>
    <xf numFmtId="0" fontId="2" fillId="5" borderId="6"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2" fillId="5" borderId="15" applyAlignment="1" pivotButton="0" quotePrefix="0" xfId="0">
      <alignment horizontal="left"/>
    </xf>
    <xf numFmtId="10" fontId="2" fillId="5" borderId="1" applyAlignment="1" pivotButton="0" quotePrefix="0" xfId="0">
      <alignment horizontal="center"/>
    </xf>
    <xf numFmtId="10" fontId="2" fillId="5" borderId="15" applyAlignment="1" pivotButton="0" quotePrefix="0" xfId="0">
      <alignment horizontal="center"/>
    </xf>
    <xf numFmtId="0" fontId="1" fillId="5" borderId="15" applyAlignment="1" pivotButton="0" quotePrefix="0" xfId="0">
      <alignment horizontal="center"/>
    </xf>
    <xf numFmtId="0" fontId="1" fillId="5" borderId="12" applyAlignment="1" pivotButton="0" quotePrefix="0" xfId="0">
      <alignment horizontal="center"/>
    </xf>
    <xf numFmtId="10" fontId="1" fillId="5" borderId="6" applyAlignment="1" pivotButton="0" quotePrefix="0" xfId="0">
      <alignment horizontal="center"/>
    </xf>
    <xf numFmtId="10" fontId="1" fillId="5" borderId="15" applyAlignment="1" pivotButton="0" quotePrefix="0" xfId="0">
      <alignment horizontal="center"/>
    </xf>
    <xf numFmtId="10" fontId="1" fillId="5" borderId="12" applyAlignment="1" pivotButton="0" quotePrefix="0" xfId="0">
      <alignment horizontal="center"/>
    </xf>
    <xf numFmtId="0" fontId="0" fillId="5" borderId="0" pivotButton="0" quotePrefix="0" xfId="0"/>
    <xf numFmtId="0" fontId="2" fillId="5" borderId="15" pivotButton="0" quotePrefix="0" xfId="0"/>
    <xf numFmtId="0" fontId="1" fillId="5" borderId="1" applyAlignment="1" pivotButton="0" quotePrefix="0" xfId="0">
      <alignment horizontal="center"/>
    </xf>
    <xf numFmtId="0" fontId="0" fillId="5" borderId="15" pivotButton="0" quotePrefix="0" xfId="0"/>
    <xf numFmtId="0" fontId="0" fillId="5" borderId="1" pivotButton="0" quotePrefix="0" xfId="0"/>
    <xf numFmtId="0" fontId="0" fillId="5" borderId="12" pivotButton="0" quotePrefix="0" xfId="0"/>
    <xf numFmtId="0" fontId="7" fillId="6" borderId="11" applyAlignment="1" pivotButton="0" quotePrefix="0" xfId="0">
      <alignment horizontal="left"/>
    </xf>
    <xf numFmtId="0" fontId="7" fillId="6" borderId="10" applyAlignment="1" pivotButton="0" quotePrefix="0" xfId="0">
      <alignment horizontal="left"/>
    </xf>
    <xf numFmtId="0" fontId="7" fillId="6" borderId="11" applyAlignment="1" pivotButton="0" quotePrefix="0" xfId="0">
      <alignment horizontal="left" vertical="top" wrapText="1"/>
    </xf>
    <xf numFmtId="0" fontId="7" fillId="6" borderId="10" applyAlignment="1" pivotButton="0" quotePrefix="0" xfId="0">
      <alignment horizontal="left" wrapText="1"/>
    </xf>
    <xf numFmtId="0" fontId="7" fillId="6" borderId="11" applyAlignment="1" pivotButton="0" quotePrefix="0" xfId="0">
      <alignment horizontal="left" wrapText="1"/>
    </xf>
    <xf numFmtId="0" fontId="7" fillId="6" borderId="10" pivotButton="0" quotePrefix="0" xfId="0"/>
    <xf numFmtId="0" fontId="7" fillId="6" borderId="11" pivotButton="0" quotePrefix="0" xfId="0"/>
    <xf numFmtId="0" fontId="2" fillId="6" borderId="11" pivotButton="0" quotePrefix="0" xfId="0"/>
    <xf numFmtId="0" fontId="7" fillId="6" borderId="10" applyAlignment="1" pivotButton="0" quotePrefix="0" xfId="0">
      <alignment horizontal="left" vertical="top" wrapText="1"/>
    </xf>
    <xf numFmtId="0" fontId="2" fillId="6" borderId="11" applyAlignment="1" pivotButton="0" quotePrefix="0" xfId="0">
      <alignment horizontal="left"/>
    </xf>
    <xf numFmtId="0" fontId="7" fillId="6" borderId="6" applyAlignment="1" pivotButton="0" quotePrefix="0" xfId="0">
      <alignment horizontal="left" vertical="center" wrapText="1"/>
    </xf>
    <xf numFmtId="0" fontId="7" fillId="6" borderId="15" applyAlignment="1" pivotButton="0" quotePrefix="0" xfId="0">
      <alignment horizontal="left" vertical="center" wrapText="1"/>
    </xf>
    <xf numFmtId="0" fontId="7" fillId="6" borderId="11" applyAlignment="1" pivotButton="0" quotePrefix="0" xfId="0">
      <alignment horizontal="left" vertical="center" wrapText="1"/>
    </xf>
    <xf numFmtId="0" fontId="7" fillId="6" borderId="1" applyAlignment="1" pivotButton="0" quotePrefix="0" xfId="0">
      <alignment horizontal="center"/>
    </xf>
    <xf numFmtId="0" fontId="7" fillId="6" borderId="12" applyAlignment="1" pivotButton="0" quotePrefix="0" xfId="0">
      <alignment horizontal="center"/>
    </xf>
    <xf numFmtId="10" fontId="7" fillId="6" borderId="3" applyAlignment="1" pivotButton="0" quotePrefix="0" xfId="0">
      <alignment horizontal="center"/>
    </xf>
    <xf numFmtId="10" fontId="7" fillId="6" borderId="7" applyAlignment="1" pivotButton="0" quotePrefix="0" xfId="0">
      <alignment horizontal="center"/>
    </xf>
    <xf numFmtId="10" fontId="7" fillId="6" borderId="1" applyAlignment="1" pivotButton="0" quotePrefix="0" xfId="0">
      <alignment horizontal="center"/>
    </xf>
    <xf numFmtId="10" fontId="7" fillId="6" borderId="12" applyAlignment="1" pivotButton="0" quotePrefix="0" xfId="0">
      <alignment horizontal="center"/>
    </xf>
    <xf numFmtId="10" fontId="7" fillId="6" borderId="11" applyAlignment="1" pivotButton="0" quotePrefix="0" xfId="0">
      <alignment horizontal="center"/>
    </xf>
    <xf numFmtId="10" fontId="7" fillId="6" borderId="2" applyAlignment="1" pivotButton="0" quotePrefix="0" xfId="0">
      <alignment horizontal="center" vertical="center"/>
    </xf>
    <xf numFmtId="10" fontId="7" fillId="6" borderId="5" applyAlignment="1" pivotButton="0" quotePrefix="0" xfId="0">
      <alignment horizontal="center" vertical="center"/>
    </xf>
    <xf numFmtId="10" fontId="7" fillId="6" borderId="14" applyAlignment="1" pivotButton="0" quotePrefix="0" xfId="0">
      <alignment horizontal="center" vertical="center"/>
    </xf>
    <xf numFmtId="10" fontId="7" fillId="6" borderId="13" applyAlignment="1" pivotButton="0" quotePrefix="0" xfId="0">
      <alignment horizontal="center" vertical="center"/>
    </xf>
    <xf numFmtId="0" fontId="7" fillId="6" borderId="14" applyAlignment="1" pivotButton="0" quotePrefix="0" xfId="0">
      <alignment horizontal="center" vertical="center"/>
    </xf>
    <xf numFmtId="0" fontId="7" fillId="6" borderId="2" applyAlignment="1" pivotButton="0" quotePrefix="0" xfId="0">
      <alignment horizontal="center" vertical="center"/>
    </xf>
    <xf numFmtId="0" fontId="7" fillId="6" borderId="5" applyAlignment="1" pivotButton="0" quotePrefix="0" xfId="0">
      <alignment horizontal="center" vertical="center"/>
    </xf>
    <xf numFmtId="0" fontId="7" fillId="6" borderId="3" applyAlignment="1" pivotButton="0" quotePrefix="0" xfId="0">
      <alignment horizontal="center" vertical="center"/>
    </xf>
    <xf numFmtId="0" fontId="7" fillId="6" borderId="7" applyAlignment="1" pivotButton="0" quotePrefix="0" xfId="0">
      <alignment horizontal="center" vertical="center"/>
    </xf>
    <xf numFmtId="0" fontId="2" fillId="6" borderId="1" applyAlignment="1" pivotButton="0" quotePrefix="0" xfId="0">
      <alignment horizontal="center"/>
    </xf>
    <xf numFmtId="10" fontId="7" fillId="6" borderId="1" applyAlignment="1" pivotButton="0" quotePrefix="0" xfId="0">
      <alignment horizontal="center" vertical="center"/>
    </xf>
    <xf numFmtId="10" fontId="7" fillId="6" borderId="12" applyAlignment="1" pivotButton="0" quotePrefix="0" xfId="0">
      <alignment horizontal="center" vertical="center"/>
    </xf>
    <xf numFmtId="10" fontId="7" fillId="6" borderId="11" applyAlignment="1" pivotButton="0" quotePrefix="0" xfId="0">
      <alignment horizontal="center" vertical="center"/>
    </xf>
    <xf numFmtId="0" fontId="2" fillId="6" borderId="1" applyAlignment="1" pivotButton="0" quotePrefix="0" xfId="0">
      <alignment horizontal="center" vertical="center"/>
    </xf>
    <xf numFmtId="10" fontId="7" fillId="6" borderId="2" applyAlignment="1" pivotButton="0" quotePrefix="0" xfId="0">
      <alignment horizontal="center"/>
    </xf>
    <xf numFmtId="10" fontId="7" fillId="6" borderId="4" applyAlignment="1" pivotButton="0" quotePrefix="0" xfId="0">
      <alignment horizontal="center"/>
    </xf>
    <xf numFmtId="0" fontId="7" fillId="6" borderId="3" applyAlignment="1" pivotButton="0" quotePrefix="0" xfId="0">
      <alignment horizontal="center"/>
    </xf>
    <xf numFmtId="0" fontId="7" fillId="6" borderId="7" applyAlignment="1" pivotButton="0" quotePrefix="0" xfId="0">
      <alignment horizontal="center"/>
    </xf>
    <xf numFmtId="0" fontId="2" fillId="6" borderId="3" applyAlignment="1" pivotButton="0" quotePrefix="0" xfId="0">
      <alignment horizontal="center"/>
    </xf>
    <xf numFmtId="16" fontId="7" fillId="6" borderId="2" applyAlignment="1" pivotButton="0" quotePrefix="0" xfId="0">
      <alignment horizontal="center"/>
    </xf>
    <xf numFmtId="0" fontId="7" fillId="6" borderId="5" applyAlignment="1" pivotButton="0" quotePrefix="0" xfId="0">
      <alignment horizontal="center"/>
    </xf>
    <xf numFmtId="0" fontId="7" fillId="6" borderId="2" applyAlignment="1" pivotButton="0" quotePrefix="0" xfId="0">
      <alignment horizontal="center"/>
    </xf>
    <xf numFmtId="10" fontId="2" fillId="6" borderId="3" applyAlignment="1" pivotButton="0" quotePrefix="0" xfId="0">
      <alignment horizontal="center" vertical="center"/>
    </xf>
    <xf numFmtId="10" fontId="2" fillId="6" borderId="7" applyAlignment="1" pivotButton="0" quotePrefix="0" xfId="0">
      <alignment horizontal="center" vertical="center"/>
    </xf>
    <xf numFmtId="0" fontId="7" fillId="6" borderId="13" applyAlignment="1" pivotButton="0" quotePrefix="0" xfId="0">
      <alignment horizontal="center" vertical="center"/>
    </xf>
    <xf numFmtId="10" fontId="2" fillId="6" borderId="2" applyAlignment="1" pivotButton="0" quotePrefix="0" xfId="0">
      <alignment horizontal="center" vertical="center"/>
    </xf>
    <xf numFmtId="10" fontId="2" fillId="6" borderId="5" applyAlignment="1" pivotButton="0" quotePrefix="0" xfId="0">
      <alignment horizontal="center" vertical="center"/>
    </xf>
    <xf numFmtId="0" fontId="7" fillId="6" borderId="14" applyAlignment="1" pivotButton="0" quotePrefix="0" xfId="0">
      <alignment horizontal="center"/>
    </xf>
    <xf numFmtId="0" fontId="7" fillId="6" borderId="13" applyAlignment="1" pivotButton="0" quotePrefix="0" xfId="0">
      <alignment horizontal="center"/>
    </xf>
    <xf numFmtId="10" fontId="2" fillId="6" borderId="1" applyAlignment="1" pivotButton="0" quotePrefix="0" xfId="0">
      <alignment horizontal="center" vertical="center"/>
    </xf>
    <xf numFmtId="10" fontId="2" fillId="6" borderId="1" applyAlignment="1" pivotButton="0" quotePrefix="0" xfId="0">
      <alignment horizontal="center"/>
    </xf>
    <xf numFmtId="10" fontId="2" fillId="6" borderId="12" applyAlignment="1" pivotButton="0" quotePrefix="0" xfId="0">
      <alignment horizontal="center"/>
    </xf>
    <xf numFmtId="0" fontId="7" fillId="6" borderId="9" applyAlignment="1" pivotButton="0" quotePrefix="0" xfId="0">
      <alignment horizontal="center"/>
    </xf>
    <xf numFmtId="49" fontId="7" fillId="6" borderId="1" applyAlignment="1" pivotButton="0" quotePrefix="0" xfId="0">
      <alignment horizontal="center"/>
    </xf>
    <xf numFmtId="49" fontId="7" fillId="6" borderId="12" applyAlignment="1" pivotButton="0" quotePrefix="0" xfId="0">
      <alignment horizontal="center"/>
    </xf>
    <xf numFmtId="10" fontId="5" fillId="6" borderId="12" applyAlignment="1" pivotButton="0" quotePrefix="0" xfId="0">
      <alignment horizontal="center" vertical="center"/>
    </xf>
    <xf numFmtId="0" fontId="5" fillId="6" borderId="12" applyAlignment="1" pivotButton="0" quotePrefix="0" xfId="0">
      <alignment horizontal="center" vertical="center"/>
    </xf>
    <xf numFmtId="10" fontId="2" fillId="6" borderId="12" applyAlignment="1" pivotButton="0" quotePrefix="0" xfId="0">
      <alignment horizontal="center" vertical="center"/>
    </xf>
    <xf numFmtId="10" fontId="1" fillId="6" borderId="12" applyAlignment="1" pivotButton="0" quotePrefix="0" xfId="0">
      <alignment horizontal="center" vertical="center"/>
    </xf>
    <xf numFmtId="10" fontId="4" fillId="6" borderId="12" applyAlignment="1" pivotButton="0" quotePrefix="0" xfId="0">
      <alignment horizontal="center" vertical="center"/>
    </xf>
    <xf numFmtId="10" fontId="5" fillId="6" borderId="7" applyAlignment="1" pivotButton="0" quotePrefix="0" xfId="0">
      <alignment horizontal="center" vertical="center"/>
    </xf>
    <xf numFmtId="10" fontId="20" fillId="5" borderId="12" applyAlignment="1" pivotButton="0" quotePrefix="0" xfId="0">
      <alignment horizontal="center" vertical="center"/>
    </xf>
    <xf numFmtId="10" fontId="20" fillId="5" borderId="7" applyAlignment="1" pivotButton="0" quotePrefix="0" xfId="0">
      <alignment horizontal="center" vertical="center"/>
    </xf>
    <xf numFmtId="0" fontId="20" fillId="5" borderId="15" applyAlignment="1" pivotButton="0" quotePrefix="0" xfId="0">
      <alignment horizontal="right"/>
    </xf>
    <xf numFmtId="0" fontId="20" fillId="5" borderId="11" applyAlignment="1" pivotButton="0" quotePrefix="0" xfId="0">
      <alignment horizontal="right"/>
    </xf>
    <xf numFmtId="10" fontId="20" fillId="5" borderId="15" applyAlignment="1" pivotButton="0" quotePrefix="0" xfId="0">
      <alignment horizontal="right"/>
    </xf>
    <xf numFmtId="0" fontId="20" fillId="5" borderId="10" applyAlignment="1" pivotButton="0" quotePrefix="0" xfId="0">
      <alignment horizontal="right"/>
    </xf>
    <xf numFmtId="10" fontId="2" fillId="6" borderId="2" applyAlignment="1" pivotButton="0" quotePrefix="0" xfId="0">
      <alignment horizontal="center"/>
    </xf>
    <xf numFmtId="10" fontId="2" fillId="6" borderId="5" applyAlignment="1" pivotButton="0" quotePrefix="0" xfId="0">
      <alignment horizontal="center"/>
    </xf>
    <xf numFmtId="0" fontId="0" fillId="0" borderId="0" applyAlignment="1" pivotButton="0" quotePrefix="0" xfId="0">
      <alignment wrapText="1"/>
    </xf>
    <xf numFmtId="0" fontId="18" fillId="5" borderId="13" applyAlignment="1" pivotButton="0" quotePrefix="0" xfId="0">
      <alignment horizontal="center" vertical="center"/>
    </xf>
    <xf numFmtId="10" fontId="2" fillId="0" borderId="1" applyAlignment="1" pivotButton="0" quotePrefix="0" xfId="0">
      <alignment horizontal="center" vertical="center"/>
    </xf>
    <xf numFmtId="0" fontId="14" fillId="6" borderId="2" applyAlignment="1" pivotButton="0" quotePrefix="0" xfId="0">
      <alignment horizontal="center" vertical="center" wrapText="1"/>
    </xf>
    <xf numFmtId="0" fontId="14" fillId="6" borderId="14" applyAlignment="1" pivotButton="0" quotePrefix="0" xfId="0">
      <alignment horizontal="center" vertical="center" wrapText="1"/>
    </xf>
    <xf numFmtId="0" fontId="15" fillId="6" borderId="11" applyAlignment="1" pivotButton="0" quotePrefix="0" xfId="0">
      <alignment horizontal="center" vertical="center"/>
    </xf>
    <xf numFmtId="0" fontId="15" fillId="6" borderId="1" applyAlignment="1" pivotButton="0" quotePrefix="0" xfId="0">
      <alignment horizontal="center" vertical="center"/>
    </xf>
    <xf numFmtId="0" fontId="2" fillId="4" borderId="0" applyAlignment="1" pivotButton="0" quotePrefix="0" xfId="0">
      <alignment horizontal="center"/>
    </xf>
    <xf numFmtId="0" fontId="15" fillId="6" borderId="2" applyAlignment="1" pivotButton="0" quotePrefix="0" xfId="0">
      <alignment horizontal="center" vertical="center"/>
    </xf>
    <xf numFmtId="0" fontId="15" fillId="6" borderId="14" applyAlignment="1" pivotButton="0" quotePrefix="0" xfId="0">
      <alignment horizontal="center" vertical="center"/>
    </xf>
    <xf numFmtId="10" fontId="7" fillId="0" borderId="1" applyAlignment="1" pivotButton="0" quotePrefix="0" xfId="0">
      <alignment horizontal="center" vertical="center"/>
    </xf>
    <xf numFmtId="10" fontId="7" fillId="0" borderId="12" applyAlignment="1" pivotButton="0" quotePrefix="0" xfId="0">
      <alignment horizontal="center" vertical="center"/>
    </xf>
    <xf numFmtId="0" fontId="18" fillId="5" borderId="5" applyAlignment="1" pivotButton="0" quotePrefix="0" xfId="0">
      <alignment horizontal="center" vertical="center"/>
    </xf>
    <xf numFmtId="9" fontId="2" fillId="0" borderId="12" applyAlignment="1" pivotButton="0" quotePrefix="0" xfId="0">
      <alignment horizontal="center" vertical="center"/>
    </xf>
    <xf numFmtId="9" fontId="7" fillId="0" borderId="1" applyAlignment="1" pivotButton="0" quotePrefix="0" xfId="0">
      <alignment horizontal="center" vertical="center"/>
    </xf>
    <xf numFmtId="0" fontId="15" fillId="6" borderId="4" applyAlignment="1" pivotButton="0" quotePrefix="0" xfId="0">
      <alignment horizontal="center" vertical="center"/>
    </xf>
    <xf numFmtId="0" fontId="15" fillId="6" borderId="0" applyAlignment="1" pivotButton="0" quotePrefix="0" xfId="0">
      <alignment horizontal="center" vertical="center"/>
    </xf>
    <xf numFmtId="10" fontId="2" fillId="0" borderId="2" applyAlignment="1" pivotButton="0" quotePrefix="0" xfId="0">
      <alignment horizontal="center" vertical="center"/>
    </xf>
    <xf numFmtId="10" fontId="2" fillId="0" borderId="3" applyAlignment="1" pivotButton="0" quotePrefix="0" xfId="0">
      <alignment horizontal="center" vertical="center"/>
    </xf>
    <xf numFmtId="9" fontId="7" fillId="0" borderId="12" applyAlignment="1" pivotButton="0" quotePrefix="0" xfId="0">
      <alignment horizontal="center" vertical="center"/>
    </xf>
    <xf numFmtId="10" fontId="2" fillId="0" borderId="5" applyAlignment="1" pivotButton="0" quotePrefix="0" xfId="0">
      <alignment horizontal="center" vertical="center"/>
    </xf>
    <xf numFmtId="10" fontId="2" fillId="0" borderId="7" applyAlignment="1" pivotButton="0" quotePrefix="0" xfId="0">
      <alignment horizontal="center" vertical="center"/>
    </xf>
    <xf numFmtId="10" fontId="2" fillId="0" borderId="12" applyAlignment="1" pivotButton="0" quotePrefix="0" xfId="0">
      <alignment horizontal="center" vertical="center"/>
    </xf>
    <xf numFmtId="0" fontId="20" fillId="5" borderId="15" applyAlignment="1" pivotButton="0" quotePrefix="0" xfId="0">
      <alignment horizontal="right"/>
    </xf>
    <xf numFmtId="0" fontId="20" fillId="5" borderId="12" applyAlignment="1" pivotButton="0" quotePrefix="0" xfId="0">
      <alignment horizontal="right"/>
    </xf>
    <xf numFmtId="0" fontId="0" fillId="5" borderId="0" applyAlignment="1" pivotButton="0" quotePrefix="0" xfId="0">
      <alignment horizontal="center"/>
    </xf>
    <xf numFmtId="0" fontId="5" fillId="5" borderId="14" applyAlignment="1" pivotButton="0" quotePrefix="0" xfId="0">
      <alignment horizontal="center"/>
    </xf>
    <xf numFmtId="10" fontId="7" fillId="0" borderId="5" applyAlignment="1" pivotButton="0" quotePrefix="0" xfId="0">
      <alignment horizontal="center" vertical="center"/>
    </xf>
    <xf numFmtId="10" fontId="7" fillId="0" borderId="7" applyAlignment="1" pivotButton="0" quotePrefix="0" xfId="0">
      <alignment horizontal="center" vertical="center"/>
    </xf>
    <xf numFmtId="10" fontId="7" fillId="0" borderId="2" applyAlignment="1" pivotButton="0" quotePrefix="0" xfId="0">
      <alignment horizontal="center" vertical="center"/>
    </xf>
    <xf numFmtId="10" fontId="7" fillId="0" borderId="14" applyAlignment="1" pivotButton="0" quotePrefix="0" xfId="0">
      <alignment horizontal="center" vertical="center"/>
    </xf>
    <xf numFmtId="10" fontId="7" fillId="0" borderId="3" applyAlignment="1" pivotButton="0" quotePrefix="0" xfId="0">
      <alignment horizontal="center" vertical="center"/>
    </xf>
    <xf numFmtId="10" fontId="2" fillId="0" borderId="14" applyAlignment="1" pivotButton="0" quotePrefix="0" xfId="0">
      <alignment horizontal="center" vertical="center"/>
    </xf>
    <xf numFmtId="0" fontId="0" fillId="5" borderId="6" applyAlignment="1" pivotButton="0" quotePrefix="0" xfId="0">
      <alignment horizontal="center"/>
    </xf>
    <xf numFmtId="0" fontId="18" fillId="5" borderId="2" applyAlignment="1" pivotButton="0" quotePrefix="0" xfId="0">
      <alignment horizontal="center" vertical="center"/>
    </xf>
    <xf numFmtId="0" fontId="18" fillId="5" borderId="14" applyAlignment="1" pivotButton="0" quotePrefix="0" xfId="0">
      <alignment horizontal="center" vertical="center"/>
    </xf>
    <xf numFmtId="0" fontId="18" fillId="5" borderId="9" applyAlignment="1" pivotButton="0" quotePrefix="0" xfId="0">
      <alignment horizontal="center" vertical="center"/>
    </xf>
    <xf numFmtId="9" fontId="2" fillId="0" borderId="1" applyAlignment="1" pivotButton="0" quotePrefix="0" xfId="0">
      <alignment horizontal="center" vertical="center"/>
    </xf>
    <xf numFmtId="0" fontId="7" fillId="0" borderId="8" applyAlignment="1" pivotButton="0" quotePrefix="0" xfId="0">
      <alignment horizontal="center"/>
    </xf>
    <xf numFmtId="0" fontId="7" fillId="0" borderId="9" applyAlignment="1" pivotButton="0" quotePrefix="0" xfId="0">
      <alignment horizontal="center"/>
    </xf>
    <xf numFmtId="0" fontId="7" fillId="0" borderId="10" applyAlignment="1" pivotButton="0" quotePrefix="0" xfId="0">
      <alignment horizontal="center"/>
    </xf>
    <xf numFmtId="10" fontId="7" fillId="0" borderId="13" applyAlignment="1" pivotButton="0" quotePrefix="0" xfId="0">
      <alignment horizontal="center" vertical="center"/>
    </xf>
    <xf numFmtId="10" fontId="2" fillId="0" borderId="13" applyAlignment="1" pivotButton="0" quotePrefix="0" xfId="0">
      <alignment horizontal="center" vertical="center"/>
    </xf>
    <xf numFmtId="0" fontId="7" fillId="0" borderId="2" applyAlignment="1" pivotButton="0" quotePrefix="0" xfId="0">
      <alignment horizontal="center" vertical="top" wrapText="1"/>
    </xf>
    <xf numFmtId="0" fontId="7" fillId="0" borderId="14" applyAlignment="1" pivotButton="0" quotePrefix="0" xfId="0">
      <alignment horizontal="center" vertical="top" wrapText="1"/>
    </xf>
    <xf numFmtId="0" fontId="7" fillId="0" borderId="3" applyAlignment="1" pivotButton="0" quotePrefix="0" xfId="0">
      <alignment horizontal="center" vertical="top" wrapText="1"/>
    </xf>
    <xf numFmtId="0" fontId="0" fillId="0" borderId="6" pivotButton="0" quotePrefix="0" xfId="0"/>
    <xf numFmtId="0" fontId="0" fillId="0" borderId="14" pivotButton="0" quotePrefix="0" xfId="0"/>
    <xf numFmtId="0" fontId="0" fillId="0" borderId="13" pivotButton="0" quotePrefix="0" xfId="0"/>
    <xf numFmtId="0" fontId="0" fillId="0" borderId="9" pivotButton="0" quotePrefix="0" xfId="0"/>
    <xf numFmtId="0" fontId="0" fillId="0" borderId="3" pivotButton="0" quotePrefix="0" xfId="0"/>
    <xf numFmtId="0" fontId="0" fillId="0" borderId="7" pivotButton="0" quotePrefix="0" xfId="0"/>
    <xf numFmtId="0" fontId="7" fillId="0" borderId="11" applyAlignment="1" pivotButton="0" quotePrefix="0" xfId="0">
      <alignment horizontal="center"/>
    </xf>
    <xf numFmtId="0" fontId="0" fillId="0" borderId="10" pivotButton="0" quotePrefix="0" xfId="0"/>
    <xf numFmtId="0" fontId="0" fillId="0" borderId="15" pivotButton="0" quotePrefix="0" xfId="0"/>
    <xf numFmtId="0" fontId="0" fillId="0" borderId="12" pivotButton="0" quotePrefix="0" xfId="0"/>
    <xf numFmtId="0" fontId="7" fillId="0" borderId="1" applyAlignment="1" pivotButton="0" quotePrefix="0" xfId="0">
      <alignment horizontal="center" vertical="top" wrapText="1"/>
    </xf>
  </cellXfs>
  <cellStyles count="1">
    <cellStyle name="Standa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Asus</author>
    <author>PC</author>
    <author>marco</author>
    <author>pc</author>
  </authors>
  <commentList>
    <comment ref="D36" authorId="0" shapeId="0">
      <text>
        <t xml:space="preserve">Persoon met een Nederlandse achtergrond 
Persoon van wie de beide ouders in Nederland zijn geboren.
</t>
      </text>
    </comment>
    <comment ref="E36" authorId="0" shapeId="0">
      <text>
        <t xml:space="preserve">Persoon met een westerse migratieachtergrond
Persoon met als migratieachtergrond een van de landen in Europa (exclusief Turkije), Noord-Amerika en Oceanië, en Indonesië en Japan. 
Op grond van hun sociaal- economische en sociaal-culturele positie worden personen met een migratieachtergrond uit Indonesië en Japan tot de westerse migratieachtergrond gerekend. Het gaat vooral om mensen die in het voormalig Nederlands-Indië zijn geboren en werknemers van Japanse bedrijven met hun gezin.
Een hiërarchie op de Nederlandse arbeidsmarkt?
Het blijkt dat personen met een niet-westerse migratieachtergrond een achterstand hebben op de arbeidsmarkt. Daarbij bestaan binnen deze zeer diverse groep grote verschillen tussen groepen met verschillende migratieachtergronden. Dit was ook in de interviewronde een terugkerend thema. Zo kwam in de gesprekken naar voren dat er qua arbeidsmarktpositie een bepaalde hiërarchie lijkt te zijn op de Nederlandse arbeidsmarkt: 
1. Personen zonder migratieachtergrond.
2. Personen met een Westerse achtergrond.
3. Personen met een Surinaamse en Antilliaanse achtergrond.
4. Personen met een Turkse en Marokkaanse achtergrond.
5. (Voormalige) vluchtelingen (bijvoorbeeld Somaliërs, Syriërs en Eritreeërs), waarbij verblijfsduur een bepalende rol speelt voor de plek in de hiërarchie. 
Om dit weer te geven, heeft Atlas voor Gemeenten (2018) de verschillende groepen in een assenstelsel (zie figuur 2.5.1) gezet met twee arbeidsmarktindicatoren. Hoewel in dit geval het aandeel vaste contracten en het mediaan uurloon (niet behandeld in dit rapport) zijn gekozen, had deze figuur waarschijnlijk ook met andere arbeidsindicatoren gemaakt kunnen worden. Hierbij moet wel opgemerkt worden dat het hier gaat om een beschrijvende figuur waarbij niet gecorrigeerd is voor overige achtergrondkenmerken.
</t>
      </text>
    </comment>
    <comment ref="F36" authorId="0" shapeId="0">
      <text>
        <t xml:space="preserve">Persoon met een niet-westerse migratieachtergrond
Persoon met als migratieachtergrond een van de landen in Afrika, Latijns-Amerika en Azië (exclusief Indonesië en Japan) of Turkije. Op grond van hun sociaal-economische en sociaal-culturele positie worden personen met een migratieachtergrond uit Indonesië en Japan tot de westerse migratieachtergrond gerekend. Het gaat vooral om mensen die in het voormalig Nederlands-Indië zijn geboren en werknemers van Japanse bedrijven met hun gezin
Een hiërarchie op de Nederlandse arbeidsmarkt?
Het blijkt dat personen met een niet-westerse migratieachtergrond een achterstand hebben op de arbeidsmarkt. Daarbij bestaan binnen deze zeer diverse groep grote verschillen tussen groepen met verschillende migratieachtergronden. Dit was ook in de interviewronde een terugkerend thema. Zo kwam in de gesprekken naar voren dat er qua arbeidsmarktpositie een bepaalde hiërarchie lijkt te zijn op de Nederlandse arbeidsmarkt: 
1. Personen zonder migratieachtergrond.
2. Personen met een Westerse achtergrond.
3. Personen met een Surinaamse en Antilliaanse achtergrond.
4. Personen met een Turkse en Marokkaanse achtergrond.
5. (Voormalige) vluchtelingen (bijvoorbeeld Somaliërs, Syriërs en Eritreeërs), waarbij verblijfsduur een bepalende rol speelt voor de plek in de hiërarchie. 
Om dit weer te geven, heeft Atlas voor Gemeenten (2018) de verschillende groepen in een assenstelsel (zie figuur 2.5.1) gezet met twee arbeidsmarktindicatoren. Hoewel in dit geval het aandeel vaste contracten en het mediaan uurloon (niet behandeld in dit rapport) zijn gekozen, had deze figuur waarschijnlijk ook met andere arbeidsindicatoren gemaakt kunnen worden. Hierbij moet wel opgemerkt worden dat het hier gaat om een beschrijvende figuur waarbij niet gecorrigeerd is voor overige achtergrondkenmerken.
</t>
      </text>
    </comment>
    <comment ref="D44" authorId="0" shapeId="0">
      <text>
        <t>Openheid
Mensen met een hoge openheid om te ervaren worden gezien als intellectueel nieuwsgierig, opmerkzaam, creatief, fantasierijk, tolerant, sociaal en nieuwsgierig (McCrae et al., 2002; Wood &amp; Robert, 2006). McCrae en Costa (1986) vonden dat openheid positief gerelateerd was aan het gebruik van effectieve coping strategieën in het omgaan met stressvolle levensgebeurtenissen. 
Werk
Whitbourne (1986) toonde aan dat openheid voor ervaring positief geassocieerd was met identiteitsflexibiliteit op de werkplek. Aangezien individuen die open staan voor ervaring tolerant en nieuwsgierig zijn wanneer ze worden geconfronteerd met nieuwe situaties, kunnen ze ook effectiever omgaan met organisatieverandering (Oreg, 2003, Costa, McCrae, &amp; Zonderman, 1987).
Openheid voor ervaring is tevens positief gecorreleerd aan werk in sociale, artistieke en ondernemende omgevingen. Bovendien is aangetoond dat openheid voor ervaring een positieve relatie heeft met trainingsvaardigheden, werkprestaties en werkzoekgedrag waarbij leren vereist is (Teixeira, Bardagi, Lassance, Magalhães, Duarte, 2012).
Zie ook: Openness to experience and job search behavior a study on the mediating effect of job search selfefficacy Psihologia Resurselor | West University of Timișoara, Romania and Alexandru Ioan Cuza University of Iași, Romania.</t>
      </text>
    </comment>
    <comment ref="E44" authorId="0" shapeId="0">
      <text>
        <t xml:space="preserve">Consciëntieusheid
Consciëntieusheid is een persoonlijkheidskenmerk dat individuen beschrijft die hard werken, volhardend, prestatiegericht zijn en een hoge motivatie hebben voor doelgericht gedrag (Bateman &amp; Crant, 1993). Consciëntieusheid staat ook bekend als een goede voorspeller in toekomstige loopbaanplanning (Prenda &amp; Lachman, 2001; Rogers, Creed &amp; Glendon, 2008). Evenzo stelt Digman (1990) dat consciëntieuze individuen de "wil om te bereiken" hebben, die in feite deze individuen aanzet tot proactieve aanpassing. Consciëntieus gedrag werd ook gevonden als een valide voorspeller van algehele beroepsbekwaamheid (bijv. Barrick &amp; Mount, 1991; Salgado, 1997). Het is ook belangrijk op te merken dat literatuur over het zoeken naar een baan (bijvoorbeeld Kanfer, Wanberg en Kantrowitz, 2001) een positieve relatie hebben gevonden tussen consciëntieusheid en zelfregulerend werkgedrag, een kortere werkloosheidsperiode en een grote kans op het ontvangen van werkaanbiedingen. 
Werk
Sollicitanten kunnen, afhankelijk van hun individuele persoonlijkheid, de arbeidsmarkt op verschillende manieren benaderen en scannen. Men kan stellen dat extraverte en/of consciëntieuze individuen bijvoorbeeld specifieke strategieën hanteren om naar een baan te zoeken. Ze kunnen een assertiever gedrag aannemen bij het benaderen van werkgevers, zich zelfverzekerder voelen, beter omgaan met stressvolle situaties zoals selectiegesprekken en mogelijk hogere scores bereiken in assessmentcentra (zie FRUYT &amp; Mervielde, 1999). Deze combinatie van kenmerken kan hun kansen op het vinden van een baan vergroten, in vergelijking met individuen met een vergelijkbare academische achtergrond of vergelijkbare beroepsloopbaan, maar met andere persoonlijkheidskenmerken. Deze interpretatie wordt ondersteund door Caldwell en Burger (1998) en Kanfer et al., (2001), wat aantoont dat de Big Five-persoonlijkheidskenmerken van invloed zijn op de voorbereiding op het zoeken naar werk. Ze vonden ook dat zowel persoonlijkheidskenmerken als voorbereidingsstrategieën gerelateerd waren aan het aantal aanbiedingen dat sollicitanten ontvingen tijdens hun zoektocht naar een baan. Verder is het ook belangrijk op te merken dat de arbeidsmarktomgeving bepaalde kenmerken belangrijker vindt dan andere, en daarom een voorkeur heeft voor individuen die deze kenmerken vertonen (Dunn et al., 1995; FRUYT &amp; Mervielde, 1999).
Consciëntieusheid is negatief gecorreleerd aan artistieke banen, maar correleert daarentegen positief met banen in ondernemende, conventionele en realistische omgevingen. Barrick &amp; Mount (1991) en Salgado (1997) toonden aan dat consciëntieusheid een valide voorspeller was algehele beroepsbekwaamheid.
</t>
      </text>
    </comment>
    <comment ref="F44" authorId="0" shapeId="0">
      <text>
        <t xml:space="preserve">Extraversie
Extraverte individuen zijn assertief, ambitieus, sociaal, expressief en tonen initiatief. Er is ook vastgesteld dat ze krachtige en effectieve coping strategieën gebruiken (McCrae et al., 1999; McCrae &amp; Costa, 1986). 
Werk
Sollicitanten kunnen, afhankelijk van hun individuele persoonlijkheid, de arbeidsmarkt op verschillende manieren benaderen en scannen. Men kan stellen dat extraverte en/of consciëntieuze individuen bijvoorbeeld specifieke strategieën hanteren om naar een baan te zoeken. Ze kunnen een assertiever gedrag aannemen bij het benaderen van werkgevers, zich zelfverzekerder voelen, beter omgaan met stressvolle situaties zoals selectiegesprekken en mogelijk hogere scores bereiken in assessmentcentra (zie FRUYT &amp; Mervielde, 1999). Deze combinatie van kenmerken kan hun kansen op het vinden van een baan vergroten, in vergelijking met individuen met een vergelijkbare academische achtergrond of vergelijkbare beroepsloopbaan, maar met andere persoonlijkheidskenmerken. Deze interpretatie wordt ondersteund door Caldwell en Burger (1998) en Kanfer et al., (2001), wat aantoont dat de Big Five-persoonlijkheidskenmerken van invloed zijn op de voorbereiding op het zoeken naar werk. Ze vonden ook dat zowel persoonlijkheidskenmerken als voorbereidingsstrategieën gerelateerd waren aan het aantal aanbiedingen dat sollicitanten ontvingen tijdens hun zoektocht naar een baan. Verder is het ook belangrijk op te merken dat de arbeidsmarktomgeving bepaalde kenmerken belangrijker vindt dan andere, en daarom een voorkeur heeft voor individuen die deze kenmerken vertonen (Dunn et al., 1995; FRUYT &amp; Mervielde, 1999).
Extraversie is een valide voorspeller voor goed functioneren in beroepen met veel sociaal contact zoals leidinggevende functies en verkoopposities (bijv. Barrick and Mount, 1991). Extraversie is een valide voorspeller voor werkgelegenheid in ondernemende omgevingen en in mindere mate in conventionele omgevingen. 
</t>
      </text>
    </comment>
    <comment ref="G44" authorId="0" shapeId="0">
      <text>
        <t xml:space="preserve">Altruïsme
Altruïstische mensen zijn sympathiek, flexibel, vertrouwend, coöperatief, tolerant en vertonen sociale conformiteit (McCrae et al., 1999). Altruïsme blijkt een significante voorspeller voor prestaties te zijn (Tett et al., 1991) gerelateerd aan trainingsvaardigheid (Salgado, 1997).
Werk
Altruïsme is negatief gecorreleerd aan het werken in banen met sociale karakteristieken. Bovendien is aangetoond dat altruïsme een positieve relatie heeft met trainingsvaardigheden, werkprestaties en werkzoekgedrag waarbij leren vereist is (Teixeira, Bardagi, Lassance, Magalhães, Duarte, 2012).
</t>
      </text>
    </comment>
    <comment ref="H44" authorId="0" shapeId="0">
      <text>
        <t xml:space="preserve">Neuroticisme | Emotionele stabiliteit
Emotionele stabiliteit wordt gebruikt om de persoonlijkheidskenmerken van zelfvertrouwen, zelfachting en degelijke psychologische aanpassing te beschrijven (McCrae &amp; Costa, 1986). Onderzoek heeft een positieve correlatie gevonden tussen emotionele stabiliteit en het gebruik van effectieve coping strategieën (bijvoorbeeld McCrae &amp; Costa, 1986), omdat emotionele stabiliteit een noodzakelijke voorwaarde is voor individuen om adequate en effectieve aanpassing te vertonen.
Werk
FRUYT &amp; Mervielde, 1999 bevonden dat emotionele stabiliteit significant gerelateerd was aan alle soorten werkomgevingen. Onderzoek wijst dan ook consequent uit dat emotionele stabiliteit hoog aangeschreven staat omwille van het vermogen zich effectief aan te passen aan veranderingen op de arbeidsmarkt in het algemeen. Individuen die laag scoren op emotionele stabiliteit, en dus hoog scoren op neuroticisme, zijn minder effectief in staat om zich aan te passen aan veranderingen op de arbeidsmarkt in het algemeen.
Verder is vastgesteld dat van de vijf persoonlijkheidsdimensies een hogere score op Neuroticisme leidt tot een significant lagere score op de werkloosheidsbeleving. Die lagere score duidt op een negatievere beleving van de werkloosheid. Hoekstra et al. (2007) linkten een hoge score op Neuroticisme aan het minder goed in staat zijn om met frustraties en stress om te gaan.
</t>
      </text>
    </comment>
    <comment ref="D47" authorId="0" shapeId="0">
      <text>
        <t xml:space="preserve">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E47" authorId="0" shapeId="0">
      <text>
        <t xml:space="preserve">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F47" authorId="0" shapeId="0">
      <text>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G47" authorId="0" shapeId="0">
      <text>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H47" authorId="0" shapeId="0">
      <text>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E51" authorId="1" shapeId="0">
      <text>
        <t xml:space="preserve">Geestelijk, met betrekking tot de geest (psyche)
</t>
      </text>
    </comment>
    <comment ref="F51" authorId="1" shapeId="0">
      <text>
        <t xml:space="preserve">Somatisch betekent letterlijk lichamelijk. Het is het tegenovergestelde van psychisch. Somatische klachten zijn dus lichamelijke klachten. Een somatisatiestoornis is een stoornis waarbij een persoon veel verschillende lichamelijke klachten heeft zonder dat hier een lichamelijke oorzaak voor wordt gevonden.
</t>
      </text>
    </comment>
    <comment ref="G51" authorId="1" shapeId="0">
      <text>
        <t>Psyche betekent geest, soma betekent lichaam. Onverwerkte gevoelens of stress kunnen zich uiten via het lichaam. Psychosomatische klachten zijn dus lichamelijke klachten die een psychische oorzaak hebben en geen lichamelijke.</t>
      </text>
    </comment>
    <comment ref="D67" authorId="2" shapeId="0">
      <text>
        <t xml:space="preserve">Arbeidsongeschiktheid
De term 'arbeidsongeschikt’ wordt in dit model gebruikt voor iemand die na een beoordeling door uwv volledig of gedeeltelijk arbeidsongeschikt is verklaard en recht heeft op een arbeidsongeschiktheidsuitkering op grond van de wao, wia, waz of Wajong. De wia is in de plaats gekomen van de wao en is een verzekering voor werknemers, de waz was een verzekering voor zelfstandigen. De wao en waz bestaan nog steeds voor personen die vóór 1 januari 2004 arbeidsongeschikt zijn geworden. De Wajong is voor jonggehandicapten die al vóór hun 18e jaar of tijdens hun studie een ziekte of beperking hebben. 
De mate van arbeidsongeschiktheid (verdiencapaciteit)
De mate van arbeidsongeschiktheid wordt niet uitgedrukt in termen van ziekte, maar van verlies aan verdiencapaciteit. Bij de wao en wia geldt dat personen volledig en duurzaam arbeidsongeschikt zijn als zij duurzaam niet meer dan 20% kunnen verdienen van het inkomen dat ze hadden op het moment dat de ziekteverzuimperiode van twee jaar inging, de overige personen met een wia- of wao-uitkering zijn gedeeltelijk arbeidsgeschikt. Vanaf 2015 wordt de toegang tot de Wajong 2015 niet meer bepaald door het verlies aan verdiencapaciteit, maar door de vraag of iemand arbeidsvermogen heeft. 
Gegevens
De gegevens over het aantal arbeidsongeschiktheidsuitkeringen en de arbeidsdeelname van deze groep zijn gebaseerd op uwv-data (zie hoofdstuk 3 bronvermelding). Arbeidsongeschikten worden daarnaast in dit bronrapport geselecteerd in het Arbeidsaanbodpanel (hoofdstuk 4 bronvermelding). Hierin is aan de respondent zelf gevraagd of hij een arbeidsongeschiktheidsuitkering ontvangt.
</t>
      </text>
    </comment>
    <comment ref="E67" authorId="2" shapeId="0">
      <text>
        <t xml:space="preserve">Arbeidsongeschiktheid
De term 'arbeidsongeschikt’ wordt in dit model gebruikt voor iemand die na een beoordeling
door uwv volledig of gedeeltelijk arbeidsongeschikt is verklaard en recht heeft op een arbeidsongeschiktheidsuitkering op grond van de wao, wia, waz of Wajong. De wia is in de plaats gekomen van de wao en is een verzekering voor werknemers, de waz was een verzekering voor zelfstandigen. De wao en waz bestaan nog steeds voor personen die vóór 1 januari 2004 arbeidsongeschikt zijn geworden. De Wajong is voor jonggehandicapten die al vóór hun 18e jaar of tijdens hun studie een ziekte of beperking hebben. 
De mate van arbeidsongeschiktheid (verdiencapaciteit)
De mate van arbeidsongeschiktheid wordt niet uitgedrukt in termen van ziekte, maar van verlies aan verdiencapaciteit. Bij de wao en wia geldt dat personen volledig en duurzaam arbeidsongeschikt zijn als zij duurzaam niet meer dan 20% kunnen verdienen van het inkomen dat ze hadden op het moment dat de ziekteverzuimperiode van twee jaar inging, de overige personen met een wia- of wao-uitkering zijn gedeeltelijk arbeidsgeschikt. Vanaf 2015 wordt de toegang tot de Wajong 2015 niet meer bepaald door het verlies aan verdiencapaciteit, maar door de vraag of iemand arbeidsvermogen heeft. 
Gegevens
De gegevens over het aantal arbeidsongeschiktheidsuitkeringen en de arbeidsdeelname van deze groep zijn gebaseerd op uwv-data (zie hoofdstuk 3 bronvermelding). Arbeidsongeschikten worden daarnaast in dit bronrapport geselecteerd in het Arbeidsaanbodpanel (hoofdstuk 4 bronvermelding). Hierin is aan de respondent zelf gevraagd of hij een arbeidsongeschiktheidsuitkering ontvangt.
</t>
      </text>
    </comment>
    <comment ref="F67" authorId="2" shapeId="0">
      <text>
        <t>Arbeidsgehandicapt
Deze term wordt gebruikt om op basis van enquêtegegevens de groep aan te duiden voor wie de
gezondheid belemmerend werkt bij het uitvoeren of verkrijgen van werk. In de Enquête beroepsbevolking (ebb) wordt in geval van een langdurige aandoening, ziekte of handicap aansluitend gevraagd of er sprake is van een belemmering voor het uitvoeren of verkrijgen van werk. Is dat volgens de respondent het geval, dan is er sprake van een arbeidshandicap en heet de persoon een arbeidsgehandicapte (hoofdstuk 4 bronvermelding). Een soortgelijke getrapte vraag wordt ook aan werknemers gesteld in de Nationale enquête arbeidsomstandigheden (hoofdstuk 2 en 5 bronvermelding). In het Arbeidsaanbodpanel wordt direct aan werkenden en niet-werkenden gevraagd of hun gezondheid het uitoefenen of verkrijgen van werk belemmert (hoofdstuk 4 bronvermelding).
Achtergrondkenmerken
Daarbij moet worden opgemerkt dat arbeidsgehandicapten ook wat betreft hun achtergrondkenmerken gemiddeld een minder gunstige positie hebben op de arbeidsmarkt: ze zijn lager opgeleid, ouder en vaak niet-westerse migrant.</t>
      </text>
    </comment>
    <comment ref="G67" authorId="2" shapeId="0">
      <text>
        <t>Personen met een minder dan goede ervaren gezondheid
De ervaren gezondheid is het oordeel dat iemand in een enquête geeft over zijn eigen gezondheid. Daarbij worden alle gezondheidsaspecten meegewogen die de persoon zelf relevant vindt. Het gaat dus niet om de feitelijke gezondheid of objectief vastgestelde beperkingen, maar om de beleving ervan. We spreken van een minder dan goede gezondheid als mensen aangeven dat zij hun gezondheidstoestand over het algemeen niet als ‘heel goed’ of ‘goed’ beleven, maar als ‘zeer slecht’, ‘slecht’ of ‘gaat wel/redelijk’ (hoofdstuk 4 bronvermelding).</t>
      </text>
    </comment>
    <comment ref="E69" authorId="0" shapeId="0">
      <text>
        <t xml:space="preserve">Empirische bevindingen
De problemen van langetermijneffecten, positieve selectie en meetproblemen werden omzeild in een goed ontworpen gerandomiseerde experimentele studie voor Zweden. In dit experiment werden meer dan 8.000 sollicitaties verstuurd naar werkgevers in verschillende economische sectoren voor verschillende beroepen met verschillende vaardigheidseisen en verschillende mate van klantcontact. Informatie over activiteiten in verschillende soorten sporten en oefeningen werd willekeurig toegevoegd aan de sollicitaties. Zoals verwacht, constateert de studie dat werkgevers rekening houden met dergelijke activiteiten bij het beslissen wie men uitnodigt voor een sollicitatiegesprek. Een en ander omdat deelname aan sport en lichaamsbeweging informatie over anders niet-waarneembare vaardigheden bevat. De effecten zijn echter niet enorm. Het vermelden van sport als activiteit tijdens sollicitaties verhoogt de kans om uitgenodigd te worden op een sollicitatiegesprek met slechts twee procent. 
Een ander onderdeel van de literatuur over lichaamsbeweging en inkomen richt zich op de korte- en langetermijneffecten van de deelname van volwassenen aan sport en bewegen op hun huidige inkomsten. Analyse van gegevens van de GSOEP, een studie vindt dat mannen die minstens één keer per week sport beoefenen 5% meer verdienen dan mannen die dat niet doen. De studie kijkt ook naar de impact van jeugdsporten op de huidige inkomsten en vindt dat vrouwen die op de leeftijd van 15 jaar bij sport betrokken waren ongeveer 6% meer verdienen dan vrouwen die dat niet waren. Door dezelfde database op een wezenlijk andere manier te gebruiken met het doel om meer betrouwbare causale effecten te identificeren (in plaats van eenvoudige correlaties) van sporten en lichaamsbeweging op verdiensten, verkrijgt een andere studie vergelijkbare resultaten (zie Figuur 2). Het vindt een gemiddelde stijging van € 1.200 per jaar over een periode van 16 jaar voor volwassenen die actiever zijn.
Uit de hierboven gepresenteerde bevindingen blijkt dat het bewijs voor positieve arbeidsmarkteffecten van sport en bewegen erg sterk is. De winsteffecten variëren van ongeveer 4% tot 17%. Er zijn ook sterke aanwijzingen dat de positieve effecten van sporten en bewegen op het menselijk kapitaal beginnen bij kinderen en adolescenten, gemeten aan de hand van hun cognitieve en niet-cognitieve vaardigheden. Deze extra vaardigheden oogsten later in het leven rendement.
</t>
      </text>
    </comment>
    <comment ref="F69" authorId="0" shapeId="0">
      <text>
        <t xml:space="preserve">Empirische bevindingen
De problemen van langetermijneffecten, positieve selectie en meetproblemen werden omzeild in een goed ontworpen gerandomiseerde experimentele studie voor Zweden. In dit experiment werden meer dan 8.000 sollicitaties verstuurd naar werkgevers in verschillende economische sectoren voor verschillende beroepen met verschillende vaardigheidseisen en verschillende mate van klantcontact. Informatie over activiteiten in verschillende soorten sporten en oefeningen werd willekeurig toegevoegd aan de sollicitaties. Zoals verwacht, constateert de studie dat werkgevers rekening houden met dergelijke activiteiten bij het beslissen wie men uitnodigt voor een sollicitatiegesprek. Een en ander omdat deelname aan sport en lichaamsbeweging informatie over anders niet-waarneembare vaardigheden bevat. De effecten zijn echter niet enorm. Het vermelden van sport als activiteit tijdens sollicitaties verhoogt de kans om uitgenodigd te worden op een sollicitatiegesprek met slechts twee procent. 
Een ander onderdeel van de literatuur over lichaamsbeweging en inkomen richt zich op de korte- en langetermijneffecten van de deelname van volwassenen aan sport en bewegen op hun huidige inkomsten. Analyse van gegevens van de GSOEP, een studie vindt dat mannen die minstens één keer per week sport beoefenen 5% meer verdienen dan mannen die dat niet doen. De studie kijkt ook naar de impact van jeugdsporten op de huidige inkomsten en vindt dat vrouwen die op de leeftijd van 15 jaar bij sport betrokken waren ongeveer 6% meer verdienen dan vrouwen die dat niet waren. Door dezelfde database op een wezenlijk andere manier te gebruiken met het doel om meer betrouwbare causale effecten te identificeren (in plaats van eenvoudige correlaties) van sporten en lichaamsbeweging op verdiensten, verkrijgt een andere studie vergelijkbare resultaten (zie Figuur 2). Het vindt een gemiddelde stijging van € 1.200 per jaar over een periode van 16 jaar voor volwassenen die actiever zijn.
Uit de hierboven gepresenteerde bevindingen blijkt dat het bewijs voor positieve arbeidsmarkteffecten van sport en bewegen erg sterk is. De winsteffecten variëren van ongeveer 4% tot 17%. Er zijn ook sterke aanwijzingen dat de positieve effecten van sporten en bewegen op het menselijk kapitaal beginnen bij kinderen en adolescenten, gemeten aan de hand van hun cognitieve en niet-cognitieve vaardigheden. Deze extra vaardigheden oogsten later in het leven rendement.
</t>
      </text>
    </comment>
    <comment ref="D73" authorId="3" shapeId="0">
      <text>
        <t xml:space="preserve">Personen met een WW-uitkering hebben de grootste kans op het vinden van een nieuwe baan in vergelijking met niet-werkzame personen die een andere (of geen) uitkering ontvangen. WW-uitkeringsontvangers zijn personen die in het recente verleden betaald werk hebben gehad. Personen die recentelijk hebben gewerkt, zijn voor werkgevers mogelijk interessanter als werknemer dan andere niet-werkenden vanwege hun eerdere werkervaring (Jackson en Ortego-Marti, 2020).
</t>
      </text>
    </comment>
    <comment ref="D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E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F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G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H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D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E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F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G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H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D79" authorId="1" shapeId="0">
      <text>
        <t xml:space="preserve">Uitkeringsgerechtigden met financiële problemen stromen minder snel uit naar werk.
Gemiddeld genomen maken uitkeringsgerechtigden met schulden langer gebruik van eenuitkering dan degenen zonder schulden6.Bijstandsgerechtigden met schulden zijn gemiddeld 4 tot 12 maanden langer afhankelijkvan de uitkering7.Recent onderzoek in Amsterdam en Almere bevestigtdit beeld. De uitstroom naar werk lag onder bijstandsgerechtigden met een schuldregeling (8,6%/7,7%) hogerdan onder degenen zonder een schuldregeling (11,4%/9,0%)8. Onderzoek van het UWV toont aan dat bij beslag op de uitkering de kans op werk bij mensen met een Wajong uitkering halveert en bij mensen met een WGA-uitkering met 12 procent afneemt9. Een opvallende trend bij de WW is dat wanneer mensen langer afhankelijk zijn van die uitkering, zij minder schulden hebben. Dit lijkt te betekenen dat mensen tijd nodig hebben om de uitgaven (weer) aan te passen aan het nieuwe beschikbare inkomen. Gemiddeld genomen gaan mensen die in de WW komen er netto 300 tot 600 euro per maand op achteruit. Een kwart zelfs ruim 900 euro10. Hoe sneller mensen hun bestedingen weten aan te passen, des te kleiner is de kans dat de schulden leiden tot problemen op andere terreinen van hun leven.
</t>
      </text>
    </comment>
    <comment ref="E79" authorId="1" shapeId="0">
      <text>
        <t xml:space="preserve">Uitkeringsgerechtigden met financiële problemen stromen minder snel uit naar werk.
Gemiddeld genomen maken uitkeringsgerechtigden met schulden langer gebruik van eenuitkering dan degenen zonder schulden6.Bijstandsgerechtigden met schulden zijn gemiddeld 4 tot 12 maanden langer afhankelijkvan de uitkering7.Recent onderzoek in Amsterdam en Almere bevestigtdit beeld. De uitstroom naar werk lag onder bijstandsgerechtigden met een schuldregeling (8,6%/7,7%) hogerdan onder degenen zonder een schuldregeling (11,4%/9,0%)8. Onderzoek van het UWV toont aan dat bij beslag op de uitkering de kans op werk bij mensen met een Wajong uitkering halveert en bij mensen met een WGA-uitkering met 12 procent afneemt9. Een opvallende trend bij de WW is dat wanneer mensen langer afhankelijk zijn van die uitkering, zij minder schulden hebben. Dit lijkt te betekenen dat mensen tijd nodig hebben om de uitgaven (weer) aan te passen aan het nieuwe beschikbare inkomen. Gemiddeld genomen gaan mensen die in de WW komen er netto 300 tot 600 euro per maand op achteruit. Een kwart zelfs ruim 900 euro10. Hoe sneller mensen hun bestedingen weten aan te passen, des te kleiner is de kans dat de schulden leiden tot problemen op andere terreinen van hun leven.
</t>
      </text>
    </comment>
    <comment ref="D86" authorId="2" shapeId="0">
      <text>
        <t xml:space="preserve">De doelgroep 
Er zijn verschillende definities te vinden over de betekenis van een licht verstandelijke beperking (LVB). Het kennisplein gehandicaptenzorg spreekt over een LVB als iemand een cognitieve ontwikkeling heeft die zich uit in een intelligentiequotiënt (IQ) tussen 50 en 70 en wanneer iemand gezien leeftijd en cultuur een aanzienlijke beperking heeft in de adaptieve vaardigheden. Adaptieve vaardigheden wordt ook wel (sociaal) aanpassingsvermogen genoemd. Vaardigheden die daar onder vallen zijn kunnen lezen, schrijven en rekenen, het kunnen oplossen van sociale problemen en je persoonlijk kunnen verzorgen. (Douma, 2017) 
In Nederland wordt een ruimer begrip aangehouden, mensen met een IQ-score tussen de 70 en 85 (zwakbegaafden) kunnen ook gebruik maken van de zorg voor mensen met een LVB. Dat komt omdat die zorgverlening vaak de beste benodigde ondersteuning biedt. Maar dit kan alleen als er ook (ernstige) bijkomende psychosociale problemen zijn (Douma, 2017). 
Beoordeling
IQ staat voor intelligentiequotiënt en is een score die gemeten wordt door middel van een intelligentietest, de IQ-test. De IQ-score bestaat uit het verbale IQ en het performale IQ. De eerste meet taalvaardigheden, de tweede ruimtelijke vaardigheden (ruimtelijk inzicht). (Nederlands Jeugd Instituut, 2011) 
De Diagnostic and Statistical Manual of Mental Disorders (DSM-V) hanteert voor de diagnose ‘verstandelijke beperking’ de volgende definitie: verstandelijke beperking is een stoornis die gedurende de ontwikkelingsperiode ontstaat. Bij een verstandelijke beperking dienen beperkingen te bestaan in zowel het verstandelijk functioneren als het adaptief functioneren in conceptuele, sociale en praktische domeinen (Beer, 2016). 
Om te spreken over een LVB volgens de DSM-V moet er voldaan worden aan de volgende drie criteria: 
a) Beperkingen in intellectuele functies, zoals redenering, probleemoplossing, planning, abstract denken, oordelen, academisch leren en leren uit ervaring, en praktisch inzicht beoordeeld door zowel klinische evaluatie als individuele, gestandaardiseerde intelligentietesten. 
b) Beperkingen in adaptief functioneren, welke resulteren in niet voldoen aan ontwikkelingsnormen en sociaal-culturele normen voor persoonlijke onafhankelijkheid en sociale verantwoordelijkheid. Zonder blijvende ondersteuning begrenzen de adaptieve beperkingen het functioneren in een of meer activiteiten in het dagelijks leven, zoals communicatie, sociale participatie en zelfstandig wonen, en op meerdere gebieden, zoals thuis, school, werk en recreatie. 
c) De intellectuele en adaptieve beperking is ontstaan tijdens de ontwikkelingsperiode. 
(Beer, 2016)
Werkgelegenheid
Voor mensen met een arbeidsbeperking bestaan er anno 2015 in Nederland vier mogelijkheden om te werken. Ten eerste kunnen zij met behoud van uitkering (bijvoorbeeld Wajong of WIA) onder de noemer arbeidsmatige dagbesteding eenvoudig werk doen bij een zorginstelling, bij een bedrijf of bij de sociale werkvoorziening. Ten tweede komen er 30.000 plaatsen voor ‘beschut werk’: een dienstverband via de gemeente, georganiseerd bij de sociale werkvoorziening of bij een bedrijf. Ten derde komen er 125.000 garantiebanen bij de overheid en het bedrijfsleven voor mensen met een arbeidsbeperking. En tot slot is er regulier werk (van Houten &amp; van Xanten, 2015).
</t>
      </text>
    </comment>
    <comment ref="E86" authorId="0" shapeId="0">
      <text>
        <t xml:space="preserve">General Mental Ability (GMA)
De term algemene intelligentie werd voor het eerst gebruikt door Spearman in de jaren twintig van de vorige eeuw. Hij noemde intelligentie een General Factor, de zogenaamde G-factor of General Mental Ability (GMA). Dat wil zeggen dat tests die algemene intelligentie meten allemaal aan elkaar gerelateerd zijn. Mensen behalen in dergelijke tests over het algemeen vergelijkbare scores. De G-factor is dus behoorlijk betrouwbaar en kan vrij nauwkeurig worden gemeten. 
Voorspellende waarde
Deze G-factor voorspelt zowel het beroepsniveau dat gehaald wordt als de prestaties binnen een gekozen beroep, en doet dat beter dan iedere andere capaciteit, persoonlijkheidskenmerk of talent. De G-factor is zelfs een betrouwbaarder voorspeller dan werkervaring. Daarnaast is het ook nog eens de beste voorspeller van trainingsprestaties (Schmidt &amp; Hunter 2004). Vele onderzoekers beschouwen de G-factor als de beste en meest stabiel gevalideerde meting van individuele verschillen die de psychologie te bieden heeft (Lubinski 2002 / Schimdt 2002). 
</t>
      </text>
    </comment>
    <comment ref="F86" authorId="0" shapeId="0">
      <text>
        <t xml:space="preserve">General Mental Ability (GMA)
De term algemene intelligentie werd voor het eerst gebruikt door Spearman in de jaren twintig van de vorige eeuw. Hij noemde intelligentie een General Factor, de zogenaamde G-factor of General Mental Ability (GMA). Dat wil zeggen dat tests die algemene intelligentie meten allemaal aan elkaar gerelateerd zijn. Mensen behalen in dergelijke tests over het algemeen vergelijkbare scores. De G-factor is dus behoorlijk betrouwbaar en kan vrij nauwkeurig worden gemeten. 
Voorspellende waarde
Deze G-factor voorspelt zowel het beroepsniveau dat gehaald wordt als de prestaties binnen een gekozen beroep, en doet dat beter dan iedere andere capaciteit, persoonlijkheidskenmerk of talent. De G-factor is zelfs een betrouwbaarder voorspeller dan werkervaring. Daarnaast is het ook nog eens de beste voorspeller van trainingsprestaties (Schmidt &amp; Hunter 2004). Vele onderzoekers beschouwen de G-factor als de beste en meest stabiel gevalideerde meting van individuele verschillen die de psychologie te bieden heeft (Lubinski 2002 / Schimdt 2002). 
</t>
      </text>
    </comment>
    <comment ref="G86" authorId="0" shapeId="0">
      <text>
        <t xml:space="preserve">Factoren die een rol spelen bij het arbeidsloos blijven bij (hoog)begaafden
Verreweg de meeste respondenten geven aan dat het in ieder geval ook aan de persoon zelf ligt. Daarbij wordt weer een grote diversiteit aan toelichtingen gegeven, waarbij veel van de typische eigenschappen, die met hoogbegaafdheid worden geassocieerd, weer naar voren komen. Andere veelgenoemde factoren zijn de arbeidsmarkt, de inhoud/aard van het werk, de opleiding en privéomstandigheden.
Als er gevraagd wordt in hoeverre hoogbegaafdheid een rol speelt bij de diverse factoren, dan wordt die hoogbegaafdheid bij alle factoren door minimaal 40% van de respondenten genoemd. Hoogbegaafdheid speelt dus op veel gebieden in het leven van de respondenten mee. Wat hierbij wel opvallend is, is dat sollicitatieprocedures en sollicitatiecommissies als factor niet in de top 5 staan, maar dat hierbij wel de combinatie met hoogbegaafdheid zeer sterk wordt gevoeld. Daar wordt door de respondenten uitgebreid op gereflecteerd in de open antwoorden en dan blijkt dat het vinden van een match met de procedures en commissies vaak niet eenvoudig is voor hoogbegaafden. 
Voor hoogbegaafden blijkt dat het vinden van een match op de arbeidsmarkt vaak niet eenvoudig is. Dit kan liggen aan moeizame communicatie. In deze context gaat het bijvoorbeeld om aansluiting vinden bij de commissie, het “toneelstuk” niet mee willen spelen, introversie, bescheidenheid, faalangst, onzekerheid, zichzelf niet kunnen verkopen en dergelijke. Maar ook om vooroordelen tegen hoogbegaafden. Het kan ook liggen aan het feit dat sollicitatieprocedures simpelweg niet zijn ontworpen voor hoogbegaafden. Hun veelzijdigheid, creativiteit, capaciteiten en mogelijke excentriciteiten worden door veel werkgevers dan ook niet  gewaardeerd. Dit zijn voornamelijk de werkgevers die voor de bekende weg kiezen en op “safe” spelen. Voor hoogbegaafden is het dan ook vaak moeilijk om door de eerste selectie heen te komen. Als er éénmaal op inhoudelijk niveau kan worden gepraat gedurende het sollicitatieproces, dan hebben de hoogbegaafden met hun voorkeur voor inhoud en hun analytisch denkvermogen meer kans. Veel hangt dus af van de gevolgde procedure.
Veel hoogbegaafden beschikken daarnaast over goed ontwikkelde capaciteiten, zonder dat hier een diploma voor overlegd kan worden. Veel hoogbegaafden ontwikkelen deze vaardigheden zelf, of volgen een korte studie om iets te leren. Echter vraagt de arbeidsmarkt meer en meer om diploma’s en certificering. Het ontbreken van deze werkt belemmerend, en het is vaak moeilijk om dan duidelijk te maken dat men wel degelijk over het vereiste niveau beschikt.
</t>
      </text>
    </comment>
    <comment ref="D89" authorId="0" shapeId="0">
      <text>
        <t xml:space="preserve">A1 | Basisgebruiker 
Kan zinnen en regelmatig voorkomende uitdrukkingen begrijpen die verband hebben met zaken van direct belang (bijvoorbeeld persoonsgegevens, familie, winkelen, plaatselijke geografie, werk). Kan communiceren in simpele en alledaagse taken die een eenvoudige en directe uitwisseling over vertrouwde en alledaagse kwesties vereisen. Kan in eenvoudige bewoordingen aspecten van de eigen achtergrond, de onmiddellijke omgeving en kwesties op het gebied van directe behoeften beschrijven. 
A2 | Basisgebruiker 
Kan vertrouwde dagelijkse uitdrukkingen en basiszinnen, gericht op de bevrediging van concrete behoeften, begrijpen en gebruiken. Kan zichzelf aan anderen voorstellen en kan vragen stellen en beantwoorden over persoonlijke gegevens zoals waar hij/zij woont, wie hij/zij kent en dingen die hij/zij bezit. Kan op een simpele wijze reageren, aangenomen dat de andere persoon langzaam en duidelijk praat en bereid is om te helpen. 
</t>
      </text>
    </comment>
    <comment ref="E89" authorId="0" shapeId="0">
      <text>
        <t xml:space="preserve">B1 | Onafhankelijke gebruiker 
Kan de belangrijkste punten begrijpen uit duidelijke standaardteksten over vertrouwde zaken die regelmatig voorkomen op het werk, op school en in de vrije tijd. Kan zich redden in de meeste situaties die kunnen optreden tijdens reizen in gebieden waar de taal wordt gesproken. Kan een eenvoudige lopende tekst produceren over onderwerpen die vertrouwd of die van persoonlijk belang zijn. Kan een beschrijving geven van ervaringen en gebeurtenissen, dromen, verwachtingen en ambities en kan kort redenen en verklaringen geven voor meningen en plannen. 
B2 | Onafhankelijke gebruiker 
Kan de hoofdgedachte van een ingewikkelde tekst begrijpen, zowel over concrete als over abstracte onderwerpen, met inbegrip van technische besprekingen in het eigen vakgebied. Kan zo vloeiend en spontaan reageren dat een normale uitwisseling met moedertaalsprekers mogelijk is zonder dat dit voor een van de partijen inspanning met zich meebrengt. Kan duidelijke, gedetailleerde tekst produceren over een breed scala van onderwerpen; kan een standpunt over een actuele kwestie uiteenzetten en daarbij ingaan op de voor- en nadelen van diverse opties. 
</t>
      </text>
    </comment>
    <comment ref="F89" authorId="0" shapeId="0">
      <text>
        <t xml:space="preserve">C1 | Vaardige gebruiker
Kan een uitgebreid scala van veeleisende, lange teksten begrijpen en de impliciete betekenis herkennen. Kan zichzelf vloeiend en spontaan uitdrukken zonder daarvoor aantoonbaar naar uitdrukkingen te moeten zoeken. Kan flexibel en effectief met taal omgaan ten behoeve van sociale, academische en beroepsmatige doeleinden. Kan een duidelijke, goed gestructureerde en gedetailleerde tekst over complexe onderwerpen produceren en daarbij gebruikmaken van organisatorische structuren en verbindingswoorden. 
C2 | Vaardige gebruiker
Kan vrijwel alles wat hij of zij hoort of leest gemakkelijk begrijpen. Kan informatie die afkomstig is uit verschillende gesproken en geschreven bronnen samenvatten, argumenten reconstrueren en hiervan samenhangend verslag doen. Kan zichzelf spontaan, vloeiend en precies uitdrukken en kan hierbij fijne nuances in betekenis, zelfs in complexere situaties, onderscheiden. 
</t>
      </text>
    </comment>
    <comment ref="E96" authorId="0" shapeId="0">
      <text>
        <t xml:space="preserve">ICT-basisvaardigheden 
ICT-basisvaardigheden zijn de kennis en vaardigheden die nodig zijn om de werking van computers en netwerken te begrijpen, om te kunnen omgaan met verschillende soorten technologieën en om de bediening, de mogelijkheden en de beperkingen van technologie te begrijpen. Het begrip computer wordt hier breed gebruikt, niet alleen als personal computer, desktop of tablet, maar elke technologie waarin een microprocessor is gebruikt die op basis van ingevoerde gegevens volgens een programma een aantal logische handelingen verricht met als uitvoer bepaalde algoritmes en tijdelijke opslag van gegevens.
</t>
      </text>
    </comment>
    <comment ref="F96" authorId="0" shapeId="0">
      <text>
        <t xml:space="preserve">De arbeidsmarkt voor ict-beroepen
De arbeidsmarkt voor ict-beroepen is inmiddels zeer krap. Ongeveer twee derde van de ict'ers werkt buiten de sector Informatie en communicatie. Naast it-bedrijven hebben daardoor ook banken, overheid en bijvoorbeeld online-winkels grote moeite om ict-professionals te vinden.
Moeilijk vervulbare vacatures hoger/wetenschappelijk beroepsniveau
• Programmeur/developer specifieke talen (o.a. java, C#, PHP) 
• Developer specifieke toepassingen (SharePoint, .NET, cloud, frontend/backend, app, UX)
• Netwerkbeheerder/-engineer/specialist technische infrastructuur
• BI-specialist/data-scientist
• Testdeveloper
• Architect ict/systeemontwikkelaar
• Security specialist; adviseur interne controle en beveiliging informatievoorziening
Moeilijk vervulbare vacatures hebben hier vooral betrekking op hoger en wetenschappelijk niveau: Vooral programmeurs in specifieke talen zijn moeilijk te vinden, bijvoorbeeld java, C# of PHP. Ook voor.NET, sharepoint of cloudtoepassingen is grote behoefte aan developers. 
Oorzaken vraag
De grote vraag komt onder meer voort uit de snelle digitalisering van klantcontacten en het toenemende belang van internet en apps. Daarnaast neemt het belang van cybersecurity toe, maar ook hier zijn mensen met de juiste kennis moeilijk te vinden. Organisaties worden daarnaast steeds meer ‘data-driven’ in hun contacten met klanten of gebruikers en hun bedrijfsprocessen. Dit leidt tot een grote vraag naar data-scientist of BI-specialisten. Andere beroepen met wervingsproblemen zijn beroepen die te maken met het ontwerp en beheer van it-infrastructuur, bijvoorbeeld specialisten technische infrastructuur of architect ict. Ook testdevelopers zijn moeilijk te vinden. De vraag naar ict kennis stijgt en verandert zeer snel. Denk aan ontwikkelingen in programmeertalen, cloud, data, security en Internet of Things. Er is soms wel aanbod, bijvoorbeeld vanuit de WW. Maar zeker in de ict sluiten vraag en aanbod niet altijd op elkaar aan wat betreft kennis en ervaring. Zo moet de kennis in de ict altijd up to date zijn. Voor een deel heeft het ook maken met opleidingsniveau: er bieden zich nog relatief veel ict’ers aan met een opleiding op mbo-niveau, terwijl hier veel minder vraag naar is. In de zoektocht van werkgevers om de tekorten te lijf te gaan, ontstaan er wel steeds meer kansen voor mbo-opgeleiden. Een (korte) opleiding en begeleiding is dan vaak wel noodzakelijk. Het tekort aan hoogopgeleide ict’ers is voorlopig nog niet opgelost. Tot 2022 verwacht het ROA (zeer) grote knelpunten in de personeelsvoorziening voor software-en applicatieontwikkelaars en databank-en netwerkspecialisten. Hoewel het aantal studenten informatica de laatste jaren stijgt, is dit nog onvoldoende om de gaten op te vullen. Bijkomend probleem: er is grote behoefte aan ict-docenten op hbo-instellingen en universiteiten. 
</t>
      </text>
    </comment>
    <comment ref="G96" authorId="0" shapeId="0">
      <text>
        <t xml:space="preserve">De arbeidsmarkt voor ict-beroepen
De arbeidsmarkt voor ict-beroepen is inmiddels zeer krap. Ongeveer twee derde van de ict'ers werkt buiten de sector Informatie en communicatie. Naast it-bedrijven hebben daardoor ook banken, overheid en bijvoorbeeld online-winkels grote moeite om ict-professionals te vinden.
Moeilijk vervulbare vacatures hoger/wetenschappelijk beroepsniveau
• Programmeur/developer specifieke talen (o.a. java, C#, PHP) 
• Developer specifieke toepassingen (SharePoint, .NET, cloud, frontend/backend, app, UX)
• Netwerkbeheerder/-engineer/specialist technische infrastructuur
• BI-specialist/data-scientist
• Testdeveloper
• Architect ict/systeemontwikkelaar
• Security specialist; adviseur interne controle en beveiliging informatievoorziening
Moeilijk vervulbare vacatures hebben hier vooral betrekking op hoger en wetenschappelijk niveau: Vooral programmeurs in specifieke talen zijn moeilijk te vinden, bijvoorbeeld java, C# of PHP. Ook voor.NET, sharepoint of cloudtoepassingen is grote behoefte aan developers. 
Oorzaken vraag
De grote vraag komt onder meer voort uit de snelle digitalisering van klantcontacten en het toenemende belang van internet en apps. Daarnaast neemt het belang van cybersecurity toe, maar ook hier zijn mensen met de juiste kennis moeilijk te vinden. Organisaties worden daarnaast steeds meer ‘data-driven’ in hun contacten met klanten of gebruikers en hun bedrijfsprocessen. Dit leidt tot een grote vraag naar data-scientist of BI-specialisten. Andere beroepen met wervingsproblemen zijn beroepen die te maken met het ontwerp en beheer van it-infrastructuur, bijvoorbeeld specialisten technische infrastructuur of architect ict. Ook testdevelopers zijn moeilijk te vinden. De vraag naar ict kennis stijgt en verandert zeer snel. Denk aan ontwikkelingen in programmeertalen, cloud, data, security en Internet of Things. Er is soms wel aanbod, bijvoorbeeld vanuit de WW. Maar zeker in de ict sluiten vraag en aanbod niet altijd op elkaar aan wat betreft kennis en ervaring. Zo moet de kennis in de ict altijd up to date zijn. Voor een deel heeft het ook maken met opleidingsniveau: er bieden zich nog relatief veel ict’ers aan met een opleiding op mbo-niveau, terwijl hier veel minder vraag naar is. In de zoektocht van werkgevers om de tekorten te lijf te gaan, ontstaan er wel steeds meer kansen voor mbo-opgeleiden. Een (korte) opleiding en begeleiding is dan vaak wel noodzakelijk. Het tekort aan hoogopgeleide ict’ers is voorlopig nog niet opgelost. Tot 2022 verwacht het ROA (zeer) grote knelpunten in de personeelsvoorziening voor software-en applicatieontwikkelaars en databank-en netwerkspecialisten. Hoewel het aantal studenten informatica de laatste jaren stijgt, is dit nog onvoldoende om de gaten op te vullen. Bijkomend probleem: er is grote behoefte aan ict-docenten op hbo-instellingen en universiteiten. 
</t>
      </text>
    </comment>
    <comment ref="D99" authorId="0" shapeId="0">
      <text>
        <t xml:space="preserve">Het hoogstbehaald onderwijsniveau is laag onderwijs 
Dit omvat onderwijs op het niveau van basisonderwijs, het vmbo, de eerste 3 leerjaren van havo/vwo en de entreeopleiding, de voormalige assistentenopleiding (mbo1).
</t>
      </text>
    </comment>
    <comment ref="E99" authorId="0" shapeId="0">
      <text>
        <t xml:space="preserve">Het hoogstbehaald onderwijsniveau is middelbaar onderwijs
Dit omvat de bovenbouw van havo/vwo, de basisberoepsopleiding (mbo2), de vakopleiding (mbo3) en de middenkader- en specialistenopleidingen (mbo4).
</t>
      </text>
    </comment>
    <comment ref="F99" authorId="0" shapeId="0">
      <text>
        <t xml:space="preserve">Het hoogstbehaald onderwijsniveau is hoog onderwijs
Dit omvat onderwijs op het niveau van hbo of wo.
De kans op duurzame werkhervatting blijkt groter naarmate een persoon een hogere beroepsgerichte opleiding heeft genoten
</t>
      </text>
    </comment>
    <comment ref="D102" authorId="3" shapeId="0">
      <text>
        <t>MBO 4 commerciële dienstverlening
MBO 4 mediavormgeving
MBO 3 detailhandel en groothandel</t>
      </text>
    </comment>
    <comment ref="E102" authorId="3" shapeId="0">
      <text>
        <t xml:space="preserve">MBO 4 administratieve en bedrijfseconomische beroepen
</t>
      </text>
    </comment>
    <comment ref="F102" authorId="3" shapeId="0">
      <text>
        <t xml:space="preserve">MBO 4 bouw en infra
MBO 4 tuinbouw en groenvoorziening
</t>
      </text>
    </comment>
    <comment ref="D105" authorId="3" shapeId="0">
      <text>
        <t xml:space="preserve">Bachelor psychologie
Sociale en maatschappijwetenschappen
</t>
      </text>
    </comment>
    <comment ref="E105" authorId="3" shapeId="0">
      <text>
        <t xml:space="preserve">Bachelor logistiek
Bachelor bedrijfskunde
</t>
      </text>
    </comment>
    <comment ref="F105" authorId="3" shapeId="0">
      <text>
        <t xml:space="preserve">Bachelor elektrotechniek
Bachelor werktuigbouwkunde
</t>
      </text>
    </comment>
    <comment ref="D108" authorId="3" shapeId="0">
      <text>
        <t xml:space="preserve">Master kunst
</t>
      </text>
    </comment>
    <comment ref="E108" authorId="3" shapeId="0">
      <text>
        <t>Master communicatie
Master onderwijskunde</t>
      </text>
    </comment>
    <comment ref="F108" authorId="3" shapeId="0">
      <text>
        <t xml:space="preserve">Master werktuigbouwkunde
</t>
      </text>
    </comment>
    <comment ref="D115" authorId="0" shapeId="0">
      <text>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text>
    </comment>
    <comment ref="E115" authorId="0" shapeId="0">
      <text>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text>
    </comment>
    <comment ref="F115" authorId="0" shapeId="0">
      <text>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text>
    </comment>
    <comment ref="G115" authorId="0" shapeId="0">
      <text>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text>
    </comment>
    <comment ref="D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E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F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G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H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I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D126" authorId="1" shapeId="0">
      <text>
        <t xml:space="preserve">Klein netwerk (&lt;25 personen)
De omvang van jouw netwerk beperkt zich voornamelijk tot de naaste familie. Het belang van netwerken dient echter niet te worden onderschat. Het komt dan ook steeds vaker voor dat vacatures via het persoonlijke netwerk worden ingevuld. Het netwerk is het sociale spectrum waarin men zich bevind. Het zijn de personen die je gedurende jouw leven omringen. Je kunt hierbij denken aan je directe familie, je vrienden, je kennissen maar ook studiegenoten, collega’s en verenigingsleden mogen tot het netwerk gerekend worden. 
Het is voornamelijk de intensiteit en de duur van een relatie die de mate bepaald waarin men bereidt is om je te helpen. Hoe beter een persoon jou dus kent, hoe groter de bereidheid zal zijn om je te helpen. Naast het voordeel wat het kan opleveren bij de open sollicitatie, kan het persoonlijke netwerk ook fungeren als denktank. Ben dan ook transparant in je activiteiten en houd je persoonlijke netwerk hiervan op de hoogte. Geef inzicht in de manier waarop je je CV en brief hebt opgesteld, hoe je de arbeidsmarkt benaderd en waar het volgens jou fout gaat. Gebruik de feedback die je ontvangt vanuit je netwerk om je benadering te optimaliseren. 
</t>
      </text>
    </comment>
    <comment ref="D151" authorId="3" shapeId="0">
      <text>
        <t>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t>
      </text>
    </comment>
    <comment ref="E151" authorId="3" shapeId="0">
      <text>
        <t>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t>
      </text>
    </comment>
    <comment ref="F151" authorId="3" shapeId="0">
      <text>
        <t xml:space="preserve">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
</t>
      </text>
    </comment>
    <comment ref="G151" authorId="3" shapeId="0">
      <text>
        <t xml:space="preserve">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
</t>
      </text>
    </comment>
    <comment ref="D155" authorId="0" shapeId="0">
      <text>
        <t xml:space="preserve">Weinig werkervaring? Dan zit je goed op de arbeidsmarkt | 2016
Werkgevers zijn opvallend vaak op zoek naar starters op de arbeidsmarkt. In maar liefst een derde van de vacatures wordt specifiek gevraagd naar mensen met minder dan twee jaar werkervaring. Bedrijven zijn vooral op zoek naar mensen in de sales, IT en techniek. 
De vraag naar millennials blijft groeien en de verwachting is dat dit alleen nog maar zal toenemen. In 2015 steeg het aantal vacatures waarin specifiek gevraagd wordt naar starters (minder dan 2 jaar werkervaring) van 26 naar 31 procent. Ter vergelijking: in 2012 was dat nog 22 procent. Dat blijkt uit een arbeidsmarktrapport van de vacaturesite Monsterboard.
Financieel en logistiek
De vraag naar IT-personeel bleef in 2015 onverminderd groot. Een vijfde van de vacatures op Monsterboard was expliciet gericht aan IT'ers. Ook in de sales (16 procent) en techniek (13 procent) worden veel vacatures opgesteld. De grootste vacaturegroei zit in de sectoren financieel (+22 procent) en logistiek (+50 procent).
Volgens de vacaturesite is de 'war for talent' nu echt losgebarsten en zal dit alleen maar heviger worden. "De moderne werknemer denkt op een andere manier dan voorgaande generaties", zegt directeur Gian Zandonà van Monsterboard. "Millennials zijn vooral op zoek naar wat een werkgever voor hen kan betekenen, waar het bedrijf voor staat, en zijn minder gevoelig voor traditionele arbeidsverhoudingen. De war for talent is nu echt losgebarsten en dit zal alleen maar heviger worden."
Babyboomers stromen uit
Monsterboard rekent erop dat de helft van de wereldwijde beroepsbevolking in 2020 bestaat uit millennials, vooral vanwege het uitstomen van babyboomers. In 2025 zouden millennials zelfs meer dan driekwart van alle banen vervullen.
</t>
      </text>
    </comment>
    <comment ref="D159" authorId="0" shapeId="0">
      <text>
        <t xml:space="preserve">Januari is de maand van de goede voornemens: mensen stoppen massaal met roken, starten een dieet en gaan ook op zoek naar een nieuwe baan. Voor velen moet het roer om in deze maand. Ga je in januari solliciteren, dan heb je dus veel concurrentie. Je blinkt in januari vooral uit door een opvallend cv op te stellen of een ijzersterke motivatiebrief te schrijven.
Vanaf februari gaat die storm liggen. Ga je in februari of maart solliciteren? Dan heb je geen last meer van die hevige concurrentie. Door de daling in concurrentie heb je in deze periode meer kans om op te vallen en uitgenodigd te worden voor een sollicitatiegesprek
</t>
      </text>
    </comment>
    <comment ref="F159" authorId="3" shapeId="0">
      <text>
        <t xml:space="preserve">De afgelopen maanden zijn door vakanties wat rustiger geweest. Vanaf september zit de rustige zomerperiode erop en geven bedrijven weer volop gas: ideaal als je op zoek bent naar een baan!
In september staan er vooral veel startersfuncties open, omdat er in deze periode veel studenten net klaar zijn met studeren en op zoek zijn naar een baan. Ga je als niet-startende op zoek naar een vacature in deze periode? Houd dan dus wel rekening met concurrentie van de starters.
</t>
      </text>
    </comment>
    <comment ref="G159" authorId="0" shapeId="0">
      <text>
        <t xml:space="preserve">De afgelopen maanden zijn door vakanties wat rustiger geweest. Vanaf september zit de rustige zomerperiode erop en geven bedrijven weer volop gas: ideaal als je op zoek bent naar een baan!
In september staan er vooral veel startersfuncties open, omdat er in deze periode veel studenten net klaar zijn met studeren en op zoek zijn naar een baan. Ga je als niet-startende op zoek naar een vacature in deze periode? Houd dan dus wel rekening met concurrentie van de starters.
</t>
      </text>
    </comment>
    <comment ref="D161" authorId="1" shapeId="0">
      <text>
        <t xml:space="preserve">Ruime arbeidsmarkt
Men spreekt van een ruime arbeidsmarkt als het aanbod aan arbeidskracht groter is dan de werkelijke vraag naar arbeidskracht. Het betreft dus eigenlijk een aanbodsoverschot. Dit is een zeer ongunstige situatie voor de werkloze. De concurrentie zal in een dergelijk klimaat moordend zijn en de werkgever zal in de gelegenheid worden gesteld om het onderste uit de kan te halen. </t>
      </text>
    </comment>
    <comment ref="E161" authorId="1" shapeId="0">
      <text>
        <t xml:space="preserve">Krappe arbeidsmarkt
Als er sprake is van een krappe arbeidsmarkt is de vraag naar arbeid juist groter dan het aanbod aan arbeidskracht. Voor de werkloze is dit meestal de meest wenselijke situatie. Afhankelijk van de opgedane werkervaring en de behaalde kwalificaties kan het zelfs zo zijn dat men het als werkloze voor het uitkiezen heeft. Ook de werkgever zal in een dergelijke situatie sneller bereid zijn om concessies te maken. Men zal door de nood aan arbeidskracht vaker gedwongen worden om zich meer aan te passen aan de wensen van een werknemer. </t>
      </text>
    </comment>
    <comment ref="D166" authorId="1" shapeId="0">
      <text>
        <t xml:space="preserve">Krappe arbeidsmarkt
Als er sprake is van een krappe arbeidsmarkt is de vraag naar arbeid juist groter dan het aanbod aan arbeidskracht. Voor de werkloze is dit meestal de meest wenselijke situatie. Afhankelijk van de opgedane werkervaring en de behaalde kwalificaties kan het zelfs zo zijn dat men het als werkloze voor het uitkiezen heeft. Ook de werkgever zal in een dergelijke situatie sneller bereid zijn om concessies te maken. Men zal door de nood aan arbeidskracht vaker gedwongen worden om zich meer aan te passen aan de wensen van een werknemer. 
</t>
      </text>
    </comment>
    <comment ref="E166" authorId="1" shapeId="0">
      <text>
        <t xml:space="preserve">Ruime arbeidsmarkt
Men spreekt van een ruime arbeidsmarkt als het aanbod aan arbeidskracht groter is dan de werkelijke vraag naar arbeidskracht. Het betreft dus eigenlijk een aanbodsoverschot. Dit is een zeer ongunstige situatie voor de werkloze. De concurrentie zal in een dergelijk klimaat moordend zijn en de werkgever zal in de gelegenheid worden gesteld om het onderste uit de kan te halen. </t>
      </text>
    </comment>
    <comment ref="D171" authorId="1" shapeId="0">
      <text>
        <t xml:space="preserve">Beta-domeinen
Zo zijn mannen relatief meer geïnteresseerd in dingen, of te wel objecten van een niet menselijke natuur, en zijn vrouwen over het algemeen meer geïnteresseerd in mensen. Dit is het grootste psychologische verschil tussen mannen en vrouwen dat tot nu toe is vastgesteld. En deze verschillen beïnvloeden tevens de latere beroepskeuze, vooral in extreme gevallen. Ingenieurs zijn bijvoorbeeld meestal degenen die niet alleen in dingen geïnteresseerd zijn, maar die ook een veel intensere interesse vertonen in in dingen dan de meeste mensen, mannen of vrouwen.
</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gif" Id="rId3"/><Relationship Type="http://schemas.openxmlformats.org/officeDocument/2006/relationships/image" Target="/xl/media/image4.jpe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gif" Id="rId10"/><Relationship Type="http://schemas.openxmlformats.org/officeDocument/2006/relationships/image" Target="/xl/media/image11.gif"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s>
</file>

<file path=xl/drawings/drawing1.xml><?xml version="1.0" encoding="utf-8"?>
<wsDr xmlns="http://schemas.openxmlformats.org/drawingml/2006/spreadsheetDrawing">
  <twoCellAnchor editAs="oneCell">
    <from>
      <col>2</col>
      <colOff>45216</colOff>
      <row>48</row>
      <rowOff>29008</rowOff>
    </from>
    <to>
      <col>2</col>
      <colOff>3641406</colOff>
      <row>49</row>
      <rowOff>15774</rowOff>
    </to>
    <pic>
      <nvPicPr>
        <cNvPr id="9" name="Afbeelding 8"/>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411812" y="5700046"/>
          <a:ext cx="3600000" cy="2086076"/>
        </a:xfrm>
        <a:prstGeom xmlns:a="http://schemas.openxmlformats.org/drawingml/2006/main" prst="rect">
          <avLst/>
        </a:prstGeom>
        <a:ln xmlns:a="http://schemas.openxmlformats.org/drawingml/2006/main">
          <a:prstDash val="solid"/>
        </a:ln>
      </spPr>
    </pic>
    <clientData/>
  </twoCellAnchor>
  <twoCellAnchor editAs="oneCell">
    <from>
      <col>2</col>
      <colOff>3632481</colOff>
      <row>48</row>
      <rowOff>27917</rowOff>
    </from>
    <to>
      <col>2</col>
      <colOff>7219146</colOff>
      <row>49</row>
      <rowOff>15667</rowOff>
    </to>
    <pic>
      <nvPicPr>
        <cNvPr id="11" name="Afbeelding 10"/>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5993024" y="8418200"/>
          <a:ext cx="3600000" cy="2079440"/>
        </a:xfrm>
        <a:prstGeom xmlns:a="http://schemas.openxmlformats.org/drawingml/2006/main" prst="rect">
          <avLst/>
        </a:prstGeom>
        <a:ln xmlns:a="http://schemas.openxmlformats.org/drawingml/2006/main">
          <a:prstDash val="solid"/>
        </a:ln>
      </spPr>
    </pic>
    <clientData/>
  </twoCellAnchor>
  <twoCellAnchor editAs="oneCell">
    <from>
      <col>2</col>
      <colOff>48738</colOff>
      <row>87</row>
      <rowOff>28481</rowOff>
    </from>
    <to>
      <col>2</col>
      <colOff>3641118</colOff>
      <row>87</row>
      <rowOff>2151263</rowOff>
    </to>
    <pic>
      <nvPicPr>
        <cNvPr id="7" name="Afbeelding 6"/>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415334" y="12147212"/>
          <a:ext cx="3600000" cy="2132307"/>
        </a:xfrm>
        <a:prstGeom xmlns:a="http://schemas.openxmlformats.org/drawingml/2006/main" prst="rect">
          <avLst/>
        </a:prstGeom>
        <a:ln xmlns:a="http://schemas.openxmlformats.org/drawingml/2006/main">
          <a:prstDash val="solid"/>
        </a:ln>
      </spPr>
    </pic>
    <clientData/>
  </twoCellAnchor>
  <twoCellAnchor editAs="oneCell">
    <from>
      <col>2</col>
      <colOff>49696</colOff>
      <row>90</row>
      <rowOff>31539</rowOff>
    </from>
    <to>
      <col>2</col>
      <colOff>3642076</colOff>
      <row>90</row>
      <rowOff>1884514</rowOff>
    </to>
    <pic>
      <nvPicPr>
        <cNvPr id="8" name="Afbeelding 7"/>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2416292" y="15007770"/>
          <a:ext cx="3600000" cy="1862500"/>
        </a:xfrm>
        <a:prstGeom xmlns:a="http://schemas.openxmlformats.org/drawingml/2006/main" prst="rect">
          <avLst/>
        </a:prstGeom>
        <a:ln xmlns:a="http://schemas.openxmlformats.org/drawingml/2006/main">
          <a:prstDash val="solid"/>
        </a:ln>
      </spPr>
    </pic>
    <clientData/>
  </twoCellAnchor>
  <twoCellAnchor editAs="oneCell">
    <from>
      <col>2</col>
      <colOff>56168</colOff>
      <row>70</row>
      <rowOff>23985</rowOff>
    </from>
    <to>
      <col>2</col>
      <colOff>3656168</colOff>
      <row>70</row>
      <rowOff>2536365</rowOff>
    </to>
    <pic>
      <nvPicPr>
        <cNvPr id="13" name="Afbeelding 12"/>
        <cNvPicPr preferRelativeResize="0">
          <a:picLocks xmlns:a="http://schemas.openxmlformats.org/drawingml/2006/main"/>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3237518" y="19731210"/>
          <a:ext cx="3600000" cy="2520000"/>
        </a:xfrm>
        <a:prstGeom xmlns:a="http://schemas.openxmlformats.org/drawingml/2006/main" prst="rect">
          <avLst/>
        </a:prstGeom>
        <a:ln xmlns:a="http://schemas.openxmlformats.org/drawingml/2006/main">
          <a:prstDash val="solid"/>
        </a:ln>
      </spPr>
    </pic>
    <clientData/>
  </twoCellAnchor>
  <twoCellAnchor editAs="oneCell">
    <from>
      <col>2</col>
      <colOff>3685190</colOff>
      <row>70</row>
      <rowOff>39414</rowOff>
    </from>
    <to>
      <col>2</col>
      <colOff>7292810</colOff>
      <row>70</row>
      <rowOff>2572749</rowOff>
    </to>
    <pic>
      <nvPicPr>
        <cNvPr id="14" name="Afbeelding 13"/>
        <cNvPicPr preferRelativeResize="0">
          <a:picLocks xmlns:a="http://schemas.openxmlformats.org/drawingml/2006/main"/>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6043449" y="8973207"/>
          <a:ext cx="3600000" cy="2520000"/>
        </a:xfrm>
        <a:prstGeom xmlns:a="http://schemas.openxmlformats.org/drawingml/2006/main" prst="rect">
          <avLst/>
        </a:prstGeom>
        <a:ln xmlns:a="http://schemas.openxmlformats.org/drawingml/2006/main">
          <a:prstDash val="solid"/>
        </a:ln>
      </spPr>
    </pic>
    <clientData/>
  </twoCellAnchor>
  <twoCellAnchor editAs="oneCell">
    <from>
      <col>2</col>
      <colOff>41414</colOff>
      <row>116</row>
      <rowOff>41413</rowOff>
    </from>
    <to>
      <col>2</col>
      <colOff>3637604</colOff>
      <row>116</row>
      <rowOff>2569033</rowOff>
    </to>
    <pic>
      <nvPicPr>
        <cNvPr id="22" name="Afbeelding 21"/>
        <cNvPicPr preferRelativeResize="0">
          <a:picLocks xmlns:a="http://schemas.openxmlformats.org/drawingml/2006/main"/>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2401957" y="31167456"/>
          <a:ext cx="3600000" cy="2520000"/>
        </a:xfrm>
        <a:prstGeom xmlns:a="http://schemas.openxmlformats.org/drawingml/2006/main" prst="rect">
          <avLst/>
        </a:prstGeom>
        <a:ln xmlns:a="http://schemas.openxmlformats.org/drawingml/2006/main">
          <a:prstDash val="solid"/>
        </a:ln>
      </spPr>
    </pic>
    <clientData/>
  </twoCellAnchor>
  <twoCellAnchor editAs="oneCell">
    <from>
      <col>2</col>
      <colOff>3619500</colOff>
      <row>116</row>
      <rowOff>16565</rowOff>
    </from>
    <to>
      <col>2</col>
      <colOff>7223310</colOff>
      <row>116</row>
      <rowOff>2532755</rowOff>
    </to>
    <pic>
      <nvPicPr>
        <cNvPr id="23" name="Afbeelding 22"/>
        <cNvPicPr preferRelativeResize="0">
          <a:picLocks xmlns:a="http://schemas.openxmlformats.org/drawingml/2006/main"/>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5980043" y="31142608"/>
          <a:ext cx="3600000" cy="2520000"/>
        </a:xfrm>
        <a:prstGeom xmlns:a="http://schemas.openxmlformats.org/drawingml/2006/main" prst="rect">
          <avLst/>
        </a:prstGeom>
        <a:ln xmlns:a="http://schemas.openxmlformats.org/drawingml/2006/main">
          <a:prstDash val="solid"/>
        </a:ln>
      </spPr>
    </pic>
    <clientData/>
  </twoCellAnchor>
  <twoCellAnchor editAs="oneCell">
    <from>
      <col>2</col>
      <colOff>24848</colOff>
      <row>113</row>
      <rowOff>41413</rowOff>
    </from>
    <to>
      <col>2</col>
      <colOff>3636278</colOff>
      <row>113</row>
      <rowOff>2569033</rowOff>
    </to>
    <pic>
      <nvPicPr>
        <cNvPr id="24" name="Afbeelding 23"/>
        <cNvPicPr preferRelativeResize="0">
          <a:picLocks xmlns:a="http://schemas.openxmlformats.org/drawingml/2006/main"/>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2385391" y="30786456"/>
          <a:ext cx="3600000" cy="2520000"/>
        </a:xfrm>
        <a:prstGeom xmlns:a="http://schemas.openxmlformats.org/drawingml/2006/main" prst="rect">
          <avLst/>
        </a:prstGeom>
        <a:ln xmlns:a="http://schemas.openxmlformats.org/drawingml/2006/main">
          <a:prstDash val="solid"/>
        </a:ln>
      </spPr>
    </pic>
    <clientData/>
  </twoCellAnchor>
  <twoCellAnchor editAs="oneCell">
    <from>
      <col>2</col>
      <colOff>66259</colOff>
      <row>140</row>
      <rowOff>8283</rowOff>
    </from>
    <to>
      <col>2</col>
      <colOff>3673879</colOff>
      <row>141</row>
      <rowOff>11472</rowOff>
    </to>
    <pic>
      <nvPicPr>
        <cNvPr id="25" name="Afbeelding 24"/>
        <cNvPicPr preferRelativeResize="0">
          <a:picLocks xmlns:a="http://schemas.openxmlformats.org/drawingml/2006/main"/>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3246781" y="48453261"/>
          <a:ext cx="3600000" cy="2520000"/>
        </a:xfrm>
        <a:prstGeom xmlns:a="http://schemas.openxmlformats.org/drawingml/2006/main" prst="rect">
          <avLst/>
        </a:prstGeom>
        <a:ln xmlns:a="http://schemas.openxmlformats.org/drawingml/2006/main">
          <a:prstDash val="solid"/>
        </a:ln>
      </spPr>
    </pic>
    <clientData/>
  </twoCellAnchor>
  <twoCellAnchor editAs="oneCell">
    <from>
      <col>2</col>
      <colOff>66260</colOff>
      <row>143</row>
      <rowOff>8282</rowOff>
    </from>
    <to>
      <col>2</col>
      <colOff>3673880</colOff>
      <row>144</row>
      <rowOff>11471</rowOff>
    </to>
    <pic>
      <nvPicPr>
        <cNvPr id="26" name="Afbeelding 25"/>
        <cNvPicPr preferRelativeResize="0">
          <a:picLocks xmlns:a="http://schemas.openxmlformats.org/drawingml/2006/main"/>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3246782" y="51368739"/>
          <a:ext cx="3600000" cy="2520000"/>
        </a:xfrm>
        <a:prstGeom xmlns:a="http://schemas.openxmlformats.org/drawingml/2006/main" prst="rect">
          <avLst/>
        </a:prstGeom>
        <a:ln xmlns:a="http://schemas.openxmlformats.org/drawingml/2006/main">
          <a:prstDash val="solid"/>
        </a:ln>
      </spPr>
    </pic>
    <clientData/>
  </twoCellAnchor>
  <twoCellAnchor editAs="oneCell">
    <from>
      <col>1</col>
      <colOff>342900</colOff>
      <row>21</row>
      <rowOff>95250</rowOff>
    </from>
    <to>
      <col>1</col>
      <colOff>1426710</colOff>
      <row>27</row>
      <rowOff>18915</rowOff>
    </to>
    <pic>
      <nvPicPr>
        <cNvPr id="36" name="Afbeelding 35"/>
        <cNvPicPr>
          <a:picLocks xmlns:a="http://schemas.openxmlformats.org/drawingml/2006/main" noChangeAspect="1"/>
        </cNvPicPr>
      </nvPicPr>
      <blipFill>
        <a:blip xmlns:a="http://schemas.openxmlformats.org/drawingml/2006/main" xmlns:r="http://schemas.openxmlformats.org/officeDocument/2006/relationships" cstate="print" r:embed="rId12"/>
        <a:stretch xmlns:a="http://schemas.openxmlformats.org/drawingml/2006/main">
          <a:fillRect/>
        </a:stretch>
      </blipFill>
      <spPr>
        <a:xfrm xmlns:a="http://schemas.openxmlformats.org/drawingml/2006/main">
          <a:off x="1933575" y="4095750"/>
          <a:ext cx="1080000" cy="1080000"/>
        </a:xfrm>
        <a:prstGeom xmlns:a="http://schemas.openxmlformats.org/drawingml/2006/main" prst="rect">
          <avLst/>
        </a:prstGeom>
        <a:ln xmlns:a="http://schemas.openxmlformats.org/drawingml/2006/main">
          <a:prstDash val="solid"/>
        </a:ln>
      </spPr>
    </pic>
    <clientData/>
  </twoCellAnchor>
  <twoCellAnchor editAs="oneCell">
    <from>
      <col>1</col>
      <colOff>447675</colOff>
      <row>45</row>
      <rowOff>923925</rowOff>
    </from>
    <to>
      <col>1</col>
      <colOff>1527675</colOff>
      <row>45</row>
      <rowOff>2000115</rowOff>
    </to>
    <pic>
      <nvPicPr>
        <cNvPr id="37" name="Afbeelding 36"/>
        <cNvPicPr>
          <a:picLocks xmlns:a="http://schemas.openxmlformats.org/drawingml/2006/main" noChangeAspect="1"/>
        </cNvPicPr>
      </nvPicPr>
      <blipFill>
        <a:blip xmlns:a="http://schemas.openxmlformats.org/drawingml/2006/main" xmlns:r="http://schemas.openxmlformats.org/officeDocument/2006/relationships" cstate="print" r:embed="rId13"/>
        <a:stretch xmlns:a="http://schemas.openxmlformats.org/drawingml/2006/main">
          <a:fillRect/>
        </a:stretch>
      </blipFill>
      <spPr>
        <a:xfrm xmlns:a="http://schemas.openxmlformats.org/drawingml/2006/main">
          <a:off x="2038350" y="11887200"/>
          <a:ext cx="1080000" cy="1080000"/>
        </a:xfrm>
        <a:prstGeom xmlns:a="http://schemas.openxmlformats.org/drawingml/2006/main" prst="rect">
          <avLst/>
        </a:prstGeom>
        <a:ln xmlns:a="http://schemas.openxmlformats.org/drawingml/2006/main">
          <a:prstDash val="solid"/>
        </a:ln>
      </spPr>
    </pic>
    <clientData/>
  </twoCellAnchor>
  <twoCellAnchor editAs="oneCell">
    <from>
      <col>1</col>
      <colOff>276225</colOff>
      <row>60</row>
      <rowOff>123825</rowOff>
    </from>
    <to>
      <col>1</col>
      <colOff>1352415</colOff>
      <row>66</row>
      <rowOff>57015</rowOff>
    </to>
    <pic>
      <nvPicPr>
        <cNvPr id="38" name="Afbeelding 37"/>
        <cNvPicPr>
          <a:picLocks xmlns:a="http://schemas.openxmlformats.org/drawingml/2006/main" noChangeAspect="1"/>
        </cNvPicPr>
      </nvPicPr>
      <blipFill>
        <a:blip xmlns:a="http://schemas.openxmlformats.org/drawingml/2006/main" xmlns:r="http://schemas.openxmlformats.org/officeDocument/2006/relationships" cstate="print" r:embed="rId14"/>
        <a:stretch xmlns:a="http://schemas.openxmlformats.org/drawingml/2006/main">
          <a:fillRect/>
        </a:stretch>
      </blipFill>
      <spPr>
        <a:xfrm xmlns:a="http://schemas.openxmlformats.org/drawingml/2006/main">
          <a:off x="1866900" y="17926050"/>
          <a:ext cx="1080000" cy="1080000"/>
        </a:xfrm>
        <a:prstGeom xmlns:a="http://schemas.openxmlformats.org/drawingml/2006/main" prst="rect">
          <avLst/>
        </a:prstGeom>
        <a:ln xmlns:a="http://schemas.openxmlformats.org/drawingml/2006/main">
          <a:prstDash val="solid"/>
        </a:ln>
      </spPr>
    </pic>
    <clientData/>
  </twoCellAnchor>
  <twoCellAnchor editAs="oneCell">
    <from>
      <col>1</col>
      <colOff>533399</colOff>
      <row>73</row>
      <rowOff>38099</rowOff>
    </from>
    <to>
      <col>1</col>
      <colOff>1375274</colOff>
      <row>77</row>
      <rowOff>117974</rowOff>
    </to>
    <pic>
      <nvPicPr>
        <cNvPr id="39" name="Afbeelding 38"/>
        <cNvPicPr>
          <a:picLocks xmlns:a="http://schemas.openxmlformats.org/drawingml/2006/main" noChangeAspect="1"/>
        </cNvPicPr>
      </nvPicPr>
      <blipFill>
        <a:blip xmlns:a="http://schemas.openxmlformats.org/drawingml/2006/main" xmlns:r="http://schemas.openxmlformats.org/officeDocument/2006/relationships" cstate="print" r:embed="rId15"/>
        <a:stretch xmlns:a="http://schemas.openxmlformats.org/drawingml/2006/main">
          <a:fillRect/>
        </a:stretch>
      </blipFill>
      <spPr>
        <a:xfrm xmlns:a="http://schemas.openxmlformats.org/drawingml/2006/main">
          <a:off x="2124074" y="22736174"/>
          <a:ext cx="841875" cy="841875"/>
        </a:xfrm>
        <a:prstGeom xmlns:a="http://schemas.openxmlformats.org/drawingml/2006/main" prst="rect">
          <avLst/>
        </a:prstGeom>
        <a:ln xmlns:a="http://schemas.openxmlformats.org/drawingml/2006/main">
          <a:prstDash val="solid"/>
        </a:ln>
      </spPr>
    </pic>
    <clientData/>
  </twoCellAnchor>
  <twoCellAnchor editAs="oneCell">
    <from>
      <col>1</col>
      <colOff>409575</colOff>
      <row>87</row>
      <rowOff>1438275</rowOff>
    </from>
    <to>
      <col>1</col>
      <colOff>1489575</colOff>
      <row>89</row>
      <rowOff>41775</rowOff>
    </to>
    <pic>
      <nvPicPr>
        <cNvPr id="40" name="Afbeelding 39"/>
        <cNvPicPr>
          <a:picLocks xmlns:a="http://schemas.openxmlformats.org/drawingml/2006/main" noChangeAspect="1"/>
        </cNvPicPr>
      </nvPicPr>
      <blipFill>
        <a:blip xmlns:a="http://schemas.openxmlformats.org/drawingml/2006/main" xmlns:r="http://schemas.openxmlformats.org/officeDocument/2006/relationships" cstate="print" r:embed="rId16"/>
        <a:stretch xmlns:a="http://schemas.openxmlformats.org/drawingml/2006/main">
          <a:fillRect/>
        </a:stretch>
      </blipFill>
      <spPr>
        <a:xfrm xmlns:a="http://schemas.openxmlformats.org/drawingml/2006/main">
          <a:off x="2000250" y="26955750"/>
          <a:ext cx="1080000" cy="1080000"/>
        </a:xfrm>
        <a:prstGeom xmlns:a="http://schemas.openxmlformats.org/drawingml/2006/main" prst="rect">
          <avLst/>
        </a:prstGeom>
        <a:ln xmlns:a="http://schemas.openxmlformats.org/drawingml/2006/main">
          <a:prstDash val="solid"/>
        </a:ln>
      </spPr>
    </pic>
    <clientData/>
  </twoCellAnchor>
  <twoCellAnchor editAs="oneCell">
    <from>
      <col>1</col>
      <colOff>323850</colOff>
      <row>103</row>
      <rowOff>3181350</rowOff>
    </from>
    <to>
      <col>1</col>
      <colOff>1390515</colOff>
      <row>106</row>
      <rowOff>18915</rowOff>
    </to>
    <pic>
      <nvPicPr>
        <cNvPr id="41" name="Afbeelding 40"/>
        <cNvPicPr>
          <a:picLocks xmlns:a="http://schemas.openxmlformats.org/drawingml/2006/main" noChangeAspect="1"/>
        </cNvPicPr>
      </nvPicPr>
      <blipFill>
        <a:blip xmlns:a="http://schemas.openxmlformats.org/drawingml/2006/main" xmlns:r="http://schemas.openxmlformats.org/officeDocument/2006/relationships" cstate="print" r:embed="rId17"/>
        <a:stretch xmlns:a="http://schemas.openxmlformats.org/drawingml/2006/main">
          <a:fillRect/>
        </a:stretch>
      </blipFill>
      <spPr>
        <a:xfrm xmlns:a="http://schemas.openxmlformats.org/drawingml/2006/main">
          <a:off x="1914525" y="38280975"/>
          <a:ext cx="1080000" cy="1080000"/>
        </a:xfrm>
        <a:prstGeom xmlns:a="http://schemas.openxmlformats.org/drawingml/2006/main" prst="rect">
          <avLst/>
        </a:prstGeom>
        <a:ln xmlns:a="http://schemas.openxmlformats.org/drawingml/2006/main">
          <a:prstDash val="solid"/>
        </a:ln>
      </spPr>
    </pic>
    <clientData/>
  </twoCellAnchor>
  <twoCellAnchor editAs="oneCell">
    <from>
      <col>1</col>
      <colOff>371475</colOff>
      <row>119</row>
      <rowOff>295275</rowOff>
    </from>
    <to>
      <col>1</col>
      <colOff>1451475</colOff>
      <row>119</row>
      <rowOff>1375275</rowOff>
    </to>
    <pic>
      <nvPicPr>
        <cNvPr id="42" name="Afbeelding 41"/>
        <cNvPicPr>
          <a:picLocks xmlns:a="http://schemas.openxmlformats.org/drawingml/2006/main" noChangeAspect="1"/>
        </cNvPicPr>
      </nvPicPr>
      <blipFill>
        <a:blip xmlns:a="http://schemas.openxmlformats.org/drawingml/2006/main" xmlns:r="http://schemas.openxmlformats.org/officeDocument/2006/relationships" cstate="print" r:embed="rId18"/>
        <a:stretch xmlns:a="http://schemas.openxmlformats.org/drawingml/2006/main">
          <a:fillRect/>
        </a:stretch>
      </blipFill>
      <spPr>
        <a:xfrm xmlns:a="http://schemas.openxmlformats.org/drawingml/2006/main">
          <a:off x="1962150" y="54340125"/>
          <a:ext cx="1080000" cy="1080000"/>
        </a:xfrm>
        <a:prstGeom xmlns:a="http://schemas.openxmlformats.org/drawingml/2006/main" prst="rect">
          <avLst/>
        </a:prstGeom>
        <a:ln xmlns:a="http://schemas.openxmlformats.org/drawingml/2006/main">
          <a:prstDash val="solid"/>
        </a:ln>
      </spPr>
    </pic>
    <clientData/>
  </twoCellAnchor>
  <twoCellAnchor editAs="oneCell">
    <from>
      <col>1</col>
      <colOff>323850</colOff>
      <row>146</row>
      <rowOff>180975</rowOff>
    </from>
    <to>
      <col>1</col>
      <colOff>1390515</colOff>
      <row>152</row>
      <rowOff>117975</rowOff>
    </to>
    <pic>
      <nvPicPr>
        <cNvPr id="43" name="Afbeelding 42"/>
        <cNvPicPr>
          <a:picLocks xmlns:a="http://schemas.openxmlformats.org/drawingml/2006/main" noChangeAspect="1"/>
        </cNvPicPr>
      </nvPicPr>
      <blipFill>
        <a:blip xmlns:a="http://schemas.openxmlformats.org/drawingml/2006/main" xmlns:r="http://schemas.openxmlformats.org/officeDocument/2006/relationships" cstate="print" r:embed="rId19"/>
        <a:stretch xmlns:a="http://schemas.openxmlformats.org/drawingml/2006/main">
          <a:fillRect/>
        </a:stretch>
      </blipFill>
      <spPr>
        <a:xfrm xmlns:a="http://schemas.openxmlformats.org/drawingml/2006/main">
          <a:off x="1914525" y="70046850"/>
          <a:ext cx="1080000" cy="1080000"/>
        </a:xfrm>
        <a:prstGeom xmlns:a="http://schemas.openxmlformats.org/drawingml/2006/main" prst="rect">
          <avLst/>
        </a:prstGeom>
        <a:ln xmlns:a="http://schemas.openxmlformats.org/drawingml/2006/main">
          <a:prstDash val="solid"/>
        </a:ln>
      </spPr>
    </pic>
    <clientData/>
  </twoCellAnchor>
  <twoCellAnchor editAs="oneCell">
    <from>
      <col>2</col>
      <colOff>72773</colOff>
      <row>4</row>
      <rowOff>56480</rowOff>
    </from>
    <to>
      <col>2</col>
      <colOff>5276850</colOff>
      <row>17</row>
      <rowOff>168224</rowOff>
    </to>
    <pic>
      <nvPicPr>
        <cNvPr id="3" name="Afbeelding 2"/>
        <cNvPicPr>
          <a:picLocks xmlns:a="http://schemas.openxmlformats.org/drawingml/2006/main" noChangeAspect="1"/>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3254123" y="818480"/>
          <a:ext cx="5194552" cy="2592054"/>
        </a:xfrm>
        <a:prstGeom xmlns:a="http://schemas.openxmlformats.org/drawingml/2006/main" prst="rect">
          <avLst/>
        </a:prstGeom>
        <a:ln xmlns:a="http://schemas.openxmlformats.org/drawingml/2006/main">
          <a:prstDash val="solid"/>
        </a:ln>
      </spPr>
    </pic>
    <clientData/>
  </twoCellAnchor>
  <twoCellAnchor editAs="oneCell">
    <from>
      <col>2</col>
      <colOff>52036</colOff>
      <row>21</row>
      <rowOff>32514</rowOff>
    </from>
    <to>
      <col>2</col>
      <colOff>5240655</colOff>
      <row>35</row>
      <rowOff>15826</rowOff>
    </to>
    <pic>
      <nvPicPr>
        <cNvPr id="4" name="Afbeelding 3"/>
        <cNvPicPr>
          <a:picLocks xmlns:a="http://schemas.openxmlformats.org/drawingml/2006/main" noChangeAspect="1"/>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3233386" y="4033014"/>
          <a:ext cx="5196239" cy="2558872"/>
        </a:xfrm>
        <a:prstGeom xmlns:a="http://schemas.openxmlformats.org/drawingml/2006/main" prst="rect">
          <avLst/>
        </a:prstGeom>
        <a:ln xmlns:a="http://schemas.openxmlformats.org/drawingml/2006/main">
          <a:prstDash val="solid"/>
        </a:ln>
      </spPr>
    </pic>
    <clientData/>
  </twoCellAnchor>
  <twoCellAnchor editAs="oneCell">
    <from>
      <col>2</col>
      <colOff>38100</colOff>
      <row>41</row>
      <rowOff>8403</rowOff>
    </from>
    <to>
      <col>2</col>
      <colOff>5295900</colOff>
      <row>41</row>
      <rowOff>2573655</rowOff>
    </to>
    <pic>
      <nvPicPr>
        <cNvPr id="5" name="Afbeelding 4"/>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3219450" y="7761753"/>
          <a:ext cx="5257800" cy="2572872"/>
        </a:xfrm>
        <a:prstGeom xmlns:a="http://schemas.openxmlformats.org/drawingml/2006/main" prst="rect">
          <avLst/>
        </a:prstGeom>
        <a:ln xmlns:a="http://schemas.openxmlformats.org/drawingml/2006/main">
          <a:prstDash val="solid"/>
        </a:ln>
      </spPr>
    </pic>
    <clientData/>
  </twoCellAnchor>
  <twoCellAnchor editAs="oneCell">
    <from>
      <col>2</col>
      <colOff>47624</colOff>
      <row>45</row>
      <rowOff>108681</rowOff>
    </from>
    <to>
      <col>2</col>
      <colOff>5276850</colOff>
      <row>45</row>
      <rowOff>2113470</rowOff>
    </to>
    <pic>
      <nvPicPr>
        <cNvPr id="27" name="Afbeelding 26"/>
        <cNvPicPr>
          <a:picLocks xmlns:a="http://schemas.openxmlformats.org/drawingml/2006/main" noChangeAspect="1"/>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3228974" y="11071956"/>
          <a:ext cx="5219701" cy="2014314"/>
        </a:xfrm>
        <a:prstGeom xmlns:a="http://schemas.openxmlformats.org/drawingml/2006/main" prst="rect">
          <avLst/>
        </a:prstGeom>
        <a:ln xmlns:a="http://schemas.openxmlformats.org/drawingml/2006/main">
          <a:prstDash val="solid"/>
        </a:ln>
      </spPr>
    </pic>
    <clientData/>
  </twoCellAnchor>
  <twoCellAnchor editAs="oneCell">
    <from>
      <col>2</col>
      <colOff>48097</colOff>
      <row>52</row>
      <rowOff>19049</rowOff>
    </from>
    <to>
      <col>2</col>
      <colOff>4381500</colOff>
      <row>65</row>
      <rowOff>133349</rowOff>
    </to>
    <pic>
      <nvPicPr>
        <cNvPr id="28" name="Afbeelding 27"/>
        <cNvPicPr>
          <a:picLocks xmlns:a="http://schemas.openxmlformats.org/drawingml/2006/main" noChangeAspect="1"/>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a:off x="3229447" y="16297274"/>
          <a:ext cx="4333403" cy="2600325"/>
        </a:xfrm>
        <a:prstGeom xmlns:a="http://schemas.openxmlformats.org/drawingml/2006/main" prst="rect">
          <avLst/>
        </a:prstGeom>
        <a:ln xmlns:a="http://schemas.openxmlformats.org/drawingml/2006/main">
          <a:prstDash val="solid"/>
        </a:ln>
      </spPr>
    </pic>
    <clientData/>
  </twoCellAnchor>
  <twoCellAnchor editAs="oneCell">
    <from>
      <col>2</col>
      <colOff>4370968</colOff>
      <row>52</row>
      <rowOff>38100</rowOff>
    </from>
    <to>
      <col>2</col>
      <colOff>9052559</colOff>
      <row>65</row>
      <rowOff>167640</rowOff>
    </to>
    <pic>
      <nvPicPr>
        <cNvPr id="29" name="Afbeelding 28"/>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7552318" y="16316325"/>
          <a:ext cx="4677781" cy="2609850"/>
        </a:xfrm>
        <a:prstGeom xmlns:a="http://schemas.openxmlformats.org/drawingml/2006/main" prst="rect">
          <avLst/>
        </a:prstGeom>
        <a:ln xmlns:a="http://schemas.openxmlformats.org/drawingml/2006/main">
          <a:prstDash val="solid"/>
        </a:ln>
      </spPr>
    </pic>
    <clientData/>
  </twoCellAnchor>
  <twoCellAnchor editAs="oneCell">
    <from>
      <col>2</col>
      <colOff>3609975</colOff>
      <row>90</row>
      <rowOff>57150</rowOff>
    </from>
    <to>
      <col>2</col>
      <colOff>7696200</colOff>
      <row>90</row>
      <rowOff>1885423</rowOff>
    </to>
    <pic>
      <nvPicPr>
        <cNvPr id="10" name="Afbeelding 9"/>
        <cNvPicPr>
          <a:picLocks xmlns:a="http://schemas.openxmlformats.org/drawingml/2006/main" noChangeAspect="1"/>
        </cNvPicPr>
      </nvPicPr>
      <blipFill>
        <a:blip xmlns:a="http://schemas.openxmlformats.org/drawingml/2006/main" xmlns:r="http://schemas.openxmlformats.org/officeDocument/2006/relationships" cstate="print" r:embed="rId26"/>
        <a:stretch xmlns:a="http://schemas.openxmlformats.org/drawingml/2006/main">
          <a:fillRect/>
        </a:stretch>
      </blipFill>
      <spPr>
        <a:xfrm xmlns:a="http://schemas.openxmlformats.org/drawingml/2006/main">
          <a:off x="6791325" y="28241625"/>
          <a:ext cx="4086225" cy="1824463"/>
        </a:xfrm>
        <a:prstGeom xmlns:a="http://schemas.openxmlformats.org/drawingml/2006/main" prst="rect">
          <avLst/>
        </a:prstGeom>
        <a:ln xmlns:a="http://schemas.openxmlformats.org/drawingml/2006/main">
          <a:prstDash val="solid"/>
        </a:ln>
      </spPr>
    </pic>
    <clientData/>
  </twoCellAnchor>
  <twoCellAnchor editAs="oneCell">
    <from>
      <col>2</col>
      <colOff>47625</colOff>
      <row>100</row>
      <rowOff>47626</rowOff>
    </from>
    <to>
      <col>2</col>
      <colOff>4210050</colOff>
      <row>100</row>
      <rowOff>2705100</rowOff>
    </to>
    <pic>
      <nvPicPr>
        <cNvPr id="12" name="Afbeelding 11"/>
        <cNvPicPr>
          <a:picLocks xmlns:a="http://schemas.openxmlformats.org/drawingml/2006/main" noChangeAspect="1"/>
        </cNvPicPr>
      </nvPicPr>
      <blipFill>
        <a:blip xmlns:a="http://schemas.openxmlformats.org/drawingml/2006/main" xmlns:r="http://schemas.openxmlformats.org/officeDocument/2006/relationships" cstate="print" r:embed="rId27"/>
        <a:stretch xmlns:a="http://schemas.openxmlformats.org/drawingml/2006/main">
          <a:fillRect/>
        </a:stretch>
      </blipFill>
      <spPr>
        <a:xfrm xmlns:a="http://schemas.openxmlformats.org/drawingml/2006/main">
          <a:off x="3228975" y="32023051"/>
          <a:ext cx="4152900" cy="2657474"/>
        </a:xfrm>
        <a:prstGeom xmlns:a="http://schemas.openxmlformats.org/drawingml/2006/main" prst="rect">
          <avLst/>
        </a:prstGeom>
        <a:ln xmlns:a="http://schemas.openxmlformats.org/drawingml/2006/main">
          <a:prstDash val="solid"/>
        </a:ln>
      </spPr>
    </pic>
    <clientData/>
  </twoCellAnchor>
  <twoCellAnchor editAs="oneCell">
    <from>
      <col>2</col>
      <colOff>4181474</colOff>
      <row>100</row>
      <rowOff>57150</rowOff>
    </from>
    <to>
      <col>2</col>
      <colOff>9660255</colOff>
      <row>100</row>
      <rowOff>2724150</rowOff>
    </to>
    <pic>
      <nvPicPr>
        <cNvPr id="15" name="Afbeelding 14"/>
        <cNvPicPr>
          <a:picLocks xmlns:a="http://schemas.openxmlformats.org/drawingml/2006/main" noChangeAspect="1"/>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7362824" y="32032575"/>
          <a:ext cx="5486401" cy="2657475"/>
        </a:xfrm>
        <a:prstGeom xmlns:a="http://schemas.openxmlformats.org/drawingml/2006/main" prst="rect">
          <avLst/>
        </a:prstGeom>
        <a:ln xmlns:a="http://schemas.openxmlformats.org/drawingml/2006/main">
          <a:prstDash val="solid"/>
        </a:ln>
      </spPr>
    </pic>
    <clientData/>
  </twoCellAnchor>
  <twoCellAnchor editAs="oneCell">
    <from>
      <col>2</col>
      <colOff>85724</colOff>
      <row>103</row>
      <rowOff>59219</rowOff>
    </from>
    <to>
      <col>2</col>
      <colOff>7200899</colOff>
      <row>103</row>
      <rowOff>3771484</rowOff>
    </to>
    <pic>
      <nvPicPr>
        <cNvPr id="2" name="Afbeelding 1"/>
        <cNvPicPr>
          <a:picLocks xmlns:a="http://schemas.openxmlformats.org/drawingml/2006/main" noChangeAspect="1"/>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3267074" y="35158844"/>
          <a:ext cx="7115175" cy="3712265"/>
        </a:xfrm>
        <a:prstGeom xmlns:a="http://schemas.openxmlformats.org/drawingml/2006/main" prst="rect">
          <avLst/>
        </a:prstGeom>
        <a:ln xmlns:a="http://schemas.openxmlformats.org/drawingml/2006/main">
          <a:prstDash val="solid"/>
        </a:ln>
      </spPr>
    </pic>
    <clientData/>
  </twoCellAnchor>
  <twoCellAnchor editAs="oneCell">
    <from>
      <col>2</col>
      <colOff>66675</colOff>
      <row>106</row>
      <rowOff>66675</rowOff>
    </from>
    <to>
      <col>2</col>
      <colOff>7216140</colOff>
      <row>106</row>
      <rowOff>3771485</rowOff>
    </to>
    <pic>
      <nvPicPr>
        <cNvPr id="17" name="Afbeelding 16"/>
        <cNvPicPr>
          <a:picLocks xmlns:a="http://schemas.openxmlformats.org/drawingml/2006/main" noChangeAspect="1"/>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3248025" y="39395400"/>
          <a:ext cx="7153275" cy="3704810"/>
        </a:xfrm>
        <a:prstGeom xmlns:a="http://schemas.openxmlformats.org/drawingml/2006/main" prst="rect">
          <avLst/>
        </a:prstGeom>
        <a:ln xmlns:a="http://schemas.openxmlformats.org/drawingml/2006/main">
          <a:prstDash val="solid"/>
        </a:ln>
      </spPr>
    </pic>
    <clientData/>
  </twoCellAnchor>
  <twoCellAnchor editAs="oneCell">
    <from>
      <col>2</col>
      <colOff>66674</colOff>
      <row>109</row>
      <rowOff>57150</rowOff>
    </from>
    <to>
      <col>2</col>
      <colOff>7238999</colOff>
      <row>109</row>
      <rowOff>3829050</rowOff>
    </to>
    <pic>
      <nvPicPr>
        <cNvPr id="18" name="Afbeelding 17"/>
        <cNvPicPr>
          <a:picLocks xmlns:a="http://schemas.openxmlformats.org/drawingml/2006/main" noChangeAspect="1"/>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3248024" y="43662600"/>
          <a:ext cx="7172325" cy="3762375"/>
        </a:xfrm>
        <a:prstGeom xmlns:a="http://schemas.openxmlformats.org/drawingml/2006/main" prst="rect">
          <avLst/>
        </a:prstGeom>
        <a:ln xmlns:a="http://schemas.openxmlformats.org/drawingml/2006/main">
          <a:prstDash val="solid"/>
        </a:ln>
      </spPr>
    </pic>
    <clientData/>
  </twoCellAnchor>
  <twoCellAnchor editAs="oneCell">
    <from>
      <col>2</col>
      <colOff>76200</colOff>
      <row>119</row>
      <rowOff>28575</rowOff>
    </from>
    <to>
      <col>2</col>
      <colOff>4819650</colOff>
      <row>120</row>
      <rowOff>15240</rowOff>
    </to>
    <pic>
      <nvPicPr>
        <cNvPr id="19" name="Afbeelding 18"/>
        <cNvPicPr>
          <a:picLocks xmlns:a="http://schemas.openxmlformats.org/drawingml/2006/main" noChangeAspect="1"/>
        </cNvPicPr>
      </nvPicPr>
      <blipFill>
        <a:blip xmlns:a="http://schemas.openxmlformats.org/drawingml/2006/main" xmlns:r="http://schemas.openxmlformats.org/officeDocument/2006/relationships" cstate="print" r:embed="rId32"/>
        <a:stretch xmlns:a="http://schemas.openxmlformats.org/drawingml/2006/main">
          <a:fillRect/>
        </a:stretch>
      </blipFill>
      <spPr>
        <a:xfrm xmlns:a="http://schemas.openxmlformats.org/drawingml/2006/main">
          <a:off x="3257550" y="54073425"/>
          <a:ext cx="4733925" cy="3067050"/>
        </a:xfrm>
        <a:prstGeom xmlns:a="http://schemas.openxmlformats.org/drawingml/2006/main" prst="rect">
          <avLst/>
        </a:prstGeom>
        <a:ln xmlns:a="http://schemas.openxmlformats.org/drawingml/2006/main">
          <a:prstDash val="solid"/>
        </a:ln>
      </spPr>
    </pic>
    <clientData/>
  </twoCellAnchor>
  <twoCellAnchor editAs="oneCell">
    <from>
      <col>2</col>
      <colOff>4695825</colOff>
      <row>119</row>
      <rowOff>28575</rowOff>
    </from>
    <to>
      <col>2</col>
      <colOff>8134349</colOff>
      <row>119</row>
      <rowOff>3086100</rowOff>
    </to>
    <pic>
      <nvPicPr>
        <cNvPr id="21" name="Afbeelding 20"/>
        <cNvPicPr>
          <a:picLocks xmlns:a="http://schemas.openxmlformats.org/drawingml/2006/main" noChangeAspect="1"/>
        </cNvPicPr>
      </nvPicPr>
      <blipFill>
        <a:blip xmlns:a="http://schemas.openxmlformats.org/drawingml/2006/main" xmlns:r="http://schemas.openxmlformats.org/officeDocument/2006/relationships" cstate="print" r:embed="rId33"/>
        <a:stretch xmlns:a="http://schemas.openxmlformats.org/drawingml/2006/main">
          <a:fillRect/>
        </a:stretch>
      </blipFill>
      <spPr>
        <a:xfrm xmlns:a="http://schemas.openxmlformats.org/drawingml/2006/main">
          <a:off x="7877175" y="54073425"/>
          <a:ext cx="3448049" cy="3057525"/>
        </a:xfrm>
        <a:prstGeom xmlns:a="http://schemas.openxmlformats.org/drawingml/2006/main" prst="rect">
          <avLst/>
        </a:prstGeom>
        <a:ln xmlns:a="http://schemas.openxmlformats.org/drawingml/2006/main">
          <a:prstDash val="solid"/>
        </a:ln>
      </spPr>
    </pic>
    <clientData/>
  </twoCellAnchor>
  <twoCellAnchor editAs="oneCell">
    <from>
      <col>2</col>
      <colOff>28575</colOff>
      <row>172</row>
      <rowOff>16579</rowOff>
    </from>
    <to>
      <col>2</col>
      <colOff>4435547</colOff>
      <row>172</row>
      <rowOff>4403160</rowOff>
    </to>
    <pic>
      <nvPicPr>
        <cNvPr id="6" name="Afbeelding 5"/>
        <cNvPicPr>
          <a:picLocks xmlns:a="http://schemas.openxmlformats.org/drawingml/2006/main" noChangeAspect="1"/>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3209925" y="69796729"/>
          <a:ext cx="4410782" cy="4394201"/>
        </a:xfrm>
        <a:prstGeom xmlns:a="http://schemas.openxmlformats.org/drawingml/2006/main" prst="rect">
          <avLst/>
        </a:prstGeom>
        <a:ln xmlns:a="http://schemas.openxmlformats.org/drawingml/2006/main">
          <a:prstDash val="solid"/>
        </a:ln>
      </spPr>
    </pic>
    <clientData/>
  </twoCellAnchor>
  <twoCellAnchor editAs="oneCell">
    <from>
      <col>2</col>
      <colOff>7124700</colOff>
      <row>122</row>
      <rowOff>20122</rowOff>
    </from>
    <to>
      <col>2</col>
      <colOff>10878577</colOff>
      <row>122</row>
      <rowOff>4173855</rowOff>
    </to>
    <pic>
      <nvPicPr>
        <cNvPr id="16" name="Afbeelding 15"/>
        <cNvPicPr>
          <a:picLocks xmlns:a="http://schemas.openxmlformats.org/drawingml/2006/main" noChangeAspect="1"/>
        </cNvPicPr>
      </nvPicPr>
      <blipFill>
        <a:blip xmlns:a="http://schemas.openxmlformats.org/drawingml/2006/main" xmlns:r="http://schemas.openxmlformats.org/officeDocument/2006/relationships" cstate="print" r:embed="rId35"/>
        <a:stretch xmlns:a="http://schemas.openxmlformats.org/drawingml/2006/main">
          <a:fillRect/>
        </a:stretch>
      </blipFill>
      <spPr>
        <a:xfrm xmlns:a="http://schemas.openxmlformats.org/drawingml/2006/main">
          <a:off x="10306050" y="57560647"/>
          <a:ext cx="3740542" cy="4161353"/>
        </a:xfrm>
        <a:prstGeom xmlns:a="http://schemas.openxmlformats.org/drawingml/2006/main" prst="rect">
          <avLst/>
        </a:prstGeom>
        <a:ln xmlns:a="http://schemas.openxmlformats.org/drawingml/2006/main">
          <a:prstDash val="solid"/>
        </a:ln>
      </spPr>
    </pic>
    <clientData/>
  </twoCellAnchor>
  <twoCellAnchor editAs="oneCell">
    <from>
      <col>2</col>
      <colOff>3409950</colOff>
      <row>122</row>
      <rowOff>9525</rowOff>
    </from>
    <to>
      <col>2</col>
      <colOff>7140240</colOff>
      <row>122</row>
      <rowOff>4150995</rowOff>
    </to>
    <pic>
      <nvPicPr>
        <cNvPr id="20" name="Afbeelding 19"/>
        <cNvPicPr>
          <a:picLocks xmlns:a="http://schemas.openxmlformats.org/drawingml/2006/main" noChangeAspect="1"/>
        </cNvPicPr>
      </nvPicPr>
      <blipFill>
        <a:blip xmlns:a="http://schemas.openxmlformats.org/drawingml/2006/main" xmlns:r="http://schemas.openxmlformats.org/officeDocument/2006/relationships" cstate="print" r:embed="rId36"/>
        <a:stretch xmlns:a="http://schemas.openxmlformats.org/drawingml/2006/main">
          <a:fillRect/>
        </a:stretch>
      </blipFill>
      <spPr>
        <a:xfrm xmlns:a="http://schemas.openxmlformats.org/drawingml/2006/main">
          <a:off x="6591300" y="57550050"/>
          <a:ext cx="3722670" cy="4141470"/>
        </a:xfrm>
        <a:prstGeom xmlns:a="http://schemas.openxmlformats.org/drawingml/2006/main" prst="rect">
          <avLst/>
        </a:prstGeom>
        <a:ln xmlns:a="http://schemas.openxmlformats.org/drawingml/2006/main">
          <a:prstDash val="solid"/>
        </a:ln>
      </spPr>
    </pic>
    <clientData/>
  </twoCellAnchor>
  <twoCellAnchor editAs="oneCell">
    <from>
      <col>2</col>
      <colOff>9526</colOff>
      <row>122</row>
      <rowOff>47625</rowOff>
    </from>
    <to>
      <col>2</col>
      <colOff>3371637</colOff>
      <row>122</row>
      <rowOff>4130040</rowOff>
    </to>
    <pic>
      <nvPicPr>
        <cNvPr id="30" name="Afbeelding 29"/>
        <cNvPicPr>
          <a:picLocks xmlns:a="http://schemas.openxmlformats.org/drawingml/2006/main" noChangeAspect="1"/>
        </cNvPicPr>
      </nvPicPr>
      <blipFill>
        <a:blip xmlns:a="http://schemas.openxmlformats.org/drawingml/2006/main" xmlns:r="http://schemas.openxmlformats.org/officeDocument/2006/relationships" cstate="print" r:embed="rId37"/>
        <a:stretch xmlns:a="http://schemas.openxmlformats.org/drawingml/2006/main">
          <a:fillRect/>
        </a:stretch>
      </blipFill>
      <spPr>
        <a:xfrm xmlns:a="http://schemas.openxmlformats.org/drawingml/2006/main">
          <a:off x="3190876" y="57588150"/>
          <a:ext cx="3371636" cy="4086225"/>
        </a:xfrm>
        <a:prstGeom xmlns:a="http://schemas.openxmlformats.org/drawingml/2006/main" prst="rect">
          <avLst/>
        </a:prstGeom>
        <a:ln xmlns:a="http://schemas.openxmlformats.org/drawingml/2006/main">
          <a:prstDash val="solid"/>
        </a:ln>
      </spPr>
    </pic>
    <clientData/>
  </twoCellAnchor>
  <twoCellAnchor editAs="oneCell">
    <from>
      <col>0</col>
      <colOff>190500</colOff>
      <row>0</row>
      <rowOff>141823</rowOff>
    </from>
    <to>
      <col>0</col>
      <colOff>1428750</colOff>
      <row>6</row>
      <rowOff>135453</rowOff>
    </to>
    <pic>
      <nvPicPr>
        <cNvPr id="33" name="Afbeelding 32"/>
        <cNvPicPr>
          <a:picLocks xmlns:a="http://schemas.openxmlformats.org/drawingml/2006/main" noChangeAspect="1"/>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190500" y="141823"/>
          <a:ext cx="1228725" cy="11442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S176"/>
  <sheetViews>
    <sheetView tabSelected="1" zoomScale="34" zoomScaleNormal="100" workbookViewId="0">
      <selection activeCell="T32" sqref="T32"/>
    </sheetView>
  </sheetViews>
  <sheetFormatPr baseColWidth="8" defaultRowHeight="14.4"/>
  <cols>
    <col width="23.88671875" bestFit="1" customWidth="1" min="1" max="2"/>
    <col width="164.44140625" bestFit="1" customWidth="1" min="3" max="3"/>
    <col width="46" bestFit="1" customWidth="1" min="4" max="4"/>
    <col width="59.5546875" bestFit="1" customWidth="1" min="5" max="5"/>
    <col width="49" bestFit="1" customWidth="1" min="6" max="6"/>
    <col width="45.88671875" bestFit="1" customWidth="1" min="7" max="7"/>
    <col width="48" bestFit="1" customWidth="1" min="8" max="8"/>
    <col width="7.88671875" bestFit="1" customWidth="1" min="9" max="9"/>
    <col width="7.109375" customWidth="1" min="10" max="10"/>
    <col width="7.33203125" customWidth="1" min="11" max="11"/>
    <col width="8.44140625" customWidth="1" min="12" max="12"/>
    <col width="8.6640625" customWidth="1" min="13" max="13"/>
    <col width="11.33203125" bestFit="1" customWidth="1" min="14" max="14"/>
    <col width="31.6640625" bestFit="1" customWidth="1" style="6" min="15" max="15"/>
    <col width="1.6640625" customWidth="1" style="6" min="16" max="16"/>
    <col width="8.33203125" bestFit="1" customWidth="1" style="9" min="17" max="17"/>
    <col width="1.6640625" customWidth="1" min="18" max="18"/>
    <col width="8.33203125" bestFit="1" customWidth="1" min="19" max="19"/>
    <col width="32.5546875" bestFit="1" customWidth="1" min="20" max="20"/>
  </cols>
  <sheetData>
    <row r="1">
      <c r="A1" s="198" t="n"/>
      <c r="B1" s="211" t="n"/>
      <c r="C1" s="211" t="n"/>
      <c r="D1" s="211" t="n"/>
      <c r="E1" s="211" t="n"/>
      <c r="F1" s="211" t="n"/>
      <c r="G1" s="211" t="n"/>
      <c r="H1" s="211" t="n"/>
      <c r="I1" s="211" t="n"/>
      <c r="J1" s="211" t="n"/>
      <c r="K1" s="211" t="n"/>
      <c r="L1" s="211" t="n"/>
      <c r="M1" s="211" t="n"/>
      <c r="N1" s="211" t="n"/>
      <c r="O1" s="211" t="n"/>
      <c r="P1" s="211" t="n"/>
      <c r="Q1" s="211" t="n"/>
      <c r="R1" s="190" t="n"/>
    </row>
    <row r="2">
      <c r="A2" s="199" t="inlineStr">
        <is>
          <t>Persoon</t>
        </is>
      </c>
      <c r="B2" s="171" t="inlineStr">
        <is>
          <t>1. Personalia</t>
        </is>
      </c>
      <c r="C2" s="96" t="inlineStr">
        <is>
          <t>Leeftijd Man (Bron: Werkloosheid naar leeftijd en geslacht 2013-2023 | CBS 2024)</t>
        </is>
      </c>
      <c r="D2" s="109" t="inlineStr">
        <is>
          <t>15-25 jaar</t>
        </is>
      </c>
      <c r="E2" s="110" t="inlineStr">
        <is>
          <t>25-45 jaar</t>
        </is>
      </c>
      <c r="F2" s="109" t="inlineStr">
        <is>
          <t>46-65 jaar</t>
        </is>
      </c>
      <c r="G2" s="14" t="n"/>
      <c r="H2" s="15" t="n"/>
      <c r="I2" s="16" t="n"/>
      <c r="J2" s="16" t="n"/>
      <c r="K2" s="16" t="n"/>
      <c r="L2" s="16" t="n"/>
      <c r="M2" s="16" t="n"/>
      <c r="N2" s="16" t="n"/>
      <c r="O2" s="16" t="n"/>
      <c r="P2" s="191" t="n"/>
      <c r="Q2" s="151" t="n"/>
    </row>
    <row r="3" ht="15" customHeight="1">
      <c r="A3" s="212" t="n"/>
      <c r="B3" s="212" t="n"/>
      <c r="C3" s="30" t="inlineStr">
        <is>
          <t xml:space="preserve">Vraag 1:  Bent u een man of vrouw? </t>
        </is>
      </c>
      <c r="D3" s="175" t="n">
        <v>0.3333</v>
      </c>
      <c r="E3" s="176" t="n">
        <v>1</v>
      </c>
      <c r="F3" s="175" t="n">
        <v>0.6666</v>
      </c>
      <c r="G3" s="17" t="n"/>
      <c r="H3" s="18" t="n"/>
      <c r="I3" s="19" t="n"/>
      <c r="J3" s="19" t="n"/>
      <c r="K3" s="19" t="n"/>
      <c r="L3" s="19" t="n"/>
      <c r="M3" s="19" t="n"/>
      <c r="N3" s="19" t="n"/>
      <c r="O3" s="19" t="n"/>
      <c r="P3" s="212" t="n"/>
      <c r="Q3" s="175" t="n"/>
    </row>
    <row r="4" ht="15" customHeight="1">
      <c r="A4" s="212" t="n"/>
      <c r="B4" s="212" t="n"/>
      <c r="C4" s="57" t="inlineStr">
        <is>
          <t>Vraag 2: Wat is uw leeftijd?</t>
        </is>
      </c>
      <c r="D4" s="212" t="n"/>
      <c r="E4" s="213" t="n"/>
      <c r="F4" s="212" t="n"/>
      <c r="G4" s="17" t="n"/>
      <c r="H4" s="18" t="n"/>
      <c r="I4" s="19" t="n"/>
      <c r="J4" s="19" t="n"/>
      <c r="K4" s="19" t="n"/>
      <c r="L4" s="19" t="n"/>
      <c r="M4" s="19" t="n"/>
      <c r="N4" s="19" t="n"/>
      <c r="O4" s="19" t="n"/>
      <c r="P4" s="212" t="n"/>
      <c r="Q4" s="212" t="n"/>
    </row>
    <row r="5" ht="15" customHeight="1">
      <c r="A5" s="212" t="n"/>
      <c r="B5" s="212" t="n"/>
      <c r="C5" s="203" t="n"/>
      <c r="D5" s="212" t="n"/>
      <c r="E5" s="213" t="n"/>
      <c r="F5" s="212" t="n"/>
      <c r="G5" s="17" t="n"/>
      <c r="H5" s="18" t="n"/>
      <c r="I5" s="19" t="n"/>
      <c r="J5" s="19" t="n"/>
      <c r="K5" s="19" t="n"/>
      <c r="L5" s="19" t="n"/>
      <c r="M5" s="19" t="n"/>
      <c r="N5" s="19" t="n"/>
      <c r="O5" s="19" t="n"/>
      <c r="P5" s="212" t="n"/>
      <c r="Q5" s="212" t="n"/>
    </row>
    <row r="6" ht="15" customHeight="1">
      <c r="A6" s="212" t="n"/>
      <c r="B6" s="212" t="n"/>
      <c r="C6" s="214" t="n"/>
      <c r="D6" s="212" t="n"/>
      <c r="E6" s="213" t="n"/>
      <c r="F6" s="212" t="n"/>
      <c r="G6" s="17" t="n"/>
      <c r="H6" s="18" t="n"/>
      <c r="I6" s="19" t="n"/>
      <c r="J6" s="19" t="n"/>
      <c r="K6" s="19" t="n"/>
      <c r="L6" s="19" t="n"/>
      <c r="M6" s="19" t="n"/>
      <c r="N6" s="19" t="n"/>
      <c r="O6" s="19" t="n"/>
      <c r="P6" s="212" t="n"/>
      <c r="Q6" s="212" t="n"/>
    </row>
    <row r="7" ht="15" customHeight="1">
      <c r="A7" s="212" t="n"/>
      <c r="B7" s="212" t="n"/>
      <c r="C7" s="214" t="n"/>
      <c r="D7" s="212" t="n"/>
      <c r="E7" s="213" t="n"/>
      <c r="F7" s="212" t="n"/>
      <c r="G7" s="17" t="n"/>
      <c r="H7" s="18" t="n"/>
      <c r="I7" s="19" t="n"/>
      <c r="J7" s="19" t="n"/>
      <c r="K7" s="19" t="n"/>
      <c r="L7" s="19" t="n"/>
      <c r="M7" s="19" t="n"/>
      <c r="N7" s="19" t="n"/>
      <c r="O7" s="19" t="n"/>
      <c r="P7" s="212" t="n"/>
      <c r="Q7" s="212" t="n"/>
    </row>
    <row r="8" ht="15" customHeight="1">
      <c r="A8" s="212" t="n"/>
      <c r="B8" s="212" t="n"/>
      <c r="C8" s="214" t="n"/>
      <c r="D8" s="212" t="n"/>
      <c r="E8" s="213" t="n"/>
      <c r="F8" s="212" t="n"/>
      <c r="G8" s="17" t="n"/>
      <c r="H8" s="18" t="n"/>
      <c r="I8" s="19" t="n"/>
      <c r="J8" s="19" t="n"/>
      <c r="K8" s="19" t="n"/>
      <c r="L8" s="19" t="n"/>
      <c r="M8" s="19" t="n"/>
      <c r="N8" s="19" t="n"/>
      <c r="O8" s="19" t="n"/>
      <c r="P8" s="212" t="n"/>
      <c r="Q8" s="212" t="n"/>
    </row>
    <row r="9" ht="15" customHeight="1">
      <c r="A9" s="212" t="n"/>
      <c r="B9" s="212" t="n"/>
      <c r="C9" s="214" t="n"/>
      <c r="D9" s="212" t="n"/>
      <c r="E9" s="213" t="n"/>
      <c r="F9" s="212" t="n"/>
      <c r="G9" s="17" t="n"/>
      <c r="H9" s="18" t="n"/>
      <c r="I9" s="19" t="n"/>
      <c r="J9" s="19" t="n"/>
      <c r="K9" s="19" t="n"/>
      <c r="L9" s="19" t="n"/>
      <c r="M9" s="19" t="n"/>
      <c r="N9" s="19" t="n"/>
      <c r="O9" s="19" t="n"/>
      <c r="P9" s="212" t="n"/>
      <c r="Q9" s="212" t="n"/>
    </row>
    <row r="10" ht="15" customHeight="1">
      <c r="A10" s="212" t="n"/>
      <c r="B10" s="212" t="n"/>
      <c r="C10" s="214" t="n"/>
      <c r="D10" s="212" t="n"/>
      <c r="E10" s="213" t="n"/>
      <c r="F10" s="212" t="n"/>
      <c r="G10" s="17" t="n"/>
      <c r="H10" s="18" t="n"/>
      <c r="I10" s="19" t="n"/>
      <c r="J10" s="19" t="n"/>
      <c r="K10" s="19" t="n"/>
      <c r="L10" s="19" t="n"/>
      <c r="M10" s="19" t="n"/>
      <c r="N10" s="19" t="n"/>
      <c r="O10" s="19" t="n"/>
      <c r="P10" s="212" t="n"/>
      <c r="Q10" s="212" t="n"/>
    </row>
    <row r="11" ht="15" customHeight="1">
      <c r="A11" s="212" t="n"/>
      <c r="B11" s="212" t="n"/>
      <c r="C11" s="214" t="n"/>
      <c r="D11" s="212" t="n"/>
      <c r="E11" s="213" t="n"/>
      <c r="F11" s="212" t="n"/>
      <c r="G11" s="17" t="n"/>
      <c r="H11" s="18" t="n"/>
      <c r="I11" s="19" t="n"/>
      <c r="J11" s="19" t="n"/>
      <c r="K11" s="19" t="n"/>
      <c r="L11" s="19" t="n"/>
      <c r="M11" s="19" t="n"/>
      <c r="N11" s="19" t="n"/>
      <c r="O11" s="19" t="n"/>
      <c r="P11" s="212" t="n"/>
      <c r="Q11" s="212" t="n"/>
    </row>
    <row r="12" ht="15" customHeight="1">
      <c r="A12" s="212" t="n"/>
      <c r="B12" s="212" t="n"/>
      <c r="C12" s="214" t="n"/>
      <c r="D12" s="212" t="n"/>
      <c r="E12" s="213" t="n"/>
      <c r="F12" s="212" t="n"/>
      <c r="G12" s="17" t="n"/>
      <c r="H12" s="18" t="n"/>
      <c r="I12" s="19" t="n"/>
      <c r="J12" s="19" t="n"/>
      <c r="K12" s="19" t="n"/>
      <c r="L12" s="19" t="n"/>
      <c r="M12" s="19" t="n"/>
      <c r="N12" s="19" t="n"/>
      <c r="O12" s="19" t="n"/>
      <c r="P12" s="212" t="n"/>
      <c r="Q12" s="212" t="n"/>
    </row>
    <row r="13" ht="15" customHeight="1">
      <c r="A13" s="212" t="n"/>
      <c r="B13" s="212" t="n"/>
      <c r="C13" s="214" t="n"/>
      <c r="D13" s="212" t="n"/>
      <c r="E13" s="213" t="n"/>
      <c r="F13" s="212" t="n"/>
      <c r="G13" s="17" t="n"/>
      <c r="H13" s="18" t="n"/>
      <c r="I13" s="19" t="n"/>
      <c r="J13" s="19" t="n"/>
      <c r="K13" s="19" t="n"/>
      <c r="L13" s="19" t="n"/>
      <c r="M13" s="19" t="n"/>
      <c r="N13" s="19" t="n"/>
      <c r="O13" s="19" t="n"/>
      <c r="P13" s="212" t="n"/>
      <c r="Q13" s="212" t="n"/>
    </row>
    <row r="14" ht="15" customHeight="1">
      <c r="A14" s="212" t="n"/>
      <c r="B14" s="212" t="n"/>
      <c r="C14" s="214" t="n"/>
      <c r="D14" s="212" t="n"/>
      <c r="E14" s="213" t="n"/>
      <c r="F14" s="212" t="n"/>
      <c r="G14" s="17" t="n"/>
      <c r="H14" s="18" t="n"/>
      <c r="I14" s="19" t="n"/>
      <c r="J14" s="19" t="n"/>
      <c r="K14" s="19" t="n"/>
      <c r="L14" s="19" t="n"/>
      <c r="M14" s="19" t="n"/>
      <c r="N14" s="19" t="n"/>
      <c r="O14" s="19" t="n"/>
      <c r="P14" s="212" t="n"/>
      <c r="Q14" s="212" t="n"/>
    </row>
    <row r="15" ht="15" customHeight="1">
      <c r="A15" s="212" t="n"/>
      <c r="B15" s="212" t="n"/>
      <c r="C15" s="214" t="n"/>
      <c r="D15" s="212" t="n"/>
      <c r="E15" s="213" t="n"/>
      <c r="F15" s="212" t="n"/>
      <c r="G15" s="17" t="n"/>
      <c r="H15" s="18" t="n"/>
      <c r="I15" s="19" t="n"/>
      <c r="J15" s="19" t="n"/>
      <c r="K15" s="19" t="n"/>
      <c r="L15" s="19" t="n"/>
      <c r="M15" s="19" t="n"/>
      <c r="N15" s="19" t="n"/>
      <c r="O15" s="19" t="n"/>
      <c r="P15" s="212" t="n"/>
      <c r="Q15" s="212" t="n"/>
    </row>
    <row r="16" ht="15" customHeight="1">
      <c r="A16" s="212" t="n"/>
      <c r="B16" s="212" t="n"/>
      <c r="C16" s="214" t="n"/>
      <c r="D16" s="212" t="n"/>
      <c r="E16" s="213" t="n"/>
      <c r="F16" s="212" t="n"/>
      <c r="G16" s="17" t="n"/>
      <c r="H16" s="18" t="n"/>
      <c r="I16" s="19" t="n"/>
      <c r="J16" s="19" t="n"/>
      <c r="K16" s="19" t="n"/>
      <c r="L16" s="19" t="n"/>
      <c r="M16" s="19" t="n"/>
      <c r="N16" s="19" t="n"/>
      <c r="O16" s="19" t="n"/>
      <c r="P16" s="212" t="n"/>
      <c r="Q16" s="212" t="n"/>
    </row>
    <row r="17" ht="15" customHeight="1">
      <c r="A17" s="212" t="n"/>
      <c r="B17" s="212" t="n"/>
      <c r="C17" s="214" t="n"/>
      <c r="D17" s="212" t="n"/>
      <c r="E17" s="213" t="n"/>
      <c r="F17" s="212" t="n"/>
      <c r="G17" s="17" t="n"/>
      <c r="H17" s="18" t="n"/>
      <c r="I17" s="19" t="n"/>
      <c r="J17" s="19" t="n"/>
      <c r="K17" s="19" t="n"/>
      <c r="L17" s="19" t="n"/>
      <c r="M17" s="19" t="n"/>
      <c r="N17" s="19" t="n"/>
      <c r="O17" s="19" t="n"/>
      <c r="P17" s="212" t="n"/>
      <c r="Q17" s="212" t="n"/>
    </row>
    <row r="18" ht="15" customHeight="1">
      <c r="A18" s="212" t="n"/>
      <c r="B18" s="212" t="n"/>
      <c r="C18" s="214" t="n"/>
      <c r="D18" s="215" t="n"/>
      <c r="E18" s="216" t="n"/>
      <c r="F18" s="215" t="n"/>
      <c r="G18" s="17" t="n"/>
      <c r="H18" s="18" t="n"/>
      <c r="I18" s="19" t="n"/>
      <c r="J18" s="19" t="n"/>
      <c r="K18" s="19" t="n"/>
      <c r="L18" s="19" t="n"/>
      <c r="M18" s="19" t="n"/>
      <c r="N18" s="19" t="n"/>
      <c r="O18" s="19" t="n"/>
      <c r="P18" s="212" t="n"/>
      <c r="Q18" s="215" t="n"/>
    </row>
    <row r="19" ht="15" customHeight="1">
      <c r="A19" s="212" t="n"/>
      <c r="B19" s="212" t="n"/>
      <c r="C19" s="96" t="inlineStr">
        <is>
          <t>Leeftijd Vrouw (Bron: Werkloosheid naar leeftijd en geslacht 2013-2023 | CBS 2024)</t>
        </is>
      </c>
      <c r="D19" s="109" t="inlineStr">
        <is>
          <t>15-25 jaar</t>
        </is>
      </c>
      <c r="E19" s="110" t="inlineStr">
        <is>
          <t>25-45 jaar</t>
        </is>
      </c>
      <c r="F19" s="109" t="inlineStr">
        <is>
          <t>46-65 jaar</t>
        </is>
      </c>
      <c r="G19" s="17" t="n"/>
      <c r="H19" s="17" t="n"/>
      <c r="I19" s="20" t="n"/>
      <c r="J19" s="20" t="n"/>
      <c r="K19" s="20" t="n"/>
      <c r="L19" s="20" t="n"/>
      <c r="M19" s="20" t="n"/>
      <c r="N19" s="20" t="n"/>
      <c r="O19" s="20" t="n"/>
      <c r="P19" s="212" t="n"/>
      <c r="Q19" s="152" t="n"/>
    </row>
    <row r="20" ht="15" customHeight="1">
      <c r="A20" s="212" t="n"/>
      <c r="B20" s="212" t="n"/>
      <c r="C20" s="30" t="inlineStr">
        <is>
          <t xml:space="preserve">Vraag 1:  Bent u een man of vrouw? </t>
        </is>
      </c>
      <c r="D20" s="167" t="n">
        <v>1</v>
      </c>
      <c r="E20" s="187" t="n">
        <v>0.3333</v>
      </c>
      <c r="F20" s="167" t="n">
        <v>0.6666</v>
      </c>
      <c r="G20" s="17" t="n"/>
      <c r="H20" s="17" t="n"/>
      <c r="I20" s="18" t="n"/>
      <c r="J20" s="18" t="n"/>
      <c r="K20" s="18" t="n"/>
      <c r="L20" s="18" t="n"/>
      <c r="M20" s="18" t="n"/>
      <c r="N20" s="18" t="n"/>
      <c r="O20" s="18" t="n"/>
      <c r="P20" s="212" t="n"/>
      <c r="Q20" s="175" t="n"/>
    </row>
    <row r="21" ht="15" customHeight="1">
      <c r="A21" s="212" t="n"/>
      <c r="B21" s="212" t="n"/>
      <c r="C21" s="57" t="inlineStr">
        <is>
          <t>Vraag 2: Wat is uw leeftijd?</t>
        </is>
      </c>
      <c r="D21" s="212" t="n"/>
      <c r="E21" s="213" t="n"/>
      <c r="F21" s="212" t="n"/>
      <c r="G21" s="17" t="n"/>
      <c r="H21" s="17" t="n"/>
      <c r="I21" s="18" t="n"/>
      <c r="J21" s="18" t="n"/>
      <c r="K21" s="18" t="n"/>
      <c r="L21" s="18" t="n"/>
      <c r="M21" s="18" t="n"/>
      <c r="N21" s="18" t="n"/>
      <c r="O21" s="18" t="n"/>
      <c r="P21" s="212" t="n"/>
      <c r="Q21" s="212" t="n"/>
    </row>
    <row r="22" ht="15" customHeight="1">
      <c r="A22" s="212" t="n"/>
      <c r="B22" s="212" t="n"/>
      <c r="C22" s="217" t="n"/>
      <c r="D22" s="212" t="n"/>
      <c r="E22" s="213" t="n"/>
      <c r="F22" s="212" t="n"/>
      <c r="G22" s="17" t="n"/>
      <c r="H22" s="17" t="n"/>
      <c r="I22" s="18" t="n"/>
      <c r="J22" s="18" t="n"/>
      <c r="K22" s="18" t="n"/>
      <c r="L22" s="18" t="n"/>
      <c r="M22" s="18" t="n"/>
      <c r="N22" s="18" t="n"/>
      <c r="O22" s="18" t="n"/>
      <c r="P22" s="212" t="n"/>
      <c r="Q22" s="212" t="n"/>
    </row>
    <row r="23" ht="15" customHeight="1">
      <c r="A23" s="212" t="n"/>
      <c r="B23" s="212" t="n"/>
      <c r="C23" s="214" t="n"/>
      <c r="D23" s="212" t="n"/>
      <c r="E23" s="213" t="n"/>
      <c r="F23" s="212" t="n"/>
      <c r="G23" s="17" t="n"/>
      <c r="H23" s="17" t="n"/>
      <c r="I23" s="18" t="n"/>
      <c r="J23" s="18" t="n"/>
      <c r="K23" s="18" t="n"/>
      <c r="L23" s="18" t="n"/>
      <c r="M23" s="18" t="n"/>
      <c r="N23" s="18" t="n"/>
      <c r="O23" s="18" t="n"/>
      <c r="P23" s="212" t="n"/>
      <c r="Q23" s="212" t="n"/>
    </row>
    <row r="24" ht="15" customHeight="1">
      <c r="A24" s="212" t="n"/>
      <c r="B24" s="212" t="n"/>
      <c r="C24" s="214" t="n"/>
      <c r="D24" s="212" t="n"/>
      <c r="E24" s="213" t="n"/>
      <c r="F24" s="212" t="n"/>
      <c r="G24" s="17" t="n"/>
      <c r="H24" s="17" t="n"/>
      <c r="I24" s="18" t="n"/>
      <c r="J24" s="18" t="n"/>
      <c r="K24" s="18" t="n"/>
      <c r="L24" s="18" t="n"/>
      <c r="M24" s="18" t="n"/>
      <c r="N24" s="18" t="n"/>
      <c r="O24" s="18" t="n"/>
      <c r="P24" s="212" t="n"/>
      <c r="Q24" s="212" t="n"/>
    </row>
    <row r="25" ht="15" customHeight="1">
      <c r="A25" s="212" t="n"/>
      <c r="B25" s="212" t="n"/>
      <c r="C25" s="214" t="n"/>
      <c r="D25" s="212" t="n"/>
      <c r="E25" s="213" t="n"/>
      <c r="F25" s="212" t="n"/>
      <c r="G25" s="17" t="n"/>
      <c r="H25" s="17" t="n"/>
      <c r="I25" s="18" t="n"/>
      <c r="J25" s="18" t="n"/>
      <c r="K25" s="18" t="n"/>
      <c r="L25" s="18" t="n"/>
      <c r="M25" s="18" t="n"/>
      <c r="N25" s="18" t="n"/>
      <c r="O25" s="18" t="n"/>
      <c r="P25" s="212" t="n"/>
      <c r="Q25" s="212" t="n"/>
    </row>
    <row r="26" ht="15" customHeight="1">
      <c r="A26" s="212" t="n"/>
      <c r="B26" s="212" t="n"/>
      <c r="C26" s="214" t="n"/>
      <c r="D26" s="212" t="n"/>
      <c r="E26" s="213" t="n"/>
      <c r="F26" s="212" t="n"/>
      <c r="G26" s="17" t="n"/>
      <c r="H26" s="17" t="n"/>
      <c r="I26" s="18" t="n"/>
      <c r="J26" s="18" t="n"/>
      <c r="K26" s="18" t="n"/>
      <c r="L26" s="18" t="n"/>
      <c r="M26" s="18" t="n"/>
      <c r="N26" s="18" t="n"/>
      <c r="O26" s="18" t="n"/>
      <c r="P26" s="212" t="n"/>
      <c r="Q26" s="212" t="n"/>
    </row>
    <row r="27" ht="15" customHeight="1">
      <c r="A27" s="212" t="n"/>
      <c r="B27" s="212" t="n"/>
      <c r="C27" s="214" t="n"/>
      <c r="D27" s="212" t="n"/>
      <c r="E27" s="213" t="n"/>
      <c r="F27" s="212" t="n"/>
      <c r="G27" s="17" t="n"/>
      <c r="H27" s="17" t="n"/>
      <c r="I27" s="18" t="n"/>
      <c r="J27" s="18" t="n"/>
      <c r="K27" s="18" t="n"/>
      <c r="L27" s="18" t="n"/>
      <c r="M27" s="18" t="n"/>
      <c r="N27" s="18" t="n"/>
      <c r="O27" s="18" t="n"/>
      <c r="P27" s="212" t="n"/>
      <c r="Q27" s="212" t="n"/>
    </row>
    <row r="28" ht="15" customHeight="1">
      <c r="A28" s="212" t="n"/>
      <c r="B28" s="212" t="n"/>
      <c r="C28" s="214" t="n"/>
      <c r="D28" s="212" t="n"/>
      <c r="E28" s="213" t="n"/>
      <c r="F28" s="212" t="n"/>
      <c r="G28" s="17" t="n"/>
      <c r="H28" s="17" t="n"/>
      <c r="I28" s="18" t="n"/>
      <c r="J28" s="18" t="n"/>
      <c r="K28" s="18" t="n"/>
      <c r="L28" s="18" t="n"/>
      <c r="M28" s="18" t="n"/>
      <c r="N28" s="18" t="n"/>
      <c r="O28" s="18" t="n"/>
      <c r="P28" s="212" t="n"/>
      <c r="Q28" s="212" t="n"/>
    </row>
    <row r="29" ht="15" customHeight="1">
      <c r="A29" s="212" t="n"/>
      <c r="B29" s="212" t="n"/>
      <c r="C29" s="214" t="n"/>
      <c r="D29" s="212" t="n"/>
      <c r="E29" s="213" t="n"/>
      <c r="F29" s="212" t="n"/>
      <c r="G29" s="17" t="n"/>
      <c r="H29" s="17" t="n"/>
      <c r="I29" s="18" t="n"/>
      <c r="J29" s="18" t="n"/>
      <c r="K29" s="18" t="n"/>
      <c r="L29" s="18" t="n"/>
      <c r="M29" s="18" t="n"/>
      <c r="N29" s="18" t="n"/>
      <c r="O29" s="18" t="n"/>
      <c r="P29" s="212" t="n"/>
      <c r="Q29" s="212" t="n"/>
    </row>
    <row r="30" ht="15" customHeight="1">
      <c r="A30" s="212" t="n"/>
      <c r="B30" s="212" t="n"/>
      <c r="C30" s="214" t="n"/>
      <c r="D30" s="212" t="n"/>
      <c r="E30" s="213" t="n"/>
      <c r="F30" s="212" t="n"/>
      <c r="G30" s="17" t="n"/>
      <c r="H30" s="17" t="n"/>
      <c r="I30" s="18" t="n"/>
      <c r="J30" s="18" t="n"/>
      <c r="K30" s="18" t="n"/>
      <c r="L30" s="18" t="n"/>
      <c r="M30" s="18" t="n"/>
      <c r="N30" s="18" t="n"/>
      <c r="O30" s="18" t="n"/>
      <c r="P30" s="212" t="n"/>
      <c r="Q30" s="212" t="n"/>
    </row>
    <row r="31" ht="15" customHeight="1">
      <c r="A31" s="212" t="n"/>
      <c r="B31" s="212" t="n"/>
      <c r="C31" s="214" t="n"/>
      <c r="D31" s="212" t="n"/>
      <c r="E31" s="213" t="n"/>
      <c r="F31" s="212" t="n"/>
      <c r="G31" s="17" t="n"/>
      <c r="H31" s="17" t="n"/>
      <c r="I31" s="18" t="n"/>
      <c r="J31" s="18" t="n"/>
      <c r="K31" s="18" t="n"/>
      <c r="L31" s="18" t="n"/>
      <c r="M31" s="18" t="n"/>
      <c r="N31" s="18" t="n"/>
      <c r="O31" s="18" t="n"/>
      <c r="P31" s="212" t="n"/>
      <c r="Q31" s="212" t="n"/>
    </row>
    <row r="32" ht="15" customHeight="1">
      <c r="A32" s="212" t="n"/>
      <c r="B32" s="212" t="n"/>
      <c r="C32" s="214" t="n"/>
      <c r="D32" s="212" t="n"/>
      <c r="E32" s="213" t="n"/>
      <c r="F32" s="212" t="n"/>
      <c r="G32" s="17" t="n"/>
      <c r="H32" s="17" t="n"/>
      <c r="I32" s="18" t="n"/>
      <c r="J32" s="18" t="n"/>
      <c r="K32" s="18" t="n"/>
      <c r="L32" s="18" t="n"/>
      <c r="M32" s="18" t="n"/>
      <c r="N32" s="18" t="n"/>
      <c r="O32" s="18" t="n"/>
      <c r="P32" s="212" t="n"/>
      <c r="Q32" s="212" t="n"/>
    </row>
    <row r="33" ht="15" customHeight="1">
      <c r="A33" s="212" t="n"/>
      <c r="B33" s="212" t="n"/>
      <c r="C33" s="214" t="n"/>
      <c r="D33" s="212" t="n"/>
      <c r="E33" s="213" t="n"/>
      <c r="F33" s="212" t="n"/>
      <c r="G33" s="17" t="n"/>
      <c r="H33" s="17" t="n"/>
      <c r="I33" s="18" t="n"/>
      <c r="J33" s="18" t="n"/>
      <c r="K33" s="18" t="n"/>
      <c r="L33" s="18" t="n"/>
      <c r="M33" s="18" t="n"/>
      <c r="N33" s="18" t="n"/>
      <c r="O33" s="18" t="n"/>
      <c r="P33" s="212" t="n"/>
      <c r="Q33" s="212" t="n"/>
    </row>
    <row r="34" ht="15" customHeight="1">
      <c r="A34" s="212" t="n"/>
      <c r="B34" s="212" t="n"/>
      <c r="C34" s="214" t="n"/>
      <c r="D34" s="212" t="n"/>
      <c r="E34" s="213" t="n"/>
      <c r="F34" s="212" t="n"/>
      <c r="G34" s="17" t="n"/>
      <c r="H34" s="17" t="n"/>
      <c r="I34" s="18" t="n"/>
      <c r="J34" s="18" t="n"/>
      <c r="K34" s="18" t="n"/>
      <c r="L34" s="18" t="n"/>
      <c r="M34" s="18" t="n"/>
      <c r="N34" s="18" t="n"/>
      <c r="O34" s="18" t="n"/>
      <c r="P34" s="212" t="n"/>
      <c r="Q34" s="212" t="n"/>
    </row>
    <row r="35" ht="10.5" customHeight="1">
      <c r="A35" s="212" t="n"/>
      <c r="B35" s="212" t="n"/>
      <c r="C35" s="218" t="n"/>
      <c r="D35" s="215" t="n"/>
      <c r="E35" s="216" t="n"/>
      <c r="F35" s="215" t="n"/>
      <c r="G35" s="17" t="n"/>
      <c r="H35" s="17" t="n"/>
      <c r="I35" s="18" t="n"/>
      <c r="J35" s="18" t="n"/>
      <c r="K35" s="18" t="n"/>
      <c r="L35" s="18" t="n"/>
      <c r="M35" s="18" t="n"/>
      <c r="N35" s="18" t="n"/>
      <c r="O35" s="18" t="n"/>
      <c r="P35" s="212" t="n"/>
      <c r="Q35" s="215" t="n"/>
    </row>
    <row r="36" ht="15" customHeight="1">
      <c r="A36" s="212" t="n"/>
      <c r="B36" s="212" t="n"/>
      <c r="C36" s="97" t="inlineStr">
        <is>
          <t>Nationaliteit (Bron: Werkloze beroepsbevolking: Werkloosheidsduur en persoonskenmerken 2014-2020 | CBS Statline 2020)</t>
        </is>
      </c>
      <c r="D36" s="111" t="inlineStr">
        <is>
          <t>Autochtoon</t>
        </is>
      </c>
      <c r="E36" s="112" t="inlineStr">
        <is>
          <t>Westers</t>
        </is>
      </c>
      <c r="F36" s="111" t="inlineStr">
        <is>
          <t>Niet Westers</t>
        </is>
      </c>
      <c r="G36" s="17" t="n"/>
      <c r="H36" s="17" t="n"/>
      <c r="I36" s="17" t="n"/>
      <c r="J36" s="17" t="n"/>
      <c r="K36" s="17" t="n"/>
      <c r="L36" s="17" t="n"/>
      <c r="M36" s="17" t="n"/>
      <c r="N36" s="17" t="n"/>
      <c r="O36" s="17" t="n"/>
      <c r="P36" s="212" t="n"/>
      <c r="Q36" s="151" t="n"/>
    </row>
    <row r="37" ht="15" customHeight="1">
      <c r="A37" s="212" t="n"/>
      <c r="B37" s="212" t="n"/>
      <c r="C37" s="31" t="inlineStr">
        <is>
          <t>Vraag 3: Wat is uw huidige nationaliteit?</t>
        </is>
      </c>
      <c r="D37" s="2" t="n">
        <v>1</v>
      </c>
      <c r="E37" s="48" t="n">
        <v>0.6666</v>
      </c>
      <c r="F37" s="5" t="n">
        <v>0.3333</v>
      </c>
      <c r="G37" s="17" t="n"/>
      <c r="H37" s="17" t="n"/>
      <c r="I37" s="17" t="n"/>
      <c r="J37" s="17" t="n"/>
      <c r="K37" s="17" t="n"/>
      <c r="L37" s="17" t="n"/>
      <c r="M37" s="17" t="n"/>
      <c r="N37" s="17" t="n"/>
      <c r="O37" s="17" t="n"/>
      <c r="P37" s="212" t="n"/>
      <c r="Q37" s="187" t="n"/>
    </row>
    <row r="38" ht="15" customHeight="1">
      <c r="A38" s="212" t="n"/>
      <c r="B38" s="212" t="n"/>
      <c r="C38" s="96" t="inlineStr">
        <is>
          <t>Provincie (Bron: Openstaande vacatures per regio 2016-2024 | CBS 2024)</t>
        </is>
      </c>
      <c r="D38" s="113" t="inlineStr">
        <is>
          <t>Zeeland</t>
        </is>
      </c>
      <c r="E38" s="114" t="inlineStr">
        <is>
          <t>Utrecht</t>
        </is>
      </c>
      <c r="F38" s="115" t="inlineStr">
        <is>
          <t>Noord-Brabant</t>
        </is>
      </c>
      <c r="G38" s="113" t="inlineStr">
        <is>
          <t>Gelderland</t>
        </is>
      </c>
      <c r="H38" s="113" t="inlineStr">
        <is>
          <t>Noord-Holland</t>
        </is>
      </c>
      <c r="I38" s="113" t="inlineStr">
        <is>
          <t>Overijsel</t>
        </is>
      </c>
      <c r="J38" s="113" t="inlineStr">
        <is>
          <t>Limburg</t>
        </is>
      </c>
      <c r="K38" s="113" t="inlineStr">
        <is>
          <t>Drenthe</t>
        </is>
      </c>
      <c r="L38" s="113" t="inlineStr">
        <is>
          <t>Friesland</t>
        </is>
      </c>
      <c r="M38" s="113" t="inlineStr">
        <is>
          <t>Flevoland</t>
        </is>
      </c>
      <c r="N38" s="115" t="inlineStr">
        <is>
          <t>Zuid-Holland</t>
        </is>
      </c>
      <c r="O38" s="115" t="inlineStr">
        <is>
          <t>Groningen</t>
        </is>
      </c>
      <c r="P38" s="212" t="n"/>
      <c r="Q38" s="153" t="n"/>
    </row>
    <row r="39" ht="15" customHeight="1">
      <c r="A39" s="212" t="n"/>
      <c r="B39" s="212" t="n"/>
      <c r="C39" s="32" t="inlineStr">
        <is>
          <t>Vraag 4: In welke provincie bent u op zoek naar werk?</t>
        </is>
      </c>
      <c r="D39" s="1" t="n">
        <v>0.1667</v>
      </c>
      <c r="E39" s="49" t="n">
        <v>0.6667</v>
      </c>
      <c r="F39" s="4" t="n">
        <v>0.8333</v>
      </c>
      <c r="G39" s="1" t="n">
        <v>0.75</v>
      </c>
      <c r="H39" s="1" t="n">
        <v>0.9167</v>
      </c>
      <c r="I39" s="1" t="n">
        <v>0.5833</v>
      </c>
      <c r="J39" s="1" t="n">
        <v>0.5</v>
      </c>
      <c r="K39" s="1" t="n">
        <v>0.25</v>
      </c>
      <c r="L39" s="1" t="n">
        <v>0.4167</v>
      </c>
      <c r="M39" s="1" t="n">
        <v>0.0833</v>
      </c>
      <c r="N39" s="4" t="n">
        <v>1</v>
      </c>
      <c r="O39" s="4" t="n">
        <v>0.3333</v>
      </c>
      <c r="P39" s="212" t="n"/>
      <c r="Q39" s="187" t="n"/>
    </row>
    <row r="40">
      <c r="A40" s="212" t="n"/>
      <c r="B40" s="212" t="n"/>
      <c r="C40" s="98" t="inlineStr">
        <is>
          <t>Arbeidsdeelname &amp; Migratieachtergrond (Bron: Werkloosheid naar migratieachtergrond 2011-2021 | CBS 2024)</t>
        </is>
      </c>
      <c r="D40" s="116" t="inlineStr">
        <is>
          <t>Migratieachtergrond: Autochtoon</t>
        </is>
      </c>
      <c r="E40" s="117" t="inlineStr">
        <is>
          <t>Migratieachtergrond: Westers</t>
        </is>
      </c>
      <c r="F40" s="116" t="inlineStr">
        <is>
          <t>Migratieachtergrond: Niet Westers</t>
        </is>
      </c>
      <c r="G40" s="17" t="n"/>
      <c r="H40" s="21" t="n"/>
      <c r="I40" s="21" t="n"/>
      <c r="J40" s="21" t="n"/>
      <c r="K40" s="21" t="n"/>
      <c r="L40" s="21" t="n"/>
      <c r="M40" s="21" t="n"/>
      <c r="N40" s="21" t="n"/>
      <c r="O40" s="21" t="n"/>
      <c r="P40" s="212" t="n"/>
      <c r="Q40" s="153" t="n"/>
    </row>
    <row r="41" ht="15" customHeight="1">
      <c r="A41" s="212" t="n"/>
      <c r="B41" s="212" t="n"/>
      <c r="C41" s="33" t="inlineStr">
        <is>
          <t>Vraag 5: Wat is uw migratieachtergrond?</t>
        </is>
      </c>
      <c r="D41" s="167" t="n">
        <v>1</v>
      </c>
      <c r="E41" s="187" t="n">
        <v>0.6666</v>
      </c>
      <c r="F41" s="167" t="n">
        <v>0.3333</v>
      </c>
      <c r="G41" s="17" t="n"/>
      <c r="H41" s="21" t="n"/>
      <c r="I41" s="21" t="n"/>
      <c r="J41" s="21" t="n"/>
      <c r="K41" s="21" t="n"/>
      <c r="L41" s="21" t="n"/>
      <c r="M41" s="21" t="n"/>
      <c r="N41" s="21" t="n"/>
      <c r="O41" s="21" t="n"/>
      <c r="P41" s="212" t="n"/>
      <c r="Q41" s="187" t="n"/>
    </row>
    <row r="42" ht="207.75" customHeight="1">
      <c r="A42" s="212" t="n"/>
      <c r="B42" s="215" t="n"/>
      <c r="C42" s="13" t="n"/>
      <c r="D42" s="215" t="n"/>
      <c r="E42" s="216" t="n"/>
      <c r="F42" s="215" t="n"/>
      <c r="G42" s="17" t="n"/>
      <c r="H42" s="18" t="n"/>
      <c r="I42" s="18" t="n"/>
      <c r="J42" s="18" t="n"/>
      <c r="K42" s="18" t="n"/>
      <c r="L42" s="18" t="n"/>
      <c r="M42" s="18" t="n"/>
      <c r="N42" s="18" t="n"/>
      <c r="O42" s="18" t="n"/>
      <c r="P42" s="212" t="n"/>
      <c r="Q42" s="216" t="n"/>
    </row>
    <row r="43" ht="15" customHeight="1">
      <c r="A43" s="212" t="n"/>
      <c r="B43" s="90" t="n"/>
      <c r="C43" s="93" t="n"/>
      <c r="D43" s="94" t="n"/>
      <c r="E43" s="93" t="n"/>
      <c r="F43" s="93" t="n"/>
      <c r="G43" s="85" t="n"/>
      <c r="H43" s="85" t="n"/>
      <c r="I43" s="85" t="n"/>
      <c r="J43" s="85" t="n"/>
      <c r="K43" s="85" t="n"/>
      <c r="L43" s="85" t="n"/>
      <c r="M43" s="85" t="n"/>
      <c r="N43" s="86" t="n"/>
      <c r="O43" s="188" t="inlineStr">
        <is>
          <t xml:space="preserve">Personalia | Prognose </t>
        </is>
      </c>
      <c r="P43" s="212" t="n"/>
      <c r="Q43" s="157">
        <f>(Q3+Q20+Q37+Q39+Q41)/5</f>
        <v/>
      </c>
    </row>
    <row r="44" ht="15" customHeight="1">
      <c r="A44" s="212" t="n"/>
      <c r="B44" s="168" t="inlineStr">
        <is>
          <t>2. Persoonlijkheid &amp; Profilering</t>
        </is>
      </c>
      <c r="C44" s="99" t="inlineStr">
        <is>
          <t>Big Five Persoonlijkheidskarakteristieken (Bron: A comparative study of five personality factors among employed and unemployed people 2015 | Caspian Journal of Neurological Sciences 2024)</t>
        </is>
      </c>
      <c r="D44" s="118" t="inlineStr">
        <is>
          <t>Openheid (Openness)</t>
        </is>
      </c>
      <c r="E44" s="119" t="inlineStr">
        <is>
          <t>Consciëntieusheid (Conscientiousness)</t>
        </is>
      </c>
      <c r="F44" s="118" t="inlineStr">
        <is>
          <t>Extraversie (Extroversion)</t>
        </is>
      </c>
      <c r="G44" s="120" t="inlineStr">
        <is>
          <t>Altruimse (Agreeableness)</t>
        </is>
      </c>
      <c r="H44" s="120" t="inlineStr">
        <is>
          <t>Neuroticisme (Emotional Stability)</t>
        </is>
      </c>
      <c r="I44" s="172" t="n"/>
      <c r="J44" s="172" t="n"/>
      <c r="K44" s="172" t="n"/>
      <c r="L44" s="172" t="n"/>
      <c r="M44" s="172" t="n"/>
      <c r="N44" s="172" t="n"/>
      <c r="O44" s="172" t="n"/>
      <c r="P44" s="212" t="n"/>
      <c r="Q44" s="153" t="n"/>
    </row>
    <row r="45" ht="15" customHeight="1">
      <c r="A45" s="212" t="n"/>
      <c r="B45" s="212" t="n"/>
      <c r="C45" s="33" t="inlineStr">
        <is>
          <t>Vraag 6: Wat zijn uw meest dominante persoonlijkheidskenmerken? (Beroeps- of loopbaanonderzoek)</t>
        </is>
      </c>
      <c r="D45" s="167" t="n">
        <v>0.4</v>
      </c>
      <c r="E45" s="187" t="n">
        <v>0.8</v>
      </c>
      <c r="F45" s="167" t="n">
        <v>0.6</v>
      </c>
      <c r="G45" s="167" t="n">
        <v>1</v>
      </c>
      <c r="H45" s="167" t="n">
        <v>0.2</v>
      </c>
      <c r="I45" s="172" t="n"/>
      <c r="J45" s="172" t="n"/>
      <c r="K45" s="172" t="n"/>
      <c r="L45" s="172" t="n"/>
      <c r="M45" s="172" t="n"/>
      <c r="N45" s="172" t="n"/>
      <c r="O45" s="172" t="n"/>
      <c r="P45" s="212" t="n"/>
      <c r="Q45" s="187" t="n"/>
    </row>
    <row r="46" ht="176.25" customHeight="1">
      <c r="A46" s="212" t="n"/>
      <c r="B46" s="212" t="n"/>
      <c r="C46" s="34" t="n"/>
      <c r="D46" s="215" t="n"/>
      <c r="E46" s="216" t="n"/>
      <c r="F46" s="215" t="n"/>
      <c r="G46" s="215" t="n"/>
      <c r="H46" s="215" t="n"/>
      <c r="I46" s="172" t="n"/>
      <c r="J46" s="172" t="n"/>
      <c r="K46" s="172" t="n"/>
      <c r="L46" s="172" t="n"/>
      <c r="M46" s="172" t="n"/>
      <c r="N46" s="172" t="n"/>
      <c r="O46" s="172" t="n"/>
      <c r="P46" s="212" t="n"/>
      <c r="Q46" s="216" t="n"/>
    </row>
    <row r="47" ht="15" customHeight="1">
      <c r="A47" s="212" t="n"/>
      <c r="B47" s="212" t="n"/>
      <c r="C47" s="100" t="inlineStr">
        <is>
          <t>Representativiteit (Bron: Apparel and its impact on self-perception 2011 / Kwalitatief onderzoek naar de kritische succesfactoren van werk zoeken 2011-2012)</t>
        </is>
      </c>
      <c r="D47" s="121" t="inlineStr">
        <is>
          <t>Informeel (Casual)</t>
        </is>
      </c>
      <c r="E47" s="122" t="inlineStr">
        <is>
          <t>Gekleed Informeel (Dressy Casual)</t>
        </is>
      </c>
      <c r="F47" s="121" t="inlineStr">
        <is>
          <t>Zakelijk Informeel (Business Casual)</t>
        </is>
      </c>
      <c r="G47" s="121" t="inlineStr">
        <is>
          <t>Zakelijk Formeel (Business Professional)</t>
        </is>
      </c>
      <c r="H47" s="121" t="inlineStr">
        <is>
          <t>Gekleed Formeel (Dressy Formal)</t>
        </is>
      </c>
      <c r="I47" s="172" t="n"/>
      <c r="J47" s="172" t="n"/>
      <c r="K47" s="172" t="n"/>
      <c r="L47" s="172" t="n"/>
      <c r="M47" s="172" t="n"/>
      <c r="N47" s="172" t="n"/>
      <c r="O47" s="172" t="n"/>
      <c r="P47" s="212" t="n"/>
      <c r="Q47" s="153" t="n"/>
    </row>
    <row r="48" ht="15" customHeight="1">
      <c r="A48" s="212" t="n"/>
      <c r="B48" s="212" t="n"/>
      <c r="C48" s="33" t="inlineStr">
        <is>
          <t>Vraag 7: Mate van representativiteit. (Beoordeling door consulent)</t>
        </is>
      </c>
      <c r="D48" s="167" t="n">
        <v>0.2</v>
      </c>
      <c r="E48" s="187" t="n">
        <v>0.4</v>
      </c>
      <c r="F48" s="167" t="n">
        <v>0.6</v>
      </c>
      <c r="G48" s="167" t="n">
        <v>0.8</v>
      </c>
      <c r="H48" s="167" t="n">
        <v>1</v>
      </c>
      <c r="I48" s="172" t="n"/>
      <c r="J48" s="172" t="n"/>
      <c r="K48" s="172" t="n"/>
      <c r="L48" s="172" t="n"/>
      <c r="M48" s="172" t="n"/>
      <c r="N48" s="172" t="n"/>
      <c r="O48" s="172" t="n"/>
      <c r="P48" s="212" t="n"/>
      <c r="Q48" s="187" t="n"/>
    </row>
    <row r="49" ht="167.25" customHeight="1">
      <c r="A49" s="212" t="n"/>
      <c r="B49" s="212" t="n"/>
      <c r="C49" s="12" t="n"/>
      <c r="D49" s="215" t="n"/>
      <c r="E49" s="216" t="n"/>
      <c r="F49" s="215" t="n"/>
      <c r="G49" s="215" t="n"/>
      <c r="H49" s="215" t="n"/>
      <c r="I49" s="172" t="n"/>
      <c r="J49" s="172" t="n"/>
      <c r="K49" s="172" t="n"/>
      <c r="L49" s="172" t="n"/>
      <c r="M49" s="172" t="n"/>
      <c r="N49" s="172" t="n"/>
      <c r="O49" s="172" t="n"/>
      <c r="P49" s="212" t="n"/>
      <c r="Q49" s="216" t="n"/>
    </row>
    <row r="50" ht="15" customHeight="1">
      <c r="A50" s="212" t="n"/>
      <c r="B50" s="90" t="n"/>
      <c r="C50" s="93" t="n"/>
      <c r="D50" s="94" t="n"/>
      <c r="E50" s="93" t="n"/>
      <c r="F50" s="93" t="n"/>
      <c r="G50" s="85" t="n"/>
      <c r="H50" s="85" t="n"/>
      <c r="I50" s="85" t="n"/>
      <c r="J50" s="85" t="n"/>
      <c r="K50" s="85" t="n"/>
      <c r="L50" s="85" t="n"/>
      <c r="M50" s="189" t="inlineStr">
        <is>
          <t xml:space="preserve">Persoonlijkheid &amp; Profilering| Prognose </t>
        </is>
      </c>
      <c r="N50" s="219" t="n"/>
      <c r="O50" s="220" t="n"/>
      <c r="P50" s="212" t="n"/>
      <c r="Q50" s="157">
        <f>(Q45+Q48)/2</f>
        <v/>
      </c>
    </row>
    <row r="51" ht="15" customHeight="1">
      <c r="A51" s="212" t="n"/>
      <c r="B51" s="171" t="inlineStr">
        <is>
          <t>3. Gezondheid</t>
        </is>
      </c>
      <c r="C51" s="99" t="inlineStr">
        <is>
          <t>Geestelijke &amp; Lichamelijke gezondheid (Bron: Gezondheidsproblemen in WW en bijstand 2019 | Ministerie van Sociale Zaken en Werkgelegenheid 2024)</t>
        </is>
      </c>
      <c r="D51" s="123" t="inlineStr">
        <is>
          <t>Geen</t>
        </is>
      </c>
      <c r="E51" s="124" t="inlineStr">
        <is>
          <t>Psychisch</t>
        </is>
      </c>
      <c r="F51" s="123" t="inlineStr">
        <is>
          <t>Somatisch</t>
        </is>
      </c>
      <c r="G51" s="125" t="inlineStr">
        <is>
          <t>Psychisch &amp; Somatisch</t>
        </is>
      </c>
      <c r="H51" s="172" t="n"/>
      <c r="I51" s="172" t="n"/>
      <c r="J51" s="172" t="n"/>
      <c r="K51" s="172" t="n"/>
      <c r="L51" s="172" t="n"/>
      <c r="M51" s="172" t="n"/>
      <c r="N51" s="172" t="n"/>
      <c r="O51" s="172" t="n"/>
      <c r="P51" s="212" t="n"/>
      <c r="Q51" s="139" t="n"/>
    </row>
    <row r="52" ht="15" customHeight="1">
      <c r="A52" s="212" t="n"/>
      <c r="B52" s="212" t="n"/>
      <c r="C52" s="35" t="inlineStr">
        <is>
          <t>Vraag 8: Ervaart u psychische en/of lichamelijke problematiek? Indien, welke problematiek ervaart u? (Mogelijke inzage in BA/VA/AD onderzoek)</t>
        </is>
      </c>
      <c r="D52" s="175" t="n">
        <v>1</v>
      </c>
      <c r="E52" s="175" t="n">
        <v>0.5</v>
      </c>
      <c r="F52" s="175" t="n">
        <v>0.75</v>
      </c>
      <c r="G52" s="175" t="n">
        <v>0.25</v>
      </c>
      <c r="H52" s="172" t="n"/>
      <c r="I52" s="172" t="n"/>
      <c r="J52" s="172" t="n"/>
      <c r="K52" s="172" t="n"/>
      <c r="L52" s="172" t="n"/>
      <c r="M52" s="172" t="n"/>
      <c r="N52" s="172" t="n"/>
      <c r="O52" s="172" t="n"/>
      <c r="P52" s="212" t="n"/>
      <c r="Q52" s="167" t="n"/>
    </row>
    <row r="53" ht="15" customHeight="1">
      <c r="A53" s="212" t="n"/>
      <c r="B53" s="212" t="n"/>
      <c r="C53" s="221" t="n"/>
      <c r="D53" s="212" t="n"/>
      <c r="E53" s="212" t="n"/>
      <c r="F53" s="212" t="n"/>
      <c r="G53" s="212" t="n"/>
      <c r="H53" s="172" t="n"/>
      <c r="I53" s="172" t="n"/>
      <c r="J53" s="172" t="n"/>
      <c r="K53" s="172" t="n"/>
      <c r="L53" s="172" t="n"/>
      <c r="M53" s="172" t="n"/>
      <c r="N53" s="172" t="n"/>
      <c r="O53" s="172" t="n"/>
      <c r="P53" s="212" t="n"/>
      <c r="Q53" s="212" t="n"/>
    </row>
    <row r="54" ht="15" customHeight="1">
      <c r="A54" s="212" t="n"/>
      <c r="B54" s="212" t="n"/>
      <c r="C54" s="212" t="n"/>
      <c r="D54" s="212" t="n"/>
      <c r="E54" s="212" t="n"/>
      <c r="F54" s="212" t="n"/>
      <c r="G54" s="212" t="n"/>
      <c r="H54" s="172" t="n"/>
      <c r="I54" s="172" t="n"/>
      <c r="J54" s="172" t="n"/>
      <c r="K54" s="172" t="n"/>
      <c r="L54" s="172" t="n"/>
      <c r="M54" s="172" t="n"/>
      <c r="N54" s="172" t="n"/>
      <c r="O54" s="172" t="n"/>
      <c r="P54" s="212" t="n"/>
      <c r="Q54" s="212" t="n"/>
    </row>
    <row r="55" ht="15" customHeight="1">
      <c r="A55" s="212" t="n"/>
      <c r="B55" s="212" t="n"/>
      <c r="C55" s="212" t="n"/>
      <c r="D55" s="212" t="n"/>
      <c r="E55" s="212" t="n"/>
      <c r="F55" s="212" t="n"/>
      <c r="G55" s="212" t="n"/>
      <c r="H55" s="172" t="n"/>
      <c r="I55" s="172" t="n"/>
      <c r="J55" s="172" t="n"/>
      <c r="K55" s="172" t="n"/>
      <c r="L55" s="172" t="n"/>
      <c r="M55" s="172" t="n"/>
      <c r="N55" s="172" t="n"/>
      <c r="O55" s="172" t="n"/>
      <c r="P55" s="212" t="n"/>
      <c r="Q55" s="212" t="n"/>
    </row>
    <row r="56" ht="15" customHeight="1">
      <c r="A56" s="212" t="n"/>
      <c r="B56" s="212" t="n"/>
      <c r="C56" s="212" t="n"/>
      <c r="D56" s="212" t="n"/>
      <c r="E56" s="212" t="n"/>
      <c r="F56" s="212" t="n"/>
      <c r="G56" s="212" t="n"/>
      <c r="H56" s="172" t="n"/>
      <c r="I56" s="172" t="n"/>
      <c r="J56" s="172" t="n"/>
      <c r="K56" s="172" t="n"/>
      <c r="L56" s="172" t="n"/>
      <c r="M56" s="172" t="n"/>
      <c r="N56" s="172" t="n"/>
      <c r="O56" s="172" t="n"/>
      <c r="P56" s="212" t="n"/>
      <c r="Q56" s="212" t="n"/>
    </row>
    <row r="57" ht="15" customHeight="1">
      <c r="A57" s="212" t="n"/>
      <c r="B57" s="212" t="n"/>
      <c r="C57" s="212" t="n"/>
      <c r="D57" s="212" t="n"/>
      <c r="E57" s="212" t="n"/>
      <c r="F57" s="212" t="n"/>
      <c r="G57" s="212" t="n"/>
      <c r="H57" s="172" t="n"/>
      <c r="I57" s="172" t="n"/>
      <c r="J57" s="172" t="n"/>
      <c r="K57" s="172" t="n"/>
      <c r="L57" s="172" t="n"/>
      <c r="M57" s="172" t="n"/>
      <c r="N57" s="172" t="n"/>
      <c r="O57" s="172" t="n"/>
      <c r="P57" s="212" t="n"/>
      <c r="Q57" s="212" t="n"/>
    </row>
    <row r="58" ht="15" customHeight="1">
      <c r="A58" s="212" t="n"/>
      <c r="B58" s="212" t="n"/>
      <c r="C58" s="212" t="n"/>
      <c r="D58" s="212" t="n"/>
      <c r="E58" s="212" t="n"/>
      <c r="F58" s="212" t="n"/>
      <c r="G58" s="212" t="n"/>
      <c r="H58" s="172" t="n"/>
      <c r="I58" s="172" t="n"/>
      <c r="J58" s="172" t="n"/>
      <c r="K58" s="172" t="n"/>
      <c r="L58" s="172" t="n"/>
      <c r="M58" s="172" t="n"/>
      <c r="N58" s="172" t="n"/>
      <c r="O58" s="172" t="n"/>
      <c r="P58" s="212" t="n"/>
      <c r="Q58" s="212" t="n"/>
    </row>
    <row r="59" ht="15" customHeight="1">
      <c r="A59" s="212" t="n"/>
      <c r="B59" s="212" t="n"/>
      <c r="C59" s="212" t="n"/>
      <c r="D59" s="212" t="n"/>
      <c r="E59" s="212" t="n"/>
      <c r="F59" s="212" t="n"/>
      <c r="G59" s="212" t="n"/>
      <c r="H59" s="172" t="n"/>
      <c r="I59" s="172" t="n"/>
      <c r="J59" s="172" t="n"/>
      <c r="K59" s="172" t="n"/>
      <c r="L59" s="172" t="n"/>
      <c r="M59" s="172" t="n"/>
      <c r="N59" s="172" t="n"/>
      <c r="O59" s="172" t="n"/>
      <c r="P59" s="212" t="n"/>
      <c r="Q59" s="212" t="n"/>
    </row>
    <row r="60" ht="15" customHeight="1">
      <c r="A60" s="212" t="n"/>
      <c r="B60" s="212" t="n"/>
      <c r="C60" s="212" t="n"/>
      <c r="D60" s="212" t="n"/>
      <c r="E60" s="212" t="n"/>
      <c r="F60" s="212" t="n"/>
      <c r="G60" s="212" t="n"/>
      <c r="H60" s="172" t="n"/>
      <c r="I60" s="172" t="n"/>
      <c r="J60" s="172" t="n"/>
      <c r="K60" s="172" t="n"/>
      <c r="L60" s="172" t="n"/>
      <c r="M60" s="172" t="n"/>
      <c r="N60" s="172" t="n"/>
      <c r="O60" s="172" t="n"/>
      <c r="P60" s="212" t="n"/>
      <c r="Q60" s="212" t="n"/>
    </row>
    <row r="61" ht="15" customHeight="1">
      <c r="A61" s="212" t="n"/>
      <c r="B61" s="212" t="n"/>
      <c r="C61" s="212" t="n"/>
      <c r="D61" s="212" t="n"/>
      <c r="E61" s="212" t="n"/>
      <c r="F61" s="212" t="n"/>
      <c r="G61" s="212" t="n"/>
      <c r="H61" s="172" t="n"/>
      <c r="I61" s="172" t="n"/>
      <c r="J61" s="172" t="n"/>
      <c r="K61" s="172" t="n"/>
      <c r="L61" s="172" t="n"/>
      <c r="M61" s="172" t="n"/>
      <c r="N61" s="172" t="n"/>
      <c r="O61" s="172" t="n"/>
      <c r="P61" s="212" t="n"/>
      <c r="Q61" s="212" t="n"/>
    </row>
    <row r="62" ht="15" customHeight="1">
      <c r="A62" s="212" t="n"/>
      <c r="B62" s="212" t="n"/>
      <c r="C62" s="212" t="n"/>
      <c r="D62" s="212" t="n"/>
      <c r="E62" s="212" t="n"/>
      <c r="F62" s="212" t="n"/>
      <c r="G62" s="212" t="n"/>
      <c r="H62" s="172" t="n"/>
      <c r="I62" s="172" t="n"/>
      <c r="J62" s="172" t="n"/>
      <c r="K62" s="172" t="n"/>
      <c r="L62" s="172" t="n"/>
      <c r="M62" s="172" t="n"/>
      <c r="N62" s="172" t="n"/>
      <c r="O62" s="172" t="n"/>
      <c r="P62" s="212" t="n"/>
      <c r="Q62" s="212" t="n"/>
    </row>
    <row r="63" ht="15" customHeight="1">
      <c r="A63" s="212" t="n"/>
      <c r="B63" s="212" t="n"/>
      <c r="C63" s="212" t="n"/>
      <c r="D63" s="212" t="n"/>
      <c r="E63" s="212" t="n"/>
      <c r="F63" s="212" t="n"/>
      <c r="G63" s="212" t="n"/>
      <c r="H63" s="172" t="n"/>
      <c r="I63" s="172" t="n"/>
      <c r="J63" s="172" t="n"/>
      <c r="K63" s="172" t="n"/>
      <c r="L63" s="172" t="n"/>
      <c r="M63" s="172" t="n"/>
      <c r="N63" s="172" t="n"/>
      <c r="O63" s="172" t="n"/>
      <c r="P63" s="212" t="n"/>
      <c r="Q63" s="212" t="n"/>
    </row>
    <row r="64" ht="15" customHeight="1">
      <c r="A64" s="212" t="n"/>
      <c r="B64" s="212" t="n"/>
      <c r="C64" s="212" t="n"/>
      <c r="D64" s="212" t="n"/>
      <c r="E64" s="212" t="n"/>
      <c r="F64" s="212" t="n"/>
      <c r="G64" s="212" t="n"/>
      <c r="H64" s="172" t="n"/>
      <c r="I64" s="172" t="n"/>
      <c r="J64" s="172" t="n"/>
      <c r="K64" s="172" t="n"/>
      <c r="L64" s="172" t="n"/>
      <c r="M64" s="172" t="n"/>
      <c r="N64" s="172" t="n"/>
      <c r="O64" s="172" t="n"/>
      <c r="P64" s="212" t="n"/>
      <c r="Q64" s="212" t="n"/>
    </row>
    <row r="65" ht="15" customHeight="1">
      <c r="A65" s="212" t="n"/>
      <c r="B65" s="212" t="n"/>
      <c r="C65" s="212" t="n"/>
      <c r="D65" s="212" t="n"/>
      <c r="E65" s="212" t="n"/>
      <c r="F65" s="212" t="n"/>
      <c r="G65" s="212" t="n"/>
      <c r="H65" s="172" t="n"/>
      <c r="I65" s="172" t="n"/>
      <c r="J65" s="172" t="n"/>
      <c r="K65" s="172" t="n"/>
      <c r="L65" s="172" t="n"/>
      <c r="M65" s="172" t="n"/>
      <c r="N65" s="172" t="n"/>
      <c r="O65" s="172" t="n"/>
      <c r="P65" s="212" t="n"/>
      <c r="Q65" s="212" t="n"/>
    </row>
    <row r="66" ht="15" customHeight="1">
      <c r="A66" s="212" t="n"/>
      <c r="B66" s="212" t="n"/>
      <c r="C66" s="215" t="n"/>
      <c r="D66" s="215" t="n"/>
      <c r="E66" s="215" t="n"/>
      <c r="F66" s="215" t="n"/>
      <c r="G66" s="215" t="n"/>
      <c r="H66" s="172" t="n"/>
      <c r="I66" s="172" t="n"/>
      <c r="J66" s="172" t="n"/>
      <c r="K66" s="172" t="n"/>
      <c r="L66" s="172" t="n"/>
      <c r="M66" s="172" t="n"/>
      <c r="N66" s="172" t="n"/>
      <c r="O66" s="172" t="n"/>
      <c r="P66" s="212" t="n"/>
      <c r="Q66" s="215" t="n"/>
    </row>
    <row r="67" ht="15" customHeight="1">
      <c r="A67" s="212" t="n"/>
      <c r="B67" s="212" t="n"/>
      <c r="C67" s="100" t="inlineStr">
        <is>
          <t>Gezondheidsbeperkingen (Bron: Beperkt in functie 2016 | Cultureel Planbureau 2024)</t>
        </is>
      </c>
      <c r="D67" s="126" t="inlineStr">
        <is>
          <t>Volledig en duurzaam arbeidsongeschikt</t>
        </is>
      </c>
      <c r="E67" s="127" t="inlineStr">
        <is>
          <t>Gedeeltelijk arbeidsgeschikt</t>
        </is>
      </c>
      <c r="F67" s="128" t="inlineStr">
        <is>
          <t>Arbeidsgehandicapt</t>
        </is>
      </c>
      <c r="G67" s="126" t="inlineStr">
        <is>
          <t>Personen met een minder dan goed ervaren gezondheid</t>
        </is>
      </c>
      <c r="H67" s="129" t="inlineStr">
        <is>
          <t>Geen gezondheidsbeperkingen</t>
        </is>
      </c>
      <c r="I67" s="172" t="n"/>
      <c r="J67" s="172" t="n"/>
      <c r="K67" s="172" t="n"/>
      <c r="L67" s="172" t="n"/>
      <c r="M67" s="172" t="n"/>
      <c r="N67" s="172" t="n"/>
      <c r="O67" s="172" t="n"/>
      <c r="P67" s="212" t="n"/>
      <c r="Q67" s="153" t="n"/>
    </row>
    <row r="68" ht="15" customHeight="1">
      <c r="A68" s="212" t="n"/>
      <c r="B68" s="212" t="n"/>
      <c r="C68" s="30" t="inlineStr">
        <is>
          <t>Vraag 9: Vormen uw gezondheidsbeperkingen een belemmering voor uw integratie? Indien, in welke mate bent u arbeidsgeschikt dan wel arbeidsongeschikt? (Mogelijke inzage in BA/VA/AD onderzoek)</t>
        </is>
      </c>
      <c r="D68" s="1" t="n">
        <v>0.2</v>
      </c>
      <c r="E68" s="58" t="n">
        <v>0.4</v>
      </c>
      <c r="F68" s="4" t="n">
        <v>0.6</v>
      </c>
      <c r="G68" s="1" t="n">
        <v>0.8</v>
      </c>
      <c r="H68" s="1" t="n">
        <v>1</v>
      </c>
      <c r="I68" s="172" t="n"/>
      <c r="J68" s="172" t="n"/>
      <c r="K68" s="172" t="n"/>
      <c r="L68" s="172" t="n"/>
      <c r="M68" s="172" t="n"/>
      <c r="N68" s="172" t="n"/>
      <c r="O68" s="172" t="n"/>
      <c r="P68" s="212" t="n"/>
      <c r="Q68" s="187" t="n"/>
    </row>
    <row r="69" ht="15" customHeight="1">
      <c r="A69" s="212" t="n"/>
      <c r="B69" s="212" t="n"/>
      <c r="C69" s="96" t="inlineStr">
        <is>
          <t>Sportbeoefening (Bron: Sports, exercise and labor market outcomes 2015 | University of St. Gallen Switzerland and IZA Germany 2024)</t>
        </is>
      </c>
      <c r="D69" s="130" t="inlineStr">
        <is>
          <t>Sedentair</t>
        </is>
      </c>
      <c r="E69" s="131" t="inlineStr">
        <is>
          <t xml:space="preserve">Recreatief </t>
        </is>
      </c>
      <c r="F69" s="130" t="inlineStr">
        <is>
          <t>Actief</t>
        </is>
      </c>
      <c r="G69" s="172" t="n"/>
      <c r="H69" s="172" t="n"/>
      <c r="I69" s="172" t="n"/>
      <c r="J69" s="172" t="n"/>
      <c r="K69" s="172" t="n"/>
      <c r="L69" s="172" t="n"/>
      <c r="M69" s="172" t="n"/>
      <c r="N69" s="172" t="n"/>
      <c r="O69" s="172" t="n"/>
      <c r="P69" s="212" t="n"/>
      <c r="Q69" s="153" t="n"/>
    </row>
    <row r="70" ht="15" customHeight="1">
      <c r="A70" s="212" t="n"/>
      <c r="B70" s="212" t="n"/>
      <c r="C70" s="36" t="inlineStr">
        <is>
          <t>Vraag 10: Beoefent u een sport? Indien, beschrijf de activiteit en de frequentie waarin u deze activiteit beoefent.</t>
        </is>
      </c>
      <c r="D70" s="175" t="n">
        <v>0.3333</v>
      </c>
      <c r="E70" s="176" t="n">
        <v>0.6666</v>
      </c>
      <c r="F70" s="175" t="n">
        <v>1</v>
      </c>
      <c r="G70" s="172" t="n"/>
      <c r="H70" s="172" t="n"/>
      <c r="I70" s="172" t="n"/>
      <c r="J70" s="172" t="n"/>
      <c r="K70" s="172" t="n"/>
      <c r="L70" s="172" t="n"/>
      <c r="M70" s="172" t="n"/>
      <c r="N70" s="172" t="n"/>
      <c r="O70" s="172" t="n"/>
      <c r="P70" s="212" t="n"/>
      <c r="Q70" s="187" t="n"/>
    </row>
    <row r="71" ht="205.5" customHeight="1">
      <c r="A71" s="212" t="n"/>
      <c r="B71" s="215" t="n"/>
      <c r="C71" s="12" t="n"/>
      <c r="D71" s="215" t="n"/>
      <c r="E71" s="216" t="n"/>
      <c r="F71" s="215" t="n"/>
      <c r="G71" s="172" t="n"/>
      <c r="H71" s="172" t="n"/>
      <c r="I71" s="172" t="n"/>
      <c r="J71" s="172" t="n"/>
      <c r="K71" s="172" t="n"/>
      <c r="L71" s="172" t="n"/>
      <c r="M71" s="172" t="n"/>
      <c r="N71" s="172" t="n"/>
      <c r="O71" s="172" t="n"/>
      <c r="P71" s="212" t="n"/>
      <c r="Q71" s="216" t="n"/>
    </row>
    <row r="72" ht="15" customHeight="1">
      <c r="A72" s="212" t="n"/>
      <c r="B72" s="90" t="n"/>
      <c r="C72" s="93" t="n"/>
      <c r="D72" s="94" t="n"/>
      <c r="E72" s="93" t="n"/>
      <c r="F72" s="93" t="n"/>
      <c r="G72" s="93" t="n"/>
      <c r="H72" s="93" t="n"/>
      <c r="I72" s="93" t="n"/>
      <c r="J72" s="93" t="n"/>
      <c r="K72" s="93" t="n"/>
      <c r="L72" s="93" t="n"/>
      <c r="M72" s="93" t="n"/>
      <c r="N72" s="95" t="n"/>
      <c r="O72" s="160" t="inlineStr">
        <is>
          <t xml:space="preserve">Gezondheid | Prognose </t>
        </is>
      </c>
      <c r="P72" s="212" t="n"/>
      <c r="Q72" s="157">
        <f>(Q52+Q68+Q70)/3</f>
        <v/>
      </c>
    </row>
    <row r="73" ht="15" customHeight="1">
      <c r="A73" s="212" t="n"/>
      <c r="B73" s="173" t="inlineStr">
        <is>
          <t>4. Financiën</t>
        </is>
      </c>
      <c r="C73" s="101" t="inlineStr">
        <is>
          <t>Aard van uitkering</t>
        </is>
      </c>
      <c r="D73" s="132" t="inlineStr">
        <is>
          <t>WW</t>
        </is>
      </c>
      <c r="E73" s="133" t="inlineStr">
        <is>
          <t>Bijstand</t>
        </is>
      </c>
      <c r="F73" s="134" t="inlineStr">
        <is>
          <t>Geen</t>
        </is>
      </c>
      <c r="G73" s="172" t="n"/>
      <c r="H73" s="172" t="n"/>
      <c r="I73" s="172" t="n"/>
      <c r="J73" s="172" t="n"/>
      <c r="K73" s="172" t="n"/>
      <c r="L73" s="172" t="n"/>
      <c r="M73" s="172" t="n"/>
      <c r="N73" s="172" t="n"/>
      <c r="O73" s="172" t="n"/>
      <c r="P73" s="212" t="n"/>
      <c r="Q73" s="154" t="n"/>
    </row>
    <row r="74" ht="15" customHeight="1">
      <c r="A74" s="212" t="n"/>
      <c r="B74" s="212" t="n"/>
      <c r="C74" s="37" t="inlineStr">
        <is>
          <t xml:space="preserve">Vraag 11: Ontvangt u een uitkering? Indien, welke uitkering ontvangt u? </t>
        </is>
      </c>
      <c r="D74" s="1" t="n">
        <v>1</v>
      </c>
      <c r="E74" s="49" t="n">
        <v>0.6666</v>
      </c>
      <c r="F74" s="1" t="n">
        <v>0.3333</v>
      </c>
      <c r="G74" s="172" t="n"/>
      <c r="H74" s="172" t="n"/>
      <c r="I74" s="172" t="n"/>
      <c r="J74" s="172" t="n"/>
      <c r="K74" s="172" t="n"/>
      <c r="L74" s="172" t="n"/>
      <c r="M74" s="172" t="n"/>
      <c r="N74" s="172" t="n"/>
      <c r="O74" s="172" t="n"/>
      <c r="P74" s="212" t="n"/>
      <c r="Q74" s="53" t="n"/>
    </row>
    <row r="75" ht="15" customHeight="1">
      <c r="A75" s="212" t="n"/>
      <c r="B75" s="212" t="n"/>
      <c r="C75" s="102" t="inlineStr">
        <is>
          <t>Duur WW uitkering (Bron: Welke niet-werkenden hebben de grootste kans op werk? 2023 | CBS 2024)</t>
        </is>
      </c>
      <c r="D75" s="135" t="inlineStr">
        <is>
          <t xml:space="preserve">&lt; 3 maanden </t>
        </is>
      </c>
      <c r="E75" s="136" t="inlineStr">
        <is>
          <t>3-6 maanden</t>
        </is>
      </c>
      <c r="F75" s="137" t="inlineStr">
        <is>
          <t>6-12 maanden</t>
        </is>
      </c>
      <c r="G75" s="137" t="inlineStr">
        <is>
          <t>12-18 maanden</t>
        </is>
      </c>
      <c r="H75" s="137" t="inlineStr">
        <is>
          <t>18-24 maanden</t>
        </is>
      </c>
      <c r="I75" s="20" t="n"/>
      <c r="J75" s="20" t="n"/>
      <c r="K75" s="20" t="n"/>
      <c r="L75" s="20" t="n"/>
      <c r="M75" s="20" t="n"/>
      <c r="N75" s="20" t="n"/>
      <c r="O75" s="20" t="n"/>
      <c r="P75" s="212" t="n"/>
      <c r="Q75" s="154" t="n"/>
    </row>
    <row r="76" ht="15" customHeight="1">
      <c r="A76" s="212" t="n"/>
      <c r="B76" s="212" t="n"/>
      <c r="C76" s="38" t="inlineStr">
        <is>
          <t>Vraag 12: Hoelang ontvangt u reeds uw WW uitkering?</t>
        </is>
      </c>
      <c r="D76" s="167" t="n">
        <v>1</v>
      </c>
      <c r="E76" s="187" t="n">
        <v>0.8</v>
      </c>
      <c r="F76" s="167" t="n">
        <v>0.6</v>
      </c>
      <c r="G76" s="167" t="n">
        <v>0.4</v>
      </c>
      <c r="H76" s="167" t="n">
        <v>0.2</v>
      </c>
      <c r="I76" s="20" t="n"/>
      <c r="J76" s="20" t="n"/>
      <c r="K76" s="20" t="n"/>
      <c r="L76" s="20" t="n"/>
      <c r="M76" s="20" t="n"/>
      <c r="N76" s="20" t="n"/>
      <c r="O76" s="20" t="n"/>
      <c r="P76" s="212" t="n"/>
      <c r="Q76" s="185" t="n"/>
    </row>
    <row r="77" ht="15" customHeight="1">
      <c r="A77" s="212" t="n"/>
      <c r="B77" s="212" t="n"/>
      <c r="C77" s="102" t="inlineStr">
        <is>
          <t>Duur Participatie wet (Pw) uitkering (Bron: Welke niet-werkenden hebben de grootste kans op werk? 2023 | CBS 2024)</t>
        </is>
      </c>
      <c r="D77" s="137" t="inlineStr">
        <is>
          <t>&lt; 1 jaar</t>
        </is>
      </c>
      <c r="E77" s="136" t="inlineStr">
        <is>
          <t>1-2 jaar</t>
        </is>
      </c>
      <c r="F77" s="137" t="inlineStr">
        <is>
          <t>2-3 jaar</t>
        </is>
      </c>
      <c r="G77" s="137" t="inlineStr">
        <is>
          <t>3-4 jaar</t>
        </is>
      </c>
      <c r="H77" s="137" t="inlineStr">
        <is>
          <t>4-5 jaar</t>
        </is>
      </c>
      <c r="I77" s="18" t="n"/>
      <c r="J77" s="18" t="n"/>
      <c r="K77" s="18" t="n"/>
      <c r="L77" s="18" t="n"/>
      <c r="M77" s="18" t="n"/>
      <c r="N77" s="18" t="n"/>
      <c r="O77" s="18" t="n"/>
      <c r="P77" s="212" t="n"/>
      <c r="Q77" s="155" t="n"/>
    </row>
    <row r="78" ht="15" customHeight="1">
      <c r="A78" s="212" t="n"/>
      <c r="B78" s="212" t="n"/>
      <c r="C78" s="38" t="inlineStr">
        <is>
          <t>Vraag 13: Hoelang ontvangt u reeds uw Bijstandsuitkering?</t>
        </is>
      </c>
      <c r="D78" s="167" t="n">
        <v>1</v>
      </c>
      <c r="E78" s="187" t="n">
        <v>0.8</v>
      </c>
      <c r="F78" s="167" t="n">
        <v>0.6</v>
      </c>
      <c r="G78" s="167" t="n">
        <v>0.4</v>
      </c>
      <c r="H78" s="167" t="n">
        <v>0.2</v>
      </c>
      <c r="I78" s="18" t="n"/>
      <c r="J78" s="18" t="n"/>
      <c r="K78" s="18" t="n"/>
      <c r="L78" s="18" t="n"/>
      <c r="M78" s="18" t="n"/>
      <c r="N78" s="18" t="n"/>
      <c r="O78" s="18" t="n"/>
      <c r="P78" s="212" t="n"/>
      <c r="Q78" s="192" t="n"/>
    </row>
    <row r="79" ht="15" customHeight="1">
      <c r="A79" s="212" t="n"/>
      <c r="B79" s="212" t="n"/>
      <c r="C79" s="103" t="inlineStr">
        <is>
          <t>Schuldhulpverlening of schuldsanering (Bron: De rol van re-integratie bij de aanpak van schulden 2016 | UWV 2024)</t>
        </is>
      </c>
      <c r="D79" s="138" t="inlineStr">
        <is>
          <t>Schuldsanering</t>
        </is>
      </c>
      <c r="E79" s="139" t="inlineStr">
        <is>
          <t>Schuldhulpverlening</t>
        </is>
      </c>
      <c r="F79" s="138" t="inlineStr">
        <is>
          <t>Geen schuldenproblematiek</t>
        </is>
      </c>
      <c r="G79" s="23" t="n"/>
      <c r="H79" s="23" t="n"/>
      <c r="I79" s="18" t="n"/>
      <c r="J79" s="18" t="n"/>
      <c r="K79" s="18" t="n"/>
      <c r="L79" s="18" t="n"/>
      <c r="M79" s="18" t="n"/>
      <c r="N79" s="18" t="n"/>
      <c r="O79" s="18" t="n"/>
      <c r="P79" s="212" t="n"/>
      <c r="Q79" s="127" t="n"/>
    </row>
    <row r="80" ht="15" customHeight="1">
      <c r="A80" s="212" t="n"/>
      <c r="B80" s="212" t="n"/>
      <c r="C80" s="37" t="inlineStr">
        <is>
          <t>Vraag 14: Ervaart u schuldenproblematiek? Indien, doorloopt u een schuldhulpverlenings- of een schuldsaneringstraject?</t>
        </is>
      </c>
      <c r="D80" s="183" t="n">
        <v>0.3333</v>
      </c>
      <c r="E80" s="186" t="n">
        <v>0.6666</v>
      </c>
      <c r="F80" s="183" t="n">
        <v>1</v>
      </c>
      <c r="G80" s="23" t="n"/>
      <c r="H80" s="23" t="n"/>
      <c r="I80" s="18" t="n"/>
      <c r="J80" s="18" t="n"/>
      <c r="K80" s="18" t="n"/>
      <c r="L80" s="18" t="n"/>
      <c r="M80" s="18" t="n"/>
      <c r="N80" s="18" t="n"/>
      <c r="O80" s="18" t="n"/>
      <c r="P80" s="212" t="n"/>
      <c r="Q80" s="53" t="n"/>
    </row>
    <row r="81" ht="15" customHeight="1">
      <c r="A81" s="212" t="n"/>
      <c r="B81" s="212" t="n"/>
      <c r="C81" s="102" t="inlineStr">
        <is>
          <t>Overige inkomsten (Bron: Inkomsten en invloed op WW-uitkering 2024 | UWV 2024 &amp; Inkomsten en invloed op Bijstandsuitkering 2024 | Rijksoverheid 2024)</t>
        </is>
      </c>
      <c r="D81" s="109" t="inlineStr">
        <is>
          <t>Overige inkomsten zonder invloed op uitkering</t>
        </is>
      </c>
      <c r="E81" s="110" t="inlineStr">
        <is>
          <t>Overige inkomsten met invloed op uitkering</t>
        </is>
      </c>
      <c r="F81" s="109" t="inlineStr">
        <is>
          <t>Geen overige inkomsten</t>
        </is>
      </c>
      <c r="G81" s="172" t="n"/>
      <c r="H81" s="172" t="n"/>
      <c r="I81" s="172" t="n"/>
      <c r="J81" s="172" t="n"/>
      <c r="K81" s="172" t="n"/>
      <c r="L81" s="172" t="n"/>
      <c r="M81" s="172" t="n"/>
      <c r="N81" s="172" t="n"/>
      <c r="O81" s="172" t="n"/>
      <c r="P81" s="212" t="n"/>
      <c r="Q81" s="154" t="n"/>
    </row>
    <row r="82" ht="15" customHeight="1">
      <c r="A82" s="212" t="n"/>
      <c r="B82" s="212" t="n"/>
      <c r="C82" s="37" t="inlineStr">
        <is>
          <t>Vraag 15: Ontvangt u naast uw uitkering nog overige inkomsten? Bijvoorbeeld uit zelfstandig ondernemerschap of een bijbaan. Indien, hebben deze inkomsten invloed op uw uitkering?</t>
        </is>
      </c>
      <c r="D82" s="1" t="n">
        <v>1</v>
      </c>
      <c r="E82" s="49" t="n">
        <v>0.6666</v>
      </c>
      <c r="F82" s="1" t="n">
        <v>0.3333</v>
      </c>
      <c r="G82" s="172" t="n"/>
      <c r="H82" s="172" t="n"/>
      <c r="I82" s="172" t="n"/>
      <c r="J82" s="172" t="n"/>
      <c r="K82" s="172" t="n"/>
      <c r="L82" s="172" t="n"/>
      <c r="M82" s="172" t="n"/>
      <c r="N82" s="172" t="n"/>
      <c r="O82" s="172" t="n"/>
      <c r="P82" s="212" t="n"/>
      <c r="Q82" s="53" t="n"/>
    </row>
    <row r="83" ht="15" customHeight="1">
      <c r="A83" s="212" t="n"/>
      <c r="B83" s="212" t="n"/>
      <c r="C83" s="102" t="inlineStr">
        <is>
          <t>Omgevingshulp</t>
        </is>
      </c>
      <c r="D83" s="109" t="inlineStr">
        <is>
          <t>Beschikbaar</t>
        </is>
      </c>
      <c r="E83" s="110" t="inlineStr">
        <is>
          <t>Niet beschikbaar</t>
        </is>
      </c>
      <c r="F83" s="172" t="n"/>
      <c r="G83" s="172" t="n"/>
      <c r="H83" s="172" t="n"/>
      <c r="I83" s="172" t="n"/>
      <c r="J83" s="172" t="n"/>
      <c r="K83" s="172" t="n"/>
      <c r="L83" s="172" t="n"/>
      <c r="M83" s="172" t="n"/>
      <c r="N83" s="172" t="n"/>
      <c r="O83" s="172" t="n"/>
      <c r="P83" s="212" t="n"/>
      <c r="Q83" s="154" t="n"/>
    </row>
    <row r="84" ht="15" customHeight="1">
      <c r="A84" s="212" t="n"/>
      <c r="B84" s="212" t="n"/>
      <c r="C84" s="39" t="inlineStr">
        <is>
          <t>Vraag 16: Ontvangt u naast uw uitkering en mogelijke overige inkomsten ook financiële steun vanuit uw omgeving?</t>
        </is>
      </c>
      <c r="D84" s="2" t="n">
        <v>0.75</v>
      </c>
      <c r="E84" s="48" t="n">
        <v>0.25</v>
      </c>
      <c r="F84" s="172" t="n"/>
      <c r="G84" s="172" t="n"/>
      <c r="H84" s="172" t="n"/>
      <c r="I84" s="172" t="n"/>
      <c r="J84" s="172" t="n"/>
      <c r="K84" s="172" t="n"/>
      <c r="L84" s="172" t="n"/>
      <c r="M84" s="172" t="n"/>
      <c r="N84" s="172" t="n"/>
      <c r="O84" s="172" t="n"/>
      <c r="P84" s="212" t="n"/>
      <c r="Q84" s="54" t="n"/>
    </row>
    <row r="85" ht="15" customHeight="1">
      <c r="A85" s="212" t="n"/>
      <c r="B85" s="90" t="n"/>
      <c r="C85" s="91" t="n"/>
      <c r="D85" s="92" t="n"/>
      <c r="E85" s="85" t="n"/>
      <c r="F85" s="85" t="n"/>
      <c r="G85" s="85" t="n"/>
      <c r="H85" s="85" t="n"/>
      <c r="I85" s="85" t="n"/>
      <c r="J85" s="85" t="n"/>
      <c r="K85" s="85" t="n"/>
      <c r="L85" s="85" t="n"/>
      <c r="M85" s="85" t="n"/>
      <c r="N85" s="86" t="n"/>
      <c r="O85" s="160" t="inlineStr">
        <is>
          <t xml:space="preserve">Financiën | Prognose </t>
        </is>
      </c>
      <c r="P85" s="212" t="n"/>
      <c r="Q85" s="157">
        <f>(Q74+Q76+Q78+Q80+Q82+Q84)/6</f>
        <v/>
      </c>
    </row>
    <row r="86" ht="27" customHeight="1">
      <c r="A86" s="212" t="n"/>
      <c r="B86" s="171" t="inlineStr">
        <is>
          <t>5. Competentie</t>
        </is>
      </c>
      <c r="C86" s="104" t="inlineStr">
        <is>
          <t xml:space="preserve">Intelligentie (Bron: Arbeidsparticipatie voor mensen met een LVB 2018 | Christelijke hogeschool Windesheim 2024 / Individuele verschillen GMA 2017 | Psychologie van arbeid en organisatie 2024 / Heel slim en toch zonder werk. Hoe kan dat? 2017 | Instituut GAK 2024 / Wel de brains, maar niet de baan 2017 | Arbeidsdeskundigen.nl 2024) </t>
        </is>
      </c>
      <c r="D86" s="120" t="inlineStr">
        <is>
          <t>Zwak begaafd (IQ 70-85)</t>
        </is>
      </c>
      <c r="E86" s="140" t="inlineStr">
        <is>
          <t>Normaal (IQ 85-115)</t>
        </is>
      </c>
      <c r="F86" s="120" t="inlineStr">
        <is>
          <t>Meer begaafd (IQ 115-130)</t>
        </is>
      </c>
      <c r="G86" s="120" t="inlineStr">
        <is>
          <t>Hoog begaafd IQ &gt;130</t>
        </is>
      </c>
      <c r="H86" s="20" t="n"/>
      <c r="I86" s="20" t="n"/>
      <c r="J86" s="20" t="n"/>
      <c r="K86" s="20" t="n"/>
      <c r="L86" s="20" t="n"/>
      <c r="M86" s="20" t="n"/>
      <c r="N86" s="20" t="n"/>
      <c r="O86" s="20" t="n"/>
      <c r="P86" s="212" t="n"/>
      <c r="Q86" s="154" t="n"/>
    </row>
    <row r="87" ht="15" customHeight="1">
      <c r="A87" s="212" t="n"/>
      <c r="B87" s="212" t="n"/>
      <c r="C87" s="40" t="inlineStr">
        <is>
          <t>Vraag 17: Wat is de hoogte van uw IQ? (Mogelijke inzage in IQ-testrapport)</t>
        </is>
      </c>
      <c r="D87" s="175" t="n">
        <v>0.25</v>
      </c>
      <c r="E87" s="176" t="n">
        <v>0.5</v>
      </c>
      <c r="F87" s="175" t="n">
        <v>1</v>
      </c>
      <c r="G87" s="175" t="n">
        <v>0.75</v>
      </c>
      <c r="H87" s="20" t="n"/>
      <c r="I87" s="20" t="n"/>
      <c r="J87" s="20" t="n"/>
      <c r="K87" s="20" t="n"/>
      <c r="L87" s="20" t="n"/>
      <c r="M87" s="20" t="n"/>
      <c r="N87" s="20" t="n"/>
      <c r="O87" s="20" t="n"/>
      <c r="P87" s="212" t="n"/>
      <c r="Q87" s="187" t="n"/>
    </row>
    <row r="88" ht="180" customHeight="1">
      <c r="A88" s="212" t="n"/>
      <c r="B88" s="212" t="n"/>
      <c r="C88" s="34" t="n"/>
      <c r="D88" s="215" t="n"/>
      <c r="E88" s="216" t="n"/>
      <c r="F88" s="215" t="n"/>
      <c r="G88" s="215" t="n"/>
      <c r="H88" s="19" t="n"/>
      <c r="I88" s="19" t="n"/>
      <c r="J88" s="19" t="n"/>
      <c r="K88" s="19" t="n"/>
      <c r="L88" s="19" t="n"/>
      <c r="M88" s="19" t="n"/>
      <c r="N88" s="19" t="n"/>
      <c r="O88" s="19" t="n"/>
      <c r="P88" s="212" t="n"/>
      <c r="Q88" s="216" t="n"/>
    </row>
    <row r="89" ht="15" customHeight="1">
      <c r="A89" s="212" t="n"/>
      <c r="B89" s="212" t="n"/>
      <c r="C89" s="96" t="inlineStr">
        <is>
          <t>Taalniveau (Bron: Europees Referentiekader Talen 2015 | Nationaal Expertisecentrum Leerplanontwikkeling 2024 / Arbeidspositie en beheersing Nederlands 2021 | CBS 2024)</t>
        </is>
      </c>
      <c r="D89" s="137" t="inlineStr">
        <is>
          <t>Basisgebruiker (A1-A2 / 20% van Nederlandse bevolking)</t>
        </is>
      </c>
      <c r="E89" s="136" t="inlineStr">
        <is>
          <t>Onafhankelijke gebruiker (B1-B2 / 65% van Nederlandse bevolking)</t>
        </is>
      </c>
      <c r="F89" s="137" t="inlineStr">
        <is>
          <t>Vaardige gebruiker (C1-C2 / 15% van Nederlandse bevolking)</t>
        </is>
      </c>
      <c r="G89" s="24" t="n"/>
      <c r="H89" s="19" t="n"/>
      <c r="I89" s="19" t="n"/>
      <c r="J89" s="19" t="n"/>
      <c r="K89" s="19" t="n"/>
      <c r="L89" s="19" t="n"/>
      <c r="M89" s="19" t="n"/>
      <c r="N89" s="19" t="n"/>
      <c r="O89" s="19" t="n"/>
      <c r="P89" s="212" t="n"/>
      <c r="Q89" s="127" t="n"/>
    </row>
    <row r="90" ht="15" customHeight="1">
      <c r="A90" s="212" t="n"/>
      <c r="B90" s="212" t="n"/>
      <c r="C90" s="36" t="inlineStr">
        <is>
          <t>Vraag 18: Beschrijf uw mate van Nederlandse taalvaardigheid. (Mogelijke inzage in taalniveaurapport)</t>
        </is>
      </c>
      <c r="D90" s="167" t="n">
        <v>0.3333</v>
      </c>
      <c r="E90" s="187" t="n">
        <v>0.6666</v>
      </c>
      <c r="F90" s="167" t="n">
        <v>1</v>
      </c>
      <c r="G90" s="24" t="n"/>
      <c r="H90" s="19" t="n"/>
      <c r="I90" s="19" t="n"/>
      <c r="J90" s="19" t="n"/>
      <c r="K90" s="19" t="n"/>
      <c r="L90" s="19" t="n"/>
      <c r="M90" s="19" t="n"/>
      <c r="N90" s="19" t="n"/>
      <c r="O90" s="19" t="n"/>
      <c r="P90" s="212" t="n"/>
      <c r="Q90" s="176" t="n"/>
    </row>
    <row r="91" ht="153.75" customHeight="1">
      <c r="A91" s="212" t="n"/>
      <c r="B91" s="212" t="n"/>
      <c r="C91" s="13" t="n"/>
      <c r="D91" s="215" t="n"/>
      <c r="E91" s="216" t="n"/>
      <c r="F91" s="215" t="n"/>
      <c r="G91" s="24" t="n"/>
      <c r="H91" s="19" t="n"/>
      <c r="I91" s="19" t="n"/>
      <c r="J91" s="19" t="n"/>
      <c r="K91" s="19" t="n"/>
      <c r="L91" s="19" t="n"/>
      <c r="M91" s="19" t="n"/>
      <c r="N91" s="19" t="n"/>
      <c r="O91" s="19" t="n"/>
      <c r="P91" s="212" t="n"/>
      <c r="Q91" s="216" t="n"/>
    </row>
    <row r="92" ht="15" customHeight="1">
      <c r="A92" s="212" t="n"/>
      <c r="B92" s="212" t="n"/>
      <c r="C92" s="105" t="inlineStr">
        <is>
          <t>Vreemde talen (Multilinguïsme) (Bron: Vijf redenen waarom het leren van een taal je inzetbaarheid vergroot 2021 | EURES 2024)</t>
        </is>
      </c>
      <c r="D92" s="138" t="inlineStr">
        <is>
          <t>Geen</t>
        </is>
      </c>
      <c r="E92" s="139" t="inlineStr">
        <is>
          <t>1 vreemde taal</t>
        </is>
      </c>
      <c r="F92" s="138" t="inlineStr">
        <is>
          <t>2 of meer vreemde talen</t>
        </is>
      </c>
      <c r="G92" s="24" t="n"/>
      <c r="H92" s="19" t="n"/>
      <c r="I92" s="19" t="n"/>
      <c r="J92" s="19" t="n"/>
      <c r="K92" s="19" t="n"/>
      <c r="L92" s="19" t="n"/>
      <c r="M92" s="19" t="n"/>
      <c r="N92" s="19" t="n"/>
      <c r="O92" s="19" t="n"/>
      <c r="P92" s="212" t="n"/>
      <c r="Q92" s="127" t="n"/>
    </row>
    <row r="93" ht="15" customHeight="1">
      <c r="A93" s="212" t="n"/>
      <c r="B93" s="212" t="n"/>
      <c r="C93" s="32" t="inlineStr">
        <is>
          <t>Vraag 19: Spreekt u nog vreemde talen? Indien, welke talen spreekt u nog meer?</t>
        </is>
      </c>
      <c r="D93" s="183" t="n">
        <v>0.3333</v>
      </c>
      <c r="E93" s="186" t="n">
        <v>0.6666</v>
      </c>
      <c r="F93" s="183" t="n">
        <v>1</v>
      </c>
      <c r="G93" s="24" t="n"/>
      <c r="H93" s="19" t="n"/>
      <c r="I93" s="19" t="n"/>
      <c r="J93" s="19" t="n"/>
      <c r="K93" s="19" t="n"/>
      <c r="L93" s="19" t="n"/>
      <c r="M93" s="19" t="n"/>
      <c r="N93" s="19" t="n"/>
      <c r="O93" s="19" t="n"/>
      <c r="P93" s="212" t="n"/>
      <c r="Q93" s="53" t="n"/>
    </row>
    <row r="94" ht="15" customHeight="1">
      <c r="A94" s="212" t="n"/>
      <c r="B94" s="212" t="n"/>
      <c r="C94" s="96" t="inlineStr">
        <is>
          <t>Taalniveau vreemde taal</t>
        </is>
      </c>
      <c r="D94" s="109" t="inlineStr">
        <is>
          <t>Basisgebruiker (A1-A2)</t>
        </is>
      </c>
      <c r="E94" s="110" t="inlineStr">
        <is>
          <t>Onafhankelijke gebruiker (B1-B2)</t>
        </is>
      </c>
      <c r="F94" s="109" t="inlineStr">
        <is>
          <t>Vaardige gebruiker (C1-C2)</t>
        </is>
      </c>
      <c r="G94" s="24" t="n"/>
      <c r="H94" s="19" t="n"/>
      <c r="I94" s="19" t="n"/>
      <c r="J94" s="19" t="n"/>
      <c r="K94" s="19" t="n"/>
      <c r="L94" s="19" t="n"/>
      <c r="M94" s="19" t="n"/>
      <c r="N94" s="19" t="n"/>
      <c r="O94" s="19" t="n"/>
      <c r="P94" s="212" t="n"/>
      <c r="Q94" s="127" t="n"/>
    </row>
    <row r="95" ht="15" customHeight="1">
      <c r="A95" s="212" t="n"/>
      <c r="B95" s="212" t="n"/>
      <c r="C95" s="36" t="inlineStr">
        <is>
          <t>Vraag 20: Beschrijf uw mate van buitenlandse taalvaardigheid. (Mogelijke inzage in taalniveaurapport)</t>
        </is>
      </c>
      <c r="D95" s="183" t="n">
        <v>0.3333</v>
      </c>
      <c r="E95" s="186" t="n">
        <v>0.6666</v>
      </c>
      <c r="F95" s="183" t="n">
        <v>1</v>
      </c>
      <c r="G95" s="24" t="n"/>
      <c r="H95" s="19" t="n"/>
      <c r="I95" s="19" t="n"/>
      <c r="J95" s="19" t="n"/>
      <c r="K95" s="19" t="n"/>
      <c r="L95" s="19" t="n"/>
      <c r="M95" s="19" t="n"/>
      <c r="N95" s="19" t="n"/>
      <c r="O95" s="19" t="n"/>
      <c r="P95" s="212" t="n"/>
      <c r="Q95" s="53" t="n"/>
    </row>
    <row r="96" ht="15.75" customHeight="1">
      <c r="A96" s="212" t="n"/>
      <c r="B96" s="212" t="n"/>
      <c r="C96" s="98" t="inlineStr">
        <is>
          <t>ICT-competenties (Bron: Ongekende krapte op de ICT-arbeidsmarkt 2022 | Werk.nl 2024)</t>
        </is>
      </c>
      <c r="D96" s="109" t="inlineStr">
        <is>
          <t>Geen</t>
        </is>
      </c>
      <c r="E96" s="110" t="inlineStr">
        <is>
          <t xml:space="preserve">Basis </t>
        </is>
      </c>
      <c r="F96" s="132" t="inlineStr">
        <is>
          <t>Gevorderd (MBO 3-4)</t>
        </is>
      </c>
      <c r="G96" s="109" t="inlineStr">
        <is>
          <t>Expert (HBO/WO)</t>
        </is>
      </c>
      <c r="H96" s="172" t="n"/>
      <c r="I96" s="172" t="n"/>
      <c r="J96" s="172" t="n"/>
      <c r="K96" s="172" t="n"/>
      <c r="L96" s="172" t="n"/>
      <c r="M96" s="172" t="n"/>
      <c r="N96" s="172" t="n"/>
      <c r="O96" s="172" t="n"/>
      <c r="P96" s="212" t="n"/>
      <c r="Q96" s="154" t="n"/>
    </row>
    <row r="97" ht="15" customHeight="1">
      <c r="A97" s="212" t="n"/>
      <c r="B97" s="215" t="n"/>
      <c r="C97" s="31" t="inlineStr">
        <is>
          <t>Vraag 21: Beschrijf uw ICT-competenties en het niveau waarop u deze kunt uitdragen.</t>
        </is>
      </c>
      <c r="D97" s="2" t="n">
        <v>0.25</v>
      </c>
      <c r="E97" s="48" t="n">
        <v>0.5</v>
      </c>
      <c r="F97" s="2" t="n">
        <v>0.75</v>
      </c>
      <c r="G97" s="2" t="n">
        <v>1</v>
      </c>
      <c r="H97" s="172" t="n"/>
      <c r="I97" s="172" t="n"/>
      <c r="J97" s="172" t="n"/>
      <c r="K97" s="172" t="n"/>
      <c r="L97" s="172" t="n"/>
      <c r="M97" s="172" t="n"/>
      <c r="N97" s="172" t="n"/>
      <c r="O97" s="172" t="n"/>
      <c r="P97" s="212" t="n"/>
      <c r="Q97" s="53" t="n"/>
    </row>
    <row r="98" ht="15" customHeight="1">
      <c r="A98" s="212" t="n"/>
      <c r="B98" s="73" t="n"/>
      <c r="C98" s="82" t="n"/>
      <c r="D98" s="83" t="n"/>
      <c r="E98" s="84" t="n"/>
      <c r="F98" s="84" t="n"/>
      <c r="G98" s="85" t="n"/>
      <c r="H98" s="85" t="n"/>
      <c r="I98" s="85" t="n"/>
      <c r="J98" s="85" t="n"/>
      <c r="K98" s="85" t="n"/>
      <c r="L98" s="85" t="n"/>
      <c r="M98" s="85" t="n"/>
      <c r="N98" s="86" t="n"/>
      <c r="O98" s="160" t="inlineStr">
        <is>
          <t xml:space="preserve">Competentie | Prognose </t>
        </is>
      </c>
      <c r="P98" s="212" t="n"/>
      <c r="Q98" s="157">
        <f>(Q87+Q90+Q93+Q95+Q97)/5</f>
        <v/>
      </c>
    </row>
    <row r="99" ht="24" customHeight="1">
      <c r="A99" s="212" t="n"/>
      <c r="B99" s="171" t="inlineStr">
        <is>
          <t>6. Kwalificatie</t>
        </is>
      </c>
      <c r="C99" s="106" t="inlineStr">
        <is>
          <t>Onderwijsniveau (Bron: Werkloosheid naar onderwijsniveau 2024 | CBS 2024)</t>
        </is>
      </c>
      <c r="D99" s="120" t="inlineStr">
        <is>
          <t>Onderwijsniveau: Laag</t>
        </is>
      </c>
      <c r="E99" s="140" t="inlineStr">
        <is>
          <t>Onderwijsniveau: Middelbaar</t>
        </is>
      </c>
      <c r="F99" s="120" t="inlineStr">
        <is>
          <t>Onderwijsniveau: Hoog</t>
        </is>
      </c>
      <c r="G99" s="172" t="n"/>
      <c r="H99" s="20" t="n"/>
      <c r="I99" s="20" t="n"/>
      <c r="J99" s="20" t="n"/>
      <c r="K99" s="20" t="n"/>
      <c r="L99" s="20" t="n"/>
      <c r="M99" s="20" t="n"/>
      <c r="N99" s="20" t="n"/>
      <c r="O99" s="20" t="n"/>
      <c r="P99" s="212" t="n"/>
      <c r="Q99" s="154" t="n"/>
    </row>
    <row r="100" ht="15" customHeight="1">
      <c r="A100" s="212" t="n"/>
      <c r="B100" s="212" t="n"/>
      <c r="C100" s="64" t="inlineStr">
        <is>
          <t>Vraag 22: Wat is uw hoogst behaalde opleiding?</t>
        </is>
      </c>
      <c r="D100" s="167" t="n">
        <v>0.6666</v>
      </c>
      <c r="E100" s="187" t="n">
        <v>0.3333</v>
      </c>
      <c r="F100" s="167" t="n">
        <v>1</v>
      </c>
      <c r="G100" s="172" t="n"/>
      <c r="H100" s="20" t="n"/>
      <c r="I100" s="20" t="n"/>
      <c r="J100" s="20" t="n"/>
      <c r="K100" s="20" t="n"/>
      <c r="L100" s="20" t="n"/>
      <c r="M100" s="20" t="n"/>
      <c r="N100" s="20" t="n"/>
      <c r="O100" s="20" t="n"/>
      <c r="P100" s="212" t="n"/>
      <c r="Q100" s="187" t="n"/>
    </row>
    <row r="101" ht="216" customHeight="1">
      <c r="A101" s="212" t="n"/>
      <c r="B101" s="212" t="n"/>
      <c r="C101" s="65" t="n"/>
      <c r="D101" s="215" t="n"/>
      <c r="E101" s="216" t="n"/>
      <c r="F101" s="215" t="n"/>
      <c r="G101" s="25" t="n"/>
      <c r="H101" s="18" t="n"/>
      <c r="I101" s="18" t="n"/>
      <c r="J101" s="18" t="n"/>
      <c r="K101" s="18" t="n"/>
      <c r="L101" s="18" t="n"/>
      <c r="M101" s="18" t="n"/>
      <c r="N101" s="18" t="n"/>
      <c r="O101" s="18" t="n"/>
      <c r="P101" s="212" t="n"/>
      <c r="Q101" s="216" t="n"/>
    </row>
    <row r="102" ht="15" customHeight="1">
      <c r="A102" s="212" t="n"/>
      <c r="B102" s="212" t="n"/>
      <c r="C102" s="107" t="inlineStr">
        <is>
          <t>Perspectief op de arbeidsmarkt (Bron: Spreiding arbeidsmarktperspectieven (2024) binnen MBO opleidingscategorieën Nederland | ROA 2024)</t>
        </is>
      </c>
      <c r="D102" s="141" t="inlineStr">
        <is>
          <t>Matig-slechte perspectieven</t>
        </is>
      </c>
      <c r="E102" s="142" t="inlineStr">
        <is>
          <t>Redelijke perspectieven</t>
        </is>
      </c>
      <c r="F102" s="141" t="inlineStr">
        <is>
          <t>Goede perspectieven</t>
        </is>
      </c>
      <c r="G102" s="25" t="n"/>
      <c r="H102" s="18" t="n"/>
      <c r="I102" s="18" t="n"/>
      <c r="J102" s="18" t="n"/>
      <c r="K102" s="18" t="n"/>
      <c r="L102" s="18" t="n"/>
      <c r="M102" s="18" t="n"/>
      <c r="N102" s="18" t="n"/>
      <c r="O102" s="18" t="n"/>
      <c r="P102" s="212" t="n"/>
      <c r="Q102" s="153" t="n"/>
    </row>
    <row r="103" ht="15" customHeight="1">
      <c r="A103" s="212" t="n"/>
      <c r="B103" s="212" t="n"/>
      <c r="C103" s="64" t="inlineStr">
        <is>
          <t>Vraag 23: Indien u MBO bent afgestudeerd, welke opleiding(en) heeft u gevolgd?</t>
        </is>
      </c>
      <c r="D103" s="167" t="n">
        <v>0.3333</v>
      </c>
      <c r="E103" s="167" t="n">
        <v>0.6666</v>
      </c>
      <c r="F103" s="167" t="n">
        <v>1</v>
      </c>
      <c r="G103" s="25" t="n"/>
      <c r="H103" s="18" t="n"/>
      <c r="I103" s="18" t="n"/>
      <c r="J103" s="18" t="n"/>
      <c r="K103" s="18" t="n"/>
      <c r="L103" s="18" t="n"/>
      <c r="M103" s="18" t="n"/>
      <c r="N103" s="18" t="n"/>
      <c r="O103" s="18" t="n"/>
      <c r="P103" s="212" t="n"/>
      <c r="Q103" s="167" t="n"/>
    </row>
    <row r="104" ht="303" customHeight="1">
      <c r="A104" s="212" t="n"/>
      <c r="B104" s="212" t="n"/>
      <c r="C104" s="64" t="n"/>
      <c r="D104" s="215" t="n"/>
      <c r="E104" s="215" t="n"/>
      <c r="F104" s="215" t="n"/>
      <c r="G104" s="25" t="n"/>
      <c r="H104" s="18" t="n"/>
      <c r="I104" s="18" t="n"/>
      <c r="J104" s="18" t="n"/>
      <c r="K104" s="18" t="n"/>
      <c r="L104" s="18" t="n"/>
      <c r="M104" s="18" t="n"/>
      <c r="N104" s="18" t="n"/>
      <c r="O104" s="18" t="n"/>
      <c r="P104" s="212" t="n"/>
      <c r="Q104" s="215" t="n"/>
    </row>
    <row r="105" ht="15" customHeight="1">
      <c r="A105" s="212" t="n"/>
      <c r="B105" s="212" t="n"/>
      <c r="C105" s="107" t="inlineStr">
        <is>
          <t>Perspectief op de arbeidsmarkt (Bron: Spreiding arbeidsmarktperspectieven (2024) binnen HBO en WO opleidingscategorieën Nederland | ROA 2024)</t>
        </is>
      </c>
      <c r="D105" s="141" t="inlineStr">
        <is>
          <t>Matig-slechte perspectieven</t>
        </is>
      </c>
      <c r="E105" s="142" t="inlineStr">
        <is>
          <t>Redelijke perspectieven</t>
        </is>
      </c>
      <c r="F105" s="141" t="inlineStr">
        <is>
          <t>Goede perspectieven</t>
        </is>
      </c>
      <c r="G105" s="17" t="n"/>
      <c r="H105" s="18" t="n"/>
      <c r="I105" s="18" t="n"/>
      <c r="J105" s="18" t="n"/>
      <c r="K105" s="18" t="n"/>
      <c r="L105" s="18" t="n"/>
      <c r="M105" s="18" t="n"/>
      <c r="N105" s="18" t="n"/>
      <c r="O105" s="18" t="n"/>
      <c r="P105" s="212" t="n"/>
      <c r="Q105" s="154" t="n"/>
    </row>
    <row r="106" ht="15" customHeight="1">
      <c r="A106" s="212" t="n"/>
      <c r="B106" s="212" t="n"/>
      <c r="C106" s="64" t="inlineStr">
        <is>
          <t>Vraag 24: Indien u HBO bent afgestudeerd, welke opleiding(en) heeft u gevolgd?</t>
        </is>
      </c>
      <c r="D106" s="167" t="n">
        <v>0.3333</v>
      </c>
      <c r="E106" s="167" t="n">
        <v>0.6666</v>
      </c>
      <c r="F106" s="167" t="n">
        <v>1</v>
      </c>
      <c r="G106" s="17" t="n"/>
      <c r="H106" s="18" t="n"/>
      <c r="I106" s="18" t="n"/>
      <c r="J106" s="18" t="n"/>
      <c r="K106" s="18" t="n"/>
      <c r="L106" s="18" t="n"/>
      <c r="M106" s="18" t="n"/>
      <c r="N106" s="18" t="n"/>
      <c r="O106" s="18" t="n"/>
      <c r="P106" s="212" t="n"/>
      <c r="Q106" s="167" t="n"/>
    </row>
    <row r="107" ht="306.75" customHeight="1">
      <c r="A107" s="212" t="n"/>
      <c r="B107" s="212" t="n"/>
      <c r="C107" s="64" t="n"/>
      <c r="D107" s="215" t="n"/>
      <c r="E107" s="215" t="n"/>
      <c r="F107" s="215" t="n"/>
      <c r="G107" s="17" t="n"/>
      <c r="H107" s="18" t="n"/>
      <c r="I107" s="18" t="n"/>
      <c r="J107" s="18" t="n"/>
      <c r="K107" s="18" t="n"/>
      <c r="L107" s="18" t="n"/>
      <c r="M107" s="18" t="n"/>
      <c r="N107" s="18" t="n"/>
      <c r="O107" s="18" t="n"/>
      <c r="P107" s="212" t="n"/>
      <c r="Q107" s="215" t="n"/>
    </row>
    <row r="108" ht="15" customHeight="1">
      <c r="A108" s="212" t="n"/>
      <c r="B108" s="212" t="n"/>
      <c r="C108" s="107" t="inlineStr">
        <is>
          <t>Perspectief op de arbeidsmarkt (Bron: Spreiding arbeidsmarktperspectieven (2024) binnen HBO en WO opleidingscategorieën Nederland | ROA 2024)</t>
        </is>
      </c>
      <c r="D108" s="141" t="inlineStr">
        <is>
          <t>Matig-slechte perspectieven</t>
        </is>
      </c>
      <c r="E108" s="142" t="inlineStr">
        <is>
          <t>Redelijke perspectieven</t>
        </is>
      </c>
      <c r="F108" s="141" t="inlineStr">
        <is>
          <t>Goede perspectieven</t>
        </is>
      </c>
      <c r="G108" s="17" t="n"/>
      <c r="H108" s="18" t="n"/>
      <c r="I108" s="18" t="n"/>
      <c r="J108" s="18" t="n"/>
      <c r="K108" s="18" t="n"/>
      <c r="L108" s="18" t="n"/>
      <c r="M108" s="18" t="n"/>
      <c r="N108" s="18" t="n"/>
      <c r="O108" s="18" t="n"/>
      <c r="P108" s="212" t="n"/>
      <c r="Q108" s="154" t="n"/>
    </row>
    <row r="109" ht="15" customHeight="1">
      <c r="A109" s="212" t="n"/>
      <c r="B109" s="212" t="n"/>
      <c r="C109" s="63" t="inlineStr">
        <is>
          <t>Vraag 25: Indien u WO bent afgestudeerd, welke opleiding(en) heeft u gevolgd?</t>
        </is>
      </c>
      <c r="D109" s="167" t="n">
        <v>0.3333</v>
      </c>
      <c r="E109" s="167" t="n">
        <v>0.6666</v>
      </c>
      <c r="F109" s="167" t="n">
        <v>1</v>
      </c>
      <c r="G109" s="17" t="n"/>
      <c r="H109" s="18" t="n"/>
      <c r="I109" s="18" t="n"/>
      <c r="J109" s="18" t="n"/>
      <c r="K109" s="18" t="n"/>
      <c r="L109" s="18" t="n"/>
      <c r="M109" s="18" t="n"/>
      <c r="N109" s="18" t="n"/>
      <c r="O109" s="18" t="n"/>
      <c r="P109" s="212" t="n"/>
      <c r="Q109" s="167" t="n"/>
    </row>
    <row r="110" ht="305.25" customHeight="1">
      <c r="A110" s="201" t="n"/>
      <c r="B110" s="215" t="n"/>
      <c r="C110" s="63" t="n"/>
      <c r="D110" s="215" t="n"/>
      <c r="E110" s="215" t="n"/>
      <c r="F110" s="215" t="n"/>
      <c r="G110" s="17" t="n"/>
      <c r="H110" s="18" t="n"/>
      <c r="I110" s="18" t="n"/>
      <c r="J110" s="18" t="n"/>
      <c r="K110" s="18" t="n"/>
      <c r="L110" s="18" t="n"/>
      <c r="M110" s="18" t="n"/>
      <c r="N110" s="18" t="n"/>
      <c r="O110" s="18" t="n"/>
      <c r="P110" s="212" t="n"/>
      <c r="Q110" s="215" t="n"/>
    </row>
    <row r="111" ht="15" customHeight="1">
      <c r="A111" s="69" t="n"/>
      <c r="B111" s="73" t="n"/>
      <c r="C111" s="82" t="n"/>
      <c r="D111" s="83" t="n"/>
      <c r="E111" s="84" t="n"/>
      <c r="F111" s="84" t="n"/>
      <c r="G111" s="87" t="n"/>
      <c r="H111" s="88" t="n"/>
      <c r="I111" s="88" t="n"/>
      <c r="J111" s="88" t="n"/>
      <c r="K111" s="88" t="n"/>
      <c r="L111" s="88" t="n"/>
      <c r="M111" s="88" t="n"/>
      <c r="N111" s="89" t="n"/>
      <c r="O111" s="161" t="inlineStr">
        <is>
          <t xml:space="preserve">Kwalificatie | Prognose </t>
        </is>
      </c>
      <c r="P111" s="212" t="n"/>
      <c r="Q111" s="157">
        <f>(Q100+Q106+Q109)/2</f>
        <v/>
      </c>
    </row>
    <row r="112" ht="15" customHeight="1">
      <c r="A112" s="177" t="inlineStr">
        <is>
          <t>Omgeving</t>
        </is>
      </c>
      <c r="B112" s="171" t="inlineStr">
        <is>
          <t>7. Leefsituatie</t>
        </is>
      </c>
      <c r="C112" s="97" t="inlineStr">
        <is>
          <t>Leefsituatie Man (Bron: Discrimination in hiring based on potential and realized fertility - Evidence from a large-scale field experiment 2019 | ScienceDirect 2024)</t>
        </is>
      </c>
      <c r="D112" s="143" t="inlineStr">
        <is>
          <t>Alleenstaand</t>
        </is>
      </c>
      <c r="E112" s="144" t="inlineStr">
        <is>
          <t>Samenwonend/gehuwd zonder kind(eren)</t>
        </is>
      </c>
      <c r="F112" s="143" t="inlineStr">
        <is>
          <t>Samenwonend/gehuwd met kind(eren) &lt;9 jaar</t>
        </is>
      </c>
      <c r="G112" s="143" t="inlineStr">
        <is>
          <t>Samenwonend/gehuwd met kind(eren) &gt;9 jaar</t>
        </is>
      </c>
      <c r="H112" s="20" t="n"/>
      <c r="I112" s="20" t="n"/>
      <c r="J112" s="20" t="n"/>
      <c r="K112" s="20" t="n"/>
      <c r="L112" s="20" t="n"/>
      <c r="M112" s="20" t="n"/>
      <c r="N112" s="20" t="n"/>
      <c r="O112" s="20" t="n"/>
      <c r="P112" s="212" t="n"/>
      <c r="Q112" s="156" t="n"/>
    </row>
    <row r="113" ht="15" customHeight="1">
      <c r="A113" s="213" t="n"/>
      <c r="B113" s="212" t="n"/>
      <c r="C113" s="36" t="inlineStr">
        <is>
          <t>Vraag 26: Beschrijf uw huidige leefsituatie.</t>
        </is>
      </c>
      <c r="D113" s="175" t="n">
        <v>1</v>
      </c>
      <c r="E113" s="184" t="n">
        <v>0.75</v>
      </c>
      <c r="F113" s="179" t="n">
        <v>0.25</v>
      </c>
      <c r="G113" s="179" t="n">
        <v>0.5</v>
      </c>
      <c r="H113" s="20" t="n"/>
      <c r="I113" s="20" t="n"/>
      <c r="J113" s="20" t="n"/>
      <c r="K113" s="20" t="n"/>
      <c r="L113" s="20" t="n"/>
      <c r="M113" s="20" t="n"/>
      <c r="N113" s="20" t="n"/>
      <c r="O113" s="20" t="n"/>
      <c r="P113" s="212" t="n"/>
      <c r="Q113" s="176" t="n"/>
    </row>
    <row r="114" ht="206.25" customHeight="1">
      <c r="A114" s="213" t="n"/>
      <c r="B114" s="212" t="n"/>
      <c r="C114" s="12" t="n"/>
      <c r="D114" s="215" t="n"/>
      <c r="E114" s="216" t="n"/>
      <c r="F114" s="215" t="n"/>
      <c r="G114" s="215" t="n"/>
      <c r="H114" s="26" t="n"/>
      <c r="I114" s="26" t="n"/>
      <c r="J114" s="26" t="n"/>
      <c r="K114" s="26" t="n"/>
      <c r="L114" s="26" t="n"/>
      <c r="M114" s="26" t="n"/>
      <c r="N114" s="26" t="n"/>
      <c r="O114" s="26" t="n"/>
      <c r="P114" s="212" t="n"/>
      <c r="Q114" s="216" t="n"/>
    </row>
    <row r="115" ht="15" customHeight="1">
      <c r="A115" s="213" t="n"/>
      <c r="B115" s="212" t="n"/>
      <c r="C115" s="96" t="inlineStr">
        <is>
          <t>Leefsituatie Vrouw (Bron: Discrimination in hiring based on potential and realized fertility - Evidence from a large-scale field experiment 2019 | ScienceDirect 2024)</t>
        </is>
      </c>
      <c r="D115" s="137" t="inlineStr">
        <is>
          <t>Alleenstaand</t>
        </is>
      </c>
      <c r="E115" s="136" t="inlineStr">
        <is>
          <t>Samenwonend/gehuwd zonder kind(eren)</t>
        </is>
      </c>
      <c r="F115" s="137" t="inlineStr">
        <is>
          <t>Samenwonend/gehuwd met kind(eren) &lt;9 jaar</t>
        </is>
      </c>
      <c r="G115" s="137" t="inlineStr">
        <is>
          <t>Samenwonend/gehuwd met kind(eren) &gt;9 jaar</t>
        </is>
      </c>
      <c r="H115" s="20" t="n"/>
      <c r="I115" s="20" t="n"/>
      <c r="J115" s="20" t="n"/>
      <c r="K115" s="20" t="n"/>
      <c r="L115" s="20" t="n"/>
      <c r="M115" s="20" t="n"/>
      <c r="N115" s="20" t="n"/>
      <c r="O115" s="20" t="n"/>
      <c r="P115" s="212" t="n"/>
      <c r="Q115" s="151" t="n"/>
    </row>
    <row r="116" ht="15" customHeight="1">
      <c r="A116" s="213" t="n"/>
      <c r="B116" s="212" t="n"/>
      <c r="C116" s="36" t="inlineStr">
        <is>
          <t>Vraag 27: Beschrijf uw huidige leefsituatie.</t>
        </is>
      </c>
      <c r="D116" s="167" t="n">
        <v>1</v>
      </c>
      <c r="E116" s="178" t="n">
        <v>0.25</v>
      </c>
      <c r="F116" s="202" t="n">
        <v>0.5</v>
      </c>
      <c r="G116" s="202" t="n">
        <v>0.75</v>
      </c>
      <c r="H116" s="20" t="n"/>
      <c r="I116" s="20" t="n"/>
      <c r="J116" s="20" t="n"/>
      <c r="K116" s="20" t="n"/>
      <c r="L116" s="20" t="n"/>
      <c r="M116" s="20" t="n"/>
      <c r="N116" s="20" t="n"/>
      <c r="O116" s="20" t="n"/>
      <c r="P116" s="212" t="n"/>
      <c r="Q116" s="176" t="n"/>
    </row>
    <row r="117" ht="205.5" customHeight="1">
      <c r="A117" s="213" t="n"/>
      <c r="B117" s="212" t="n"/>
      <c r="C117" s="13" t="n"/>
      <c r="D117" s="215" t="n"/>
      <c r="E117" s="216" t="n"/>
      <c r="F117" s="215" t="n"/>
      <c r="G117" s="215" t="n"/>
      <c r="H117" s="27" t="n"/>
      <c r="I117" s="27" t="n"/>
      <c r="J117" s="27" t="n"/>
      <c r="K117" s="27" t="n"/>
      <c r="L117" s="27" t="n"/>
      <c r="M117" s="27" t="n"/>
      <c r="N117" s="27" t="n"/>
      <c r="O117" s="27" t="n"/>
      <c r="P117" s="212" t="n"/>
      <c r="Q117" s="216" t="n"/>
    </row>
    <row r="118">
      <c r="A118" s="213" t="n"/>
      <c r="B118" s="212" t="n"/>
      <c r="C118" s="98" t="inlineStr">
        <is>
          <t>Socio-economische status | Levensverwachting naar inkomensklasse (Bron: Levensverwachting bij geboorte naar welvaart 2017-2020 | CBS 2024)</t>
        </is>
      </c>
      <c r="D118" s="121" t="inlineStr">
        <is>
          <t>Laagste inkomensklasse (EUR 27,5-28,8)</t>
        </is>
      </c>
      <c r="E118" s="122" t="inlineStr">
        <is>
          <t>Laag midden inkomensklasse (EUR 28,8-30,1)</t>
        </is>
      </c>
      <c r="F118" s="121" t="inlineStr">
        <is>
          <t>Midden inkomensklasse (EUR 30,1-31,4)</t>
        </is>
      </c>
      <c r="G118" s="121" t="inlineStr">
        <is>
          <t>Hoog midden inkomensklasse (EUR 31,4-32,7)</t>
        </is>
      </c>
      <c r="H118" s="121" t="inlineStr">
        <is>
          <t>Hoogste inkomensklasse (&gt; EUR 32,7)</t>
        </is>
      </c>
      <c r="I118" s="28" t="n"/>
      <c r="J118" s="172" t="n"/>
      <c r="K118" s="172" t="n"/>
      <c r="L118" s="172" t="n"/>
      <c r="M118" s="172" t="n"/>
      <c r="N118" s="172" t="n"/>
      <c r="O118" s="172" t="n"/>
      <c r="P118" s="212" t="n"/>
      <c r="Q118" s="153" t="n"/>
    </row>
    <row r="119" ht="15" customHeight="1">
      <c r="A119" s="213" t="n"/>
      <c r="B119" s="212" t="n"/>
      <c r="C119" s="40" t="inlineStr">
        <is>
          <t>Vraag 28: Wat is de hoogte van uw reguliere jaarinkomen?</t>
        </is>
      </c>
      <c r="D119" s="167" t="n">
        <v>0.2</v>
      </c>
      <c r="E119" s="187" t="n">
        <v>0.4</v>
      </c>
      <c r="F119" s="167" t="n">
        <v>0.6</v>
      </c>
      <c r="G119" s="167" t="n">
        <v>0.8</v>
      </c>
      <c r="H119" s="167" t="n">
        <v>1</v>
      </c>
      <c r="I119" s="28" t="n"/>
      <c r="J119" s="172" t="n"/>
      <c r="K119" s="172" t="n"/>
      <c r="L119" s="172" t="n"/>
      <c r="M119" s="172" t="n"/>
      <c r="N119" s="172" t="n"/>
      <c r="O119" s="172" t="n"/>
      <c r="P119" s="212" t="n"/>
      <c r="Q119" s="187" t="n"/>
    </row>
    <row r="120" ht="245.25" customHeight="1">
      <c r="A120" s="213" t="n"/>
      <c r="B120" s="212" t="n"/>
      <c r="C120" s="34" t="n"/>
      <c r="D120" s="215" t="n"/>
      <c r="E120" s="216" t="n"/>
      <c r="F120" s="215" t="n"/>
      <c r="G120" s="215" t="n"/>
      <c r="H120" s="215" t="n"/>
      <c r="I120" s="172" t="n"/>
      <c r="J120" s="172" t="n"/>
      <c r="K120" s="172" t="n"/>
      <c r="L120" s="172" t="n"/>
      <c r="M120" s="172" t="n"/>
      <c r="N120" s="172" t="n"/>
      <c r="O120" s="172" t="n"/>
      <c r="P120" s="212" t="n"/>
      <c r="Q120" s="216" t="n"/>
    </row>
    <row r="121">
      <c r="A121" s="213" t="n"/>
      <c r="B121" s="212" t="n"/>
      <c r="C121" s="98" t="inlineStr">
        <is>
          <t>Socio-economische status | Gezonde levensverwachting naar onderwijsniveau (Bron: Gezonde levensverwachting: geslacht, leeftijd en onderwijsniveau | CBS 2024)</t>
        </is>
      </c>
      <c r="D121" s="141" t="inlineStr">
        <is>
          <t>Laag onderwijsniveau (LBO)</t>
        </is>
      </c>
      <c r="E121" s="142" t="inlineStr">
        <is>
          <t>Middelbaar onderwijsniveau (MBO)</t>
        </is>
      </c>
      <c r="F121" s="145" t="inlineStr">
        <is>
          <t>Hoog onderwijsniveau (&gt;HBO)</t>
        </is>
      </c>
      <c r="G121" s="23" t="n"/>
      <c r="H121" s="23" t="n"/>
      <c r="I121" s="172" t="n"/>
      <c r="J121" s="172" t="n"/>
      <c r="K121" s="172" t="n"/>
      <c r="L121" s="172" t="n"/>
      <c r="M121" s="172" t="n"/>
      <c r="N121" s="172" t="n"/>
      <c r="O121" s="172" t="n"/>
      <c r="P121" s="212" t="n"/>
      <c r="Q121" s="139" t="n"/>
    </row>
    <row r="122">
      <c r="A122" s="213" t="n"/>
      <c r="B122" s="212" t="n"/>
      <c r="C122" s="64" t="inlineStr">
        <is>
          <t>Vraag 29: Wat is uw hoogst behaalde onderwijsniveau?</t>
        </is>
      </c>
      <c r="D122" s="167" t="n">
        <v>0.3333</v>
      </c>
      <c r="E122" s="167" t="n">
        <v>0.6666</v>
      </c>
      <c r="F122" s="167" t="n">
        <v>1</v>
      </c>
      <c r="G122" s="23" t="n"/>
      <c r="H122" s="23" t="n"/>
      <c r="I122" s="172" t="n"/>
      <c r="J122" s="172" t="n"/>
      <c r="K122" s="172" t="n"/>
      <c r="L122" s="172" t="n"/>
      <c r="M122" s="172" t="n"/>
      <c r="N122" s="172" t="n"/>
      <c r="O122" s="172" t="n"/>
      <c r="P122" s="212" t="n"/>
      <c r="Q122" s="167" t="n"/>
    </row>
    <row r="123" ht="336.75" customHeight="1">
      <c r="A123" s="213" t="n"/>
      <c r="B123" s="212" t="n"/>
      <c r="C123" s="34" t="n"/>
      <c r="D123" s="215" t="n"/>
      <c r="E123" s="215" t="n"/>
      <c r="F123" s="215" t="n"/>
      <c r="G123" s="23" t="n"/>
      <c r="H123" s="23" t="n"/>
      <c r="I123" s="172" t="n"/>
      <c r="J123" s="172" t="n"/>
      <c r="K123" s="172" t="n"/>
      <c r="L123" s="172" t="n"/>
      <c r="M123" s="172" t="n"/>
      <c r="N123" s="172" t="n"/>
      <c r="O123" s="172" t="n"/>
      <c r="P123" s="212" t="n"/>
      <c r="Q123" s="215" t="n"/>
    </row>
    <row r="124" ht="15" customHeight="1">
      <c r="A124" s="213" t="n"/>
      <c r="B124" s="212" t="n"/>
      <c r="C124" s="96" t="inlineStr">
        <is>
          <t>Snelheid van naturalisatie (Bron: Perspectief op Nederlanderschap: Het effect van de snelheid van naturalisatie 2017 | CBS 2024)</t>
        </is>
      </c>
      <c r="D124" s="137" t="inlineStr">
        <is>
          <t>1-3 jaar</t>
        </is>
      </c>
      <c r="E124" s="136" t="inlineStr">
        <is>
          <t>4 jaar</t>
        </is>
      </c>
      <c r="F124" s="143" t="inlineStr">
        <is>
          <t>5 jaar</t>
        </is>
      </c>
      <c r="G124" s="109" t="inlineStr">
        <is>
          <t>6 jaar</t>
        </is>
      </c>
      <c r="H124" s="109" t="inlineStr">
        <is>
          <t>7 jaar</t>
        </is>
      </c>
      <c r="I124" s="137" t="inlineStr">
        <is>
          <t>8-10 jaar</t>
        </is>
      </c>
      <c r="J124" s="172" t="n"/>
      <c r="K124" s="172" t="n"/>
      <c r="L124" s="172" t="n"/>
      <c r="M124" s="172" t="n"/>
      <c r="N124" s="172" t="n"/>
      <c r="O124" s="172" t="n"/>
      <c r="P124" s="212" t="n"/>
      <c r="Q124" s="153" t="n"/>
    </row>
    <row r="125" ht="15" customHeight="1">
      <c r="A125" s="213" t="n"/>
      <c r="B125" s="212" t="n"/>
      <c r="C125" s="36" t="inlineStr">
        <is>
          <t>Vraag 30: Hoelang bevindt u zich reeds in het naturalisatieproces?</t>
        </is>
      </c>
      <c r="D125" s="167" t="n">
        <v>0.3333</v>
      </c>
      <c r="E125" s="187" t="n">
        <v>1</v>
      </c>
      <c r="F125" s="167" t="n">
        <v>0.8333</v>
      </c>
      <c r="G125" s="167" t="n">
        <v>0.6666</v>
      </c>
      <c r="H125" s="167" t="n">
        <v>0.4999</v>
      </c>
      <c r="I125" s="167" t="n">
        <v>0.1666</v>
      </c>
      <c r="J125" s="172" t="n"/>
      <c r="K125" s="172" t="n"/>
      <c r="L125" s="172" t="n"/>
      <c r="M125" s="172" t="n"/>
      <c r="N125" s="172" t="n"/>
      <c r="O125" s="172" t="n"/>
      <c r="P125" s="212" t="n"/>
      <c r="Q125" s="185" t="n"/>
    </row>
    <row r="126" ht="15" customHeight="1">
      <c r="A126" s="213" t="n"/>
      <c r="B126" s="212" t="n"/>
      <c r="C126" s="96" t="inlineStr">
        <is>
          <t xml:space="preserve">Netwerk </t>
        </is>
      </c>
      <c r="D126" s="109" t="inlineStr">
        <is>
          <t>Klein (&lt; 25 pers.)</t>
        </is>
      </c>
      <c r="E126" s="110" t="inlineStr">
        <is>
          <t>Gemiddeld (25-50 pers.)</t>
        </is>
      </c>
      <c r="F126" s="109" t="inlineStr">
        <is>
          <t>Groot (&gt;50 pers.)</t>
        </is>
      </c>
      <c r="G126" s="29" t="n"/>
      <c r="H126" s="172" t="n"/>
      <c r="I126" s="172" t="n"/>
      <c r="J126" s="172" t="n"/>
      <c r="K126" s="172" t="n"/>
      <c r="L126" s="172" t="n"/>
      <c r="M126" s="172" t="n"/>
      <c r="N126" s="172" t="n"/>
      <c r="O126" s="172" t="n"/>
      <c r="P126" s="212" t="n"/>
      <c r="Q126" s="153" t="n"/>
    </row>
    <row r="127" ht="15" customHeight="1">
      <c r="A127" s="213" t="n"/>
      <c r="B127" s="212" t="n"/>
      <c r="C127" s="32" t="inlineStr">
        <is>
          <t xml:space="preserve">Vraag 31: Hoe groot is de omvang van uw netwerk? Beschikt u over LinkedIn? Indien, beschrijf de frequentie en de intensiteit van uw gebruik. </t>
        </is>
      </c>
      <c r="D127" s="1" t="n">
        <v>0.3333</v>
      </c>
      <c r="E127" s="49" t="n">
        <v>0.6666</v>
      </c>
      <c r="F127" s="1" t="n">
        <v>1</v>
      </c>
      <c r="G127" s="29" t="n"/>
      <c r="H127" s="172" t="n"/>
      <c r="I127" s="172" t="n"/>
      <c r="J127" s="172" t="n"/>
      <c r="K127" s="172" t="n"/>
      <c r="L127" s="172" t="n"/>
      <c r="M127" s="172" t="n"/>
      <c r="N127" s="172" t="n"/>
      <c r="O127" s="172" t="n"/>
      <c r="P127" s="212" t="n"/>
      <c r="Q127" s="187" t="n"/>
    </row>
    <row r="128" ht="15" customHeight="1">
      <c r="A128" s="213" t="n"/>
      <c r="B128" s="212" t="n"/>
      <c r="C128" s="105" t="inlineStr">
        <is>
          <t>Justitie</t>
        </is>
      </c>
      <c r="D128" s="146" t="inlineStr">
        <is>
          <t>Problemen met justitie | Geen VOG overlegbaar</t>
        </is>
      </c>
      <c r="E128" s="147" t="inlineStr">
        <is>
          <t>Problemen met justitie | VOG overlegbaar</t>
        </is>
      </c>
      <c r="F128" s="146" t="inlineStr">
        <is>
          <t>Geen problemen met justitie</t>
        </is>
      </c>
      <c r="G128" s="29" t="n"/>
      <c r="H128" s="172" t="n"/>
      <c r="I128" s="172" t="n"/>
      <c r="J128" s="172" t="n"/>
      <c r="K128" s="172" t="n"/>
      <c r="L128" s="172" t="n"/>
      <c r="M128" s="172" t="n"/>
      <c r="N128" s="172" t="n"/>
      <c r="O128" s="172" t="n"/>
      <c r="P128" s="212" t="n"/>
      <c r="Q128" s="153" t="n"/>
    </row>
    <row r="129" ht="15" customHeight="1">
      <c r="A129" s="213" t="n"/>
      <c r="B129" s="212" t="n"/>
      <c r="C129" s="32" t="inlineStr">
        <is>
          <t>Vraag 32: Ervaart u problemen met justitie? Indien, vormen deze problemen een belemmering voor werk en kunt u een VOG overleggen?</t>
        </is>
      </c>
      <c r="D129" s="1" t="n">
        <v>0.3333</v>
      </c>
      <c r="E129" s="49" t="n">
        <v>0.6666</v>
      </c>
      <c r="F129" s="1" t="n">
        <v>1</v>
      </c>
      <c r="G129" s="29" t="n"/>
      <c r="H129" s="172" t="n"/>
      <c r="I129" s="172" t="n"/>
      <c r="J129" s="172" t="n"/>
      <c r="K129" s="172" t="n"/>
      <c r="L129" s="172" t="n"/>
      <c r="M129" s="172" t="n"/>
      <c r="N129" s="172" t="n"/>
      <c r="O129" s="172" t="n"/>
      <c r="P129" s="212" t="n"/>
      <c r="Q129" s="187" t="n"/>
    </row>
    <row r="130" ht="15" customHeight="1">
      <c r="A130" s="213" t="n"/>
      <c r="B130" s="212" t="n"/>
      <c r="C130" s="105" t="inlineStr">
        <is>
          <t>Thuissituatie</t>
        </is>
      </c>
      <c r="D130" s="146" t="inlineStr">
        <is>
          <t>Problemen in thuissituatie | Belemmering voor werk</t>
        </is>
      </c>
      <c r="E130" s="146" t="inlineStr">
        <is>
          <t>Problemen in thuissituatie | Geen belemmering voor werk</t>
        </is>
      </c>
      <c r="F130" s="146" t="inlineStr">
        <is>
          <t>Geen problemen in thuissituatie</t>
        </is>
      </c>
      <c r="G130" s="29" t="n"/>
      <c r="H130" s="172" t="n"/>
      <c r="I130" s="172" t="n"/>
      <c r="J130" s="172" t="n"/>
      <c r="K130" s="172" t="n"/>
      <c r="L130" s="172" t="n"/>
      <c r="M130" s="172" t="n"/>
      <c r="N130" s="172" t="n"/>
      <c r="O130" s="172" t="n"/>
      <c r="P130" s="212" t="n"/>
      <c r="Q130" s="153" t="n"/>
    </row>
    <row r="131" ht="15" customHeight="1">
      <c r="A131" s="213" t="n"/>
      <c r="B131" s="212" t="n"/>
      <c r="C131" s="32" t="inlineStr">
        <is>
          <t>Vraag 33: Ervaart u problemen in uw thuissituatie? Indien, vormen deze problemen een belemmering voor werk?</t>
        </is>
      </c>
      <c r="D131" s="1" t="n">
        <v>0.3333</v>
      </c>
      <c r="E131" s="49" t="n">
        <v>0.6666</v>
      </c>
      <c r="F131" s="1" t="n">
        <v>1</v>
      </c>
      <c r="G131" s="29" t="n"/>
      <c r="H131" s="172" t="n"/>
      <c r="I131" s="172" t="n"/>
      <c r="J131" s="172" t="n"/>
      <c r="K131" s="172" t="n"/>
      <c r="L131" s="172" t="n"/>
      <c r="M131" s="172" t="n"/>
      <c r="N131" s="172" t="n"/>
      <c r="O131" s="172" t="n"/>
      <c r="P131" s="212" t="n"/>
      <c r="Q131" s="187" t="n"/>
    </row>
    <row r="132" ht="15" customHeight="1">
      <c r="A132" s="213" t="n"/>
      <c r="B132" s="212" t="n"/>
      <c r="C132" s="105" t="inlineStr">
        <is>
          <t>Addictie</t>
        </is>
      </c>
      <c r="D132" s="146" t="inlineStr">
        <is>
          <t>Verslavingsproblematiek | Belemmering voor werk</t>
        </is>
      </c>
      <c r="E132" s="146" t="inlineStr">
        <is>
          <t>Verslavingsproblematiek | Geen belemmering voor werk</t>
        </is>
      </c>
      <c r="F132" s="146" t="inlineStr">
        <is>
          <t>Geen verslavingsproblematiek</t>
        </is>
      </c>
      <c r="G132" s="29" t="n"/>
      <c r="H132" s="172" t="n"/>
      <c r="I132" s="172" t="n"/>
      <c r="J132" s="172" t="n"/>
      <c r="K132" s="172" t="n"/>
      <c r="L132" s="172" t="n"/>
      <c r="M132" s="172" t="n"/>
      <c r="N132" s="172" t="n"/>
      <c r="O132" s="172" t="n"/>
      <c r="P132" s="212" t="n"/>
      <c r="Q132" s="153" t="n"/>
    </row>
    <row r="133" ht="15" customHeight="1">
      <c r="A133" s="213" t="n"/>
      <c r="B133" s="212" t="n"/>
      <c r="C133" s="32" t="inlineStr">
        <is>
          <t>Vraag 34: Ervaart u verslavingsproblematiek? Indien, vormt deze problematiek een belemmering voor werk?</t>
        </is>
      </c>
      <c r="D133" s="1" t="n">
        <v>0.3333</v>
      </c>
      <c r="E133" s="49" t="n">
        <v>0.6666</v>
      </c>
      <c r="F133" s="1" t="n">
        <v>1</v>
      </c>
      <c r="G133" s="29" t="n"/>
      <c r="H133" s="172" t="n"/>
      <c r="I133" s="172" t="n"/>
      <c r="J133" s="172" t="n"/>
      <c r="K133" s="172" t="n"/>
      <c r="L133" s="172" t="n"/>
      <c r="M133" s="172" t="n"/>
      <c r="N133" s="172" t="n"/>
      <c r="O133" s="172" t="n"/>
      <c r="P133" s="212" t="n"/>
      <c r="Q133" s="187" t="n"/>
    </row>
    <row r="134" ht="15" customHeight="1">
      <c r="A134" s="213" t="n"/>
      <c r="B134" s="212" t="n"/>
      <c r="C134" s="105" t="inlineStr">
        <is>
          <t>Rijbewijs</t>
        </is>
      </c>
      <c r="D134" s="146" t="inlineStr">
        <is>
          <t>Nee</t>
        </is>
      </c>
      <c r="E134" s="147" t="inlineStr">
        <is>
          <t>Ik volg lessen</t>
        </is>
      </c>
      <c r="F134" s="146" t="inlineStr">
        <is>
          <t>Ja</t>
        </is>
      </c>
      <c r="G134" s="29" t="n"/>
      <c r="H134" s="172" t="n"/>
      <c r="I134" s="172" t="n"/>
      <c r="J134" s="172" t="n"/>
      <c r="K134" s="172" t="n"/>
      <c r="L134" s="172" t="n"/>
      <c r="M134" s="172" t="n"/>
      <c r="N134" s="172" t="n"/>
      <c r="O134" s="172" t="n"/>
      <c r="P134" s="212" t="n"/>
      <c r="Q134" s="153" t="n"/>
    </row>
    <row r="135" ht="15" customHeight="1">
      <c r="A135" s="213" t="n"/>
      <c r="B135" s="212" t="n"/>
      <c r="C135" s="32" t="inlineStr">
        <is>
          <t>Vraag 35: Bent u in het bezit van een rijbewijs?</t>
        </is>
      </c>
      <c r="D135" s="182" t="n">
        <v>0.3333</v>
      </c>
      <c r="E135" s="185" t="n">
        <v>0.6666</v>
      </c>
      <c r="F135" s="182" t="n">
        <v>1</v>
      </c>
      <c r="G135" s="29" t="n"/>
      <c r="H135" s="172" t="n"/>
      <c r="I135" s="172" t="n"/>
      <c r="J135" s="172" t="n"/>
      <c r="K135" s="172" t="n"/>
      <c r="L135" s="172" t="n"/>
      <c r="M135" s="172" t="n"/>
      <c r="N135" s="172" t="n"/>
      <c r="O135" s="172" t="n"/>
      <c r="P135" s="212" t="n"/>
      <c r="Q135" s="187" t="n"/>
    </row>
    <row r="136" ht="15" customHeight="1">
      <c r="A136" s="213" t="n"/>
      <c r="B136" s="212" t="n"/>
      <c r="C136" s="96" t="inlineStr">
        <is>
          <t>Mobiliteit (Eigen vervoer (EV) of Openbaar Vervoer (OV))</t>
        </is>
      </c>
      <c r="D136" s="109" t="inlineStr">
        <is>
          <t>Beperkt (OV)</t>
        </is>
      </c>
      <c r="E136" s="110" t="inlineStr">
        <is>
          <t>Gedeeltelijk beperkt (OV)</t>
        </is>
      </c>
      <c r="F136" s="109" t="inlineStr">
        <is>
          <t>Onbeperkt (OV/EV)</t>
        </is>
      </c>
      <c r="G136" s="29" t="n"/>
      <c r="H136" s="172" t="n"/>
      <c r="I136" s="172" t="n"/>
      <c r="J136" s="172" t="n"/>
      <c r="K136" s="172" t="n"/>
      <c r="L136" s="172" t="n"/>
      <c r="M136" s="172" t="n"/>
      <c r="N136" s="172" t="n"/>
      <c r="O136" s="172" t="n"/>
      <c r="P136" s="212" t="n"/>
      <c r="Q136" s="153" t="n"/>
    </row>
    <row r="137" ht="24.75" customHeight="1">
      <c r="A137" s="213" t="n"/>
      <c r="B137" s="215" t="n"/>
      <c r="C137" s="42" t="inlineStr">
        <is>
          <t>Vraag 36: Beschikt u over eigen vervoer (Fiets/Fiets met trapondersteuning/Brommer/Scooter/Motor/Auto) en bent u in staat om zelfstandig naar uw werkplek te reizen? Indien u afhankelijk bent van het Openbaar Vervoer, ervaart u dan enige beperkingen m.b.t. aansluitingen?</t>
        </is>
      </c>
      <c r="D137" s="182" t="n">
        <v>0.3333</v>
      </c>
      <c r="E137" s="185" t="n">
        <v>0.6666</v>
      </c>
      <c r="F137" s="182" t="n">
        <v>1</v>
      </c>
      <c r="G137" s="29" t="n"/>
      <c r="H137" s="172" t="n"/>
      <c r="I137" s="172" t="n"/>
      <c r="J137" s="172" t="n"/>
      <c r="K137" s="172" t="n"/>
      <c r="L137" s="172" t="n"/>
      <c r="M137" s="172" t="n"/>
      <c r="N137" s="172" t="n"/>
      <c r="O137" s="172" t="n"/>
      <c r="P137" s="212" t="n"/>
      <c r="Q137" s="185" t="n"/>
    </row>
    <row r="138" ht="15" customHeight="1">
      <c r="A138" s="70" t="n"/>
      <c r="B138" s="73" t="n"/>
      <c r="C138" s="82" t="n"/>
      <c r="D138" s="83" t="n"/>
      <c r="E138" s="84" t="n"/>
      <c r="F138" s="84" t="n"/>
      <c r="G138" s="85" t="n"/>
      <c r="H138" s="85" t="n"/>
      <c r="I138" s="85" t="n"/>
      <c r="J138" s="85" t="n"/>
      <c r="K138" s="85" t="n"/>
      <c r="L138" s="85" t="n"/>
      <c r="M138" s="85" t="n"/>
      <c r="N138" s="86" t="n"/>
      <c r="O138" s="160" t="inlineStr">
        <is>
          <t xml:space="preserve">Leefsituatie | Prognose </t>
        </is>
      </c>
      <c r="P138" s="212" t="n"/>
      <c r="Q138" s="157">
        <f>(Q113+Q116+Q119+Q122+Q125+Q127+Q129+Q131+Q133+Q135+Q137)/11</f>
        <v/>
      </c>
    </row>
    <row r="139" ht="15" customHeight="1">
      <c r="A139" s="166" t="inlineStr">
        <is>
          <t>Arbeidsmarkt</t>
        </is>
      </c>
      <c r="B139" s="180" t="inlineStr">
        <is>
          <t>8. Arbeidsmarkt</t>
        </is>
      </c>
      <c r="C139" s="97" t="inlineStr">
        <is>
          <t>TAM Transitie (Transitionele Arbeidsmarkt 2024)</t>
        </is>
      </c>
      <c r="D139" s="143" t="inlineStr">
        <is>
          <t>I: Betaalde arbeid naar betaalde arbeid</t>
        </is>
      </c>
      <c r="E139" s="144" t="inlineStr">
        <is>
          <t>III: Scholing naar betaalde arbeid</t>
        </is>
      </c>
      <c r="F139" s="148" t="inlineStr">
        <is>
          <t>IV: Zorg/Huishouden naar betaalde arbeid</t>
        </is>
      </c>
      <c r="G139" s="143" t="inlineStr">
        <is>
          <t>V: Uittreding naar bet. Arbeid</t>
        </is>
      </c>
      <c r="H139" s="20" t="n"/>
      <c r="I139" s="20" t="n"/>
      <c r="J139" s="20" t="n"/>
      <c r="K139" s="20" t="n"/>
      <c r="L139" s="20" t="n"/>
      <c r="M139" s="20" t="n"/>
      <c r="N139" s="20" t="n"/>
      <c r="O139" s="20" t="n"/>
      <c r="P139" s="212" t="n"/>
      <c r="Q139" s="156" t="n"/>
    </row>
    <row r="140" ht="15" customHeight="1">
      <c r="A140" s="213" t="n"/>
      <c r="C140" s="36" t="inlineStr">
        <is>
          <t>Vraag 37: Beschrijf uw arbeidsmarkttransitie.</t>
        </is>
      </c>
      <c r="D140" s="167" t="n">
        <v>1</v>
      </c>
      <c r="E140" s="187" t="n">
        <v>0.75</v>
      </c>
      <c r="F140" s="167" t="n">
        <v>0.5</v>
      </c>
      <c r="G140" s="167" t="n">
        <v>0.25</v>
      </c>
      <c r="H140" s="20" t="n"/>
      <c r="I140" s="20" t="n"/>
      <c r="J140" s="20" t="n"/>
      <c r="K140" s="20" t="n"/>
      <c r="L140" s="20" t="n"/>
      <c r="M140" s="20" t="n"/>
      <c r="N140" s="20" t="n"/>
      <c r="O140" s="20" t="n"/>
      <c r="P140" s="212" t="n"/>
      <c r="Q140" s="176" t="n"/>
    </row>
    <row r="141" ht="199.5" customHeight="1">
      <c r="A141" s="213" t="n"/>
      <c r="C141" s="12" t="n"/>
      <c r="D141" s="215" t="n"/>
      <c r="E141" s="216" t="n"/>
      <c r="F141" s="215" t="n"/>
      <c r="G141" s="215" t="n"/>
      <c r="H141" s="18" t="n"/>
      <c r="I141" s="18" t="n"/>
      <c r="J141" s="18" t="n"/>
      <c r="K141" s="18" t="n"/>
      <c r="L141" s="18" t="n"/>
      <c r="M141" s="18" t="n"/>
      <c r="N141" s="18" t="n"/>
      <c r="O141" s="18" t="n"/>
      <c r="P141" s="212" t="n"/>
      <c r="Q141" s="216" t="n"/>
    </row>
    <row r="142" ht="15" customHeight="1">
      <c r="A142" s="213" t="n"/>
      <c r="C142" s="96" t="inlineStr">
        <is>
          <t>Transitie II: Werkloosheid naar betaalde arbeid</t>
        </is>
      </c>
      <c r="D142" s="137" t="inlineStr">
        <is>
          <t>Vanuit volledige arbeidsongeschiktheid</t>
        </is>
      </c>
      <c r="E142" s="136" t="inlineStr">
        <is>
          <t>Vanuit gedeeltelijke arbeidsongeschiktheid</t>
        </is>
      </c>
      <c r="F142" s="148" t="inlineStr">
        <is>
          <t>Vanuit ziekte</t>
        </is>
      </c>
      <c r="G142" s="137" t="inlineStr">
        <is>
          <t>Vanuit ontslag / Vanuit startpositie</t>
        </is>
      </c>
      <c r="H142" s="20" t="n"/>
      <c r="I142" s="20" t="n"/>
      <c r="J142" s="20" t="n"/>
      <c r="K142" s="20" t="n"/>
      <c r="L142" s="20" t="n"/>
      <c r="M142" s="20" t="n"/>
      <c r="N142" s="20" t="n"/>
      <c r="O142" s="20" t="n"/>
      <c r="P142" s="212" t="n"/>
      <c r="Q142" s="151" t="n"/>
    </row>
    <row r="143" ht="15" customHeight="1">
      <c r="A143" s="213" t="n"/>
      <c r="C143" s="36" t="inlineStr">
        <is>
          <t>Vraag 38: Beschrijf uw arbeidsmarkttransitie.</t>
        </is>
      </c>
      <c r="D143" s="175" t="n">
        <v>0.25</v>
      </c>
      <c r="E143" s="176" t="n">
        <v>0.5</v>
      </c>
      <c r="F143" s="175" t="n">
        <v>0.75</v>
      </c>
      <c r="G143" s="175" t="n">
        <v>1</v>
      </c>
      <c r="H143" s="20" t="n"/>
      <c r="I143" s="20" t="n"/>
      <c r="J143" s="20" t="n"/>
      <c r="K143" s="20" t="n"/>
      <c r="L143" s="20" t="n"/>
      <c r="M143" s="20" t="n"/>
      <c r="N143" s="20" t="n"/>
      <c r="O143" s="20" t="n"/>
      <c r="P143" s="212" t="n"/>
      <c r="Q143" s="176" t="n"/>
    </row>
    <row r="144" ht="199.5" customHeight="1">
      <c r="A144" s="213" t="n"/>
      <c r="C144" s="12" t="n"/>
      <c r="D144" s="215" t="n"/>
      <c r="E144" s="216" t="n"/>
      <c r="F144" s="215" t="n"/>
      <c r="G144" s="215" t="n"/>
      <c r="H144" s="19" t="n"/>
      <c r="I144" s="19" t="n"/>
      <c r="J144" s="19" t="n"/>
      <c r="K144" s="19" t="n"/>
      <c r="L144" s="19" t="n"/>
      <c r="M144" s="19" t="n"/>
      <c r="N144" s="19" t="n"/>
      <c r="O144" s="19" t="n"/>
      <c r="P144" s="212" t="n"/>
      <c r="Q144" s="216" t="n"/>
    </row>
    <row r="145" ht="15" customHeight="1">
      <c r="A145" s="213" t="n"/>
      <c r="C145" s="96" t="inlineStr">
        <is>
          <t>Soort Transitie</t>
        </is>
      </c>
      <c r="D145" s="113" t="inlineStr">
        <is>
          <t>Homogene transitie</t>
        </is>
      </c>
      <c r="E145" s="114" t="inlineStr">
        <is>
          <t>Heterogene transitie</t>
        </is>
      </c>
      <c r="F145" s="18" t="n"/>
      <c r="G145" s="18" t="n"/>
      <c r="H145" s="18" t="n"/>
      <c r="I145" s="18" t="n"/>
      <c r="J145" s="18" t="n"/>
      <c r="K145" s="18" t="n"/>
      <c r="L145" s="18" t="n"/>
      <c r="M145" s="18" t="n"/>
      <c r="N145" s="18" t="n"/>
      <c r="O145" s="18" t="n"/>
      <c r="P145" s="212" t="n"/>
      <c r="Q145" s="151" t="n"/>
    </row>
    <row r="146" ht="15" customHeight="1">
      <c r="A146" s="213" t="n"/>
      <c r="C146" s="32" t="inlineStr">
        <is>
          <t xml:space="preserve">Vraag 39: Wilt u solliciteren in een gelijkwaardige of een ongelijkwaardige sector als voorheen? </t>
        </is>
      </c>
      <c r="D146" s="1" t="n">
        <v>0.75</v>
      </c>
      <c r="E146" s="49" t="n">
        <v>0.25</v>
      </c>
      <c r="F146" s="18" t="n"/>
      <c r="G146" s="18" t="n"/>
      <c r="H146" s="18" t="n"/>
      <c r="I146" s="18" t="n"/>
      <c r="J146" s="18" t="n"/>
      <c r="K146" s="18" t="n"/>
      <c r="L146" s="18" t="n"/>
      <c r="M146" s="18" t="n"/>
      <c r="N146" s="18" t="n"/>
      <c r="O146" s="18" t="n"/>
      <c r="P146" s="212" t="n"/>
      <c r="Q146" s="187" t="n"/>
    </row>
    <row r="147" ht="15" customHeight="1">
      <c r="A147" s="213" t="n"/>
      <c r="C147" s="96" t="inlineStr">
        <is>
          <t>Aard van werkloosheid (Bron: From social assistance to self-sufficiency: Low income work as a stepping stone 2021 | European Sociological Review 2021)</t>
        </is>
      </c>
      <c r="D147" s="113" t="inlineStr">
        <is>
          <t>Volledig werkloos</t>
        </is>
      </c>
      <c r="E147" s="114" t="inlineStr">
        <is>
          <t>Gedeeltelijk werkloos</t>
        </is>
      </c>
      <c r="F147" s="18" t="n"/>
      <c r="G147" s="18" t="n"/>
      <c r="H147" s="18" t="n"/>
      <c r="I147" s="18" t="n"/>
      <c r="J147" s="18" t="n"/>
      <c r="K147" s="18" t="n"/>
      <c r="L147" s="18" t="n"/>
      <c r="M147" s="18" t="n"/>
      <c r="N147" s="18" t="n"/>
      <c r="O147" s="18" t="n"/>
      <c r="P147" s="212" t="n"/>
      <c r="Q147" s="153" t="n"/>
    </row>
    <row r="148" ht="15" customHeight="1">
      <c r="A148" s="213" t="n"/>
      <c r="C148" s="32" t="inlineStr">
        <is>
          <t>Vraag 40: Bent u geheel of slechts gedeeltelijk werkloos? Heeft u bijvoorbeeld een deeltijdbaan?</t>
        </is>
      </c>
      <c r="D148" s="1" t="n">
        <v>0.25</v>
      </c>
      <c r="E148" s="49" t="n">
        <v>0.75</v>
      </c>
      <c r="F148" s="18" t="n"/>
      <c r="G148" s="18" t="n"/>
      <c r="H148" s="18" t="n"/>
      <c r="I148" s="18" t="n"/>
      <c r="J148" s="18" t="n"/>
      <c r="K148" s="18" t="n"/>
      <c r="L148" s="18" t="n"/>
      <c r="M148" s="18" t="n"/>
      <c r="N148" s="18" t="n"/>
      <c r="O148" s="18" t="n"/>
      <c r="P148" s="212" t="n"/>
      <c r="Q148" s="187" t="n"/>
    </row>
    <row r="149" ht="15" customHeight="1">
      <c r="A149" s="213" t="n"/>
      <c r="C149" s="105" t="inlineStr">
        <is>
          <t>Participatie (Bron: Van vrijwilligerswerk naar betaald werk 2022 | Vrije Universiteit Amsterdam 2022)</t>
        </is>
      </c>
      <c r="D149" s="163" t="inlineStr">
        <is>
          <t>Vrijwilligerwerk</t>
        </is>
      </c>
      <c r="E149" s="164" t="inlineStr">
        <is>
          <t>Geen vrijwilligerswerk</t>
        </is>
      </c>
      <c r="F149" s="18" t="n"/>
      <c r="G149" s="18" t="n"/>
      <c r="H149" s="18" t="n"/>
      <c r="I149" s="18" t="n"/>
      <c r="J149" s="18" t="n"/>
      <c r="K149" s="18" t="n"/>
      <c r="L149" s="18" t="n"/>
      <c r="M149" s="18" t="n"/>
      <c r="N149" s="18" t="n"/>
      <c r="O149" s="18" t="n"/>
      <c r="P149" s="212" t="n"/>
      <c r="Q149" s="153" t="n"/>
    </row>
    <row r="150" ht="15" customHeight="1">
      <c r="A150" s="213" t="n"/>
      <c r="C150" s="32" t="inlineStr">
        <is>
          <t>Vraag 41: Verricht u momenteel vrijwilligerswerk?</t>
        </is>
      </c>
      <c r="D150" s="2" t="n">
        <v>0.75</v>
      </c>
      <c r="E150" s="48" t="n">
        <v>0.25</v>
      </c>
      <c r="F150" s="18" t="n"/>
      <c r="G150" s="18" t="n"/>
      <c r="H150" s="18" t="n"/>
      <c r="I150" s="18" t="n"/>
      <c r="J150" s="18" t="n"/>
      <c r="K150" s="18" t="n"/>
      <c r="L150" s="18" t="n"/>
      <c r="M150" s="18" t="n"/>
      <c r="N150" s="18" t="n"/>
      <c r="O150" s="18" t="n"/>
      <c r="P150" s="212" t="n"/>
      <c r="Q150" s="187" t="n"/>
    </row>
    <row r="151" ht="15" customHeight="1">
      <c r="A151" s="213" t="n"/>
      <c r="C151" s="108" t="inlineStr">
        <is>
          <t xml:space="preserve">Werkloosheidsduur (Bron: Welke niet-werkenden hebben de grootste kans op werk? 2023 | CBS 2024) </t>
        </is>
      </c>
      <c r="D151" s="121" t="inlineStr">
        <is>
          <t>0-3 mnd</t>
        </is>
      </c>
      <c r="E151" s="122" t="inlineStr">
        <is>
          <t>3-6 mnd</t>
        </is>
      </c>
      <c r="F151" s="121" t="inlineStr">
        <is>
          <t>6-12 mnd</t>
        </is>
      </c>
      <c r="G151" s="121" t="inlineStr">
        <is>
          <t>&gt; 12 mnd</t>
        </is>
      </c>
      <c r="H151" s="20" t="n"/>
      <c r="I151" s="20" t="n"/>
      <c r="J151" s="20" t="n"/>
      <c r="K151" s="20" t="n"/>
      <c r="L151" s="20" t="n"/>
      <c r="M151" s="20" t="n"/>
      <c r="N151" s="20" t="n"/>
      <c r="O151" s="20" t="n"/>
      <c r="P151" s="212" t="n"/>
      <c r="Q151" s="151" t="n"/>
    </row>
    <row r="152" ht="15" customHeight="1">
      <c r="A152" s="213" t="n"/>
      <c r="C152" s="41" t="inlineStr">
        <is>
          <t>Vraag 42: Hoelang bent u reeds werkloos?</t>
        </is>
      </c>
      <c r="D152" s="167" t="n">
        <v>1</v>
      </c>
      <c r="E152" s="187" t="n">
        <v>0.75</v>
      </c>
      <c r="F152" s="167" t="n">
        <v>0.5</v>
      </c>
      <c r="G152" s="167" t="n">
        <v>0.25</v>
      </c>
      <c r="H152" s="20" t="n"/>
      <c r="I152" s="20" t="n"/>
      <c r="J152" s="20" t="n"/>
      <c r="K152" s="20" t="n"/>
      <c r="L152" s="20" t="n"/>
      <c r="M152" s="20" t="n"/>
      <c r="N152" s="20" t="n"/>
      <c r="O152" s="20" t="n"/>
      <c r="P152" s="212" t="n"/>
      <c r="Q152" s="192" t="n"/>
    </row>
    <row r="153" ht="15" customHeight="1">
      <c r="A153" s="213" t="n"/>
      <c r="C153" s="96" t="inlineStr">
        <is>
          <t>Aard van gewenst werk</t>
        </is>
      </c>
      <c r="D153" s="113" t="inlineStr">
        <is>
          <t>Structureel</t>
        </is>
      </c>
      <c r="E153" s="114" t="inlineStr">
        <is>
          <t>Seizoen</t>
        </is>
      </c>
      <c r="F153" s="18" t="n"/>
      <c r="G153" s="18" t="n"/>
      <c r="H153" s="18" t="n"/>
      <c r="I153" s="18" t="n"/>
      <c r="J153" s="18" t="n"/>
      <c r="K153" s="18" t="n"/>
      <c r="L153" s="18" t="n"/>
      <c r="M153" s="18" t="n"/>
      <c r="N153" s="18" t="n"/>
      <c r="O153" s="18" t="n"/>
      <c r="P153" s="212" t="n"/>
      <c r="Q153" s="153" t="n"/>
    </row>
    <row r="154" ht="15" customHeight="1">
      <c r="A154" s="213" t="n"/>
      <c r="C154" s="32" t="inlineStr">
        <is>
          <t>Vraag 43: Bent u op zoek naar structureel (vast) werk of seizoenswerk?</t>
        </is>
      </c>
      <c r="D154" s="1" t="n">
        <v>0.75</v>
      </c>
      <c r="E154" s="49" t="n">
        <v>0.25</v>
      </c>
      <c r="F154" s="18" t="n"/>
      <c r="G154" s="18" t="n"/>
      <c r="H154" s="18" t="n"/>
      <c r="I154" s="18" t="n"/>
      <c r="J154" s="18" t="n"/>
      <c r="K154" s="18" t="n"/>
      <c r="L154" s="18" t="n"/>
      <c r="M154" s="18" t="n"/>
      <c r="N154" s="18" t="n"/>
      <c r="O154" s="18" t="n"/>
      <c r="P154" s="212" t="n"/>
      <c r="Q154" s="187" t="n"/>
    </row>
    <row r="155" ht="15" customHeight="1">
      <c r="A155" s="213" t="n"/>
      <c r="C155" s="96" t="inlineStr">
        <is>
          <t>Relevante werkervaring (Bron: Weinig werkervaring Dan zit je goed op de arbeidsmarkt 2017 | RTL 2024)</t>
        </is>
      </c>
      <c r="D155" s="109" t="inlineStr">
        <is>
          <t>1-5 jaar (Starter)</t>
        </is>
      </c>
      <c r="E155" s="110" t="inlineStr">
        <is>
          <t>6-10 jaar</t>
        </is>
      </c>
      <c r="F155" s="109" t="inlineStr">
        <is>
          <t>11-15 jaar</t>
        </is>
      </c>
      <c r="G155" s="109" t="inlineStr">
        <is>
          <t>&gt; 15 jaar</t>
        </is>
      </c>
      <c r="H155" s="20" t="n"/>
      <c r="I155" s="20" t="n"/>
      <c r="J155" s="20" t="n"/>
      <c r="K155" s="20" t="n"/>
      <c r="L155" s="20" t="n"/>
      <c r="M155" s="20" t="n"/>
      <c r="N155" s="20" t="n"/>
      <c r="O155" s="20" t="n"/>
      <c r="P155" s="212" t="n"/>
      <c r="Q155" s="153" t="n"/>
    </row>
    <row r="156" ht="15" customHeight="1">
      <c r="A156" s="213" t="n"/>
      <c r="C156" s="43" t="inlineStr">
        <is>
          <t>Vraag 44: Hoeveel jaar aan relevante werkervaring heeft u? (CV analyse)</t>
        </is>
      </c>
      <c r="D156" s="3" t="n">
        <v>1</v>
      </c>
      <c r="E156" s="50" t="n">
        <v>0.75</v>
      </c>
      <c r="F156" s="3" t="n">
        <v>0.5</v>
      </c>
      <c r="G156" s="3" t="n">
        <v>0.25</v>
      </c>
      <c r="H156" s="19" t="n"/>
      <c r="I156" s="19" t="n"/>
      <c r="J156" s="19" t="n"/>
      <c r="K156" s="19" t="n"/>
      <c r="L156" s="19" t="n"/>
      <c r="M156" s="19" t="n"/>
      <c r="N156" s="19" t="n"/>
      <c r="O156" s="19" t="n"/>
      <c r="P156" s="212" t="n"/>
      <c r="Q156" s="187" t="n"/>
    </row>
    <row r="157" ht="15" customHeight="1">
      <c r="A157" s="213" t="n"/>
      <c r="C157" s="96" t="inlineStr">
        <is>
          <t xml:space="preserve">Aantal sollicitaties per maand (Bron: Welke niet-werkenden hebben de grootste kans op werk? 2023 | CBS 2024) </t>
        </is>
      </c>
      <c r="D157" s="149" t="inlineStr">
        <is>
          <t>1-4</t>
        </is>
      </c>
      <c r="E157" s="150" t="inlineStr">
        <is>
          <t>5-10</t>
        </is>
      </c>
      <c r="F157" s="113" t="inlineStr">
        <is>
          <t>&gt;10</t>
        </is>
      </c>
      <c r="G157" s="18" t="n"/>
      <c r="H157" s="18" t="n"/>
      <c r="I157" s="18" t="n"/>
      <c r="J157" s="18" t="n"/>
      <c r="K157" s="18" t="n"/>
      <c r="L157" s="18" t="n"/>
      <c r="M157" s="18" t="n"/>
      <c r="N157" s="18" t="n"/>
      <c r="O157" s="18" t="n"/>
      <c r="P157" s="212" t="n"/>
      <c r="Q157" s="153" t="n"/>
    </row>
    <row r="158" ht="15" customHeight="1">
      <c r="A158" s="213" t="n"/>
      <c r="C158" s="32" t="inlineStr">
        <is>
          <t>Vraag 45: Hoeveel sollicitaties verricht u per maand?</t>
        </is>
      </c>
      <c r="D158" s="1" t="n">
        <v>0.3333</v>
      </c>
      <c r="E158" s="49" t="n">
        <v>0.6666</v>
      </c>
      <c r="F158" s="1" t="n">
        <v>1</v>
      </c>
      <c r="G158" s="18" t="n"/>
      <c r="H158" s="18" t="n"/>
      <c r="I158" s="18" t="n"/>
      <c r="J158" s="18" t="n"/>
      <c r="K158" s="18" t="n"/>
      <c r="L158" s="18" t="n"/>
      <c r="M158" s="18" t="n"/>
      <c r="N158" s="18" t="n"/>
      <c r="O158" s="18" t="n"/>
      <c r="P158" s="212" t="n"/>
      <c r="Q158" s="187" t="n"/>
    </row>
    <row r="159" ht="15" customHeight="1">
      <c r="A159" s="213" t="n"/>
      <c r="C159" s="96" t="inlineStr">
        <is>
          <t>Periode sollicitatie (Bron: Wanneer is het beste moment om te solliciteren? 2024 | Indeed 2024 )</t>
        </is>
      </c>
      <c r="D159" s="109" t="inlineStr">
        <is>
          <t>Jan-Mrt</t>
        </is>
      </c>
      <c r="E159" s="110" t="inlineStr">
        <is>
          <t>Apr-Jun</t>
        </is>
      </c>
      <c r="F159" s="109" t="inlineStr">
        <is>
          <t>Jul-Sept</t>
        </is>
      </c>
      <c r="G159" s="109" t="inlineStr">
        <is>
          <t>Okt-Dec</t>
        </is>
      </c>
      <c r="H159" s="20" t="n"/>
      <c r="I159" s="20" t="n"/>
      <c r="J159" s="20" t="n"/>
      <c r="K159" s="20" t="n"/>
      <c r="L159" s="20" t="n"/>
      <c r="M159" s="20" t="n"/>
      <c r="N159" s="20" t="n"/>
      <c r="O159" s="20" t="n"/>
      <c r="P159" s="212" t="n"/>
      <c r="Q159" s="151" t="n"/>
    </row>
    <row r="160" ht="15" customHeight="1">
      <c r="A160" s="213" t="n"/>
      <c r="C160" s="44" t="inlineStr">
        <is>
          <t>Vraag 46: In welke periode solliciteert men momenteel? (Beoordeling door consulent)</t>
        </is>
      </c>
      <c r="D160" s="1" t="n">
        <v>1</v>
      </c>
      <c r="E160" s="59" t="n">
        <v>0.5</v>
      </c>
      <c r="F160" s="1" t="n">
        <v>0.25</v>
      </c>
      <c r="G160" s="1" t="n">
        <v>0.75</v>
      </c>
      <c r="H160" s="18" t="n"/>
      <c r="I160" s="18" t="n"/>
      <c r="J160" s="18" t="n"/>
      <c r="K160" s="18" t="n"/>
      <c r="L160" s="18" t="n"/>
      <c r="M160" s="18" t="n"/>
      <c r="N160" s="18" t="n"/>
      <c r="O160" s="18" t="n"/>
      <c r="P160" s="212" t="n"/>
      <c r="Q160" s="187" t="n"/>
    </row>
    <row r="161" ht="15" customHeight="1">
      <c r="A161" s="213" t="n"/>
      <c r="C161" s="96" t="inlineStr">
        <is>
          <t>Arbeidsaanbod Nationaal (Bron: CBS 2024 | *Calculatie door consulent)</t>
        </is>
      </c>
      <c r="D161" s="109" t="inlineStr">
        <is>
          <t>Ruim aanbod arbeid</t>
        </is>
      </c>
      <c r="E161" s="110" t="inlineStr">
        <is>
          <t>Krap aanbod arbeid</t>
        </is>
      </c>
      <c r="F161" s="172" t="n"/>
      <c r="H161" s="172" t="n"/>
      <c r="I161" s="172" t="n"/>
      <c r="J161" s="172" t="n"/>
      <c r="K161" s="172" t="n"/>
      <c r="L161" s="172" t="n"/>
      <c r="M161" s="172" t="n"/>
      <c r="N161" s="172" t="n"/>
      <c r="O161" s="172" t="n"/>
      <c r="P161" s="212" t="n"/>
      <c r="Q161" s="153" t="n"/>
    </row>
    <row r="162" ht="15" customHeight="1">
      <c r="A162" s="213" t="n"/>
      <c r="C162" s="45" t="inlineStr">
        <is>
          <t>Aanbod van arbeid = Werkzame beroepsbevolking (werknemers + zelfstandigen) + werklozen</t>
        </is>
      </c>
      <c r="D162" s="1" t="n">
        <v>0.25</v>
      </c>
      <c r="E162" s="49" t="n">
        <v>0.75</v>
      </c>
      <c r="H162" s="172" t="n"/>
      <c r="I162" s="172" t="n"/>
      <c r="J162" s="172" t="n"/>
      <c r="K162" s="172" t="n"/>
      <c r="L162" s="172" t="n"/>
      <c r="M162" s="172" t="n"/>
      <c r="N162" s="172" t="n"/>
      <c r="O162" s="172" t="n"/>
      <c r="P162" s="212" t="n"/>
      <c r="Q162" s="167" t="n"/>
    </row>
    <row r="163" ht="15" customHeight="1">
      <c r="A163" s="213" t="n"/>
      <c r="C163" s="46" t="inlineStr">
        <is>
          <t>1. Werknemers + zelfstandigen | Arbeidsdeelname x 1000 (Bron: https://www.cbs.nl/nl-nl/visualisaties/dashboard-arbeidsmarkt/werkenden )</t>
        </is>
      </c>
      <c r="D163" s="60" t="n"/>
      <c r="E163" s="18" t="n"/>
      <c r="H163" s="172" t="n"/>
      <c r="I163" s="172" t="n"/>
      <c r="J163" s="172" t="n"/>
      <c r="K163" s="172" t="n"/>
      <c r="L163" s="172" t="n"/>
      <c r="M163" s="172" t="n"/>
      <c r="N163" s="172" t="n"/>
      <c r="O163" s="172" t="n"/>
      <c r="P163" s="212" t="n"/>
      <c r="Q163" s="212" t="n"/>
    </row>
    <row r="164" ht="15" customHeight="1">
      <c r="A164" s="213" t="n"/>
      <c r="C164" s="46" t="inlineStr">
        <is>
          <t>2. Werklozen | Werkloosheid x 1000 (Bron: https://www.cbs.nl/nl-nl/visualisaties/dashboard-arbeidsmarkt/werklozen)</t>
        </is>
      </c>
      <c r="D164" s="60" t="n"/>
      <c r="E164" s="18" t="n"/>
      <c r="H164" s="172" t="n"/>
      <c r="I164" s="172" t="n"/>
      <c r="J164" s="172" t="n"/>
      <c r="K164" s="172" t="n"/>
      <c r="L164" s="172" t="n"/>
      <c r="M164" s="172" t="n"/>
      <c r="N164" s="172" t="n"/>
      <c r="O164" s="172" t="n"/>
      <c r="P164" s="212" t="n"/>
      <c r="Q164" s="212" t="n"/>
    </row>
    <row r="165" ht="15" customHeight="1">
      <c r="A165" s="213" t="n"/>
      <c r="C165" s="47" t="inlineStr">
        <is>
          <t>Totaal aanbod van arbeid</t>
        </is>
      </c>
      <c r="D165" s="61">
        <f>SUM(D163:D164)</f>
        <v/>
      </c>
      <c r="E165" s="18" t="n"/>
      <c r="H165" s="172" t="n"/>
      <c r="I165" s="172" t="n"/>
      <c r="J165" s="172" t="n"/>
      <c r="K165" s="172" t="n"/>
      <c r="L165" s="172" t="n"/>
      <c r="M165" s="172" t="n"/>
      <c r="N165" s="172" t="n"/>
      <c r="O165" s="172" t="n"/>
      <c r="P165" s="212" t="n"/>
      <c r="Q165" s="215" t="n"/>
    </row>
    <row r="166" ht="15" customHeight="1">
      <c r="A166" s="213" t="n"/>
      <c r="C166" s="96" t="inlineStr">
        <is>
          <t>Arbeidsvraag Nationaal (Bron: CBS 2024 | *Calculatie door consulent)</t>
        </is>
      </c>
      <c r="D166" s="109" t="inlineStr">
        <is>
          <t>Grote vraag arbeid (Krappe arbeidsmarkt)</t>
        </is>
      </c>
      <c r="E166" s="110" t="inlineStr">
        <is>
          <t>Kleine vraag arbeid (Ruime arbeidsmarkt)</t>
        </is>
      </c>
      <c r="H166" s="172" t="n"/>
      <c r="I166" s="172" t="n"/>
      <c r="J166" s="172" t="n"/>
      <c r="K166" s="172" t="n"/>
      <c r="L166" s="172" t="n"/>
      <c r="M166" s="172" t="n"/>
      <c r="N166" s="172" t="n"/>
      <c r="O166" s="172" t="n"/>
      <c r="P166" s="212" t="n"/>
      <c r="Q166" s="153" t="n"/>
    </row>
    <row r="167" ht="15" customHeight="1">
      <c r="A167" s="213" t="n"/>
      <c r="C167" s="45" t="inlineStr">
        <is>
          <t xml:space="preserve">Vraag naar arbeid = Werkzame beroepsbevolking (werknemers +  zelfstandigen) + vacatures </t>
        </is>
      </c>
      <c r="D167" s="1" t="n">
        <v>0.75</v>
      </c>
      <c r="E167" s="49" t="n">
        <v>0.25</v>
      </c>
      <c r="H167" s="172" t="n"/>
      <c r="I167" s="172" t="n"/>
      <c r="J167" s="172" t="n"/>
      <c r="K167" s="172" t="n"/>
      <c r="L167" s="172" t="n"/>
      <c r="M167" s="172" t="n"/>
      <c r="N167" s="172" t="n"/>
      <c r="O167" s="172" t="n"/>
      <c r="P167" s="212" t="n"/>
      <c r="Q167" s="167" t="n"/>
    </row>
    <row r="168" ht="15" customHeight="1">
      <c r="A168" s="213" t="n"/>
      <c r="C168" s="46" t="inlineStr">
        <is>
          <t>1. Werknemers + zelfstandigen | Arbeidsdeelname x 1000 (Bron: https://www.cbs.nl/nl-nl/visualisaties/dashboard-arbeidsmarkt/werkenden)</t>
        </is>
      </c>
      <c r="D168" s="60" t="n"/>
      <c r="E168" s="18" t="n"/>
      <c r="H168" s="172" t="n"/>
      <c r="I168" s="172" t="n"/>
      <c r="J168" s="172" t="n"/>
      <c r="K168" s="172" t="n"/>
      <c r="L168" s="172" t="n"/>
      <c r="M168" s="172" t="n"/>
      <c r="N168" s="172" t="n"/>
      <c r="O168" s="172" t="n"/>
      <c r="P168" s="212" t="n"/>
      <c r="Q168" s="212" t="n"/>
    </row>
    <row r="169" ht="15" customHeight="1">
      <c r="A169" s="213" t="n"/>
      <c r="C169" s="46" t="inlineStr">
        <is>
          <t>2. Vacatures | Openstaande vacatures x 1000 ( Bron: https://www.cbs.nl/nl-nl/visualisaties/dashboard-arbeidsmarkt/vacatures)</t>
        </is>
      </c>
      <c r="D169" s="60" t="n"/>
      <c r="E169" s="18" t="n"/>
      <c r="H169" s="172" t="n"/>
      <c r="I169" s="172" t="n"/>
      <c r="J169" s="172" t="n"/>
      <c r="K169" s="172" t="n"/>
      <c r="L169" s="172" t="n"/>
      <c r="M169" s="172" t="n"/>
      <c r="N169" s="172" t="n"/>
      <c r="O169" s="172" t="n"/>
      <c r="P169" s="212" t="n"/>
      <c r="Q169" s="212" t="n"/>
    </row>
    <row r="170" ht="15" customHeight="1">
      <c r="A170" s="213" t="n"/>
      <c r="C170" s="47" t="inlineStr">
        <is>
          <t>Totale vraag naar arbeid</t>
        </is>
      </c>
      <c r="D170" s="61">
        <f>SUM(D168:D169)</f>
        <v/>
      </c>
      <c r="E170" s="18" t="n"/>
      <c r="H170" s="172" t="n"/>
      <c r="I170" s="172" t="n"/>
      <c r="J170" s="172" t="n"/>
      <c r="K170" s="172" t="n"/>
      <c r="L170" s="172" t="n"/>
      <c r="M170" s="172" t="n"/>
      <c r="N170" s="172" t="n"/>
      <c r="O170" s="172" t="n"/>
      <c r="P170" s="212" t="n"/>
      <c r="Q170" s="215" t="n"/>
    </row>
    <row r="171" ht="15" customHeight="1">
      <c r="A171" s="213" t="n"/>
      <c r="C171" s="96" t="inlineStr">
        <is>
          <t>Sector geslachtsvoorkeur (Bron: Tewerkstelling per sector 2024 | Statistiek Vlaanderen 2024)</t>
        </is>
      </c>
      <c r="D171" s="113" t="inlineStr">
        <is>
          <t>Man</t>
        </is>
      </c>
      <c r="E171" s="114" t="inlineStr">
        <is>
          <t>Vrouw</t>
        </is>
      </c>
      <c r="H171" s="172" t="n"/>
      <c r="I171" s="172" t="n"/>
      <c r="J171" s="172" t="n"/>
      <c r="K171" s="172" t="n"/>
      <c r="L171" s="172" t="n"/>
      <c r="M171" s="172" t="n"/>
      <c r="N171" s="172" t="n"/>
      <c r="O171" s="172" t="n"/>
      <c r="P171" s="212" t="n"/>
      <c r="Q171" s="153" t="n"/>
    </row>
    <row r="172" ht="15" customHeight="1">
      <c r="A172" s="213" t="n"/>
      <c r="C172" s="66" t="inlineStr">
        <is>
          <t>Vraag 47: Bent u een man of vrouw?</t>
        </is>
      </c>
      <c r="D172" s="1" t="n">
        <v>1</v>
      </c>
      <c r="E172" s="48" t="n">
        <v>1</v>
      </c>
      <c r="H172" s="172" t="n"/>
      <c r="I172" s="172" t="n"/>
      <c r="J172" s="172" t="n"/>
      <c r="K172" s="172" t="n"/>
      <c r="L172" s="172" t="n"/>
      <c r="M172" s="172" t="n"/>
      <c r="N172" s="172" t="n"/>
      <c r="O172" s="172" t="n"/>
      <c r="P172" s="212" t="n"/>
      <c r="Q172" s="167" t="n"/>
    </row>
    <row r="173" ht="350.25" customHeight="1">
      <c r="A173" s="71" t="n"/>
      <c r="C173" s="67" t="n"/>
      <c r="D173" s="1" t="n"/>
      <c r="E173" s="1" t="n"/>
      <c r="F173" s="172" t="n"/>
      <c r="G173" s="172" t="n"/>
      <c r="H173" s="172" t="n"/>
      <c r="I173" s="172" t="n"/>
      <c r="J173" s="172" t="n"/>
      <c r="K173" s="172" t="n"/>
      <c r="L173" s="172" t="n"/>
      <c r="M173" s="172" t="n"/>
      <c r="N173" s="172" t="n"/>
      <c r="O173" s="172" t="n"/>
      <c r="P173" s="212" t="n"/>
      <c r="Q173" s="215" t="n"/>
    </row>
    <row r="174" ht="15" customHeight="1">
      <c r="A174" s="70" t="n"/>
      <c r="B174" s="73" t="n"/>
      <c r="C174" s="74" t="n"/>
      <c r="D174" s="74" t="n"/>
      <c r="E174" s="74" t="n"/>
      <c r="F174" s="74" t="n"/>
      <c r="G174" s="75" t="n"/>
      <c r="H174" s="75" t="n"/>
      <c r="I174" s="75" t="n"/>
      <c r="J174" s="75" t="n"/>
      <c r="K174" s="75" t="n"/>
      <c r="L174" s="75" t="n"/>
      <c r="M174" s="75" t="n"/>
      <c r="N174" s="76" t="n"/>
      <c r="O174" s="160" t="inlineStr">
        <is>
          <t xml:space="preserve">Arbeidsmarkt | Prognose </t>
        </is>
      </c>
      <c r="P174" s="212" t="n"/>
      <c r="Q174" s="157">
        <f>(Q140+Q143+Q146+Q148+Q150+Q152+Q154+Q156+Q158+Q160+Q162+Q167+Q172)/13</f>
        <v/>
      </c>
      <c r="S174" s="165" t="inlineStr">
        <is>
          <t>Persoon	1. Personalia	Leeftijd Man (Bron: Werkloosheid naar leeftijd en geslacht 2013-2023 | CBS 2024)	15-25 jaar	25-45 jaar	46-65 jaar											
		Vraag 1:  Bent u een man of vrouw? 	33,33%	100,00%	66,66%											33,33%
		Vraag 2: Wat is uw leeftijd?														
		Leeftijd Vrouw (Bron: Werkloosheid naar leeftijd en geslacht 2013-2023 | CBS 2024)	15-25 jaar	25-45 jaar	46-65 jaar											
		Vraag 1:  Bent u een man of vrouw? 	100,00%	33,33%	66,66%											
		Vraag 2: Wat is uw leeftijd?														
		Nationaliteit (Bron: Werkloze beroepsbevolking: Werkloosheidsduur en persoonskenmerken 2014-2020 | CBS Statline 2020)	Autochtoon	Westers	Niet Westers											
		Vraag 3: Wat is uw huidige nationaliteit?	100,00%	66,66%	33,33%											66,66%
		Provincie (Bron: Openstaande vacatures per regio 2016-2024 | CBS 2024)	Zeeland	Utrecht	Noord-Brabant	Gelderland	Noord-Holland	Overijsel	Limburg	Drenthe	Friesland	Flevoland	Zuid-Holland	Groningen		
		Vraag 4: In welke provincie bent u op zoek naar werk?	16,67%	66,67%	83,33%	75,00%	91,67%	58,33%	50,00%	25,00%	41,67%	8,33%	100,00%	33,33%		66,67%
		Arbeidsdeelname &amp; Migratieachtergrond (Bron: Werkloosheid naar migratieachtergrond 2011-2021 | CBS 2024)	Migratieachtergrond: Autochtoon	Migratieachtergrond: Westers	Migratieachtergrond: Niet Westers											
		Vraag 5: Wat is uw migratieachtergrond?	100,00%	66,66%	33,33%											66,66%
														Personalia | Prognose 		46,66%
	2. Persoonlijkheid &amp; Profilering	Big Five Persoonlijkheidskarakteristieken (Bron: A comparative study of five personality factors among employed and unemployed people 2015 | Caspian Journal of Neurological Sciences 2024)	Openheid (Openness)	Consciëntieusheid (Conscientiousness)	Extraversie (Extroversion)	Altruimse (Agreeableness)	Neuroticisme (Emotional Stability)									
		Vraag 6: Wat zijn uw meest dominante persoonlijkheidskenmerken? (Beroeps- of loopbaanonderzoek)	40,00%	80,00%	60,00%	100,00%	20,00%									60,00%
		Representativiteit (Bron: Apparel and its impact on self-perception 2011 / Kwalitatief onderzoek naar de kritische succesfactoren van werk zoeken 2011-2012)	Informeel (Casual)	Gekleed Informeel (Dressy Casual)	Zakelijk Informeel (Business Casual)	Zakelijk Formeel (Business Professional)	Gekleed Formeel (Dressy Formal)									
		Vraag 7: Mate van representativiteit. (Beoordeling door consulent)	20,00%	40,00%	60,00%	80,00%	100,00%									60,00%
												Persoonlijkheid &amp; Profilering| Prognose 				60,00%
	3. Gezondheid	Geestelijke &amp; Lichamelijke gezondheid (Bron: Gezondheidsproblemen in WW en bijstand 2019 | Ministerie van Sociale Zaken en Werkgelegenheid 2024)	Geen	Psychisch	Somatisch	Psychisch &amp; Somatisch										
		Vraag 8: Ervaart u psychische en/of lichamelijke problematiek? Indien, welke problematiek ervaart u? (Mogelijke inzage in BA/VA/AD onderzoek)	100,00%	50,00%	75,00%	25,00%										25,00%
		Gezondheidsbeperkingen (Bron: Beperkt in functie 2016 | Cultureel Planbureau 2024)	Volledig en duurzaam arbeidsongeschikt	Gedeeltelijk arbeidsgeschikt	Arbeidsgehandicapt	Personen met een minder dan goed ervaren gezondheid	Geen gezondheidsbeperkingen									
		Vraag 9: Vormen uw gezondheidsbeperkingen een belemmering voor uw integratie? Indien, in welke mate bent u arbeidsgeschikt dan wel arbeidsongeschikt? (Mogelijke inzage in BA/VA/AD onderzoek)	20,00%	40,00%	60,00%	80,00%	100,00%									40,00%
		Sportbeoefening (Bron: Sports, exercise and labor market outcomes 2015 | University of St. Gallen Switzerland and IZA Germany 2024)	Sedentair	Recreatief 	Actief											
		Vraag 10: Beoefent u een sport? Indien, beschrijf de activiteit en de frequentie waarin u deze activiteit beoefent.	33,33%	66,66%	100,00%											66,66%
														Gezondheid | Prognose 		43,89%
	4. Financiën	Aard van uitkering	WW	Bijstand	Geen											
		Vraag 11: Ontvangt u een uitkering? Indien, welke uitkering ontvangt u? 	100,00%	66,66%	33,33%											33,33%
		Duur WW uitkering (Bron: Welke niet-werkenden hebben de grootste kans op werk? 2023 | CBS 2024)	&lt; 3 maanden 	3-6 maanden	6-12 maanden	12-18 maanden	18-24 maanden									
		Vraag 12: Hoelang ontvangt u reeds uw WW uitkering?	100,00%	80,00%	60,00%	40,00%	20,00%									
		Duur Participatie wet (Pw) uitkering (Bron: Welke niet-werkenden hebben de grootste kans op werk? 2023 | CBS 2024)	&lt; 1 jaar	1-2 jaar	2-3 jaar	3-4 jaar	4-5 jaar									
		Vraag 13: Hoelang ontvangt u reeds uw Bijstandsuitkering?	100,00%	80,00%	60,00%	40,00%	20,00%									
		Schuldhulpverlening of schuldsanering (Bron: De rol van re-integratie bij de aanpak van schulden 2016 | UWV 2024)	Schuldsanering	Schuldhulpverlening	Geen schuldenproblematiek											
		Vraag 14: Ervaart u schuldenproblematiek? Indien, doorloopt u een schuldhulpverlenings- of een schuldsaneringstraject?	33,33%	66,66%	100,00%											
		Overige inkomsten (Bron: Inkomsten en invloed op WW-uitkering 2024 | UWV 2024 &amp; Inkomsten en invloed op Bijstandsuitkering 2024 | Rijksoverheid 2024)	Overige inkomsten zonder invloed op uitkering	Overige inkomsten met invloed op uitkering	Geen overige inkomsten											
		Vraag 15: Ontvangt u naast uw uitkering nog overige inkomsten? Bijvoorbeeld uit zelfstandig ondernemerschap of een bijbaan. Indien, hebben deze inkomsten invloed op uw uitkering?	100,00%	66,66%	33,33%											33,33%
		Omgevingshulp	Beschikbaar	Niet beschikbaar												
		Vraag 16: Ontvangt u naast uw uitkering en mogelijke overige inkomsten ook financiële steun vanuit uw omgeving?	75,00%	25,00%												25,00%
														Financiën | Prognose 		15,28%
	5. Competentie	Intelligentie (Bron: Arbeidsparticipatie voor mensen met een LVB 2018 | Christelijke hogeschool Windesheim 2024 / Individuele verschillen GMA 2017 | Psychologie van arbeid en organisatie 2024 / Heel slim en toch zonder werk. Hoe kan dat? 2017 | Instituut GAK 2024 / Wel de brains, maar niet de baan 2017 | Arbeidsdeskundigen.nl 2024) 	Zwak begaafd (IQ 70-85)	Normaal (IQ 85-115)	Meer begaafd (IQ 115-130)	Hoog begaafd IQ &gt;130										
		Vraag 17: Wat is de hoogte van uw IQ? (Mogelijke inzage in IQ-testrapport)	25,00%	50,00%	100,00%	75,00%										50,00%
		Taalniveau (Bron: Europees Referentiekader Talen 2015 | Nationaal Expertisecentrum Leerplanontwikkeling 2024 / Arbeidspositie en beheersing Nederlands 2021 | CBS 2024)	Basisgebruiker (A1-A2 / 20% van Nederlandse bevolking)	Onafhankelijke gebruiker (B1-B2 / 65% van Nederlandse bevolking)	Vaardige gebruiker (C1-C2 / 15% van Nederlandse bevolking)											
		Vraag 18: Beschrijf uw mate van Nederlandse taalvaardigheid. (Mogelijke inzage in taalniveaurapport)	33,33%	66,66%	100,00%											66,66%
		Vreemde talen (Multilinguïsme) (Bron: Vijf redenen waarom het leren van een taal je inzetbaarheid vergroot 2021 | EURES 2024)	Geen	1 vreemde taal	2 of meer vreemde talen											
		Vraag 19: Spreekt u nog vreemde talen? Indien, welke talen spreekt u nog meer?	33,33%	66,66%	100,00%											33,33%
		Taalniveau vreemde taal	Basisgebruiker (A1-A2)	Onafhankelijke gebruiker (B1-B2)	Vaardige gebruiker (C1-C2)											
		Vraag 20: Beschrijf uw mate van buitenlandse taalvaardigheid. (Mogelijke inzage in taalniveaurapport)	33,33%	66,66%	100,00%											100,00%
		ICT-competenties (Bron: Ongekende krapte op de ICT-arbeidsmarkt 2022 | Werk.nl 2024)	Geen	Basis 	Gevorderd (MBO 3-4)	Expert (HBO/WO)										
		Vraag 21: Beschrijf uw ICT-competenties en het niveau waarop u deze kunt uitdragen.	25,00%	50,00%	75,00%	100,00%										50,00%
														Competentie | Prognose 		60,00%
	6. Kwalificatie	Onderwijsniveau (Bron: Werkloosheid naar onderwijsniveau 2024 | CBS 2024)	Onderwijsniveau: Laag	Onderwijsniveau: Middelbaar	Onderwijsniveau: Hoog											
		Vraag 22: Wat is uw hoogst behaalde opleiding?	66,66%	33,33%	100,00%											
		Perspectief op de arbeidsmarkt (Bron: Spreiding arbeidsmarktperspectieven (2024) binnen MBO opleidingscategorieën Nederland | ROA 2024)	Matig-slechte perspectieven	Redelijke perspectieven	Goede perspectieven											
		Vraag 23: Indien u MBO bent afgestudeerd, welke opleiding(en) heeft u gevolgd?	33,33%	66,66%	100,00%											66,66%
		Perspectief op de arbeidsmarkt (Bron: Spreiding arbeidsmarktperspectieven (2024) binnen HBO en WO opleidingscategorieën Nederland | ROA 2024)	Matig-slechte perspectieven	Redelijke perspectieven	Goede perspectieven											
		Vraag 24: Indien u HBO bent afgestudeerd, welke opleiding(en) heeft u gevolgd?	33,33%	66,66%	100,00%											100,00%
		Perspectief op de arbeidsmarkt (Bron: Spreiding arbeidsmarktperspectieven (2024) binnen HBO en WO opleidingscategorieën Nederland | ROA 2024)	Matig-slechte perspectieven	Redelijke perspectieven	Goede perspectieven											
		Vraag 25: Indien u WO bent afgestudeerd, welke opleiding(en) heeft u gevolgd?	33,33%	66,66%	100,00%											100,00%
														Kwalificatie | Prognose 		100,00%
Omgeving	7. Leefsituatie	Leefsituatie Man (Bron: Discrimination in hiring based on potential and realized fertility - Evidence from a large-scale field experiment 2019 | ScienceDirect 2024)	Alleenstaand	Samenwonend/gehuwd zonder kind(eren)	Samenwonend/gehuwd met kind(eren) &lt;9 jaar	Samenwonend/gehuwd met kind(eren) &gt;9 jaar										
		Vraag 26: Beschrijf uw huidige leefsituatie.	100,00%	75%	25%	50%										75,00%
		Leefsituatie Vrouw (Bron: Discrimination in hiring based on potential and realized fertility - Evidence from a large-scale field experiment 2019 | ScienceDirect 2024)	Alleenstaand	Samenwonend/gehuwd zonder kind(eren)	Samenwonend/gehuwd met kind(eren) &lt;9 jaar	Samenwonend/gehuwd met kind(eren) &gt;9 jaar										
		Vraag 27: Beschrijf uw huidige leefsituatie.	100,00%	25%	50%	75%										
		Socio-economische status | Levensverwachting naar inkomensklasse (Bron: Levensverwachting bij geboorte naar welvaart 2017-2020 | CBS 2024)	Laagste inkomensklasse (EUR 27,5-28,8)	Laag midden inkomensklasse (EUR 28,8-30,1)	Midden inkomensklasse (EUR 30,1-31,4)	Hoog midden inkomensklasse (EUR 31,4-32,7)	Hoogste inkomensklasse (&gt; EUR 32,7)									
		Vraag 28: Wat is de hoogte van uw reguliere jaarinkomen?	20,00%	40,00%	60,00%	80,00%	100,00%									40,00%
		Socio-economische status | Gezonde levensverwachting naar onderwijsniveau (Bron: Gezonde levensverwachting: geslacht, leeftijd en onderwijsniveau | CBS 2024)	Laag onderwijsniveau (LBO)	Middelbaar onderwijsniveau (MBO)	Hoog onderwijsniveau (&gt;HBO)											
		Vraag 29: Wat is uw hoogst behaalde onderwijsniveau?	33,33%	66,66%	100,00%											100,00%
		Snelheid van naturalisatie (Bron: Perspectief op Nederlanderschap: Het effect van de snelheid van naturalisatie 2017 | CBS 2024)	1-3 jaar	4 jaar	5 jaar	6 jaar	7 jaar	8-10 jaar								
		Vraag 30: Hoelang bevindt u zich reeds in het naturalisatieproces?	33,33%	100,00%	83,33%	66,66%	49,99%	16,66%								83,33%
		Netwerk 	Klein (&lt; 25 pers.)	Gemiddeld (25-50 pers.)	Groot (&gt;50 pers.)											
		Vraag 31: Hoe groot is de omvang van uw netwerk? Beschikt u over LinkedIn? Indien, beschrijf de frequentie en de intensiteit van uw gebruik. 	33,33%	66,66%	100,00%											100,00%
		Justitie	Problemen met justitie | Geen VOG overlegbaar	Problemen met justitie | VOG overlegbaar	Geen problemen met justitie											
		Vraag 32: Ervaart u problemen met justitie? Indien, vormen deze problemen een belemmering voor werk en kunt u een VOG overleggen?	33,33%	66,66%	100,00%											
		Thuissituatie	Problemen in thuissituatie | Belemmering voor werk	Problemen in thuissituatie | Geen belemmering voor werk	Geen problemen in thuissituatie											
		Vraag 33: Ervaart u problemen in uw thuissituatie? Indien, vormen deze problemen een belemmering voor werk?	33,33%	66,66%	100,00%											100,00%
		Addictie	Verslavingsproblematiek | Belemmering voor werk	Verslavingsproblematiek | Geen belemmering voor werk	Geen verslavingsproblematiek											
		Vraag 34: Ervaart u verslavingsproblematiek? Indien, vormt deze problematiek een belemmering voor werk?	33,33%	66,66%	100,00%											33,33%
		Rijbewijs	Nee	Ik volg lessen	Ja											
		Vraag 35: Bent u in het bezit van een rijbewijs?	33,33%	66,66%	100,00%											66,66%
		Mobiliteit (Eigen vervoer (EV) of Openbaar Vervoer (OV))	Beperkt (OV)	Gedeeltelijk beperkt (OV)	Onbeperkt (OV/EV)											
		Vraag 36: Beschikt u over eigen vervoer (Fiets/Fiets met trapondersteuning/Brommer/Scooter/Motor/Auto) en bent u in staat om zelfstandig naar uw werkplek te reizen? Indien u afhankelijk bent van het Openbaar Vervoer, ervaart u dan enige beperkingen m.b.t. aansluitingen?	33,33%	66,66%	100,00%											66,66%
														Leefsituatie | Prognose 		60,45%
Arbeidsmarkt	8. Arbeidsmarkt	TAM Transitie (Transitionele Arbeidsmarkt 2024)	I: Betaalde arbeid naar betaalde arbeid	III: Scholing naar betaalde arbeid	IV: Zorg/Huishouden naar betaalde arbeid	V: Uittreding naar bet. Arbeid										
		Vraag 37: Beschrijf uw arbeidsmarkttransitie.	100,00%	75,00%	50,00%	25,00%										50,00%
		Transitie II: Werkloosheid naar betaalde arbeid	Vanuit volledige arbeidsongeschiktheid	Vanuit gedeeltelijke arbeidsongeschiktheid	Vanuit ziekte	Vanuit ontslag / Vanuit startpositie										
		Vraag 38: Beschrijf uw arbeidsmarkttransitie.	25,00%	50,00%	75,00%	100,00%										75,00%
		Soort Transitie	Homogene transitie	Heterogene transitie												
		Vraag 39: Wilt u solliciteren in een gelijkwaardige of een ongelijkwaardige sector als voorheen? 	75,00%	25,00%												
		Aard van werkloosheid (Bron: From social assistance to self-sufficiency: Low income work as a stepping stone 2021 | European Sociological Review 2021)	Volledig werkloos	Gedeeltelijk werkloos												
		Vraag 40: Bent u geheel of slechts gedeeltelijk werkloos? Heeft u bijvoorbeeld een deeltijdbaan?	25,00%	75,00%												75,00%
		Participatie (Bron: Van vrijwilligerswerk naar betaald werk 2022 | Vrije Universiteit Amsterdam 2022)	Vrijwilligerwerk	Geen vrijwilligerswerk												
		Vraag 41: Verricht u momenteel vrijwilligerswerk?	75,00%	25,00%												25,00%
		Werkloosheidsduur (Bron: Welke niet-werkenden hebben de grootste kans op werk? 2023 | CBS 2024) 	0-3 mnd	3-6 mnd	6-12 mnd	&gt; 12 mnd										
		Vraag 42: Hoelang bent u reeds werkloos?	100,00%	75,00%	50,00%	25,00%										75,00%
		Aard van gewenst werk	Structureel	Seizoen												
		Vraag 43: Bent u op zoek naar structureel (vast) werk of seizoenswerk?	75,00%	25,00%												25,00%
		Relevante werkervaring (Bron: Weinig werkervaring Dan zit je goed op de arbeidsmarkt 2017 | RTL 2024)	1-5 jaar (Starter)	6-10 jaar	11-15 jaar	&gt; 15 jaar										
		Vraag 44: Hoeveel jaar aan relevante werkervaring heeft u? (CV analyse)	100,00%	75,00%	50,00%	25,00%										75,00%
		Aantal sollicitaties per maand (Bron: Welke niet-werkenden hebben de grootste kans op werk? 2023 | CBS 2024) 	1-4	5-10	&gt;10											
		Vraag 45: Hoeveel sollicitaties verricht u per maand?	33,33%	66,66%	100,00%											66,66%
		Periode sollicitatie (Bron: Wanneer is het beste moment om te solliciteren? 2024 | Indeed 2024 )	Jan-Mrt	Apr-Jun	Jul-Sept	Okt-Dec										
		Vraag 46: In welke periode solliciteert men momenteel? (Beoordeling door consulent)	100,00%	50,00%	25,00%	75,00%										50,00%
		Arbeidsaanbod Nationaal (Bron: CBS 2024 | *Calculatie door consulent)	Ruim aanbod arbeid	Krap aanbod arbeid												
		Aanbod van arbeid = Werkzame beroepsbevolking (werknemers + zelfstandigen) + werklozen	25,00%	75,00%												75,00%
		1. Werknemers + zelfstandigen | Arbeidsdeelname x 1000 (Bron: https://www.cbs.nl/nl-nl/visualisaties/dashboard-arbeidsmarkt/werkenden )														
		2. Werklozen | Werkloosheid x 1000 (Bron: https://www.cbs.nl/nl-nl/visualisaties/dashboard-arbeidsmarkt/werklozen)														
		Totaal aanbod van arbeid	0,00													
		Arbeidsvraag Nationaal (Bron: CBS 2024 | *Calculatie door consulent)	Grote vraag arbeid (Krappe arbeidsmarkt)	Kleine vraag arbeid (Ruime arbeidsmarkt)												
		Vraag naar arbeid = Werkzame beroepsbevolking (werknemers +  zelfstandigen) + vacatures 	75,00%	25,00%												
		1. Werknemers + zelfstandigen | Arbeidsdeelname x 1000 (Bron: https://www.cbs.nl/nl-nl/visualisaties/dashboard-arbeidsmarkt/werkenden)														
		2. Vacatures | Openstaande vacatures x 1000 ( Bron: https://www.cbs.nl/nl-nl/visualisaties/dashboard-arbeidsmarkt/vacatures)														
		Totale vraag naar arbeid	0,00													
		Sector geslachtsvoorkeur (Bron: Tewerkstelling per sector 2024 | Statistiek Vlaanderen 2024)	Man	Vrouw												
		Vraag 47: Bent u een man of vrouw?	100,00%	100,00%												
														Arbeidsmarkt | Prognose 		45,51%
														Totaal | Prognose		53,97%</t>
        </is>
      </c>
    </row>
    <row r="175" ht="15.75" customHeight="1">
      <c r="A175" s="72" t="n"/>
      <c r="B175" s="77" t="n"/>
      <c r="C175" s="78" t="n"/>
      <c r="D175" s="79" t="n"/>
      <c r="E175" s="79" t="n"/>
      <c r="F175" s="79" t="n"/>
      <c r="G175" s="80" t="n"/>
      <c r="H175" s="80" t="n"/>
      <c r="I175" s="80" t="n"/>
      <c r="J175" s="80" t="n"/>
      <c r="K175" s="80" t="n"/>
      <c r="L175" s="80" t="n"/>
      <c r="M175" s="80" t="n"/>
      <c r="N175" s="81" t="n"/>
      <c r="O175" s="162" t="inlineStr">
        <is>
          <t>Totaal | Prognose</t>
        </is>
      </c>
      <c r="P175" s="212" t="n"/>
      <c r="Q175" s="158">
        <f>(Q43+Q50+Q72+Q85+Q98+Q111+Q138+Q174)/8</f>
        <v/>
      </c>
    </row>
    <row r="176">
      <c r="A176" s="7" t="n"/>
    </row>
  </sheetData>
  <mergeCells count="110">
    <mergeCell ref="E48:E49"/>
    <mergeCell ref="G48:G49"/>
    <mergeCell ref="D3:D18"/>
    <mergeCell ref="E140:E141"/>
    <mergeCell ref="D45:D46"/>
    <mergeCell ref="F45:F46"/>
    <mergeCell ref="E87:E88"/>
    <mergeCell ref="G87:G88"/>
    <mergeCell ref="A2:A109"/>
    <mergeCell ref="Q143:Q144"/>
    <mergeCell ref="H45:H46"/>
    <mergeCell ref="D87:D88"/>
    <mergeCell ref="C5:C18"/>
    <mergeCell ref="F122:F123"/>
    <mergeCell ref="D103:D104"/>
    <mergeCell ref="E113:E114"/>
    <mergeCell ref="Q90:Q91"/>
    <mergeCell ref="G113:G114"/>
    <mergeCell ref="G143:G144"/>
    <mergeCell ref="E41:E42"/>
    <mergeCell ref="F48:F49"/>
    <mergeCell ref="C22:C35"/>
    <mergeCell ref="Q119:Q120"/>
    <mergeCell ref="H48:H49"/>
    <mergeCell ref="A139:A172"/>
    <mergeCell ref="Q116:Q117"/>
    <mergeCell ref="Q20:Q35"/>
    <mergeCell ref="A112:A137"/>
    <mergeCell ref="E52:E66"/>
    <mergeCell ref="D140:D141"/>
    <mergeCell ref="E122:E123"/>
    <mergeCell ref="D52:D66"/>
    <mergeCell ref="P2:P175"/>
    <mergeCell ref="Q122:Q123"/>
    <mergeCell ref="E103:E104"/>
    <mergeCell ref="Q162:Q165"/>
    <mergeCell ref="D20:D35"/>
    <mergeCell ref="D116:D117"/>
    <mergeCell ref="D143:D144"/>
    <mergeCell ref="H119:H120"/>
    <mergeCell ref="F100:F101"/>
    <mergeCell ref="F109:F110"/>
    <mergeCell ref="B44:B49"/>
    <mergeCell ref="B86:B97"/>
    <mergeCell ref="B112:B137"/>
    <mergeCell ref="B139:B173"/>
    <mergeCell ref="B73:B84"/>
    <mergeCell ref="Q172:Q173"/>
    <mergeCell ref="E106:E107"/>
    <mergeCell ref="F161:G172"/>
    <mergeCell ref="G140:G141"/>
    <mergeCell ref="Q41:Q42"/>
    <mergeCell ref="D90:D91"/>
    <mergeCell ref="B99:B110"/>
    <mergeCell ref="G116:G117"/>
    <mergeCell ref="Q52:Q66"/>
    <mergeCell ref="C53:C66"/>
    <mergeCell ref="F113:F114"/>
    <mergeCell ref="E3:E18"/>
    <mergeCell ref="D41:D42"/>
    <mergeCell ref="F140:F141"/>
    <mergeCell ref="F41:F42"/>
    <mergeCell ref="B2:B42"/>
    <mergeCell ref="Q109:Q110"/>
    <mergeCell ref="E70:E71"/>
    <mergeCell ref="Q70:Q71"/>
    <mergeCell ref="Q48:Q49"/>
    <mergeCell ref="F3:F18"/>
    <mergeCell ref="Q140:Q141"/>
    <mergeCell ref="F87:F88"/>
    <mergeCell ref="D119:D120"/>
    <mergeCell ref="Q106:Q107"/>
    <mergeCell ref="F119:F120"/>
    <mergeCell ref="Q87:Q88"/>
    <mergeCell ref="D109:D110"/>
    <mergeCell ref="G52:G66"/>
    <mergeCell ref="F103:F104"/>
    <mergeCell ref="B51:B71"/>
    <mergeCell ref="D70:D71"/>
    <mergeCell ref="F70:F71"/>
    <mergeCell ref="E143:E144"/>
    <mergeCell ref="A1:Q1"/>
    <mergeCell ref="Q103:Q104"/>
    <mergeCell ref="Q113:Q114"/>
    <mergeCell ref="D48:D49"/>
    <mergeCell ref="D122:D123"/>
    <mergeCell ref="E90:E91"/>
    <mergeCell ref="R1:R175"/>
    <mergeCell ref="D106:D107"/>
    <mergeCell ref="F106:F107"/>
    <mergeCell ref="E119:E120"/>
    <mergeCell ref="Q167:Q170"/>
    <mergeCell ref="Q3:Q18"/>
    <mergeCell ref="F90:F91"/>
    <mergeCell ref="M50:O50"/>
    <mergeCell ref="F52:F66"/>
    <mergeCell ref="E45:E46"/>
    <mergeCell ref="E116:E117"/>
    <mergeCell ref="E20:E35"/>
    <mergeCell ref="G45:G46"/>
    <mergeCell ref="G119:G120"/>
    <mergeCell ref="Q45:Q46"/>
    <mergeCell ref="E100:E101"/>
    <mergeCell ref="E109:E110"/>
    <mergeCell ref="Q100:Q101"/>
    <mergeCell ref="D113:D114"/>
    <mergeCell ref="F116:F117"/>
    <mergeCell ref="F20:F35"/>
    <mergeCell ref="D100:D101"/>
    <mergeCell ref="F143:F144"/>
  </mergeCells>
  <dataValidations count="22">
    <dataValidation sqref="Q3 Q20" showDropDown="0" showInputMessage="1" showErrorMessage="1" allowBlank="1" type="list">
      <formula1>$D$3:$H$3</formula1>
    </dataValidation>
    <dataValidation sqref="Q37" showDropDown="0" showInputMessage="1" showErrorMessage="1" allowBlank="1" type="list">
      <formula1>$D$37:$F$37</formula1>
    </dataValidation>
    <dataValidation sqref="Q39" showDropDown="0" showInputMessage="1" showErrorMessage="1" allowBlank="1" type="list">
      <formula1>$D$39:$O$39</formula1>
    </dataValidation>
    <dataValidation sqref="Q74" showDropDown="0" showInputMessage="1" showErrorMessage="1" allowBlank="1" type="list">
      <formula1>$D$74:$F$74</formula1>
    </dataValidation>
    <dataValidation sqref="Q82" showDropDown="0" showInputMessage="1" showErrorMessage="1" allowBlank="1" type="list">
      <formula1>$D$82:$F$82</formula1>
    </dataValidation>
    <dataValidation sqref="Q84" showDropDown="0" showInputMessage="1" showErrorMessage="1" allowBlank="1" type="list">
      <formula1>$D$84:$E$84</formula1>
    </dataValidation>
    <dataValidation sqref="Q97" showDropDown="0" showInputMessage="1" showErrorMessage="1" allowBlank="1" type="list">
      <formula1>$D$97:$G$97</formula1>
    </dataValidation>
    <dataValidation sqref="Q127:Q135" showDropDown="0" showInputMessage="1" showErrorMessage="1" allowBlank="1" type="list">
      <formula1>$D$127:$F$127</formula1>
    </dataValidation>
    <dataValidation sqref="Q137" showDropDown="0" showInputMessage="1" showErrorMessage="1" allowBlank="1" type="list">
      <formula1>$D$137:$F$137</formula1>
    </dataValidation>
    <dataValidation sqref="Q146" showDropDown="0" showInputMessage="1" showErrorMessage="1" allowBlank="1" type="list">
      <formula1>$D$146:$E$146</formula1>
    </dataValidation>
    <dataValidation sqref="Q148:Q150" showDropDown="0" showInputMessage="1" showErrorMessage="1" allowBlank="1" type="list">
      <formula1>$D$148:$E$148</formula1>
    </dataValidation>
    <dataValidation sqref="Q154" showDropDown="0" showInputMessage="1" showErrorMessage="1" allowBlank="1" type="list">
      <formula1>$D$154:$E$154</formula1>
    </dataValidation>
    <dataValidation sqref="Q156" showDropDown="0" showInputMessage="1" showErrorMessage="1" allowBlank="1" type="list">
      <formula1>$D$156:$G$156</formula1>
    </dataValidation>
    <dataValidation sqref="Q158" showDropDown="0" showInputMessage="1" showErrorMessage="1" allowBlank="1" type="list">
      <formula1>$D$158:$F$158</formula1>
    </dataValidation>
    <dataValidation sqref="Q160" showDropDown="0" showInputMessage="1" showErrorMessage="1" allowBlank="1" type="list">
      <formula1>$D$160:$G$160</formula1>
    </dataValidation>
    <dataValidation sqref="Q162" showDropDown="0" showInputMessage="1" showErrorMessage="1" allowBlank="1" type="list">
      <formula1>$D$162:$E$162</formula1>
    </dataValidation>
    <dataValidation sqref="Q167" showDropDown="0" showInputMessage="1" showErrorMessage="1" allowBlank="1" type="list">
      <formula1>$D$167:$E$167</formula1>
    </dataValidation>
    <dataValidation sqref="Q172" showDropDown="0" showInputMessage="1" showErrorMessage="1" allowBlank="1" type="list">
      <formula1>$D$172</formula1>
    </dataValidation>
    <dataValidation sqref="Q68" showDropDown="0" showInputMessage="1" showErrorMessage="1" allowBlank="1" type="list">
      <formula1>$D$68:$H$68</formula1>
    </dataValidation>
    <dataValidation sqref="Q67 Q79" showDropDown="0" showInputMessage="1" showErrorMessage="1" allowBlank="1" type="list">
      <formula1>#REF!</formula1>
    </dataValidation>
    <dataValidation sqref="Q92 Q94" showDropDown="0" showInputMessage="1" showErrorMessage="1" allowBlank="1" type="list">
      <formula1>$D$91:$F$91</formula1>
    </dataValidation>
    <dataValidation sqref="Q89" showDropDown="0" showInputMessage="1" showErrorMessage="1" allowBlank="1" type="list">
      <formula1>$D$88:$G$88</formula1>
    </dataValidation>
  </dataValidations>
  <pageMargins left="0.7" right="0.7" top="0.75" bottom="0.75" header="0.3" footer="0.3"/>
  <pageSetup orientation="portrait" paperSize="9"/>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21"/>
  <sheetViews>
    <sheetView workbookViewId="0">
      <selection activeCell="O15" sqref="O15"/>
    </sheetView>
  </sheetViews>
  <sheetFormatPr baseColWidth="8" defaultRowHeight="14.4"/>
  <cols>
    <col width="10.109375" bestFit="1" customWidth="1" min="1" max="1"/>
    <col width="12" bestFit="1" customWidth="1" min="2" max="2"/>
  </cols>
  <sheetData>
    <row r="1">
      <c r="A1" s="11" t="n">
        <v>0.3333</v>
      </c>
    </row>
    <row r="2">
      <c r="A2" s="11" t="n">
        <v>0.6666</v>
      </c>
    </row>
    <row r="3">
      <c r="A3" s="11" t="n">
        <v>1</v>
      </c>
    </row>
    <row r="5">
      <c r="A5" s="11" t="n">
        <v>0.2</v>
      </c>
    </row>
    <row r="6">
      <c r="A6" s="11" t="n">
        <v>0.4</v>
      </c>
    </row>
    <row r="7">
      <c r="A7" s="11" t="n">
        <v>0.6</v>
      </c>
    </row>
    <row r="8">
      <c r="A8" s="11" t="n">
        <v>0.8</v>
      </c>
    </row>
    <row r="9">
      <c r="A9" s="11" t="n">
        <v>1</v>
      </c>
    </row>
    <row r="11">
      <c r="A11" s="11" t="n">
        <v>0.25</v>
      </c>
    </row>
    <row r="12">
      <c r="A12" s="11" t="n">
        <v>0.5</v>
      </c>
    </row>
    <row r="13">
      <c r="A13" s="11" t="n">
        <v>0.75</v>
      </c>
    </row>
    <row r="14">
      <c r="A14" s="11" t="n">
        <v>1</v>
      </c>
    </row>
    <row r="16">
      <c r="A16" s="11" t="n">
        <v>0.1666</v>
      </c>
    </row>
    <row r="17">
      <c r="A17" s="11" t="n">
        <v>0.3333</v>
      </c>
    </row>
    <row r="18">
      <c r="A18" s="11" t="n">
        <v>0.4999</v>
      </c>
    </row>
    <row r="19">
      <c r="A19" s="11" t="n">
        <v>0.6666</v>
      </c>
    </row>
    <row r="20">
      <c r="A20" s="11" t="n">
        <v>0.8332999999999999</v>
      </c>
    </row>
    <row r="21">
      <c r="A21" s="11" t="n">
        <v>1</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 Mostert</dc:creator>
  <dcterms:created xmlns:dcterms="http://purl.org/dc/terms/" xmlns:xsi="http://www.w3.org/2001/XMLSchema-instance" xsi:type="dcterms:W3CDTF">2018-05-14T18:59:35Z</dcterms:created>
  <dcterms:modified xmlns:dcterms="http://purl.org/dc/terms/" xmlns:xsi="http://www.w3.org/2001/XMLSchema-instance" xsi:type="dcterms:W3CDTF">2026-10-07T07:39:15Z</dcterms:modified>
  <cp:lastModifiedBy>Sagaana Sivasundaram</cp:lastModifiedBy>
  <cp:lastPrinted>2018-09-23T18:08:40Z</cp:lastPrinted>
</cp:coreProperties>
</file>