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 Maria\Desktop\Transcrime\PROTON\"/>
    </mc:Choice>
  </mc:AlternateContent>
  <xr:revisionPtr revIDLastSave="0" documentId="13_ncr:1_{56E70DD1-68C3-4D8F-B843-141FD48A1300}" xr6:coauthVersionLast="41" xr6:coauthVersionMax="41" xr10:uidLastSave="{00000000-0000-0000-0000-000000000000}"/>
  <bookViews>
    <workbookView xWindow="17" yWindow="377" windowWidth="21926" windowHeight="11726" firstSheet="1" activeTab="7" xr2:uid="{F4A9BE16-55BD-4938-93D4-3D9BBED0A8D6}"/>
  </bookViews>
  <sheets>
    <sheet name="SOURCE" sheetId="2" r:id="rId1"/>
    <sheet name="dark" sheetId="8" r:id="rId2"/>
    <sheet name="crime" sheetId="1" r:id="rId3"/>
    <sheet name="crime_cor" sheetId="9" r:id="rId4"/>
    <sheet name="population_maschi" sheetId="3" r:id="rId5"/>
    <sheet name="classes_pop" sheetId="5" r:id="rId6"/>
    <sheet name="population_femmine" sheetId="4" r:id="rId7"/>
    <sheet name="age_gender_probabilit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7" l="1"/>
  <c r="L8" i="7"/>
  <c r="D7" i="7"/>
  <c r="I8" i="7"/>
  <c r="K7" i="7"/>
  <c r="H6" i="7"/>
  <c r="I6" i="7"/>
  <c r="K5" i="7"/>
  <c r="G8" i="7"/>
  <c r="N7" i="7"/>
  <c r="O7" i="7"/>
  <c r="N8" i="7"/>
  <c r="H4" i="5"/>
  <c r="B4" i="9"/>
  <c r="C4" i="9"/>
  <c r="D4" i="9"/>
  <c r="E4" i="9"/>
  <c r="F4" i="9"/>
  <c r="G4" i="9"/>
  <c r="H4" i="9"/>
  <c r="H12" i="9" s="1"/>
  <c r="I4" i="9"/>
  <c r="J4" i="9"/>
  <c r="H8" i="7" s="1"/>
  <c r="K4" i="9"/>
  <c r="L4" i="9"/>
  <c r="J8" i="7" s="1"/>
  <c r="M4" i="9"/>
  <c r="K8" i="7" s="1"/>
  <c r="N4" i="9"/>
  <c r="O4" i="9"/>
  <c r="P4" i="9"/>
  <c r="Q4" i="9"/>
  <c r="R4" i="9"/>
  <c r="R11" i="9" s="1"/>
  <c r="O5" i="7" s="1"/>
  <c r="S4" i="9"/>
  <c r="B5" i="9"/>
  <c r="B10" i="9" s="1"/>
  <c r="C5" i="9"/>
  <c r="D5" i="9"/>
  <c r="E5" i="9"/>
  <c r="F5" i="9"/>
  <c r="F12" i="9" s="1"/>
  <c r="G5" i="9"/>
  <c r="G10" i="9" s="1"/>
  <c r="H5" i="9"/>
  <c r="H10" i="9" s="1"/>
  <c r="I5" i="9"/>
  <c r="G7" i="7" s="1"/>
  <c r="J5" i="9"/>
  <c r="H7" i="7" s="1"/>
  <c r="K5" i="9"/>
  <c r="L5" i="9"/>
  <c r="M5" i="9"/>
  <c r="N5" i="9"/>
  <c r="O5" i="9"/>
  <c r="L7" i="7" s="1"/>
  <c r="P5" i="9"/>
  <c r="P11" i="9" s="1"/>
  <c r="M5" i="7" s="1"/>
  <c r="Q5" i="9"/>
  <c r="R5" i="9"/>
  <c r="R10" i="9" s="1"/>
  <c r="S5" i="9"/>
  <c r="B6" i="9"/>
  <c r="C6" i="9"/>
  <c r="D6" i="9"/>
  <c r="E6" i="9"/>
  <c r="F6" i="9"/>
  <c r="E6" i="7" s="1"/>
  <c r="G6" i="9"/>
  <c r="H6" i="9"/>
  <c r="I6" i="9"/>
  <c r="J6" i="9"/>
  <c r="K6" i="9"/>
  <c r="L6" i="9"/>
  <c r="J6" i="7" s="1"/>
  <c r="M6" i="9"/>
  <c r="N6" i="9"/>
  <c r="O6" i="9"/>
  <c r="L6" i="7" s="1"/>
  <c r="P6" i="9"/>
  <c r="Q6" i="9"/>
  <c r="R6" i="9"/>
  <c r="S6" i="9"/>
  <c r="B7" i="9"/>
  <c r="C7" i="9"/>
  <c r="B5" i="7" s="1"/>
  <c r="D7" i="9"/>
  <c r="E7" i="9"/>
  <c r="F7" i="9"/>
  <c r="G7" i="9"/>
  <c r="H7" i="9"/>
  <c r="I7" i="9"/>
  <c r="G5" i="7" s="1"/>
  <c r="J7" i="9"/>
  <c r="H5" i="7" s="1"/>
  <c r="K7" i="9"/>
  <c r="L7" i="9"/>
  <c r="J5" i="7" s="1"/>
  <c r="M7" i="9"/>
  <c r="N7" i="9"/>
  <c r="N10" i="9" s="1"/>
  <c r="O7" i="9"/>
  <c r="L5" i="7" s="1"/>
  <c r="L11" i="7" s="1"/>
  <c r="P7" i="9"/>
  <c r="Q7" i="9"/>
  <c r="R7" i="9"/>
  <c r="S7" i="9"/>
  <c r="B8" i="9"/>
  <c r="C8" i="9"/>
  <c r="D8" i="9"/>
  <c r="E8" i="9"/>
  <c r="F8" i="9"/>
  <c r="G8" i="9"/>
  <c r="H8" i="9"/>
  <c r="I8" i="9"/>
  <c r="J8" i="9"/>
  <c r="H4" i="7" s="1"/>
  <c r="K8" i="9"/>
  <c r="I4" i="7" s="1"/>
  <c r="L8" i="9"/>
  <c r="J4" i="7" s="1"/>
  <c r="M8" i="9"/>
  <c r="N8" i="9"/>
  <c r="O8" i="9"/>
  <c r="N4" i="7" s="1"/>
  <c r="P8" i="9"/>
  <c r="O4" i="7" s="1"/>
  <c r="Q8" i="9"/>
  <c r="P4" i="7" s="1"/>
  <c r="R8" i="9"/>
  <c r="S8" i="9"/>
  <c r="B9" i="9"/>
  <c r="C9" i="9"/>
  <c r="D9" i="9"/>
  <c r="E9" i="9"/>
  <c r="F9" i="9"/>
  <c r="G9" i="9"/>
  <c r="H9" i="9"/>
  <c r="I9" i="9"/>
  <c r="G3" i="7" s="1"/>
  <c r="J9" i="9"/>
  <c r="H3" i="7" s="1"/>
  <c r="K9" i="9"/>
  <c r="I3" i="7" s="1"/>
  <c r="L9" i="9"/>
  <c r="J3" i="7" s="1"/>
  <c r="M9" i="9"/>
  <c r="K3" i="7" s="1"/>
  <c r="N9" i="9"/>
  <c r="O9" i="9"/>
  <c r="N3" i="7" s="1"/>
  <c r="P9" i="9"/>
  <c r="O3" i="7" s="1"/>
  <c r="Q9" i="9"/>
  <c r="P3" i="7" s="1"/>
  <c r="R9" i="9"/>
  <c r="S9" i="9"/>
  <c r="H3" i="9"/>
  <c r="I3" i="9"/>
  <c r="J3" i="9"/>
  <c r="H9" i="7" s="1"/>
  <c r="K3" i="9"/>
  <c r="I9" i="7" s="1"/>
  <c r="L3" i="9"/>
  <c r="J9" i="7" s="1"/>
  <c r="M3" i="9"/>
  <c r="K9" i="7" s="1"/>
  <c r="N3" i="9"/>
  <c r="N11" i="9" s="1"/>
  <c r="O3" i="9"/>
  <c r="P3" i="9"/>
  <c r="Q3" i="9"/>
  <c r="R3" i="9"/>
  <c r="S3" i="9"/>
  <c r="C3" i="9"/>
  <c r="B9" i="7" s="1"/>
  <c r="D3" i="9"/>
  <c r="D12" i="9" s="1"/>
  <c r="E3" i="9"/>
  <c r="F3" i="9"/>
  <c r="G3" i="9"/>
  <c r="F9" i="7" s="1"/>
  <c r="B3" i="9"/>
  <c r="J12" i="9"/>
  <c r="J11" i="9"/>
  <c r="O10" i="9"/>
  <c r="L10" i="9"/>
  <c r="C3" i="8"/>
  <c r="C4" i="8"/>
  <c r="C5" i="8"/>
  <c r="C6" i="8"/>
  <c r="C2" i="8"/>
  <c r="B7" i="8"/>
  <c r="C7" i="8" s="1"/>
  <c r="S9" i="5"/>
  <c r="P9" i="7" s="1"/>
  <c r="R9" i="5"/>
  <c r="O9" i="7" s="1"/>
  <c r="Q9" i="5"/>
  <c r="N9" i="7" s="1"/>
  <c r="P9" i="5"/>
  <c r="M9" i="7" s="1"/>
  <c r="O9" i="5"/>
  <c r="S8" i="5"/>
  <c r="R8" i="5"/>
  <c r="O8" i="7" s="1"/>
  <c r="Q8" i="5"/>
  <c r="P8" i="5"/>
  <c r="M8" i="7" s="1"/>
  <c r="O8" i="5"/>
  <c r="N8" i="5" s="1"/>
  <c r="S7" i="5"/>
  <c r="P7" i="7" s="1"/>
  <c r="R7" i="5"/>
  <c r="Q7" i="5"/>
  <c r="P7" i="5"/>
  <c r="O7" i="5"/>
  <c r="N7" i="5" s="1"/>
  <c r="S6" i="5"/>
  <c r="R6" i="5"/>
  <c r="Q6" i="5"/>
  <c r="P6" i="5"/>
  <c r="O6" i="5"/>
  <c r="N6" i="5" s="1"/>
  <c r="S5" i="5"/>
  <c r="R5" i="5"/>
  <c r="Q5" i="5"/>
  <c r="P5" i="5"/>
  <c r="O5" i="5"/>
  <c r="N5" i="5" s="1"/>
  <c r="I5" i="5"/>
  <c r="C5" i="5" s="1"/>
  <c r="M9" i="5"/>
  <c r="G9" i="5" s="1"/>
  <c r="M8" i="5"/>
  <c r="M7" i="5"/>
  <c r="M6" i="5"/>
  <c r="M5" i="5"/>
  <c r="L9" i="5"/>
  <c r="L8" i="5"/>
  <c r="F8" i="5" s="1"/>
  <c r="E8" i="7" s="1"/>
  <c r="L7" i="5"/>
  <c r="J7" i="7" s="1"/>
  <c r="L6" i="5"/>
  <c r="F6" i="5" s="1"/>
  <c r="L5" i="5"/>
  <c r="K9" i="5"/>
  <c r="K8" i="5"/>
  <c r="K7" i="5"/>
  <c r="E7" i="5" s="1"/>
  <c r="K6" i="5"/>
  <c r="K5" i="5"/>
  <c r="K4" i="5"/>
  <c r="J9" i="5"/>
  <c r="J8" i="5"/>
  <c r="J7" i="5"/>
  <c r="J6" i="5"/>
  <c r="J5" i="5"/>
  <c r="I9" i="5"/>
  <c r="C9" i="5" s="1"/>
  <c r="I8" i="5"/>
  <c r="C8" i="5" s="1"/>
  <c r="I7" i="5"/>
  <c r="I17" i="5" s="1"/>
  <c r="I6" i="5"/>
  <c r="H6" i="5" s="1"/>
  <c r="S4" i="5"/>
  <c r="R4" i="5"/>
  <c r="Q4" i="5"/>
  <c r="P4" i="5"/>
  <c r="O4" i="5"/>
  <c r="N4" i="5" s="1"/>
  <c r="M4" i="7" s="1"/>
  <c r="S3" i="5"/>
  <c r="R3" i="5"/>
  <c r="Q3" i="5"/>
  <c r="N3" i="5" s="1"/>
  <c r="P3" i="5"/>
  <c r="O3" i="5"/>
  <c r="I4" i="5"/>
  <c r="I3" i="5"/>
  <c r="M4" i="5"/>
  <c r="K4" i="7" s="1"/>
  <c r="L4" i="5"/>
  <c r="F4" i="5" s="1"/>
  <c r="E4" i="7" s="1"/>
  <c r="J4" i="5"/>
  <c r="M3" i="5"/>
  <c r="G3" i="5" s="1"/>
  <c r="F3" i="7" s="1"/>
  <c r="L3" i="5"/>
  <c r="K3" i="5"/>
  <c r="J3" i="5"/>
  <c r="I12" i="7" l="1"/>
  <c r="H10" i="7"/>
  <c r="H12" i="7"/>
  <c r="C4" i="7"/>
  <c r="J11" i="7"/>
  <c r="C6" i="7"/>
  <c r="N10" i="5"/>
  <c r="N12" i="5"/>
  <c r="E5" i="7"/>
  <c r="K11" i="7"/>
  <c r="N11" i="5"/>
  <c r="O10" i="7"/>
  <c r="O12" i="7"/>
  <c r="N12" i="7"/>
  <c r="N10" i="7"/>
  <c r="M3" i="7"/>
  <c r="H11" i="7"/>
  <c r="J12" i="7"/>
  <c r="J10" i="7"/>
  <c r="F5" i="7"/>
  <c r="D8" i="7"/>
  <c r="N12" i="9"/>
  <c r="N9" i="5"/>
  <c r="S16" i="5"/>
  <c r="D10" i="9"/>
  <c r="P12" i="9"/>
  <c r="M6" i="7" s="1"/>
  <c r="M11" i="7" s="1"/>
  <c r="I10" i="9"/>
  <c r="K11" i="9"/>
  <c r="M11" i="9"/>
  <c r="Q12" i="9"/>
  <c r="N6" i="7" s="1"/>
  <c r="R12" i="9"/>
  <c r="O6" i="7" s="1"/>
  <c r="O11" i="7" s="1"/>
  <c r="I5" i="7"/>
  <c r="G4" i="7"/>
  <c r="G10" i="7" s="1"/>
  <c r="F3" i="5"/>
  <c r="E3" i="7" s="1"/>
  <c r="D8" i="5"/>
  <c r="C8" i="7" s="1"/>
  <c r="J10" i="9"/>
  <c r="H11" i="9"/>
  <c r="H5" i="5"/>
  <c r="F7" i="7"/>
  <c r="L11" i="9"/>
  <c r="L12" i="9"/>
  <c r="G9" i="7"/>
  <c r="G12" i="7" s="1"/>
  <c r="L4" i="7"/>
  <c r="L3" i="7"/>
  <c r="H3" i="5"/>
  <c r="B8" i="7"/>
  <c r="G6" i="7"/>
  <c r="G11" i="7" s="1"/>
  <c r="P10" i="9"/>
  <c r="S10" i="9"/>
  <c r="C11" i="9"/>
  <c r="E11" i="9"/>
  <c r="I11" i="9"/>
  <c r="H9" i="5"/>
  <c r="F10" i="9"/>
  <c r="I7" i="7"/>
  <c r="E4" i="5"/>
  <c r="D4" i="7" s="1"/>
  <c r="E8" i="5"/>
  <c r="P17" i="5"/>
  <c r="S18" i="5"/>
  <c r="D11" i="9"/>
  <c r="B12" i="9"/>
  <c r="H7" i="5"/>
  <c r="M7" i="7"/>
  <c r="Q10" i="9"/>
  <c r="H8" i="5"/>
  <c r="O19" i="5"/>
  <c r="F11" i="9"/>
  <c r="P8" i="7"/>
  <c r="K6" i="7"/>
  <c r="K10" i="7" s="1"/>
  <c r="C4" i="5"/>
  <c r="O13" i="5"/>
  <c r="G6" i="5"/>
  <c r="F6" i="7" s="1"/>
  <c r="K15" i="5"/>
  <c r="L19" i="5"/>
  <c r="Q18" i="5"/>
  <c r="S15" i="5"/>
  <c r="C3" i="5"/>
  <c r="D4" i="5"/>
  <c r="G5" i="5"/>
  <c r="O17" i="5"/>
  <c r="R18" i="5"/>
  <c r="R14" i="5"/>
  <c r="D7" i="5"/>
  <c r="C7" i="7" s="1"/>
  <c r="K19" i="5"/>
  <c r="M17" i="5"/>
  <c r="Q17" i="5"/>
  <c r="P13" i="5"/>
  <c r="F5" i="5"/>
  <c r="G8" i="5"/>
  <c r="O16" i="5"/>
  <c r="Q13" i="5"/>
  <c r="P16" i="5"/>
  <c r="S17" i="5"/>
  <c r="Q19" i="5"/>
  <c r="J14" i="5"/>
  <c r="R13" i="5"/>
  <c r="L17" i="5"/>
  <c r="Q16" i="5"/>
  <c r="O18" i="5"/>
  <c r="S13" i="5"/>
  <c r="R16" i="5"/>
  <c r="P18" i="5"/>
  <c r="J17" i="5"/>
  <c r="S14" i="5"/>
  <c r="K13" i="5"/>
  <c r="M14" i="5"/>
  <c r="M16" i="5"/>
  <c r="M18" i="5"/>
  <c r="O14" i="5"/>
  <c r="R15" i="5"/>
  <c r="R17" i="5"/>
  <c r="R19" i="5"/>
  <c r="L13" i="5"/>
  <c r="S19" i="5"/>
  <c r="J13" i="5"/>
  <c r="L14" i="5"/>
  <c r="L16" i="5"/>
  <c r="L18" i="5"/>
  <c r="O15" i="5"/>
  <c r="Q15" i="5"/>
  <c r="Q14" i="5"/>
  <c r="J15" i="5"/>
  <c r="F9" i="5"/>
  <c r="E9" i="7" s="1"/>
  <c r="I14" i="5"/>
  <c r="K14" i="5"/>
  <c r="K16" i="5"/>
  <c r="K18" i="5"/>
  <c r="P15" i="5"/>
  <c r="P14" i="5"/>
  <c r="P19" i="5"/>
  <c r="D9" i="5"/>
  <c r="C9" i="7" s="1"/>
  <c r="J19" i="5"/>
  <c r="J10" i="5"/>
  <c r="E6" i="5"/>
  <c r="D6" i="7" s="1"/>
  <c r="I15" i="5"/>
  <c r="J16" i="5"/>
  <c r="J18" i="5"/>
  <c r="I16" i="5"/>
  <c r="M15" i="5"/>
  <c r="M19" i="5"/>
  <c r="I19" i="5"/>
  <c r="E3" i="5"/>
  <c r="D3" i="7" s="1"/>
  <c r="I13" i="5"/>
  <c r="L15" i="5"/>
  <c r="M13" i="5"/>
  <c r="I18" i="5"/>
  <c r="K17" i="5"/>
  <c r="Q11" i="9"/>
  <c r="N5" i="7" s="1"/>
  <c r="N11" i="7" s="1"/>
  <c r="I12" i="9"/>
  <c r="S12" i="9"/>
  <c r="P6" i="7" s="1"/>
  <c r="S11" i="9"/>
  <c r="P5" i="7" s="1"/>
  <c r="P11" i="7" s="1"/>
  <c r="K12" i="9"/>
  <c r="G12" i="9"/>
  <c r="C10" i="9"/>
  <c r="K10" i="9"/>
  <c r="C12" i="9"/>
  <c r="O11" i="9"/>
  <c r="E10" i="9"/>
  <c r="M10" i="9"/>
  <c r="E12" i="9"/>
  <c r="M12" i="9"/>
  <c r="O12" i="9"/>
  <c r="G11" i="9"/>
  <c r="B11" i="9"/>
  <c r="G4" i="5"/>
  <c r="F4" i="7" s="1"/>
  <c r="E5" i="5"/>
  <c r="D5" i="7" s="1"/>
  <c r="C7" i="5"/>
  <c r="D3" i="5"/>
  <c r="C3" i="7" s="1"/>
  <c r="D6" i="5"/>
  <c r="E9" i="5"/>
  <c r="D9" i="7" s="1"/>
  <c r="G7" i="5"/>
  <c r="F7" i="5"/>
  <c r="D5" i="5"/>
  <c r="O11" i="5"/>
  <c r="C6" i="5"/>
  <c r="Q11" i="5"/>
  <c r="P11" i="5"/>
  <c r="S11" i="5"/>
  <c r="R11" i="5"/>
  <c r="S12" i="5"/>
  <c r="R12" i="5"/>
  <c r="Q10" i="5"/>
  <c r="P10" i="5"/>
  <c r="O10" i="5"/>
  <c r="M10" i="5"/>
  <c r="M11" i="5"/>
  <c r="M12" i="5"/>
  <c r="L10" i="5"/>
  <c r="L12" i="5"/>
  <c r="L11" i="5"/>
  <c r="K11" i="5"/>
  <c r="K12" i="5"/>
  <c r="K10" i="5"/>
  <c r="J11" i="5"/>
  <c r="J12" i="5"/>
  <c r="I12" i="5"/>
  <c r="I10" i="5"/>
  <c r="I11" i="5"/>
  <c r="R10" i="5"/>
  <c r="P12" i="5"/>
  <c r="S10" i="5"/>
  <c r="Q12" i="5"/>
  <c r="O12" i="5"/>
  <c r="B6" i="5" l="1"/>
  <c r="B6" i="7"/>
  <c r="L10" i="7"/>
  <c r="L12" i="7"/>
  <c r="F11" i="7"/>
  <c r="E12" i="7"/>
  <c r="E10" i="7"/>
  <c r="B8" i="5"/>
  <c r="F10" i="5"/>
  <c r="E7" i="7"/>
  <c r="B9" i="5"/>
  <c r="F10" i="7"/>
  <c r="D11" i="7"/>
  <c r="B5" i="5"/>
  <c r="B11" i="5" s="1"/>
  <c r="R20" i="5"/>
  <c r="F18" i="5"/>
  <c r="B4" i="5"/>
  <c r="I11" i="7"/>
  <c r="K12" i="7"/>
  <c r="B4" i="7"/>
  <c r="I10" i="7"/>
  <c r="D10" i="7"/>
  <c r="D12" i="7"/>
  <c r="G18" i="5"/>
  <c r="F8" i="7"/>
  <c r="F12" i="7" s="1"/>
  <c r="E11" i="5"/>
  <c r="B7" i="5"/>
  <c r="B7" i="7"/>
  <c r="E11" i="7"/>
  <c r="C18" i="5"/>
  <c r="B3" i="7"/>
  <c r="B3" i="5"/>
  <c r="P12" i="7"/>
  <c r="S22" i="5"/>
  <c r="H11" i="5"/>
  <c r="C5" i="7"/>
  <c r="C11" i="7" s="1"/>
  <c r="P10" i="7"/>
  <c r="C10" i="7"/>
  <c r="C12" i="7"/>
  <c r="Q21" i="5"/>
  <c r="E18" i="5"/>
  <c r="H12" i="5"/>
  <c r="H10" i="5"/>
  <c r="M12" i="7"/>
  <c r="M10" i="7"/>
  <c r="S20" i="5"/>
  <c r="O21" i="5"/>
  <c r="F12" i="5"/>
  <c r="E10" i="5"/>
  <c r="D18" i="5"/>
  <c r="K21" i="5"/>
  <c r="Q20" i="5"/>
  <c r="C15" i="5"/>
  <c r="G15" i="5"/>
  <c r="O22" i="5"/>
  <c r="G10" i="5"/>
  <c r="D14" i="5"/>
  <c r="C12" i="5"/>
  <c r="G19" i="5"/>
  <c r="F15" i="5"/>
  <c r="Q22" i="5"/>
  <c r="P22" i="5"/>
  <c r="S21" i="5"/>
  <c r="M20" i="5"/>
  <c r="M22" i="5"/>
  <c r="D13" i="5"/>
  <c r="C17" i="5"/>
  <c r="I20" i="5"/>
  <c r="I22" i="5"/>
  <c r="M21" i="5"/>
  <c r="F19" i="5"/>
  <c r="D19" i="5"/>
  <c r="L21" i="5"/>
  <c r="C13" i="5"/>
  <c r="E15" i="5"/>
  <c r="P21" i="5"/>
  <c r="J21" i="5"/>
  <c r="J20" i="5"/>
  <c r="J22" i="5"/>
  <c r="R21" i="5"/>
  <c r="R22" i="5"/>
  <c r="D17" i="5"/>
  <c r="K20" i="5"/>
  <c r="K22" i="5"/>
  <c r="C10" i="5"/>
  <c r="C16" i="5"/>
  <c r="F16" i="5"/>
  <c r="C19" i="5"/>
  <c r="L20" i="5"/>
  <c r="L22" i="5"/>
  <c r="O20" i="5"/>
  <c r="F11" i="5"/>
  <c r="F17" i="5"/>
  <c r="I21" i="5"/>
  <c r="E16" i="5"/>
  <c r="P20" i="5"/>
  <c r="D16" i="5"/>
  <c r="E17" i="5"/>
  <c r="G16" i="5"/>
  <c r="G14" i="5"/>
  <c r="C14" i="5"/>
  <c r="F14" i="5"/>
  <c r="E14" i="5"/>
  <c r="G12" i="5"/>
  <c r="G17" i="5"/>
  <c r="D15" i="5"/>
  <c r="E12" i="5"/>
  <c r="E19" i="5"/>
  <c r="E13" i="5"/>
  <c r="G13" i="5"/>
  <c r="F13" i="5"/>
  <c r="D11" i="5"/>
  <c r="G11" i="5"/>
  <c r="C11" i="5"/>
  <c r="D10" i="5"/>
  <c r="D12" i="5"/>
  <c r="G21" i="5" l="1"/>
  <c r="B11" i="7"/>
  <c r="B12" i="7"/>
  <c r="B10" i="7"/>
  <c r="B12" i="5"/>
  <c r="B10" i="5"/>
  <c r="F21" i="5"/>
  <c r="C21" i="5"/>
  <c r="C20" i="5"/>
  <c r="C22" i="5"/>
  <c r="D20" i="5"/>
  <c r="D22" i="5"/>
  <c r="G20" i="5"/>
  <c r="G22" i="5"/>
  <c r="E22" i="5"/>
  <c r="E20" i="5"/>
  <c r="F22" i="5"/>
  <c r="F20" i="5"/>
  <c r="D21" i="5"/>
  <c r="E21" i="5"/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</calcChain>
</file>

<file path=xl/sharedStrings.xml><?xml version="1.0" encoding="utf-8"?>
<sst xmlns="http://schemas.openxmlformats.org/spreadsheetml/2006/main" count="377" uniqueCount="168">
  <si>
    <t>Totale sospetti</t>
  </si>
  <si>
    <t>12-18 anni</t>
  </si>
  <si>
    <t>Dai 18 ai 25 anni</t>
  </si>
  <si>
    <t>25 a 45 anni</t>
  </si>
  <si>
    <t>45 a 65 anni</t>
  </si>
  <si>
    <t>65 anni o più</t>
  </si>
  <si>
    <t>UOMINI E DONNE</t>
  </si>
  <si>
    <t>UOMINI</t>
  </si>
  <si>
    <t>DONNE</t>
  </si>
  <si>
    <t>TOT CRIMINI 2018</t>
  </si>
  <si>
    <t>TOT CRIMINI 2017</t>
  </si>
  <si>
    <t>TOT CRIMINI 2016</t>
  </si>
  <si>
    <t>TOT CRIMINI 2015</t>
  </si>
  <si>
    <t>TOT CRIMINI 2014</t>
  </si>
  <si>
    <t>TOT CRIMINI 2013</t>
  </si>
  <si>
    <t>TOT CRIMINI 2012</t>
  </si>
  <si>
    <t>https://opendata.cbs.nl/statline/#/CBS/nl/dataset/81947NED/table?fromstatweb</t>
  </si>
  <si>
    <t>reati</t>
  </si>
  <si>
    <t>MEDIA_12_16</t>
  </si>
  <si>
    <t>MEDIA_14_18</t>
  </si>
  <si>
    <t>MEDIA_12_18</t>
  </si>
  <si>
    <t>tot</t>
  </si>
  <si>
    <t>male</t>
  </si>
  <si>
    <t>female</t>
  </si>
  <si>
    <t>data</t>
  </si>
  <si>
    <t>crime</t>
  </si>
  <si>
    <t xml:space="preserve">population </t>
  </si>
  <si>
    <t>Source/URL</t>
  </si>
  <si>
    <t>year</t>
  </si>
  <si>
    <t>Bevolking</t>
  </si>
  <si>
    <t xml:space="preserve"> geslacht, leeftijd en burgerlijke staat, 1 januari</t>
  </si>
  <si>
    <t>sesso: maschi</t>
  </si>
  <si>
    <t xml:space="preserve">Periodi </t>
  </si>
  <si>
    <t xml:space="preserve">Oggetto </t>
  </si>
  <si>
    <t>Popolazione totale</t>
  </si>
  <si>
    <t xml:space="preserve">Età </t>
  </si>
  <si>
    <t>numero</t>
  </si>
  <si>
    <t>0 anni</t>
  </si>
  <si>
    <t>1 anno</t>
  </si>
  <si>
    <t>2 anni</t>
  </si>
  <si>
    <t>3 anni</t>
  </si>
  <si>
    <t>4 anni</t>
  </si>
  <si>
    <t>5 anni</t>
  </si>
  <si>
    <t>6 anni</t>
  </si>
  <si>
    <t>7 anni</t>
  </si>
  <si>
    <t>8 anni</t>
  </si>
  <si>
    <t>9 anni</t>
  </si>
  <si>
    <t>10 anni</t>
  </si>
  <si>
    <t>11 anni</t>
  </si>
  <si>
    <t>12 anni</t>
  </si>
  <si>
    <t>13 anni</t>
  </si>
  <si>
    <t>14 anni</t>
  </si>
  <si>
    <t>15 anni</t>
  </si>
  <si>
    <t>16 anni</t>
  </si>
  <si>
    <t>17 anni</t>
  </si>
  <si>
    <t>18 anni</t>
  </si>
  <si>
    <t>19 anni</t>
  </si>
  <si>
    <t>20 anni</t>
  </si>
  <si>
    <t>21 anni</t>
  </si>
  <si>
    <t>22 anni</t>
  </si>
  <si>
    <t>23 anni</t>
  </si>
  <si>
    <t>24 anni</t>
  </si>
  <si>
    <t>25 anni</t>
  </si>
  <si>
    <t>26 anni</t>
  </si>
  <si>
    <t>27 anni</t>
  </si>
  <si>
    <t>28 anni</t>
  </si>
  <si>
    <t>29 anni</t>
  </si>
  <si>
    <t>30 anni</t>
  </si>
  <si>
    <t>31 anni</t>
  </si>
  <si>
    <t>32 anni</t>
  </si>
  <si>
    <t>33 anni</t>
  </si>
  <si>
    <t>34 anni</t>
  </si>
  <si>
    <t>35 anni</t>
  </si>
  <si>
    <t>36 anni</t>
  </si>
  <si>
    <t>37 anni</t>
  </si>
  <si>
    <t>38 anni</t>
  </si>
  <si>
    <t>39 anni</t>
  </si>
  <si>
    <t>40 anni</t>
  </si>
  <si>
    <t>41 anni</t>
  </si>
  <si>
    <t>42 anni</t>
  </si>
  <si>
    <t>43 anni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</si>
  <si>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</si>
  <si>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</si>
  <si>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</si>
  <si>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</si>
  <si>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</si>
  <si>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</si>
  <si>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</si>
  <si>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</si>
  <si>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</si>
  <si>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</si>
  <si>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</si>
  <si>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</si>
  <si>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</si>
  <si>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</si>
  <si>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</si>
  <si>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</si>
  <si>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</si>
  <si>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</si>
  <si>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</si>
  <si>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</si>
  <si>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</si>
  <si>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</si>
  <si>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</si>
  <si>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</si>
  <si>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</si>
  <si>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</si>
  <si>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</si>
  <si>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</si>
  <si>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</si>
  <si>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</si>
  <si>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</si>
  <si>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</si>
  <si>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</si>
  <si>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</si>
  <si>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</si>
  <si>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</si>
  <si>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</si>
  <si>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</si>
  <si>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</si>
  <si>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</si>
  <si>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</si>
  <si>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</si>
  <si>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</si>
  <si>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</si>
  <si>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</si>
  <si>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</si>
  <si>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</si>
  <si>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</si>
  <si>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</si>
  <si>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</si>
  <si>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</si>
  <si>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</si>
  <si>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</si>
  <si>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</si>
  <si>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</si>
  <si>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 of ouder</t>
  </si>
  <si>
    <t>Bron: CBS</t>
  </si>
  <si>
    <t>https://opendata.cbs.nl/statline/#/CBS/nl/dataset/7461bev/table?ts=1563876377034</t>
  </si>
  <si>
    <t>sesso: donne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</si>
  <si>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</si>
  <si>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</si>
  <si>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</si>
  <si>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</si>
  <si>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</si>
  <si>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</si>
  <si>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</si>
  <si>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</si>
  <si>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</si>
  <si>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</si>
  <si>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totale</t>
  </si>
  <si>
    <t>mean_12_16</t>
  </si>
  <si>
    <t>mean_14_18</t>
  </si>
  <si>
    <t>mean_12_18</t>
  </si>
  <si>
    <t xml:space="preserve">probability </t>
  </si>
  <si>
    <t>2012 rate</t>
  </si>
  <si>
    <t>2013 rate</t>
  </si>
  <si>
    <t>2014 rate</t>
  </si>
  <si>
    <t>2015 rate</t>
  </si>
  <si>
    <t>2016 rate</t>
  </si>
  <si>
    <t>2017 rate</t>
  </si>
  <si>
    <t>2018 rate</t>
  </si>
  <si>
    <t>rate_mean_12_16</t>
  </si>
  <si>
    <t>rate_mean_14_18</t>
  </si>
  <si>
    <t>rate_mean_12_18</t>
  </si>
  <si>
    <t>% reported</t>
  </si>
  <si>
    <t>average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</si>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</sst>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164" fontId="0" fillId="0" borderId="7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E38E-5954-4DE9-AE6B-9ABCCECBD1DC}">
  <sheetPr>
    <tabColor rgb="FFFF0000"/>
  </sheetPr>
  <dimension ref="A1:B3"/>
  <sheetViews>
    <sheetView workbookViewId="0">
      <selection activeCell="C30" sqref="C30"/>
    </sheetView>
  </sheetViews>
  <sheetFormatPr defaultRowHeight="14.15" x14ac:dyDescent="0.35"/>
  <sheetData>
    <row r="1" spans="1:2" x14ac:dyDescent="0.35">
      <c r="A1" t="s">
        <v>24</v>
      </c>
      <c r="B1" t="s">
        <v>27</v>
      </c>
    </row>
    <row r="2" spans="1:2" x14ac:dyDescent="0.35">
      <c r="A2" t="s">
        <v>25</v>
      </c>
      <c r="B2" t="s">
        <v>16</v>
      </c>
    </row>
    <row r="3" spans="1:2" x14ac:dyDescent="0.35">
      <c r="A3" t="s">
        <v>26</v>
      </c>
      <c r="B3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82F1-F1BD-4D86-8E90-830764D050AC}">
  <dimension ref="A1:C7"/>
  <sheetViews>
    <sheetView workbookViewId="0">
      <selection activeCell="C7" sqref="C7"/>
    </sheetView>
  </sheetViews>
  <sheetFormatPr defaultRowHeight="14.15" x14ac:dyDescent="0.35"/>
  <sheetData>
    <row r="1" spans="1:3" x14ac:dyDescent="0.35">
      <c r="A1" t="s">
        <v>28</v>
      </c>
      <c r="B1" t="s">
        <v>165</v>
      </c>
      <c r="C1" t="s">
        <v>167</v>
      </c>
    </row>
    <row r="2" spans="1:3" x14ac:dyDescent="0.35">
      <c r="A2">
        <v>1989</v>
      </c>
      <c r="B2" s="1">
        <v>0.57999999999999996</v>
      </c>
      <c r="C2" s="1">
        <f>1-B2</f>
        <v>0.42000000000000004</v>
      </c>
    </row>
    <row r="3" spans="1:3" x14ac:dyDescent="0.35">
      <c r="A3">
        <v>1992</v>
      </c>
      <c r="B3" s="1">
        <v>0.63</v>
      </c>
      <c r="C3" s="1">
        <f t="shared" ref="C3:C7" si="0">1-B3</f>
        <v>0.37</v>
      </c>
    </row>
    <row r="4" spans="1:3" x14ac:dyDescent="0.35">
      <c r="A4">
        <v>1996</v>
      </c>
      <c r="B4" s="1">
        <v>0.55000000000000004</v>
      </c>
      <c r="C4" s="1">
        <f t="shared" si="0"/>
        <v>0.44999999999999996</v>
      </c>
    </row>
    <row r="5" spans="1:3" x14ac:dyDescent="0.35">
      <c r="A5">
        <v>2000</v>
      </c>
      <c r="B5" s="1">
        <v>0.6</v>
      </c>
      <c r="C5" s="1">
        <f t="shared" si="0"/>
        <v>0.4</v>
      </c>
    </row>
    <row r="6" spans="1:3" x14ac:dyDescent="0.35">
      <c r="A6">
        <v>2005</v>
      </c>
      <c r="B6" s="1">
        <v>0.52</v>
      </c>
      <c r="C6" s="1">
        <f t="shared" si="0"/>
        <v>0.48</v>
      </c>
    </row>
    <row r="7" spans="1:3" x14ac:dyDescent="0.35">
      <c r="A7" t="s">
        <v>166</v>
      </c>
      <c r="B7" s="15">
        <f>AVERAGE(B2:B6)</f>
        <v>0.57599999999999996</v>
      </c>
      <c r="C7" s="1">
        <f t="shared" si="0"/>
        <v>0.42400000000000004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7FB8-FD68-41C3-957F-164E44C5E832}">
  <dimension ref="A1:S12"/>
  <sheetViews>
    <sheetView workbookViewId="0">
      <selection activeCell="C9" sqref="C9"/>
    </sheetView>
  </sheetViews>
  <sheetFormatPr defaultRowHeight="14.15" x14ac:dyDescent="0.35"/>
  <cols>
    <col min="1" max="1" width="16.42578125" bestFit="1" customWidth="1"/>
    <col min="2" max="2" width="9.28515625" bestFit="1" customWidth="1"/>
    <col min="3" max="4" width="9.2109375" bestFit="1" customWidth="1"/>
    <col min="5" max="5" width="9.28515625" bestFit="1" customWidth="1"/>
    <col min="6" max="7" width="9.2109375" bestFit="1" customWidth="1"/>
    <col min="8" max="8" width="9.28515625" bestFit="1" customWidth="1"/>
    <col min="9" max="19" width="9.2109375" bestFit="1" customWidth="1"/>
  </cols>
  <sheetData>
    <row r="1" spans="1:19" x14ac:dyDescent="0.35">
      <c r="B1" s="25" t="s">
        <v>6</v>
      </c>
      <c r="C1" s="25"/>
      <c r="D1" s="25"/>
      <c r="E1" s="25"/>
      <c r="F1" s="25"/>
      <c r="G1" s="25"/>
      <c r="H1" s="26" t="s">
        <v>7</v>
      </c>
      <c r="I1" s="26"/>
      <c r="J1" s="26"/>
      <c r="K1" s="26"/>
      <c r="L1" s="26"/>
      <c r="M1" s="26"/>
      <c r="N1" s="27" t="s">
        <v>8</v>
      </c>
      <c r="O1" s="27"/>
      <c r="P1" s="27"/>
      <c r="Q1" s="27"/>
      <c r="R1" s="27"/>
      <c r="S1" s="27"/>
    </row>
    <row r="2" spans="1:19" x14ac:dyDescent="0.3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35">
      <c r="A3" t="s">
        <v>9</v>
      </c>
      <c r="B3" s="2">
        <v>158890</v>
      </c>
      <c r="C3" s="2">
        <v>16140</v>
      </c>
      <c r="D3" s="2">
        <v>34180</v>
      </c>
      <c r="E3" s="2">
        <v>68830</v>
      </c>
      <c r="F3" s="2">
        <v>32870</v>
      </c>
      <c r="G3" s="2">
        <v>5850</v>
      </c>
      <c r="H3" s="2">
        <v>129410</v>
      </c>
      <c r="I3" s="2">
        <v>12530</v>
      </c>
      <c r="J3" s="2">
        <v>28910</v>
      </c>
      <c r="K3" s="2">
        <v>57270</v>
      </c>
      <c r="L3" s="2">
        <v>26090</v>
      </c>
      <c r="M3" s="2">
        <v>4280</v>
      </c>
      <c r="N3" s="2">
        <v>28600</v>
      </c>
      <c r="O3" s="2">
        <v>3590</v>
      </c>
      <c r="P3" s="2">
        <v>5190</v>
      </c>
      <c r="Q3" s="2">
        <v>11400</v>
      </c>
      <c r="R3" s="2">
        <v>6750</v>
      </c>
      <c r="S3" s="2">
        <v>1570</v>
      </c>
    </row>
    <row r="4" spans="1:19" x14ac:dyDescent="0.35">
      <c r="A4" t="s">
        <v>10</v>
      </c>
      <c r="B4" s="2">
        <v>172590</v>
      </c>
      <c r="C4" s="2">
        <v>19260</v>
      </c>
      <c r="D4" s="2">
        <v>37220</v>
      </c>
      <c r="E4" s="2">
        <v>72900</v>
      </c>
      <c r="F4" s="2">
        <v>35860</v>
      </c>
      <c r="G4" s="2">
        <v>6360</v>
      </c>
      <c r="H4" s="2">
        <v>140100</v>
      </c>
      <c r="I4" s="2">
        <v>15030</v>
      </c>
      <c r="J4" s="2">
        <v>31340</v>
      </c>
      <c r="K4" s="2">
        <v>60310</v>
      </c>
      <c r="L4" s="2">
        <v>28300</v>
      </c>
      <c r="M4" s="2">
        <v>4680</v>
      </c>
      <c r="N4" s="2">
        <v>31780</v>
      </c>
      <c r="O4" s="2">
        <v>4220</v>
      </c>
      <c r="P4" s="2">
        <v>5820</v>
      </c>
      <c r="Q4" s="2">
        <v>12440</v>
      </c>
      <c r="R4" s="2">
        <v>7520</v>
      </c>
      <c r="S4" s="2">
        <v>1680</v>
      </c>
    </row>
    <row r="5" spans="1:19" x14ac:dyDescent="0.35">
      <c r="A5" t="s">
        <v>11</v>
      </c>
      <c r="B5" s="2">
        <v>186910</v>
      </c>
      <c r="C5" s="2">
        <v>21350</v>
      </c>
      <c r="D5" s="2">
        <v>40350</v>
      </c>
      <c r="E5" s="2">
        <v>78210</v>
      </c>
      <c r="F5" s="2">
        <v>39140</v>
      </c>
      <c r="G5" s="2">
        <v>7010</v>
      </c>
      <c r="H5" s="2">
        <v>151260</v>
      </c>
      <c r="I5" s="2">
        <v>16680</v>
      </c>
      <c r="J5" s="2">
        <v>33880</v>
      </c>
      <c r="K5" s="2">
        <v>64300</v>
      </c>
      <c r="L5" s="2">
        <v>30730</v>
      </c>
      <c r="M5" s="2">
        <v>5170</v>
      </c>
      <c r="N5" s="2">
        <v>35270</v>
      </c>
      <c r="O5" s="2">
        <v>4670</v>
      </c>
      <c r="P5" s="2">
        <v>6440</v>
      </c>
      <c r="Q5" s="2">
        <v>13820</v>
      </c>
      <c r="R5" s="2">
        <v>8380</v>
      </c>
      <c r="S5" s="2">
        <v>1840</v>
      </c>
    </row>
    <row r="6" spans="1:19" x14ac:dyDescent="0.35">
      <c r="A6" t="s">
        <v>12</v>
      </c>
      <c r="B6" s="2">
        <v>200400</v>
      </c>
      <c r="C6" s="2">
        <v>22960</v>
      </c>
      <c r="D6" s="2">
        <v>44130</v>
      </c>
      <c r="E6" s="2">
        <v>83590</v>
      </c>
      <c r="F6" s="2">
        <v>41430</v>
      </c>
      <c r="G6" s="2">
        <v>7280</v>
      </c>
      <c r="H6" s="2">
        <v>161470</v>
      </c>
      <c r="I6" s="2">
        <v>17980</v>
      </c>
      <c r="J6" s="2">
        <v>36760</v>
      </c>
      <c r="K6" s="2">
        <v>68340</v>
      </c>
      <c r="L6" s="2">
        <v>32510</v>
      </c>
      <c r="M6" s="2">
        <v>5380</v>
      </c>
      <c r="N6" s="2">
        <v>38430</v>
      </c>
      <c r="O6" s="2">
        <v>4980</v>
      </c>
      <c r="P6" s="2">
        <v>7340</v>
      </c>
      <c r="Q6" s="2">
        <v>15180</v>
      </c>
      <c r="R6" s="2">
        <v>8900</v>
      </c>
      <c r="S6" s="2">
        <v>1900</v>
      </c>
    </row>
    <row r="7" spans="1:19" x14ac:dyDescent="0.35">
      <c r="A7" t="s">
        <v>13</v>
      </c>
      <c r="B7" s="2">
        <v>219240</v>
      </c>
      <c r="C7" s="2">
        <v>23850</v>
      </c>
      <c r="D7" s="2">
        <v>49910</v>
      </c>
      <c r="E7" s="2">
        <v>91650</v>
      </c>
      <c r="F7" s="2">
        <v>44700</v>
      </c>
      <c r="G7" s="2">
        <v>8050</v>
      </c>
      <c r="H7" s="2">
        <v>176090</v>
      </c>
      <c r="I7" s="2">
        <v>18460</v>
      </c>
      <c r="J7" s="2">
        <v>41370</v>
      </c>
      <c r="K7" s="2">
        <v>74680</v>
      </c>
      <c r="L7" s="2">
        <v>34980</v>
      </c>
      <c r="M7" s="2">
        <v>5980</v>
      </c>
      <c r="N7" s="2">
        <v>42570</v>
      </c>
      <c r="O7" s="2">
        <v>5390</v>
      </c>
      <c r="P7" s="2">
        <v>8490</v>
      </c>
      <c r="Q7" s="2">
        <v>16760</v>
      </c>
      <c r="R7" s="2">
        <v>9670</v>
      </c>
      <c r="S7" s="2">
        <v>2060</v>
      </c>
    </row>
    <row r="8" spans="1:19" x14ac:dyDescent="0.35">
      <c r="A8" t="s">
        <v>14</v>
      </c>
      <c r="B8" s="2">
        <v>234230</v>
      </c>
      <c r="C8" s="2">
        <v>25810</v>
      </c>
      <c r="D8" s="2">
        <v>55070</v>
      </c>
      <c r="E8" s="2">
        <v>97680</v>
      </c>
      <c r="F8" s="2">
        <v>46360</v>
      </c>
      <c r="G8" s="2">
        <v>7950</v>
      </c>
      <c r="H8" s="2">
        <v>187920</v>
      </c>
      <c r="I8" s="2">
        <v>19830</v>
      </c>
      <c r="J8" s="2">
        <v>45410</v>
      </c>
      <c r="K8" s="2">
        <v>79490</v>
      </c>
      <c r="L8" s="2">
        <v>36310</v>
      </c>
      <c r="M8" s="2">
        <v>6020</v>
      </c>
      <c r="N8" s="2">
        <v>45640</v>
      </c>
      <c r="O8" s="2">
        <v>5960</v>
      </c>
      <c r="P8" s="2">
        <v>9590</v>
      </c>
      <c r="Q8" s="2">
        <v>17980</v>
      </c>
      <c r="R8" s="2">
        <v>9990</v>
      </c>
      <c r="S8" s="2">
        <v>1910</v>
      </c>
    </row>
    <row r="9" spans="1:19" x14ac:dyDescent="0.35">
      <c r="A9" t="s">
        <v>15</v>
      </c>
      <c r="B9" s="2">
        <v>252180</v>
      </c>
      <c r="C9" s="2">
        <v>30450</v>
      </c>
      <c r="D9" s="2">
        <v>61470</v>
      </c>
      <c r="E9" s="2">
        <v>102780</v>
      </c>
      <c r="F9" s="2">
        <v>47610</v>
      </c>
      <c r="G9" s="2">
        <v>8010</v>
      </c>
      <c r="H9" s="2">
        <v>203610</v>
      </c>
      <c r="I9" s="2">
        <v>23650</v>
      </c>
      <c r="J9" s="2">
        <v>51130</v>
      </c>
      <c r="K9" s="2">
        <v>84320</v>
      </c>
      <c r="L9" s="2">
        <v>37460</v>
      </c>
      <c r="M9" s="2">
        <v>6010</v>
      </c>
      <c r="N9" s="2">
        <v>47560</v>
      </c>
      <c r="O9" s="2">
        <v>6800</v>
      </c>
      <c r="P9" s="2">
        <v>10250</v>
      </c>
      <c r="Q9" s="2">
        <v>18180</v>
      </c>
      <c r="R9" s="2">
        <v>10080</v>
      </c>
      <c r="S9" s="2">
        <v>1990</v>
      </c>
    </row>
    <row r="10" spans="1:19" x14ac:dyDescent="0.35">
      <c r="A10" s="3" t="s">
        <v>18</v>
      </c>
      <c r="B10" s="4">
        <f>AVERAGE(B5:B9)</f>
        <v>218592</v>
      </c>
      <c r="C10" s="4">
        <f t="shared" ref="C10:S10" si="0">AVERAGE(C5:C9)</f>
        <v>24884</v>
      </c>
      <c r="D10" s="4">
        <f t="shared" si="0"/>
        <v>50186</v>
      </c>
      <c r="E10" s="4">
        <f t="shared" si="0"/>
        <v>90782</v>
      </c>
      <c r="F10" s="4">
        <f t="shared" si="0"/>
        <v>43848</v>
      </c>
      <c r="G10" s="4">
        <f t="shared" si="0"/>
        <v>7660</v>
      </c>
      <c r="H10" s="4">
        <f t="shared" si="0"/>
        <v>176070</v>
      </c>
      <c r="I10" s="4">
        <f t="shared" si="0"/>
        <v>19320</v>
      </c>
      <c r="J10" s="4">
        <f t="shared" si="0"/>
        <v>41710</v>
      </c>
      <c r="K10" s="4">
        <f t="shared" si="0"/>
        <v>74226</v>
      </c>
      <c r="L10" s="4">
        <f t="shared" si="0"/>
        <v>34398</v>
      </c>
      <c r="M10" s="4">
        <f t="shared" si="0"/>
        <v>5712</v>
      </c>
      <c r="N10" s="4">
        <f t="shared" si="0"/>
        <v>41894</v>
      </c>
      <c r="O10" s="4">
        <f t="shared" si="0"/>
        <v>5560</v>
      </c>
      <c r="P10" s="4">
        <f t="shared" si="0"/>
        <v>8422</v>
      </c>
      <c r="Q10" s="4">
        <f t="shared" si="0"/>
        <v>16384</v>
      </c>
      <c r="R10" s="4">
        <f t="shared" si="0"/>
        <v>9404</v>
      </c>
      <c r="S10" s="4">
        <f t="shared" si="0"/>
        <v>1940</v>
      </c>
    </row>
    <row r="11" spans="1:19" x14ac:dyDescent="0.35">
      <c r="A11" s="3" t="s">
        <v>19</v>
      </c>
      <c r="B11" s="4">
        <f>AVERAGE(B3:B7)</f>
        <v>187606</v>
      </c>
      <c r="C11" s="4">
        <f t="shared" ref="C11:S11" si="1">AVERAGE(C3:C7)</f>
        <v>20712</v>
      </c>
      <c r="D11" s="4">
        <f t="shared" si="1"/>
        <v>41158</v>
      </c>
      <c r="E11" s="4">
        <f t="shared" si="1"/>
        <v>79036</v>
      </c>
      <c r="F11" s="4">
        <f t="shared" si="1"/>
        <v>38800</v>
      </c>
      <c r="G11" s="4">
        <f t="shared" si="1"/>
        <v>6910</v>
      </c>
      <c r="H11" s="4">
        <f t="shared" si="1"/>
        <v>151666</v>
      </c>
      <c r="I11" s="4">
        <f t="shared" si="1"/>
        <v>16136</v>
      </c>
      <c r="J11" s="4">
        <f t="shared" si="1"/>
        <v>34452</v>
      </c>
      <c r="K11" s="4">
        <f t="shared" si="1"/>
        <v>64980</v>
      </c>
      <c r="L11" s="4">
        <f t="shared" si="1"/>
        <v>30522</v>
      </c>
      <c r="M11" s="4">
        <f t="shared" si="1"/>
        <v>5098</v>
      </c>
      <c r="N11" s="4">
        <f t="shared" si="1"/>
        <v>35330</v>
      </c>
      <c r="O11" s="4">
        <f t="shared" si="1"/>
        <v>4570</v>
      </c>
      <c r="P11" s="4">
        <f t="shared" si="1"/>
        <v>6656</v>
      </c>
      <c r="Q11" s="4">
        <f t="shared" si="1"/>
        <v>13920</v>
      </c>
      <c r="R11" s="4">
        <f t="shared" si="1"/>
        <v>8244</v>
      </c>
      <c r="S11" s="4">
        <f t="shared" si="1"/>
        <v>1810</v>
      </c>
    </row>
    <row r="12" spans="1:19" x14ac:dyDescent="0.35">
      <c r="A12" s="3" t="s">
        <v>20</v>
      </c>
      <c r="B12" s="4">
        <f>AVERAGE(B3:B9)</f>
        <v>203491.42857142858</v>
      </c>
      <c r="C12" s="4">
        <f t="shared" ref="C12:S12" si="2">AVERAGE(C3:C9)</f>
        <v>22831.428571428572</v>
      </c>
      <c r="D12" s="4">
        <f t="shared" si="2"/>
        <v>46047.142857142855</v>
      </c>
      <c r="E12" s="4">
        <f t="shared" si="2"/>
        <v>85091.428571428565</v>
      </c>
      <c r="F12" s="4">
        <f t="shared" si="2"/>
        <v>41138.571428571428</v>
      </c>
      <c r="G12" s="4">
        <f t="shared" si="2"/>
        <v>7215.7142857142853</v>
      </c>
      <c r="H12" s="4">
        <f t="shared" si="2"/>
        <v>164265.71428571429</v>
      </c>
      <c r="I12" s="4">
        <f t="shared" si="2"/>
        <v>17737.142857142859</v>
      </c>
      <c r="J12" s="4">
        <f t="shared" si="2"/>
        <v>38400</v>
      </c>
      <c r="K12" s="4">
        <f t="shared" si="2"/>
        <v>69815.71428571429</v>
      </c>
      <c r="L12" s="4">
        <f t="shared" si="2"/>
        <v>32340</v>
      </c>
      <c r="M12" s="4">
        <f t="shared" si="2"/>
        <v>5360</v>
      </c>
      <c r="N12" s="4">
        <f t="shared" si="2"/>
        <v>38550</v>
      </c>
      <c r="O12" s="4">
        <f t="shared" si="2"/>
        <v>5087.1428571428569</v>
      </c>
      <c r="P12" s="4">
        <f t="shared" si="2"/>
        <v>7588.5714285714284</v>
      </c>
      <c r="Q12" s="4">
        <f t="shared" si="2"/>
        <v>15108.571428571429</v>
      </c>
      <c r="R12" s="4">
        <f t="shared" si="2"/>
        <v>8755.7142857142862</v>
      </c>
      <c r="S12" s="4">
        <f t="shared" si="2"/>
        <v>1850</v>
      </c>
    </row>
  </sheetData>
  <mergeCells count="3">
    <mergeCell ref="B1:G1"/>
    <mergeCell ref="H1:M1"/>
    <mergeCell ref="N1:S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1F15-6B4E-478B-81E4-035746163F63}">
  <dimension ref="A1:S12"/>
  <sheetViews>
    <sheetView workbookViewId="0">
      <selection activeCell="C9" sqref="C9"/>
    </sheetView>
  </sheetViews>
  <sheetFormatPr defaultRowHeight="14.15" x14ac:dyDescent="0.35"/>
  <cols>
    <col min="1" max="1" width="16.42578125" bestFit="1" customWidth="1"/>
  </cols>
  <sheetData>
    <row r="1" spans="1:19" x14ac:dyDescent="0.35">
      <c r="B1" s="25" t="s">
        <v>6</v>
      </c>
      <c r="C1" s="25"/>
      <c r="D1" s="25"/>
      <c r="E1" s="25"/>
      <c r="F1" s="25"/>
      <c r="G1" s="25"/>
      <c r="H1" s="26" t="s">
        <v>7</v>
      </c>
      <c r="I1" s="26"/>
      <c r="J1" s="26"/>
      <c r="K1" s="26"/>
      <c r="L1" s="26"/>
      <c r="M1" s="26"/>
      <c r="N1" s="27" t="s">
        <v>8</v>
      </c>
      <c r="O1" s="27"/>
      <c r="P1" s="27"/>
      <c r="Q1" s="27"/>
      <c r="R1" s="27"/>
      <c r="S1" s="27"/>
    </row>
    <row r="2" spans="1:19" x14ac:dyDescent="0.3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35">
      <c r="A3" t="s">
        <v>9</v>
      </c>
      <c r="B3" s="2">
        <f>crime!B3/(1-0.42)</f>
        <v>273948.27586206893</v>
      </c>
      <c r="C3" s="2">
        <f>crime!C3/(1-0.42)</f>
        <v>27827.586206896547</v>
      </c>
      <c r="D3" s="2">
        <f>crime!D3/(1-0.42)</f>
        <v>58931.034482758616</v>
      </c>
      <c r="E3" s="2">
        <f>crime!E3/(1-0.42)</f>
        <v>118672.41379310343</v>
      </c>
      <c r="F3" s="2">
        <f>crime!F3/(1-0.42)</f>
        <v>56672.413793103442</v>
      </c>
      <c r="G3" s="2">
        <f>crime!G3/(1-0.42)</f>
        <v>10086.206896551723</v>
      </c>
      <c r="H3" s="2">
        <f>crime!H3/(1-0.42)</f>
        <v>223120.68965517238</v>
      </c>
      <c r="I3" s="2">
        <f>crime!I3/(1-0.42)</f>
        <v>21603.448275862065</v>
      </c>
      <c r="J3" s="2">
        <f>crime!J3/(1-0.42)</f>
        <v>49844.827586206891</v>
      </c>
      <c r="K3" s="2">
        <f>crime!K3/(1-0.42)</f>
        <v>98741.379310344812</v>
      </c>
      <c r="L3" s="2">
        <f>crime!L3/(1-0.42)</f>
        <v>44982.758620689652</v>
      </c>
      <c r="M3" s="2">
        <f>crime!M3/(1-0.42)</f>
        <v>7379.3103448275851</v>
      </c>
      <c r="N3" s="2">
        <f>crime!N3/(1-0.42)</f>
        <v>49310.344827586203</v>
      </c>
      <c r="O3" s="2">
        <f>crime!O3/(1-0.42)</f>
        <v>6189.6551724137926</v>
      </c>
      <c r="P3" s="2">
        <f>crime!P3/(1-0.42)</f>
        <v>8948.2758620689638</v>
      </c>
      <c r="Q3" s="2">
        <f>crime!Q3/(1-0.42)</f>
        <v>19655.172413793101</v>
      </c>
      <c r="R3" s="2">
        <f>crime!R3/(1-0.42)</f>
        <v>11637.931034482757</v>
      </c>
      <c r="S3" s="2">
        <f>crime!S3/(1-0.42)</f>
        <v>2706.8965517241377</v>
      </c>
    </row>
    <row r="4" spans="1:19" x14ac:dyDescent="0.35">
      <c r="A4" t="s">
        <v>10</v>
      </c>
      <c r="B4" s="2">
        <f>crime!B4/(1-0.42)</f>
        <v>297568.96551724133</v>
      </c>
      <c r="C4" s="2">
        <f>crime!C4/(1-0.42)</f>
        <v>33206.89655172413</v>
      </c>
      <c r="D4" s="2">
        <f>crime!D4/(1-0.42)</f>
        <v>64172.413793103442</v>
      </c>
      <c r="E4" s="2">
        <f>crime!E4/(1-0.42)</f>
        <v>125689.65517241378</v>
      </c>
      <c r="F4" s="2">
        <f>crime!F4/(1-0.42)</f>
        <v>61827.586206896543</v>
      </c>
      <c r="G4" s="2">
        <f>crime!G4/(1-0.42)</f>
        <v>10965.51724137931</v>
      </c>
      <c r="H4" s="2">
        <f>crime!H4/(1-0.42)</f>
        <v>241551.72413793101</v>
      </c>
      <c r="I4" s="2">
        <f>crime!I4/(1-0.42)</f>
        <v>25913.793103448272</v>
      </c>
      <c r="J4" s="2">
        <f>crime!J4/(1-0.42)</f>
        <v>54034.482758620681</v>
      </c>
      <c r="K4" s="2">
        <f>crime!K4/(1-0.42)</f>
        <v>103982.75862068964</v>
      </c>
      <c r="L4" s="2">
        <f>crime!L4/(1-0.42)</f>
        <v>48793.103448275855</v>
      </c>
      <c r="M4" s="2">
        <f>crime!M4/(1-0.42)</f>
        <v>8068.9655172413786</v>
      </c>
      <c r="N4" s="2">
        <f>crime!N4/(1-0.42)</f>
        <v>54793.103448275855</v>
      </c>
      <c r="O4" s="2">
        <f>crime!O4/(1-0.42)</f>
        <v>7275.8620689655163</v>
      </c>
      <c r="P4" s="2">
        <f>crime!P4/(1-0.42)</f>
        <v>10034.482758620688</v>
      </c>
      <c r="Q4" s="2">
        <f>crime!Q4/(1-0.42)</f>
        <v>21448.275862068964</v>
      </c>
      <c r="R4" s="2">
        <f>crime!R4/(1-0.42)</f>
        <v>12965.517241379308</v>
      </c>
      <c r="S4" s="2">
        <f>crime!S4/(1-0.42)</f>
        <v>2896.5517241379307</v>
      </c>
    </row>
    <row r="5" spans="1:19" x14ac:dyDescent="0.35">
      <c r="A5" t="s">
        <v>11</v>
      </c>
      <c r="B5" s="2">
        <f>crime!B5/(1-0.42)</f>
        <v>322258.62068965513</v>
      </c>
      <c r="C5" s="2">
        <f>crime!C5/(1-0.42)</f>
        <v>36810.344827586203</v>
      </c>
      <c r="D5" s="2">
        <f>crime!D5/(1-0.42)</f>
        <v>69568.965517241377</v>
      </c>
      <c r="E5" s="2">
        <f>crime!E5/(1-0.42)</f>
        <v>134844.82758620687</v>
      </c>
      <c r="F5" s="2">
        <f>crime!F5/(1-0.42)</f>
        <v>67482.758620689652</v>
      </c>
      <c r="G5" s="2">
        <f>crime!G5/(1-0.42)</f>
        <v>12086.206896551723</v>
      </c>
      <c r="H5" s="2">
        <f>crime!H5/(1-0.42)</f>
        <v>260793.10344827583</v>
      </c>
      <c r="I5" s="2">
        <f>crime!I5/(1-0.42)</f>
        <v>28758.62068965517</v>
      </c>
      <c r="J5" s="2">
        <f>crime!J5/(1-0.42)</f>
        <v>58413.793103448268</v>
      </c>
      <c r="K5" s="2">
        <f>crime!K5/(1-0.42)</f>
        <v>110862.06896551723</v>
      </c>
      <c r="L5" s="2">
        <f>crime!L5/(1-0.42)</f>
        <v>52982.758620689652</v>
      </c>
      <c r="M5" s="2">
        <f>crime!M5/(1-0.42)</f>
        <v>8913.7931034482754</v>
      </c>
      <c r="N5" s="2">
        <f>crime!N5/(1-0.42)</f>
        <v>60810.344827586203</v>
      </c>
      <c r="O5" s="2">
        <f>crime!O5/(1-0.42)</f>
        <v>8051.7241379310335</v>
      </c>
      <c r="P5" s="2">
        <f>crime!P5/(1-0.42)</f>
        <v>11103.448275862067</v>
      </c>
      <c r="Q5" s="2">
        <f>crime!Q5/(1-0.42)</f>
        <v>23827.586206896547</v>
      </c>
      <c r="R5" s="2">
        <f>crime!R5/(1-0.42)</f>
        <v>14448.275862068964</v>
      </c>
      <c r="S5" s="2">
        <f>crime!S5/(1-0.42)</f>
        <v>3172.4137931034479</v>
      </c>
    </row>
    <row r="6" spans="1:19" x14ac:dyDescent="0.35">
      <c r="A6" t="s">
        <v>12</v>
      </c>
      <c r="B6" s="2">
        <f>crime!B6/(1-0.42)</f>
        <v>345517.24137931032</v>
      </c>
      <c r="C6" s="2">
        <f>crime!C6/(1-0.42)</f>
        <v>39586.206896551717</v>
      </c>
      <c r="D6" s="2">
        <f>crime!D6/(1-0.42)</f>
        <v>76086.20689655171</v>
      </c>
      <c r="E6" s="2">
        <f>crime!E6/(1-0.42)</f>
        <v>144120.68965517241</v>
      </c>
      <c r="F6" s="2">
        <f>crime!F6/(1-0.42)</f>
        <v>71431.034482758609</v>
      </c>
      <c r="G6" s="2">
        <f>crime!G6/(1-0.42)</f>
        <v>12551.724137931033</v>
      </c>
      <c r="H6" s="2">
        <f>crime!H6/(1-0.42)</f>
        <v>278396.55172413791</v>
      </c>
      <c r="I6" s="2">
        <f>crime!I6/(1-0.42)</f>
        <v>30999.999999999996</v>
      </c>
      <c r="J6" s="2">
        <f>crime!J6/(1-0.42)</f>
        <v>63379.31034482758</v>
      </c>
      <c r="K6" s="2">
        <f>crime!K6/(1-0.42)</f>
        <v>117827.58620689654</v>
      </c>
      <c r="L6" s="2">
        <f>crime!L6/(1-0.42)</f>
        <v>56051.724137931029</v>
      </c>
      <c r="M6" s="2">
        <f>crime!M6/(1-0.42)</f>
        <v>9275.8620689655163</v>
      </c>
      <c r="N6" s="2">
        <f>crime!N6/(1-0.42)</f>
        <v>66258.620689655159</v>
      </c>
      <c r="O6" s="2">
        <f>crime!O6/(1-0.42)</f>
        <v>8586.2068965517228</v>
      </c>
      <c r="P6" s="2">
        <f>crime!P6/(1-0.42)</f>
        <v>12655.172413793101</v>
      </c>
      <c r="Q6" s="2">
        <f>crime!Q6/(1-0.42)</f>
        <v>26172.413793103446</v>
      </c>
      <c r="R6" s="2">
        <f>crime!R6/(1-0.42)</f>
        <v>15344.827586206895</v>
      </c>
      <c r="S6" s="2">
        <f>crime!S6/(1-0.42)</f>
        <v>3275.8620689655168</v>
      </c>
    </row>
    <row r="7" spans="1:19" x14ac:dyDescent="0.35">
      <c r="A7" t="s">
        <v>13</v>
      </c>
      <c r="B7" s="2">
        <f>crime!B7/(1-0.42)</f>
        <v>377999.99999999994</v>
      </c>
      <c r="C7" s="2">
        <f>crime!C7/(1-0.42)</f>
        <v>41120.689655172406</v>
      </c>
      <c r="D7" s="2">
        <f>crime!D7/(1-0.42)</f>
        <v>86051.724137931029</v>
      </c>
      <c r="E7" s="2">
        <f>crime!E7/(1-0.42)</f>
        <v>158017.24137931032</v>
      </c>
      <c r="F7" s="2">
        <f>crime!F7/(1-0.42)</f>
        <v>77068.965517241377</v>
      </c>
      <c r="G7" s="2">
        <f>crime!G7/(1-0.42)</f>
        <v>13879.310344827585</v>
      </c>
      <c r="H7" s="2">
        <f>crime!H7/(1-0.42)</f>
        <v>303603.44827586203</v>
      </c>
      <c r="I7" s="2">
        <f>crime!I7/(1-0.42)</f>
        <v>31827.586206896547</v>
      </c>
      <c r="J7" s="2">
        <f>crime!J7/(1-0.42)</f>
        <v>71327.586206896536</v>
      </c>
      <c r="K7" s="2">
        <f>crime!K7/(1-0.42)</f>
        <v>128758.62068965516</v>
      </c>
      <c r="L7" s="2">
        <f>crime!L7/(1-0.42)</f>
        <v>60310.344827586203</v>
      </c>
      <c r="M7" s="2">
        <f>crime!M7/(1-0.42)</f>
        <v>10310.344827586207</v>
      </c>
      <c r="N7" s="2">
        <f>crime!N7/(1-0.42)</f>
        <v>73396.551724137928</v>
      </c>
      <c r="O7" s="2">
        <f>crime!O7/(1-0.42)</f>
        <v>9293.1034482758605</v>
      </c>
      <c r="P7" s="2">
        <f>crime!P7/(1-0.42)</f>
        <v>14637.931034482757</v>
      </c>
      <c r="Q7" s="2">
        <f>crime!Q7/(1-0.42)</f>
        <v>28896.551724137928</v>
      </c>
      <c r="R7" s="2">
        <f>crime!R7/(1-0.42)</f>
        <v>16672.413793103446</v>
      </c>
      <c r="S7" s="2">
        <f>crime!S7/(1-0.42)</f>
        <v>3551.724137931034</v>
      </c>
    </row>
    <row r="8" spans="1:19" x14ac:dyDescent="0.35">
      <c r="A8" t="s">
        <v>14</v>
      </c>
      <c r="B8" s="2">
        <f>crime!B8/(1-0.42)</f>
        <v>403844.82758620684</v>
      </c>
      <c r="C8" s="2">
        <f>crime!C8/(1-0.42)</f>
        <v>44499.999999999993</v>
      </c>
      <c r="D8" s="2">
        <f>crime!D8/(1-0.42)</f>
        <v>94948.275862068956</v>
      </c>
      <c r="E8" s="2">
        <f>crime!E8/(1-0.42)</f>
        <v>168413.79310344826</v>
      </c>
      <c r="F8" s="2">
        <f>crime!F8/(1-0.42)</f>
        <v>79931.034482758609</v>
      </c>
      <c r="G8" s="2">
        <f>crime!G8/(1-0.42)</f>
        <v>13706.896551724136</v>
      </c>
      <c r="H8" s="2">
        <f>crime!H8/(1-0.42)</f>
        <v>323999.99999999994</v>
      </c>
      <c r="I8" s="2">
        <f>crime!I8/(1-0.42)</f>
        <v>34189.65517241379</v>
      </c>
      <c r="J8" s="2">
        <f>crime!J8/(1-0.42)</f>
        <v>78293.103448275855</v>
      </c>
      <c r="K8" s="2">
        <f>crime!K8/(1-0.42)</f>
        <v>137051.72413793101</v>
      </c>
      <c r="L8" s="2">
        <f>crime!L8/(1-0.42)</f>
        <v>62603.448275862058</v>
      </c>
      <c r="M8" s="2">
        <f>crime!M8/(1-0.42)</f>
        <v>10379.310344827585</v>
      </c>
      <c r="N8" s="2">
        <f>crime!N8/(1-0.42)</f>
        <v>78689.655172413783</v>
      </c>
      <c r="O8" s="2">
        <f>crime!O8/(1-0.42)</f>
        <v>10275.862068965516</v>
      </c>
      <c r="P8" s="2">
        <f>crime!P8/(1-0.42)</f>
        <v>16534.482758620688</v>
      </c>
      <c r="Q8" s="2">
        <f>crime!Q8/(1-0.42)</f>
        <v>30999.999999999996</v>
      </c>
      <c r="R8" s="2">
        <f>crime!R8/(1-0.42)</f>
        <v>17224.137931034482</v>
      </c>
      <c r="S8" s="2">
        <f>crime!S8/(1-0.42)</f>
        <v>3293.1034482758619</v>
      </c>
    </row>
    <row r="9" spans="1:19" x14ac:dyDescent="0.35">
      <c r="A9" t="s">
        <v>15</v>
      </c>
      <c r="B9" s="2">
        <f>crime!B9/(1-0.42)</f>
        <v>434793.10344827583</v>
      </c>
      <c r="C9" s="2">
        <f>crime!C9/(1-0.42)</f>
        <v>52499.999999999993</v>
      </c>
      <c r="D9" s="2">
        <f>crime!D9/(1-0.42)</f>
        <v>105982.75862068964</v>
      </c>
      <c r="E9" s="2">
        <f>crime!E9/(1-0.42)</f>
        <v>177206.89655172412</v>
      </c>
      <c r="F9" s="2">
        <f>crime!F9/(1-0.42)</f>
        <v>82086.20689655171</v>
      </c>
      <c r="G9" s="2">
        <f>crime!G9/(1-0.42)</f>
        <v>13810.344827586205</v>
      </c>
      <c r="H9" s="2">
        <f>crime!H9/(1-0.42)</f>
        <v>351051.72413793101</v>
      </c>
      <c r="I9" s="2">
        <f>crime!I9/(1-0.42)</f>
        <v>40775.862068965514</v>
      </c>
      <c r="J9" s="2">
        <f>crime!J9/(1-0.42)</f>
        <v>88155.172413793087</v>
      </c>
      <c r="K9" s="2">
        <f>crime!K9/(1-0.42)</f>
        <v>145379.31034482757</v>
      </c>
      <c r="L9" s="2">
        <f>crime!L9/(1-0.42)</f>
        <v>64586.206896551717</v>
      </c>
      <c r="M9" s="2">
        <f>crime!M9/(1-0.42)</f>
        <v>10362.068965517241</v>
      </c>
      <c r="N9" s="2">
        <f>crime!N9/(1-0.42)</f>
        <v>81999.999999999985</v>
      </c>
      <c r="O9" s="2">
        <f>crime!O9/(1-0.42)</f>
        <v>11724.137931034482</v>
      </c>
      <c r="P9" s="2">
        <f>crime!P9/(1-0.42)</f>
        <v>17672.413793103446</v>
      </c>
      <c r="Q9" s="2">
        <f>crime!Q9/(1-0.42)</f>
        <v>31344.827586206891</v>
      </c>
      <c r="R9" s="2">
        <f>crime!R9/(1-0.42)</f>
        <v>17379.310344827583</v>
      </c>
      <c r="S9" s="2">
        <f>crime!S9/(1-0.42)</f>
        <v>3431.0344827586205</v>
      </c>
    </row>
    <row r="10" spans="1:19" x14ac:dyDescent="0.35">
      <c r="A10" s="3" t="s">
        <v>18</v>
      </c>
      <c r="B10" s="4">
        <f>AVERAGE(B5:B9)</f>
        <v>376882.75862068962</v>
      </c>
      <c r="C10" s="4">
        <f t="shared" ref="C10:S10" si="0">AVERAGE(C5:C9)</f>
        <v>42903.448275862065</v>
      </c>
      <c r="D10" s="4">
        <f t="shared" si="0"/>
        <v>86527.586206896536</v>
      </c>
      <c r="E10" s="4">
        <f t="shared" si="0"/>
        <v>156520.68965517241</v>
      </c>
      <c r="F10" s="4">
        <f t="shared" si="0"/>
        <v>75599.999999999985</v>
      </c>
      <c r="G10" s="4">
        <f t="shared" si="0"/>
        <v>13206.896551724136</v>
      </c>
      <c r="H10" s="4">
        <f t="shared" si="0"/>
        <v>303568.96551724133</v>
      </c>
      <c r="I10" s="4">
        <f t="shared" si="0"/>
        <v>33310.344827586203</v>
      </c>
      <c r="J10" s="4">
        <f t="shared" si="0"/>
        <v>71913.793103448261</v>
      </c>
      <c r="K10" s="4">
        <f t="shared" si="0"/>
        <v>127975.86206896549</v>
      </c>
      <c r="L10" s="4">
        <f t="shared" si="0"/>
        <v>59306.896551724138</v>
      </c>
      <c r="M10" s="4">
        <f t="shared" si="0"/>
        <v>9848.2758620689638</v>
      </c>
      <c r="N10" s="4">
        <f t="shared" si="0"/>
        <v>72231.034482758623</v>
      </c>
      <c r="O10" s="4">
        <f t="shared" si="0"/>
        <v>9586.206896551721</v>
      </c>
      <c r="P10" s="4">
        <f t="shared" si="0"/>
        <v>14520.689655172411</v>
      </c>
      <c r="Q10" s="4">
        <f t="shared" si="0"/>
        <v>28248.275862068964</v>
      </c>
      <c r="R10" s="4">
        <f t="shared" si="0"/>
        <v>16213.793103448272</v>
      </c>
      <c r="S10" s="4">
        <f t="shared" si="0"/>
        <v>3344.8275862068963</v>
      </c>
    </row>
    <row r="11" spans="1:19" x14ac:dyDescent="0.35">
      <c r="A11" s="3" t="s">
        <v>19</v>
      </c>
      <c r="B11" s="4">
        <f>AVERAGE(B3:B7)</f>
        <v>323458.62068965513</v>
      </c>
      <c r="C11" s="4">
        <f t="shared" ref="C11:S11" si="1">AVERAGE(C3:C7)</f>
        <v>35710.344827586203</v>
      </c>
      <c r="D11" s="4">
        <f t="shared" si="1"/>
        <v>70962.068965517232</v>
      </c>
      <c r="E11" s="4">
        <f t="shared" si="1"/>
        <v>136268.96551724136</v>
      </c>
      <c r="F11" s="4">
        <f t="shared" si="1"/>
        <v>66896.551724137928</v>
      </c>
      <c r="G11" s="4">
        <f t="shared" si="1"/>
        <v>11913.793103448274</v>
      </c>
      <c r="H11" s="4">
        <f t="shared" si="1"/>
        <v>261493.10344827586</v>
      </c>
      <c r="I11" s="4">
        <f t="shared" si="1"/>
        <v>27820.689655172413</v>
      </c>
      <c r="J11" s="4">
        <f t="shared" si="1"/>
        <v>59399.999999999985</v>
      </c>
      <c r="K11" s="4">
        <f t="shared" si="1"/>
        <v>112034.48275862067</v>
      </c>
      <c r="L11" s="4">
        <f t="shared" si="1"/>
        <v>52624.137931034478</v>
      </c>
      <c r="M11" s="4">
        <f t="shared" si="1"/>
        <v>8789.6551724137917</v>
      </c>
      <c r="N11" s="4">
        <f t="shared" si="1"/>
        <v>60913.793103448268</v>
      </c>
      <c r="O11" s="4">
        <f t="shared" si="1"/>
        <v>7879.3103448275851</v>
      </c>
      <c r="P11" s="4">
        <f t="shared" si="1"/>
        <v>11475.862068965516</v>
      </c>
      <c r="Q11" s="4">
        <f t="shared" si="1"/>
        <v>23999.999999999996</v>
      </c>
      <c r="R11" s="4">
        <f t="shared" si="1"/>
        <v>14213.793103448275</v>
      </c>
      <c r="S11" s="4">
        <f t="shared" si="1"/>
        <v>3120.6896551724135</v>
      </c>
    </row>
    <row r="12" spans="1:19" x14ac:dyDescent="0.35">
      <c r="A12" s="3" t="s">
        <v>20</v>
      </c>
      <c r="B12" s="4">
        <f>AVERAGE(B3:B9)</f>
        <v>350847.29064039409</v>
      </c>
      <c r="C12" s="4">
        <f t="shared" ref="C12:S12" si="2">AVERAGE(C3:C9)</f>
        <v>39364.532019704428</v>
      </c>
      <c r="D12" s="4">
        <f t="shared" si="2"/>
        <v>79391.625615763522</v>
      </c>
      <c r="E12" s="4">
        <f t="shared" si="2"/>
        <v>146709.35960591133</v>
      </c>
      <c r="F12" s="4">
        <f t="shared" si="2"/>
        <v>70928.57142857142</v>
      </c>
      <c r="G12" s="4">
        <f t="shared" si="2"/>
        <v>12440.886699507388</v>
      </c>
      <c r="H12" s="4">
        <f t="shared" si="2"/>
        <v>283216.74876847293</v>
      </c>
      <c r="I12" s="4">
        <f t="shared" si="2"/>
        <v>30581.280788177337</v>
      </c>
      <c r="J12" s="4">
        <f t="shared" si="2"/>
        <v>66206.89655172413</v>
      </c>
      <c r="K12" s="4">
        <f t="shared" si="2"/>
        <v>120371.92118226599</v>
      </c>
      <c r="L12" s="4">
        <f t="shared" si="2"/>
        <v>55758.620689655167</v>
      </c>
      <c r="M12" s="4">
        <f t="shared" si="2"/>
        <v>9241.3793103448261</v>
      </c>
      <c r="N12" s="4">
        <f t="shared" si="2"/>
        <v>66465.517241379304</v>
      </c>
      <c r="O12" s="4">
        <f t="shared" si="2"/>
        <v>8770.9359605911322</v>
      </c>
      <c r="P12" s="4">
        <f t="shared" si="2"/>
        <v>13083.743842364531</v>
      </c>
      <c r="Q12" s="4">
        <f t="shared" si="2"/>
        <v>26049.261083743837</v>
      </c>
      <c r="R12" s="4">
        <f t="shared" si="2"/>
        <v>15096.059113300491</v>
      </c>
      <c r="S12" s="4">
        <f t="shared" si="2"/>
        <v>3189.6551724137926</v>
      </c>
    </row>
  </sheetData>
  <mergeCells count="3">
    <mergeCell ref="B1:G1"/>
    <mergeCell ref="H1:M1"/>
    <mergeCell ref="N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D7E7-54E2-4B46-B412-72AB06DACB4E}">
  <dimension ref="A1:I107"/>
  <sheetViews>
    <sheetView workbookViewId="0">
      <selection activeCell="B52" sqref="B52"/>
    </sheetView>
  </sheetViews>
  <sheetFormatPr defaultRowHeight="14.15" x14ac:dyDescent="0.35"/>
  <sheetData>
    <row r="1" spans="1:9" x14ac:dyDescent="0.35">
      <c r="A1" t="s">
        <v>29</v>
      </c>
      <c r="B1" t="s">
        <v>30</v>
      </c>
    </row>
    <row r="2" spans="1:9" x14ac:dyDescent="0.35">
      <c r="A2" t="s">
        <v>31</v>
      </c>
    </row>
    <row r="4" spans="1:9" x14ac:dyDescent="0.35">
      <c r="A4" t="s">
        <v>32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35">
      <c r="A5" t="s">
        <v>33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</row>
    <row r="6" spans="1:9" x14ac:dyDescent="0.35">
      <c r="A6" t="s">
        <v>35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</row>
    <row r="7" spans="1:9" x14ac:dyDescent="0.35">
      <c r="A7" t="s">
        <v>37</v>
      </c>
      <c r="B7">
        <v>92095</v>
      </c>
      <c r="C7">
        <v>89957</v>
      </c>
      <c r="D7">
        <v>87763</v>
      </c>
      <c r="E7">
        <v>89200</v>
      </c>
      <c r="F7">
        <v>87338</v>
      </c>
      <c r="G7">
        <v>88427</v>
      </c>
      <c r="H7">
        <v>87001</v>
      </c>
      <c r="I7">
        <v>86173</v>
      </c>
    </row>
    <row r="8" spans="1:9" x14ac:dyDescent="0.35">
      <c r="A8" t="s">
        <v>38</v>
      </c>
      <c r="B8">
        <v>94277</v>
      </c>
      <c r="C8">
        <v>92368</v>
      </c>
      <c r="D8">
        <v>90184</v>
      </c>
      <c r="E8">
        <v>88068</v>
      </c>
      <c r="F8">
        <v>89724</v>
      </c>
      <c r="G8">
        <v>88014</v>
      </c>
      <c r="H8">
        <v>88938</v>
      </c>
      <c r="I8">
        <v>87646</v>
      </c>
    </row>
    <row r="9" spans="1:9" x14ac:dyDescent="0.35">
      <c r="A9" t="s">
        <v>39</v>
      </c>
      <c r="B9">
        <v>95056</v>
      </c>
      <c r="C9">
        <v>94354</v>
      </c>
      <c r="D9">
        <v>92438</v>
      </c>
      <c r="E9">
        <v>90389</v>
      </c>
      <c r="F9">
        <v>88508</v>
      </c>
      <c r="G9">
        <v>90346</v>
      </c>
      <c r="H9">
        <v>88597</v>
      </c>
      <c r="I9">
        <v>89405</v>
      </c>
    </row>
    <row r="10" spans="1:9" x14ac:dyDescent="0.35">
      <c r="A10" t="s">
        <v>40</v>
      </c>
      <c r="B10">
        <v>95484</v>
      </c>
      <c r="C10">
        <v>95073</v>
      </c>
      <c r="D10">
        <v>94351</v>
      </c>
      <c r="E10">
        <v>92624</v>
      </c>
      <c r="F10">
        <v>90806</v>
      </c>
      <c r="G10">
        <v>88997</v>
      </c>
      <c r="H10">
        <v>90861</v>
      </c>
      <c r="I10">
        <v>89102</v>
      </c>
    </row>
    <row r="11" spans="1:9" x14ac:dyDescent="0.35">
      <c r="A11" t="s">
        <v>41</v>
      </c>
      <c r="B11">
        <v>93255</v>
      </c>
      <c r="C11">
        <v>95481</v>
      </c>
      <c r="D11">
        <v>95058</v>
      </c>
      <c r="E11">
        <v>94447</v>
      </c>
      <c r="F11">
        <v>92936</v>
      </c>
      <c r="G11">
        <v>91368</v>
      </c>
      <c r="H11">
        <v>89623</v>
      </c>
      <c r="I11">
        <v>91332</v>
      </c>
    </row>
    <row r="12" spans="1:9" x14ac:dyDescent="0.35">
      <c r="A12" t="s">
        <v>42</v>
      </c>
      <c r="B12">
        <v>95326</v>
      </c>
      <c r="C12">
        <v>93174</v>
      </c>
      <c r="D12">
        <v>95374</v>
      </c>
      <c r="E12">
        <v>95173</v>
      </c>
      <c r="F12">
        <v>94838</v>
      </c>
      <c r="G12">
        <v>93425</v>
      </c>
      <c r="H12">
        <v>91870</v>
      </c>
      <c r="I12">
        <v>89987</v>
      </c>
    </row>
    <row r="13" spans="1:9" x14ac:dyDescent="0.35">
      <c r="A13" t="s">
        <v>43</v>
      </c>
      <c r="B13">
        <v>96080</v>
      </c>
      <c r="C13">
        <v>95340</v>
      </c>
      <c r="D13">
        <v>93242</v>
      </c>
      <c r="E13">
        <v>95467</v>
      </c>
      <c r="F13">
        <v>95504</v>
      </c>
      <c r="G13">
        <v>95409</v>
      </c>
      <c r="H13">
        <v>93945</v>
      </c>
      <c r="I13">
        <v>92277</v>
      </c>
    </row>
    <row r="14" spans="1:9" x14ac:dyDescent="0.35">
      <c r="A14" t="s">
        <v>44</v>
      </c>
      <c r="B14">
        <v>98819</v>
      </c>
      <c r="C14">
        <v>96023</v>
      </c>
      <c r="D14">
        <v>95470</v>
      </c>
      <c r="E14">
        <v>93376</v>
      </c>
      <c r="F14">
        <v>95910</v>
      </c>
      <c r="G14">
        <v>96029</v>
      </c>
      <c r="H14">
        <v>96038</v>
      </c>
      <c r="I14">
        <v>94365</v>
      </c>
    </row>
    <row r="15" spans="1:9" x14ac:dyDescent="0.35">
      <c r="A15" t="s">
        <v>45</v>
      </c>
      <c r="B15">
        <v>102511</v>
      </c>
      <c r="C15">
        <v>98820</v>
      </c>
      <c r="D15">
        <v>96103</v>
      </c>
      <c r="E15">
        <v>95697</v>
      </c>
      <c r="F15">
        <v>93744</v>
      </c>
      <c r="G15">
        <v>96466</v>
      </c>
      <c r="H15">
        <v>96625</v>
      </c>
      <c r="I15">
        <v>96472</v>
      </c>
    </row>
    <row r="16" spans="1:9" x14ac:dyDescent="0.35">
      <c r="A16" t="s">
        <v>46</v>
      </c>
      <c r="B16">
        <v>102989</v>
      </c>
      <c r="C16">
        <v>102542</v>
      </c>
      <c r="D16">
        <v>98946</v>
      </c>
      <c r="E16">
        <v>96335</v>
      </c>
      <c r="F16">
        <v>96015</v>
      </c>
      <c r="G16">
        <v>94264</v>
      </c>
      <c r="H16">
        <v>97025</v>
      </c>
      <c r="I16">
        <v>97132</v>
      </c>
    </row>
    <row r="17" spans="1:9" x14ac:dyDescent="0.35">
      <c r="A17" t="s">
        <v>47</v>
      </c>
      <c r="B17">
        <v>103855</v>
      </c>
      <c r="C17">
        <v>103043</v>
      </c>
      <c r="D17">
        <v>102717</v>
      </c>
      <c r="E17">
        <v>99111</v>
      </c>
      <c r="F17">
        <v>96718</v>
      </c>
      <c r="G17">
        <v>96527</v>
      </c>
      <c r="H17">
        <v>94853</v>
      </c>
      <c r="I17">
        <v>97532</v>
      </c>
    </row>
    <row r="18" spans="1:9" x14ac:dyDescent="0.35">
      <c r="A18" t="s">
        <v>48</v>
      </c>
      <c r="B18">
        <v>105577</v>
      </c>
      <c r="C18">
        <v>103940</v>
      </c>
      <c r="D18">
        <v>103155</v>
      </c>
      <c r="E18">
        <v>102917</v>
      </c>
      <c r="F18">
        <v>99493</v>
      </c>
      <c r="G18">
        <v>97279</v>
      </c>
      <c r="H18">
        <v>97078</v>
      </c>
      <c r="I18">
        <v>95272</v>
      </c>
    </row>
    <row r="19" spans="1:9" x14ac:dyDescent="0.35">
      <c r="A19" t="s">
        <v>49</v>
      </c>
      <c r="B19">
        <v>103677</v>
      </c>
      <c r="C19">
        <v>105641</v>
      </c>
      <c r="D19">
        <v>104107</v>
      </c>
      <c r="E19">
        <v>103363</v>
      </c>
      <c r="F19">
        <v>103231</v>
      </c>
      <c r="G19">
        <v>100056</v>
      </c>
      <c r="H19">
        <v>97848</v>
      </c>
      <c r="I19">
        <v>97500</v>
      </c>
    </row>
    <row r="20" spans="1:9" x14ac:dyDescent="0.35">
      <c r="A20" t="s">
        <v>50</v>
      </c>
      <c r="B20">
        <v>102939</v>
      </c>
      <c r="C20">
        <v>103735</v>
      </c>
      <c r="D20">
        <v>105841</v>
      </c>
      <c r="E20">
        <v>104224</v>
      </c>
      <c r="F20">
        <v>103749</v>
      </c>
      <c r="G20">
        <v>103722</v>
      </c>
      <c r="H20">
        <v>100540</v>
      </c>
      <c r="I20">
        <v>98249</v>
      </c>
    </row>
    <row r="21" spans="1:9" x14ac:dyDescent="0.35">
      <c r="A21" t="s">
        <v>51</v>
      </c>
      <c r="B21">
        <v>99624</v>
      </c>
      <c r="C21">
        <v>103028</v>
      </c>
      <c r="D21">
        <v>103906</v>
      </c>
      <c r="E21">
        <v>106060</v>
      </c>
      <c r="F21">
        <v>104573</v>
      </c>
      <c r="G21">
        <v>104261</v>
      </c>
      <c r="H21">
        <v>104192</v>
      </c>
      <c r="I21">
        <v>100978</v>
      </c>
    </row>
    <row r="22" spans="1:9" x14ac:dyDescent="0.35">
      <c r="A22" t="s">
        <v>52</v>
      </c>
      <c r="B22">
        <v>99957</v>
      </c>
      <c r="C22">
        <v>99713</v>
      </c>
      <c r="D22">
        <v>103223</v>
      </c>
      <c r="E22">
        <v>104076</v>
      </c>
      <c r="F22">
        <v>106513</v>
      </c>
      <c r="G22">
        <v>105217</v>
      </c>
      <c r="H22">
        <v>104821</v>
      </c>
      <c r="I22">
        <v>104654</v>
      </c>
    </row>
    <row r="23" spans="1:9" x14ac:dyDescent="0.35">
      <c r="A23" t="s">
        <v>53</v>
      </c>
      <c r="B23">
        <v>99707</v>
      </c>
      <c r="C23">
        <v>100132</v>
      </c>
      <c r="D23">
        <v>99934</v>
      </c>
      <c r="E23">
        <v>103488</v>
      </c>
      <c r="F23">
        <v>104867</v>
      </c>
      <c r="G23">
        <v>107580</v>
      </c>
      <c r="H23">
        <v>105975</v>
      </c>
      <c r="I23">
        <v>105283</v>
      </c>
    </row>
    <row r="24" spans="1:9" x14ac:dyDescent="0.35">
      <c r="A24" t="s">
        <v>54</v>
      </c>
      <c r="B24">
        <v>102855</v>
      </c>
      <c r="C24">
        <v>99943</v>
      </c>
      <c r="D24">
        <v>100357</v>
      </c>
      <c r="E24">
        <v>100425</v>
      </c>
      <c r="F24">
        <v>104517</v>
      </c>
      <c r="G24">
        <v>106188</v>
      </c>
      <c r="H24">
        <v>108471</v>
      </c>
      <c r="I24">
        <v>106599</v>
      </c>
    </row>
    <row r="25" spans="1:9" x14ac:dyDescent="0.35">
      <c r="A25" t="s">
        <v>55</v>
      </c>
      <c r="B25">
        <v>103172</v>
      </c>
      <c r="C25">
        <v>103691</v>
      </c>
      <c r="D25">
        <v>100920</v>
      </c>
      <c r="E25">
        <v>101698</v>
      </c>
      <c r="F25">
        <v>102098</v>
      </c>
      <c r="G25">
        <v>106686</v>
      </c>
      <c r="H25">
        <v>108272</v>
      </c>
      <c r="I25">
        <v>110582</v>
      </c>
    </row>
    <row r="26" spans="1:9" x14ac:dyDescent="0.35">
      <c r="A26" t="s">
        <v>56</v>
      </c>
      <c r="B26">
        <v>105393</v>
      </c>
      <c r="C26">
        <v>104280</v>
      </c>
      <c r="D26">
        <v>105035</v>
      </c>
      <c r="E26">
        <v>102596</v>
      </c>
      <c r="F26">
        <v>103730</v>
      </c>
      <c r="G26">
        <v>104617</v>
      </c>
      <c r="H26">
        <v>109313</v>
      </c>
      <c r="I26">
        <v>111186</v>
      </c>
    </row>
    <row r="27" spans="1:9" x14ac:dyDescent="0.35">
      <c r="A27" t="s">
        <v>57</v>
      </c>
      <c r="B27">
        <v>107151</v>
      </c>
      <c r="C27">
        <v>106387</v>
      </c>
      <c r="D27">
        <v>105405</v>
      </c>
      <c r="E27">
        <v>106496</v>
      </c>
      <c r="F27">
        <v>104103</v>
      </c>
      <c r="G27">
        <v>105826</v>
      </c>
      <c r="H27">
        <v>106321</v>
      </c>
      <c r="I27">
        <v>111172</v>
      </c>
    </row>
    <row r="28" spans="1:9" x14ac:dyDescent="0.35">
      <c r="A28" t="s">
        <v>58</v>
      </c>
      <c r="B28">
        <v>108555</v>
      </c>
      <c r="C28">
        <v>107995</v>
      </c>
      <c r="D28">
        <v>107317</v>
      </c>
      <c r="E28">
        <v>106527</v>
      </c>
      <c r="F28">
        <v>107864</v>
      </c>
      <c r="G28">
        <v>105752</v>
      </c>
      <c r="H28">
        <v>107118</v>
      </c>
      <c r="I28">
        <v>107639</v>
      </c>
    </row>
    <row r="29" spans="1:9" x14ac:dyDescent="0.35">
      <c r="A29" t="s">
        <v>59</v>
      </c>
      <c r="B29">
        <v>104690</v>
      </c>
      <c r="C29">
        <v>109307</v>
      </c>
      <c r="D29">
        <v>108916</v>
      </c>
      <c r="E29">
        <v>108394</v>
      </c>
      <c r="F29">
        <v>107947</v>
      </c>
      <c r="G29">
        <v>109449</v>
      </c>
      <c r="H29">
        <v>107128</v>
      </c>
      <c r="I29">
        <v>108437</v>
      </c>
    </row>
    <row r="30" spans="1:9" x14ac:dyDescent="0.35">
      <c r="A30" t="s">
        <v>60</v>
      </c>
      <c r="B30">
        <v>104609</v>
      </c>
      <c r="C30">
        <v>105380</v>
      </c>
      <c r="D30">
        <v>110062</v>
      </c>
      <c r="E30">
        <v>109987</v>
      </c>
      <c r="F30">
        <v>109870</v>
      </c>
      <c r="G30">
        <v>109858</v>
      </c>
      <c r="H30">
        <v>110938</v>
      </c>
      <c r="I30">
        <v>108668</v>
      </c>
    </row>
    <row r="31" spans="1:9" x14ac:dyDescent="0.35">
      <c r="A31" t="s">
        <v>61</v>
      </c>
      <c r="B31">
        <v>105623</v>
      </c>
      <c r="C31">
        <v>105148</v>
      </c>
      <c r="D31">
        <v>105979</v>
      </c>
      <c r="E31">
        <v>110918</v>
      </c>
      <c r="F31">
        <v>111236</v>
      </c>
      <c r="G31">
        <v>111519</v>
      </c>
      <c r="H31">
        <v>111312</v>
      </c>
      <c r="I31">
        <v>112366</v>
      </c>
    </row>
    <row r="32" spans="1:9" x14ac:dyDescent="0.35">
      <c r="A32" t="s">
        <v>62</v>
      </c>
      <c r="B32">
        <v>104823</v>
      </c>
      <c r="C32">
        <v>105838</v>
      </c>
      <c r="D32">
        <v>105371</v>
      </c>
      <c r="E32">
        <v>106761</v>
      </c>
      <c r="F32">
        <v>111992</v>
      </c>
      <c r="G32">
        <v>112770</v>
      </c>
      <c r="H32">
        <v>112701</v>
      </c>
      <c r="I32">
        <v>112519</v>
      </c>
    </row>
    <row r="33" spans="1:9" x14ac:dyDescent="0.35">
      <c r="A33" t="s">
        <v>63</v>
      </c>
      <c r="B33">
        <v>103034</v>
      </c>
      <c r="C33">
        <v>104966</v>
      </c>
      <c r="D33">
        <v>106168</v>
      </c>
      <c r="E33">
        <v>106050</v>
      </c>
      <c r="F33">
        <v>107783</v>
      </c>
      <c r="G33">
        <v>113428</v>
      </c>
      <c r="H33">
        <v>113781</v>
      </c>
      <c r="I33">
        <v>114023</v>
      </c>
    </row>
    <row r="34" spans="1:9" x14ac:dyDescent="0.35">
      <c r="A34" t="s">
        <v>64</v>
      </c>
      <c r="B34">
        <v>102265</v>
      </c>
      <c r="C34">
        <v>103180</v>
      </c>
      <c r="D34">
        <v>105274</v>
      </c>
      <c r="E34">
        <v>106765</v>
      </c>
      <c r="F34">
        <v>106795</v>
      </c>
      <c r="G34">
        <v>109076</v>
      </c>
      <c r="H34">
        <v>114517</v>
      </c>
      <c r="I34">
        <v>115150</v>
      </c>
    </row>
    <row r="35" spans="1:9" x14ac:dyDescent="0.35">
      <c r="A35" t="s">
        <v>65</v>
      </c>
      <c r="B35">
        <v>99383</v>
      </c>
      <c r="C35">
        <v>102220</v>
      </c>
      <c r="D35">
        <v>103378</v>
      </c>
      <c r="E35">
        <v>105884</v>
      </c>
      <c r="F35">
        <v>107521</v>
      </c>
      <c r="G35">
        <v>108196</v>
      </c>
      <c r="H35">
        <v>110170</v>
      </c>
      <c r="I35">
        <v>115895</v>
      </c>
    </row>
    <row r="36" spans="1:9" x14ac:dyDescent="0.35">
      <c r="A36" t="s">
        <v>66</v>
      </c>
      <c r="B36">
        <v>99878</v>
      </c>
      <c r="C36">
        <v>99422</v>
      </c>
      <c r="D36">
        <v>102329</v>
      </c>
      <c r="E36">
        <v>103940</v>
      </c>
      <c r="F36">
        <v>106699</v>
      </c>
      <c r="G36">
        <v>108553</v>
      </c>
      <c r="H36">
        <v>109150</v>
      </c>
      <c r="I36">
        <v>111484</v>
      </c>
    </row>
    <row r="37" spans="1:9" x14ac:dyDescent="0.35">
      <c r="A37" t="s">
        <v>67</v>
      </c>
      <c r="B37">
        <v>101858</v>
      </c>
      <c r="C37">
        <v>99902</v>
      </c>
      <c r="D37">
        <v>99539</v>
      </c>
      <c r="E37">
        <v>102760</v>
      </c>
      <c r="F37">
        <v>104634</v>
      </c>
      <c r="G37">
        <v>107525</v>
      </c>
      <c r="H37">
        <v>109586</v>
      </c>
      <c r="I37">
        <v>110475</v>
      </c>
    </row>
    <row r="38" spans="1:9" x14ac:dyDescent="0.35">
      <c r="A38" t="s">
        <v>68</v>
      </c>
      <c r="B38">
        <v>103730</v>
      </c>
      <c r="C38">
        <v>101634</v>
      </c>
      <c r="D38">
        <v>100065</v>
      </c>
      <c r="E38">
        <v>99834</v>
      </c>
      <c r="F38">
        <v>103321</v>
      </c>
      <c r="G38">
        <v>105536</v>
      </c>
      <c r="H38">
        <v>108265</v>
      </c>
      <c r="I38">
        <v>110641</v>
      </c>
    </row>
    <row r="39" spans="1:9" x14ac:dyDescent="0.35">
      <c r="A39" t="s">
        <v>69</v>
      </c>
      <c r="B39">
        <v>100265</v>
      </c>
      <c r="C39">
        <v>103548</v>
      </c>
      <c r="D39">
        <v>101631</v>
      </c>
      <c r="E39">
        <v>100368</v>
      </c>
      <c r="F39">
        <v>100339</v>
      </c>
      <c r="G39">
        <v>104127</v>
      </c>
      <c r="H39">
        <v>106354</v>
      </c>
      <c r="I39">
        <v>109358</v>
      </c>
    </row>
    <row r="40" spans="1:9" x14ac:dyDescent="0.35">
      <c r="A40" t="s">
        <v>70</v>
      </c>
      <c r="B40">
        <v>100315</v>
      </c>
      <c r="C40">
        <v>100086</v>
      </c>
      <c r="D40">
        <v>103460</v>
      </c>
      <c r="E40">
        <v>101862</v>
      </c>
      <c r="F40">
        <v>100839</v>
      </c>
      <c r="G40">
        <v>101071</v>
      </c>
      <c r="H40">
        <v>104707</v>
      </c>
      <c r="I40">
        <v>107200</v>
      </c>
    </row>
    <row r="41" spans="1:9" x14ac:dyDescent="0.35">
      <c r="A41" t="s">
        <v>71</v>
      </c>
      <c r="B41">
        <v>99000</v>
      </c>
      <c r="C41">
        <v>100229</v>
      </c>
      <c r="D41">
        <v>100095</v>
      </c>
      <c r="E41">
        <v>103679</v>
      </c>
      <c r="F41">
        <v>102198</v>
      </c>
      <c r="G41">
        <v>101405</v>
      </c>
      <c r="H41">
        <v>101642</v>
      </c>
      <c r="I41">
        <v>105701</v>
      </c>
    </row>
    <row r="42" spans="1:9" x14ac:dyDescent="0.35">
      <c r="A42" t="s">
        <v>72</v>
      </c>
      <c r="B42">
        <v>100518</v>
      </c>
      <c r="C42">
        <v>98749</v>
      </c>
      <c r="D42">
        <v>100148</v>
      </c>
      <c r="E42">
        <v>100201</v>
      </c>
      <c r="F42">
        <v>104115</v>
      </c>
      <c r="G42">
        <v>102822</v>
      </c>
      <c r="H42">
        <v>101988</v>
      </c>
      <c r="I42">
        <v>102432</v>
      </c>
    </row>
    <row r="43" spans="1:9" x14ac:dyDescent="0.35">
      <c r="A43" t="s">
        <v>73</v>
      </c>
      <c r="B43">
        <v>101006</v>
      </c>
      <c r="C43">
        <v>100321</v>
      </c>
      <c r="D43">
        <v>98600</v>
      </c>
      <c r="E43">
        <v>100342</v>
      </c>
      <c r="F43">
        <v>100507</v>
      </c>
      <c r="G43">
        <v>104628</v>
      </c>
      <c r="H43">
        <v>103292</v>
      </c>
      <c r="I43">
        <v>102842</v>
      </c>
    </row>
    <row r="44" spans="1:9" x14ac:dyDescent="0.35">
      <c r="A44" t="s">
        <v>74</v>
      </c>
      <c r="B44">
        <v>105472</v>
      </c>
      <c r="C44">
        <v>100718</v>
      </c>
      <c r="D44">
        <v>100250</v>
      </c>
      <c r="E44">
        <v>98632</v>
      </c>
      <c r="F44">
        <v>100484</v>
      </c>
      <c r="G44">
        <v>101010</v>
      </c>
      <c r="H44">
        <v>105060</v>
      </c>
      <c r="I44">
        <v>103933</v>
      </c>
    </row>
    <row r="45" spans="1:9" x14ac:dyDescent="0.35">
      <c r="A45" t="s">
        <v>75</v>
      </c>
      <c r="B45">
        <v>109500</v>
      </c>
      <c r="C45">
        <v>105195</v>
      </c>
      <c r="D45">
        <v>100678</v>
      </c>
      <c r="E45">
        <v>100324</v>
      </c>
      <c r="F45">
        <v>98833</v>
      </c>
      <c r="G45">
        <v>100936</v>
      </c>
      <c r="H45">
        <v>101381</v>
      </c>
      <c r="I45">
        <v>105652</v>
      </c>
    </row>
    <row r="46" spans="1:9" x14ac:dyDescent="0.35">
      <c r="A46" t="s">
        <v>76</v>
      </c>
      <c r="B46">
        <v>118475</v>
      </c>
      <c r="C46">
        <v>109216</v>
      </c>
      <c r="D46">
        <v>105018</v>
      </c>
      <c r="E46">
        <v>100644</v>
      </c>
      <c r="F46">
        <v>100411</v>
      </c>
      <c r="G46">
        <v>99269</v>
      </c>
      <c r="H46">
        <v>101204</v>
      </c>
      <c r="I46">
        <v>101876</v>
      </c>
    </row>
    <row r="47" spans="1:9" x14ac:dyDescent="0.35">
      <c r="A47" t="s">
        <v>77</v>
      </c>
      <c r="B47">
        <v>125365</v>
      </c>
      <c r="C47">
        <v>118099</v>
      </c>
      <c r="D47">
        <v>109017</v>
      </c>
      <c r="E47">
        <v>105095</v>
      </c>
      <c r="F47">
        <v>100718</v>
      </c>
      <c r="G47">
        <v>100678</v>
      </c>
      <c r="H47">
        <v>99545</v>
      </c>
      <c r="I47">
        <v>101698</v>
      </c>
    </row>
    <row r="48" spans="1:9" x14ac:dyDescent="0.35">
      <c r="A48" t="s">
        <v>78</v>
      </c>
      <c r="B48">
        <v>131261</v>
      </c>
      <c r="C48">
        <v>124925</v>
      </c>
      <c r="D48">
        <v>117813</v>
      </c>
      <c r="E48">
        <v>108965</v>
      </c>
      <c r="F48">
        <v>105256</v>
      </c>
      <c r="G48">
        <v>101006</v>
      </c>
      <c r="H48">
        <v>100996</v>
      </c>
      <c r="I48">
        <v>99964</v>
      </c>
    </row>
    <row r="49" spans="1:9" x14ac:dyDescent="0.35">
      <c r="A49" t="s">
        <v>79</v>
      </c>
      <c r="B49">
        <v>134636</v>
      </c>
      <c r="C49">
        <v>130799</v>
      </c>
      <c r="D49">
        <v>124804</v>
      </c>
      <c r="E49">
        <v>117802</v>
      </c>
      <c r="F49">
        <v>109025</v>
      </c>
      <c r="G49">
        <v>105513</v>
      </c>
      <c r="H49">
        <v>101216</v>
      </c>
      <c r="I49">
        <v>101409</v>
      </c>
    </row>
    <row r="50" spans="1:9" x14ac:dyDescent="0.35">
      <c r="A50" t="s">
        <v>80</v>
      </c>
      <c r="B50">
        <v>129064</v>
      </c>
      <c r="C50">
        <v>134322</v>
      </c>
      <c r="D50">
        <v>130567</v>
      </c>
      <c r="E50">
        <v>124640</v>
      </c>
      <c r="F50">
        <v>117940</v>
      </c>
      <c r="G50">
        <v>109175</v>
      </c>
      <c r="H50">
        <v>105674</v>
      </c>
      <c r="I50">
        <v>101479</v>
      </c>
    </row>
    <row r="51" spans="1:9" x14ac:dyDescent="0.35">
      <c r="A51" t="s">
        <v>81</v>
      </c>
      <c r="B51">
        <v>128162</v>
      </c>
      <c r="C51">
        <v>128685</v>
      </c>
      <c r="D51">
        <v>133990</v>
      </c>
      <c r="E51">
        <v>130316</v>
      </c>
      <c r="F51">
        <v>124679</v>
      </c>
      <c r="G51">
        <v>118017</v>
      </c>
      <c r="H51">
        <v>109292</v>
      </c>
      <c r="I51">
        <v>105910</v>
      </c>
    </row>
    <row r="52" spans="1:9" x14ac:dyDescent="0.35">
      <c r="A52" t="s">
        <v>82</v>
      </c>
      <c r="B52">
        <v>129258</v>
      </c>
      <c r="C52">
        <v>127853</v>
      </c>
      <c r="D52">
        <v>128325</v>
      </c>
      <c r="E52">
        <v>133718</v>
      </c>
      <c r="F52">
        <v>130208</v>
      </c>
      <c r="G52">
        <v>124681</v>
      </c>
      <c r="H52">
        <v>118136</v>
      </c>
      <c r="I52">
        <v>109548</v>
      </c>
    </row>
    <row r="53" spans="1:9" x14ac:dyDescent="0.35">
      <c r="A53" t="s">
        <v>83</v>
      </c>
      <c r="B53">
        <v>131562</v>
      </c>
      <c r="C53">
        <v>128808</v>
      </c>
      <c r="D53">
        <v>127537</v>
      </c>
      <c r="E53">
        <v>127958</v>
      </c>
      <c r="F53">
        <v>133565</v>
      </c>
      <c r="G53">
        <v>130245</v>
      </c>
      <c r="H53">
        <v>124791</v>
      </c>
      <c r="I53">
        <v>118352</v>
      </c>
    </row>
    <row r="54" spans="1:9" x14ac:dyDescent="0.35">
      <c r="A54" t="s">
        <v>84</v>
      </c>
      <c r="B54">
        <v>133800</v>
      </c>
      <c r="C54">
        <v>131137</v>
      </c>
      <c r="D54">
        <v>128479</v>
      </c>
      <c r="E54">
        <v>127215</v>
      </c>
      <c r="F54">
        <v>127834</v>
      </c>
      <c r="G54">
        <v>133554</v>
      </c>
      <c r="H54">
        <v>130170</v>
      </c>
      <c r="I54">
        <v>124918</v>
      </c>
    </row>
    <row r="55" spans="1:9" x14ac:dyDescent="0.35">
      <c r="A55" t="s">
        <v>85</v>
      </c>
      <c r="B55">
        <v>131623</v>
      </c>
      <c r="C55">
        <v>133360</v>
      </c>
      <c r="D55">
        <v>130798</v>
      </c>
      <c r="E55">
        <v>128025</v>
      </c>
      <c r="F55">
        <v>127011</v>
      </c>
      <c r="G55">
        <v>127825</v>
      </c>
      <c r="H55">
        <v>133439</v>
      </c>
      <c r="I55">
        <v>130255</v>
      </c>
    </row>
    <row r="56" spans="1:9" x14ac:dyDescent="0.35">
      <c r="A56" t="s">
        <v>86</v>
      </c>
      <c r="B56">
        <v>128728</v>
      </c>
      <c r="C56">
        <v>131072</v>
      </c>
      <c r="D56">
        <v>132926</v>
      </c>
      <c r="E56">
        <v>130402</v>
      </c>
      <c r="F56">
        <v>127731</v>
      </c>
      <c r="G56">
        <v>126958</v>
      </c>
      <c r="H56">
        <v>127652</v>
      </c>
      <c r="I56">
        <v>133467</v>
      </c>
    </row>
    <row r="57" spans="1:9" x14ac:dyDescent="0.35">
      <c r="A57" t="s">
        <v>87</v>
      </c>
      <c r="B57">
        <v>127390</v>
      </c>
      <c r="C57">
        <v>128243</v>
      </c>
      <c r="D57">
        <v>130522</v>
      </c>
      <c r="E57">
        <v>132572</v>
      </c>
      <c r="F57">
        <v>129999</v>
      </c>
      <c r="G57">
        <v>127537</v>
      </c>
      <c r="H57">
        <v>126801</v>
      </c>
      <c r="I57">
        <v>127729</v>
      </c>
    </row>
    <row r="58" spans="1:9" x14ac:dyDescent="0.35">
      <c r="A58" t="s">
        <v>88</v>
      </c>
      <c r="B58">
        <v>124228</v>
      </c>
      <c r="C58">
        <v>126805</v>
      </c>
      <c r="D58">
        <v>127708</v>
      </c>
      <c r="E58">
        <v>130119</v>
      </c>
      <c r="F58">
        <v>132171</v>
      </c>
      <c r="G58">
        <v>129765</v>
      </c>
      <c r="H58">
        <v>127371</v>
      </c>
      <c r="I58">
        <v>126713</v>
      </c>
    </row>
    <row r="59" spans="1:9" x14ac:dyDescent="0.35">
      <c r="A59" t="s">
        <v>89</v>
      </c>
      <c r="B59">
        <v>122834</v>
      </c>
      <c r="C59">
        <v>123630</v>
      </c>
      <c r="D59">
        <v>126236</v>
      </c>
      <c r="E59">
        <v>127207</v>
      </c>
      <c r="F59">
        <v>129718</v>
      </c>
      <c r="G59">
        <v>131843</v>
      </c>
      <c r="H59">
        <v>129522</v>
      </c>
      <c r="I59">
        <v>127228</v>
      </c>
    </row>
    <row r="60" spans="1:9" x14ac:dyDescent="0.35">
      <c r="A60" t="s">
        <v>90</v>
      </c>
      <c r="B60">
        <v>119535</v>
      </c>
      <c r="C60">
        <v>122331</v>
      </c>
      <c r="D60">
        <v>123027</v>
      </c>
      <c r="E60">
        <v>125787</v>
      </c>
      <c r="F60">
        <v>126695</v>
      </c>
      <c r="G60">
        <v>129462</v>
      </c>
      <c r="H60">
        <v>131478</v>
      </c>
      <c r="I60">
        <v>129271</v>
      </c>
    </row>
    <row r="61" spans="1:9" x14ac:dyDescent="0.35">
      <c r="A61" t="s">
        <v>91</v>
      </c>
      <c r="B61">
        <v>116756</v>
      </c>
      <c r="C61">
        <v>118868</v>
      </c>
      <c r="D61">
        <v>121705</v>
      </c>
      <c r="E61">
        <v>122399</v>
      </c>
      <c r="F61">
        <v>125261</v>
      </c>
      <c r="G61">
        <v>126298</v>
      </c>
      <c r="H61">
        <v>129051</v>
      </c>
      <c r="I61">
        <v>131046</v>
      </c>
    </row>
    <row r="62" spans="1:9" x14ac:dyDescent="0.35">
      <c r="A62" t="s">
        <v>92</v>
      </c>
      <c r="B62">
        <v>115097</v>
      </c>
      <c r="C62">
        <v>116095</v>
      </c>
      <c r="D62">
        <v>118220</v>
      </c>
      <c r="E62">
        <v>121097</v>
      </c>
      <c r="F62">
        <v>121886</v>
      </c>
      <c r="G62">
        <v>124873</v>
      </c>
      <c r="H62">
        <v>125816</v>
      </c>
      <c r="I62">
        <v>128690</v>
      </c>
    </row>
    <row r="63" spans="1:9" x14ac:dyDescent="0.35">
      <c r="A63" t="s">
        <v>93</v>
      </c>
      <c r="B63">
        <v>111433</v>
      </c>
      <c r="C63">
        <v>114411</v>
      </c>
      <c r="D63">
        <v>115440</v>
      </c>
      <c r="E63">
        <v>117653</v>
      </c>
      <c r="F63">
        <v>120499</v>
      </c>
      <c r="G63">
        <v>121311</v>
      </c>
      <c r="H63">
        <v>124384</v>
      </c>
      <c r="I63">
        <v>125429</v>
      </c>
    </row>
    <row r="64" spans="1:9" x14ac:dyDescent="0.35">
      <c r="A64" t="s">
        <v>94</v>
      </c>
      <c r="B64">
        <v>110310</v>
      </c>
      <c r="C64">
        <v>110650</v>
      </c>
      <c r="D64">
        <v>113652</v>
      </c>
      <c r="E64">
        <v>114782</v>
      </c>
      <c r="F64">
        <v>117111</v>
      </c>
      <c r="G64">
        <v>119893</v>
      </c>
      <c r="H64">
        <v>120807</v>
      </c>
      <c r="I64">
        <v>123795</v>
      </c>
    </row>
    <row r="65" spans="1:9" x14ac:dyDescent="0.35">
      <c r="A65" t="s">
        <v>95</v>
      </c>
      <c r="B65">
        <v>108374</v>
      </c>
      <c r="C65">
        <v>109542</v>
      </c>
      <c r="D65">
        <v>109876</v>
      </c>
      <c r="E65">
        <v>112953</v>
      </c>
      <c r="F65">
        <v>114108</v>
      </c>
      <c r="G65">
        <v>116575</v>
      </c>
      <c r="H65">
        <v>119283</v>
      </c>
      <c r="I65">
        <v>120078</v>
      </c>
    </row>
    <row r="66" spans="1:9" x14ac:dyDescent="0.35">
      <c r="A66" t="s">
        <v>96</v>
      </c>
      <c r="B66">
        <v>108482</v>
      </c>
      <c r="C66">
        <v>107573</v>
      </c>
      <c r="D66">
        <v>108710</v>
      </c>
      <c r="E66">
        <v>109146</v>
      </c>
      <c r="F66">
        <v>112131</v>
      </c>
      <c r="G66">
        <v>113418</v>
      </c>
      <c r="H66">
        <v>115840</v>
      </c>
      <c r="I66">
        <v>118609</v>
      </c>
    </row>
    <row r="67" spans="1:9" x14ac:dyDescent="0.35">
      <c r="A67" t="s">
        <v>97</v>
      </c>
      <c r="B67">
        <v>104613</v>
      </c>
      <c r="C67">
        <v>107642</v>
      </c>
      <c r="D67">
        <v>106712</v>
      </c>
      <c r="E67">
        <v>107846</v>
      </c>
      <c r="F67">
        <v>108299</v>
      </c>
      <c r="G67">
        <v>111395</v>
      </c>
      <c r="H67">
        <v>112657</v>
      </c>
      <c r="I67">
        <v>115023</v>
      </c>
    </row>
    <row r="68" spans="1:9" x14ac:dyDescent="0.35">
      <c r="A68" t="s">
        <v>98</v>
      </c>
      <c r="B68">
        <v>104685</v>
      </c>
      <c r="C68">
        <v>103739</v>
      </c>
      <c r="D68">
        <v>106729</v>
      </c>
      <c r="E68">
        <v>105798</v>
      </c>
      <c r="F68">
        <v>106954</v>
      </c>
      <c r="G68">
        <v>107459</v>
      </c>
      <c r="H68">
        <v>110482</v>
      </c>
      <c r="I68">
        <v>111853</v>
      </c>
    </row>
    <row r="69" spans="1:9" x14ac:dyDescent="0.35">
      <c r="A69" t="s">
        <v>99</v>
      </c>
      <c r="B69">
        <v>105767</v>
      </c>
      <c r="C69">
        <v>103659</v>
      </c>
      <c r="D69">
        <v>102818</v>
      </c>
      <c r="E69">
        <v>105751</v>
      </c>
      <c r="F69">
        <v>104855</v>
      </c>
      <c r="G69">
        <v>106022</v>
      </c>
      <c r="H69">
        <v>106593</v>
      </c>
      <c r="I69">
        <v>109561</v>
      </c>
    </row>
    <row r="70" spans="1:9" x14ac:dyDescent="0.35">
      <c r="A70" t="s">
        <v>100</v>
      </c>
      <c r="B70">
        <v>108475</v>
      </c>
      <c r="C70">
        <v>104605</v>
      </c>
      <c r="D70">
        <v>102636</v>
      </c>
      <c r="E70">
        <v>101844</v>
      </c>
      <c r="F70">
        <v>104721</v>
      </c>
      <c r="G70">
        <v>103897</v>
      </c>
      <c r="H70">
        <v>105018</v>
      </c>
      <c r="I70">
        <v>105576</v>
      </c>
    </row>
    <row r="71" spans="1:9" x14ac:dyDescent="0.35">
      <c r="A71" t="s">
        <v>101</v>
      </c>
      <c r="B71">
        <v>112789</v>
      </c>
      <c r="C71">
        <v>107231</v>
      </c>
      <c r="D71">
        <v>103451</v>
      </c>
      <c r="E71">
        <v>101587</v>
      </c>
      <c r="F71">
        <v>100786</v>
      </c>
      <c r="G71">
        <v>103593</v>
      </c>
      <c r="H71">
        <v>102790</v>
      </c>
      <c r="I71">
        <v>103986</v>
      </c>
    </row>
    <row r="72" spans="1:9" x14ac:dyDescent="0.35">
      <c r="A72" t="s">
        <v>102</v>
      </c>
      <c r="B72">
        <v>115864</v>
      </c>
      <c r="C72">
        <v>111268</v>
      </c>
      <c r="D72">
        <v>105864</v>
      </c>
      <c r="E72">
        <v>102156</v>
      </c>
      <c r="F72">
        <v>100254</v>
      </c>
      <c r="G72">
        <v>99562</v>
      </c>
      <c r="H72">
        <v>102450</v>
      </c>
      <c r="I72">
        <v>101712</v>
      </c>
    </row>
    <row r="73" spans="1:9" x14ac:dyDescent="0.35">
      <c r="A73" t="s">
        <v>103</v>
      </c>
      <c r="B73">
        <v>81810</v>
      </c>
      <c r="C73">
        <v>114195</v>
      </c>
      <c r="D73">
        <v>109724</v>
      </c>
      <c r="E73">
        <v>104450</v>
      </c>
      <c r="F73">
        <v>100733</v>
      </c>
      <c r="G73">
        <v>98905</v>
      </c>
      <c r="H73">
        <v>98253</v>
      </c>
      <c r="I73">
        <v>101055</v>
      </c>
    </row>
    <row r="74" spans="1:9" x14ac:dyDescent="0.35">
      <c r="A74" t="s">
        <v>104</v>
      </c>
      <c r="B74">
        <v>84379</v>
      </c>
      <c r="C74">
        <v>80549</v>
      </c>
      <c r="D74">
        <v>112462</v>
      </c>
      <c r="E74">
        <v>108141</v>
      </c>
      <c r="F74">
        <v>102945</v>
      </c>
      <c r="G74">
        <v>99271</v>
      </c>
      <c r="H74">
        <v>97592</v>
      </c>
      <c r="I74">
        <v>96863</v>
      </c>
    </row>
    <row r="75" spans="1:9" x14ac:dyDescent="0.35">
      <c r="A75" t="s">
        <v>105</v>
      </c>
      <c r="B75">
        <v>79088</v>
      </c>
      <c r="C75">
        <v>82945</v>
      </c>
      <c r="D75">
        <v>79192</v>
      </c>
      <c r="E75">
        <v>110680</v>
      </c>
      <c r="F75">
        <v>106461</v>
      </c>
      <c r="G75">
        <v>101346</v>
      </c>
      <c r="H75">
        <v>97833</v>
      </c>
      <c r="I75">
        <v>96136</v>
      </c>
    </row>
    <row r="76" spans="1:9" x14ac:dyDescent="0.35">
      <c r="A76" t="s">
        <v>106</v>
      </c>
      <c r="B76">
        <v>71848</v>
      </c>
      <c r="C76">
        <v>77634</v>
      </c>
      <c r="D76">
        <v>81446</v>
      </c>
      <c r="E76">
        <v>77782</v>
      </c>
      <c r="F76">
        <v>108834</v>
      </c>
      <c r="G76">
        <v>104672</v>
      </c>
      <c r="H76">
        <v>99747</v>
      </c>
      <c r="I76">
        <v>96240</v>
      </c>
    </row>
    <row r="77" spans="1:9" x14ac:dyDescent="0.35">
      <c r="A77" t="s">
        <v>107</v>
      </c>
      <c r="B77">
        <v>67092</v>
      </c>
      <c r="C77">
        <v>70353</v>
      </c>
      <c r="D77">
        <v>76102</v>
      </c>
      <c r="E77">
        <v>79867</v>
      </c>
      <c r="F77">
        <v>76251</v>
      </c>
      <c r="G77">
        <v>106899</v>
      </c>
      <c r="H77">
        <v>102841</v>
      </c>
      <c r="I77">
        <v>98005</v>
      </c>
    </row>
    <row r="78" spans="1:9" x14ac:dyDescent="0.35">
      <c r="A78" t="s">
        <v>108</v>
      </c>
      <c r="B78">
        <v>67066</v>
      </c>
      <c r="C78">
        <v>65649</v>
      </c>
      <c r="D78">
        <v>68798</v>
      </c>
      <c r="E78">
        <v>74569</v>
      </c>
      <c r="F78">
        <v>78123</v>
      </c>
      <c r="G78">
        <v>74626</v>
      </c>
      <c r="H78">
        <v>104838</v>
      </c>
      <c r="I78">
        <v>100939</v>
      </c>
    </row>
    <row r="79" spans="1:9" x14ac:dyDescent="0.35">
      <c r="A79" t="s">
        <v>109</v>
      </c>
      <c r="B79">
        <v>62543</v>
      </c>
      <c r="C79">
        <v>65490</v>
      </c>
      <c r="D79">
        <v>64114</v>
      </c>
      <c r="E79">
        <v>67255</v>
      </c>
      <c r="F79">
        <v>72862</v>
      </c>
      <c r="G79">
        <v>76408</v>
      </c>
      <c r="H79">
        <v>72987</v>
      </c>
      <c r="I79">
        <v>102579</v>
      </c>
    </row>
    <row r="80" spans="1:9" x14ac:dyDescent="0.35">
      <c r="A80" t="s">
        <v>110</v>
      </c>
      <c r="B80">
        <v>59566</v>
      </c>
      <c r="C80">
        <v>60877</v>
      </c>
      <c r="D80">
        <v>63789</v>
      </c>
      <c r="E80">
        <v>62558</v>
      </c>
      <c r="F80">
        <v>65632</v>
      </c>
      <c r="G80">
        <v>71077</v>
      </c>
      <c r="H80">
        <v>74613</v>
      </c>
      <c r="I80">
        <v>71239</v>
      </c>
    </row>
    <row r="81" spans="1:9" x14ac:dyDescent="0.35">
      <c r="A81" t="s">
        <v>111</v>
      </c>
      <c r="B81">
        <v>53848</v>
      </c>
      <c r="C81">
        <v>57838</v>
      </c>
      <c r="D81">
        <v>59021</v>
      </c>
      <c r="E81">
        <v>62026</v>
      </c>
      <c r="F81">
        <v>60778</v>
      </c>
      <c r="G81">
        <v>63855</v>
      </c>
      <c r="H81">
        <v>69207</v>
      </c>
      <c r="I81">
        <v>72654</v>
      </c>
    </row>
    <row r="82" spans="1:9" x14ac:dyDescent="0.35">
      <c r="A82" t="s">
        <v>112</v>
      </c>
      <c r="B82">
        <v>51481</v>
      </c>
      <c r="C82">
        <v>52097</v>
      </c>
      <c r="D82">
        <v>56032</v>
      </c>
      <c r="E82">
        <v>57272</v>
      </c>
      <c r="F82">
        <v>60036</v>
      </c>
      <c r="G82">
        <v>58946</v>
      </c>
      <c r="H82">
        <v>61984</v>
      </c>
      <c r="I82">
        <v>67222</v>
      </c>
    </row>
    <row r="83" spans="1:9" x14ac:dyDescent="0.35">
      <c r="A83" t="s">
        <v>113</v>
      </c>
      <c r="B83">
        <v>47841</v>
      </c>
      <c r="C83">
        <v>49610</v>
      </c>
      <c r="D83">
        <v>50254</v>
      </c>
      <c r="E83">
        <v>54156</v>
      </c>
      <c r="F83">
        <v>55293</v>
      </c>
      <c r="G83">
        <v>58013</v>
      </c>
      <c r="H83">
        <v>57047</v>
      </c>
      <c r="I83">
        <v>60011</v>
      </c>
    </row>
    <row r="84" spans="1:9" x14ac:dyDescent="0.35">
      <c r="A84" t="s">
        <v>114</v>
      </c>
      <c r="B84">
        <v>44758</v>
      </c>
      <c r="C84">
        <v>45900</v>
      </c>
      <c r="D84">
        <v>47653</v>
      </c>
      <c r="E84">
        <v>48338</v>
      </c>
      <c r="F84">
        <v>52191</v>
      </c>
      <c r="G84">
        <v>53238</v>
      </c>
      <c r="H84">
        <v>55954</v>
      </c>
      <c r="I84">
        <v>54990</v>
      </c>
    </row>
    <row r="85" spans="1:9" x14ac:dyDescent="0.35">
      <c r="A85" t="s">
        <v>115</v>
      </c>
      <c r="B85">
        <v>41205</v>
      </c>
      <c r="C85">
        <v>42634</v>
      </c>
      <c r="D85">
        <v>43860</v>
      </c>
      <c r="E85">
        <v>45662</v>
      </c>
      <c r="F85">
        <v>46236</v>
      </c>
      <c r="G85">
        <v>50016</v>
      </c>
      <c r="H85">
        <v>51169</v>
      </c>
      <c r="I85">
        <v>53804</v>
      </c>
    </row>
    <row r="86" spans="1:9" x14ac:dyDescent="0.35">
      <c r="A86" t="s">
        <v>116</v>
      </c>
      <c r="B86">
        <v>39222</v>
      </c>
      <c r="C86">
        <v>38995</v>
      </c>
      <c r="D86">
        <v>40509</v>
      </c>
      <c r="E86">
        <v>41743</v>
      </c>
      <c r="F86">
        <v>43415</v>
      </c>
      <c r="G86">
        <v>44062</v>
      </c>
      <c r="H86">
        <v>47748</v>
      </c>
      <c r="I86">
        <v>48893</v>
      </c>
    </row>
    <row r="87" spans="1:9" x14ac:dyDescent="0.35">
      <c r="A87" t="s">
        <v>117</v>
      </c>
      <c r="B87">
        <v>35725</v>
      </c>
      <c r="C87">
        <v>36876</v>
      </c>
      <c r="D87">
        <v>36752</v>
      </c>
      <c r="E87">
        <v>38266</v>
      </c>
      <c r="F87">
        <v>39477</v>
      </c>
      <c r="G87">
        <v>41081</v>
      </c>
      <c r="H87">
        <v>41706</v>
      </c>
      <c r="I87">
        <v>45279</v>
      </c>
    </row>
    <row r="88" spans="1:9" x14ac:dyDescent="0.35">
      <c r="A88" t="s">
        <v>118</v>
      </c>
      <c r="B88">
        <v>32844</v>
      </c>
      <c r="C88">
        <v>33419</v>
      </c>
      <c r="D88">
        <v>34491</v>
      </c>
      <c r="E88">
        <v>34516</v>
      </c>
      <c r="F88">
        <v>35838</v>
      </c>
      <c r="G88">
        <v>37084</v>
      </c>
      <c r="H88">
        <v>38599</v>
      </c>
      <c r="I88">
        <v>39418</v>
      </c>
    </row>
    <row r="89" spans="1:9" x14ac:dyDescent="0.35">
      <c r="A89" t="s">
        <v>119</v>
      </c>
      <c r="B89">
        <v>28459</v>
      </c>
      <c r="C89">
        <v>30275</v>
      </c>
      <c r="D89">
        <v>30961</v>
      </c>
      <c r="E89">
        <v>32091</v>
      </c>
      <c r="F89">
        <v>32104</v>
      </c>
      <c r="G89">
        <v>33402</v>
      </c>
      <c r="H89">
        <v>34630</v>
      </c>
      <c r="I89">
        <v>36003</v>
      </c>
    </row>
    <row r="90" spans="1:9" x14ac:dyDescent="0.35">
      <c r="A90" t="s">
        <v>120</v>
      </c>
      <c r="B90">
        <v>25437</v>
      </c>
      <c r="C90">
        <v>26114</v>
      </c>
      <c r="D90">
        <v>27819</v>
      </c>
      <c r="E90">
        <v>28598</v>
      </c>
      <c r="F90">
        <v>29567</v>
      </c>
      <c r="G90">
        <v>29496</v>
      </c>
      <c r="H90">
        <v>30930</v>
      </c>
      <c r="I90">
        <v>32090</v>
      </c>
    </row>
    <row r="91" spans="1:9" x14ac:dyDescent="0.35">
      <c r="A91" t="s">
        <v>121</v>
      </c>
      <c r="B91">
        <v>21956</v>
      </c>
      <c r="C91">
        <v>23011</v>
      </c>
      <c r="D91">
        <v>23739</v>
      </c>
      <c r="E91">
        <v>25430</v>
      </c>
      <c r="F91">
        <v>26060</v>
      </c>
      <c r="G91">
        <v>26988</v>
      </c>
      <c r="H91">
        <v>26960</v>
      </c>
      <c r="I91">
        <v>28364</v>
      </c>
    </row>
    <row r="92" spans="1:9" x14ac:dyDescent="0.35">
      <c r="A92" t="s">
        <v>122</v>
      </c>
      <c r="B92">
        <v>19112</v>
      </c>
      <c r="C92">
        <v>19570</v>
      </c>
      <c r="D92">
        <v>20673</v>
      </c>
      <c r="E92">
        <v>21389</v>
      </c>
      <c r="F92">
        <v>22896</v>
      </c>
      <c r="G92">
        <v>23437</v>
      </c>
      <c r="H92">
        <v>24309</v>
      </c>
      <c r="I92">
        <v>24436</v>
      </c>
    </row>
    <row r="93" spans="1:9" x14ac:dyDescent="0.35">
      <c r="A93" t="s">
        <v>123</v>
      </c>
      <c r="B93">
        <v>16213</v>
      </c>
      <c r="C93">
        <v>16932</v>
      </c>
      <c r="D93">
        <v>17331</v>
      </c>
      <c r="E93">
        <v>18356</v>
      </c>
      <c r="F93">
        <v>18874</v>
      </c>
      <c r="G93">
        <v>20291</v>
      </c>
      <c r="H93">
        <v>20827</v>
      </c>
      <c r="I93">
        <v>21614</v>
      </c>
    </row>
    <row r="94" spans="1:9" x14ac:dyDescent="0.35">
      <c r="A94" t="s">
        <v>124</v>
      </c>
      <c r="B94">
        <v>13490</v>
      </c>
      <c r="C94">
        <v>14060</v>
      </c>
      <c r="D94">
        <v>14778</v>
      </c>
      <c r="E94">
        <v>15262</v>
      </c>
      <c r="F94">
        <v>16041</v>
      </c>
      <c r="G94">
        <v>16480</v>
      </c>
      <c r="H94">
        <v>17794</v>
      </c>
      <c r="I94">
        <v>18279</v>
      </c>
    </row>
    <row r="95" spans="1:9" x14ac:dyDescent="0.35">
      <c r="A95" t="s">
        <v>125</v>
      </c>
      <c r="B95">
        <v>11608</v>
      </c>
      <c r="C95">
        <v>11588</v>
      </c>
      <c r="D95">
        <v>11978</v>
      </c>
      <c r="E95">
        <v>12746</v>
      </c>
      <c r="F95">
        <v>13125</v>
      </c>
      <c r="G95">
        <v>13794</v>
      </c>
      <c r="H95">
        <v>14185</v>
      </c>
      <c r="I95">
        <v>15270</v>
      </c>
    </row>
    <row r="96" spans="1:9" x14ac:dyDescent="0.35">
      <c r="A96" t="s">
        <v>126</v>
      </c>
      <c r="B96">
        <v>9103</v>
      </c>
      <c r="C96">
        <v>9809</v>
      </c>
      <c r="D96">
        <v>9761</v>
      </c>
      <c r="E96">
        <v>10187</v>
      </c>
      <c r="F96">
        <v>10812</v>
      </c>
      <c r="G96">
        <v>11082</v>
      </c>
      <c r="H96">
        <v>11660</v>
      </c>
      <c r="I96">
        <v>11959</v>
      </c>
    </row>
    <row r="97" spans="1:9" x14ac:dyDescent="0.35">
      <c r="A97" t="s">
        <v>127</v>
      </c>
      <c r="B97">
        <v>7379</v>
      </c>
      <c r="C97">
        <v>7449</v>
      </c>
      <c r="D97">
        <v>8161</v>
      </c>
      <c r="E97">
        <v>8135</v>
      </c>
      <c r="F97">
        <v>8426</v>
      </c>
      <c r="G97">
        <v>8970</v>
      </c>
      <c r="H97">
        <v>9165</v>
      </c>
      <c r="I97">
        <v>9545</v>
      </c>
    </row>
    <row r="98" spans="1:9" x14ac:dyDescent="0.35">
      <c r="A98" t="s">
        <v>128</v>
      </c>
      <c r="B98">
        <v>5732</v>
      </c>
      <c r="C98">
        <v>5880</v>
      </c>
      <c r="D98">
        <v>5995</v>
      </c>
      <c r="E98">
        <v>6697</v>
      </c>
      <c r="F98">
        <v>6515</v>
      </c>
      <c r="G98">
        <v>6760</v>
      </c>
      <c r="H98">
        <v>7275</v>
      </c>
      <c r="I98">
        <v>7374</v>
      </c>
    </row>
    <row r="99" spans="1:9" x14ac:dyDescent="0.35">
      <c r="A99" t="s">
        <v>129</v>
      </c>
      <c r="B99">
        <v>3539</v>
      </c>
      <c r="C99">
        <v>4506</v>
      </c>
      <c r="D99">
        <v>4572</v>
      </c>
      <c r="E99">
        <v>4753</v>
      </c>
      <c r="F99">
        <v>5300</v>
      </c>
      <c r="G99">
        <v>5122</v>
      </c>
      <c r="H99">
        <v>5368</v>
      </c>
      <c r="I99">
        <v>5724</v>
      </c>
    </row>
    <row r="100" spans="1:9" x14ac:dyDescent="0.35">
      <c r="A100" t="s">
        <v>130</v>
      </c>
      <c r="B100">
        <v>2463</v>
      </c>
      <c r="C100">
        <v>2707</v>
      </c>
      <c r="D100">
        <v>3443</v>
      </c>
      <c r="E100">
        <v>3499</v>
      </c>
      <c r="F100">
        <v>3549</v>
      </c>
      <c r="G100">
        <v>4088</v>
      </c>
      <c r="H100">
        <v>3935</v>
      </c>
      <c r="I100">
        <v>4129</v>
      </c>
    </row>
    <row r="101" spans="1:9" x14ac:dyDescent="0.35">
      <c r="A101" t="s">
        <v>131</v>
      </c>
      <c r="B101">
        <v>1799</v>
      </c>
      <c r="C101">
        <v>1801</v>
      </c>
      <c r="D101">
        <v>2005</v>
      </c>
      <c r="E101">
        <v>2594</v>
      </c>
      <c r="F101">
        <v>2586</v>
      </c>
      <c r="G101">
        <v>2657</v>
      </c>
      <c r="H101">
        <v>3031</v>
      </c>
      <c r="I101">
        <v>2901</v>
      </c>
    </row>
    <row r="102" spans="1:9" x14ac:dyDescent="0.35">
      <c r="A102" t="s">
        <v>132</v>
      </c>
      <c r="B102">
        <v>1233</v>
      </c>
      <c r="C102">
        <v>1267</v>
      </c>
      <c r="D102">
        <v>1298</v>
      </c>
      <c r="E102">
        <v>1496</v>
      </c>
      <c r="F102">
        <v>1873</v>
      </c>
      <c r="G102">
        <v>1834</v>
      </c>
      <c r="H102">
        <v>1939</v>
      </c>
      <c r="I102">
        <v>2166</v>
      </c>
    </row>
    <row r="103" spans="1:9" x14ac:dyDescent="0.35">
      <c r="A103" t="s">
        <v>133</v>
      </c>
      <c r="B103">
        <v>769</v>
      </c>
      <c r="C103">
        <v>849</v>
      </c>
      <c r="D103">
        <v>892</v>
      </c>
      <c r="E103">
        <v>912</v>
      </c>
      <c r="F103">
        <v>1049</v>
      </c>
      <c r="G103">
        <v>1292</v>
      </c>
      <c r="H103">
        <v>1254</v>
      </c>
      <c r="I103">
        <v>1333</v>
      </c>
    </row>
    <row r="104" spans="1:9" x14ac:dyDescent="0.35">
      <c r="A104" t="s">
        <v>134</v>
      </c>
      <c r="B104">
        <v>582</v>
      </c>
      <c r="C104">
        <v>535</v>
      </c>
      <c r="D104">
        <v>564</v>
      </c>
      <c r="E104">
        <v>616</v>
      </c>
      <c r="F104">
        <v>627</v>
      </c>
      <c r="G104">
        <v>734</v>
      </c>
      <c r="H104">
        <v>858</v>
      </c>
      <c r="I104">
        <v>857</v>
      </c>
    </row>
    <row r="105" spans="1:9" x14ac:dyDescent="0.35">
      <c r="A105" t="s">
        <v>135</v>
      </c>
      <c r="B105">
        <v>360</v>
      </c>
      <c r="C105">
        <v>360</v>
      </c>
      <c r="D105">
        <v>340</v>
      </c>
      <c r="E105">
        <v>368</v>
      </c>
      <c r="F105">
        <v>397</v>
      </c>
      <c r="G105">
        <v>422</v>
      </c>
      <c r="H105">
        <v>474</v>
      </c>
      <c r="I105">
        <v>565</v>
      </c>
    </row>
    <row r="106" spans="1:9" x14ac:dyDescent="0.35">
      <c r="A106" t="s">
        <v>136</v>
      </c>
      <c r="B106">
        <v>432</v>
      </c>
      <c r="C106">
        <v>494</v>
      </c>
      <c r="D106">
        <v>507</v>
      </c>
      <c r="E106">
        <v>513</v>
      </c>
      <c r="F106">
        <v>511</v>
      </c>
      <c r="G106">
        <v>565</v>
      </c>
      <c r="H106">
        <v>574</v>
      </c>
      <c r="I106">
        <v>662</v>
      </c>
    </row>
    <row r="107" spans="1:9" x14ac:dyDescent="0.35">
      <c r="A107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D100-9C7B-433B-AE1A-8ED389BDE0DB}">
  <dimension ref="A1:S22"/>
  <sheetViews>
    <sheetView workbookViewId="0">
      <selection activeCell="C20" sqref="C20"/>
    </sheetView>
  </sheetViews>
  <sheetFormatPr defaultRowHeight="14.15" x14ac:dyDescent="0.35"/>
  <cols>
    <col min="1" max="1" width="15.5703125" bestFit="1" customWidth="1"/>
    <col min="2" max="2" width="15.5703125" customWidth="1"/>
    <col min="3" max="3" width="9.85546875" bestFit="1" customWidth="1"/>
    <col min="4" max="4" width="9.78515625" bestFit="1" customWidth="1"/>
    <col min="5" max="6" width="9.2109375" bestFit="1" customWidth="1"/>
    <col min="7" max="8" width="9.78515625" bestFit="1" customWidth="1"/>
    <col min="9" max="10" width="9.2109375" bestFit="1" customWidth="1"/>
    <col min="11" max="14" width="9.78515625" bestFit="1" customWidth="1"/>
    <col min="15" max="16" width="9.2109375" bestFit="1" customWidth="1"/>
    <col min="17" max="19" width="9.78515625" bestFit="1" customWidth="1"/>
  </cols>
  <sheetData>
    <row r="1" spans="1:19" x14ac:dyDescent="0.35">
      <c r="A1" t="s">
        <v>28</v>
      </c>
      <c r="B1" s="29" t="s">
        <v>150</v>
      </c>
      <c r="C1" s="29"/>
      <c r="D1" s="29"/>
      <c r="E1" s="29"/>
      <c r="F1" s="29"/>
      <c r="G1" s="29"/>
      <c r="H1" s="28" t="s">
        <v>22</v>
      </c>
      <c r="I1" s="28"/>
      <c r="J1" s="28"/>
      <c r="K1" s="28"/>
      <c r="L1" s="28"/>
      <c r="M1" s="28"/>
      <c r="N1" s="30" t="s">
        <v>23</v>
      </c>
      <c r="O1" s="30"/>
      <c r="P1" s="30"/>
      <c r="Q1" s="30"/>
      <c r="R1" s="30"/>
      <c r="S1" s="30"/>
    </row>
    <row r="2" spans="1:19" x14ac:dyDescent="0.35">
      <c r="B2" s="3" t="s">
        <v>21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21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21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</row>
    <row r="3" spans="1:19" x14ac:dyDescent="0.35">
      <c r="A3">
        <v>2012</v>
      </c>
      <c r="B3">
        <f>SUM(C3:G3)</f>
        <v>14432698</v>
      </c>
      <c r="C3">
        <f>I3+O3</f>
        <v>1189120</v>
      </c>
      <c r="D3">
        <f>J3+P3</f>
        <v>1457521</v>
      </c>
      <c r="E3">
        <f>K3+Q3</f>
        <v>4380909</v>
      </c>
      <c r="F3">
        <f>L3+R3</f>
        <v>4688780</v>
      </c>
      <c r="G3">
        <f>M3+S3</f>
        <v>2716368</v>
      </c>
      <c r="H3">
        <f>SUM(I3:M3)</f>
        <v>7107547</v>
      </c>
      <c r="I3">
        <f>SUM(population_maschi!B19:B24)</f>
        <v>608759</v>
      </c>
      <c r="J3">
        <f>SUM(population_maschi!B25:B31)</f>
        <v>739193</v>
      </c>
      <c r="K3">
        <f>SUM(population_maschi!B32:B51)</f>
        <v>2198010</v>
      </c>
      <c r="L3">
        <f>SUM(population_maschi!B52:B71)</f>
        <v>2355739</v>
      </c>
      <c r="M3">
        <f>SUM(population_maschi!B72:B106)</f>
        <v>1205846</v>
      </c>
      <c r="N3">
        <f>SUM(O3:S3)</f>
        <v>7325151</v>
      </c>
      <c r="O3">
        <f>SUM(population_femmine!B19:B24)</f>
        <v>580361</v>
      </c>
      <c r="P3">
        <f>SUM(population_femmine!B25:B31)</f>
        <v>718328</v>
      </c>
      <c r="Q3">
        <f>SUM(population_femmine!B32:B51)</f>
        <v>2182899</v>
      </c>
      <c r="R3">
        <f>SUM(population_femmine!B52:B71)</f>
        <v>2333041</v>
      </c>
      <c r="S3">
        <f>SUM(population_femmine!B72:B106)</f>
        <v>1510522</v>
      </c>
    </row>
    <row r="4" spans="1:19" x14ac:dyDescent="0.35">
      <c r="A4">
        <v>2013</v>
      </c>
      <c r="B4">
        <f t="shared" ref="B4:B9" si="0">SUM(C4:G4)</f>
        <v>14512716</v>
      </c>
      <c r="C4">
        <f t="shared" ref="C4:C9" si="1">I4+O4</f>
        <v>1196634</v>
      </c>
      <c r="D4">
        <f t="shared" ref="D4:D9" si="2">J4+P4</f>
        <v>1463967</v>
      </c>
      <c r="E4">
        <f t="shared" ref="E4:E9" si="3">K4+Q4</f>
        <v>4333861</v>
      </c>
      <c r="F4">
        <f t="shared" ref="F4:F9" si="4">L4+R4</f>
        <v>4693909</v>
      </c>
      <c r="G4">
        <f t="shared" ref="G4:G9" si="5">M4+S4</f>
        <v>2824345</v>
      </c>
      <c r="H4">
        <f t="shared" ref="H4:H9" si="6">SUM(I4:M4)</f>
        <v>7147224</v>
      </c>
      <c r="I4">
        <f>SUM(population_maschi!C19:C24)</f>
        <v>612192</v>
      </c>
      <c r="J4">
        <f>SUM(population_maschi!C25:C31)</f>
        <v>742188</v>
      </c>
      <c r="K4">
        <f>SUM(population_maschi!C32:C51)</f>
        <v>2172054</v>
      </c>
      <c r="L4">
        <f>SUM(population_maschi!C52:C71)</f>
        <v>2357254</v>
      </c>
      <c r="M4">
        <f>SUM(population_maschi!C72:C106)</f>
        <v>1263536</v>
      </c>
      <c r="N4">
        <f t="shared" ref="N4:N9" si="7">SUM(O4:S4)</f>
        <v>7365492</v>
      </c>
      <c r="O4">
        <f>SUM(population_femmine!C19:C24)</f>
        <v>584442</v>
      </c>
      <c r="P4">
        <f>SUM(population_femmine!C25:C31)</f>
        <v>721779</v>
      </c>
      <c r="Q4">
        <f>SUM(population_femmine!C32:C51)</f>
        <v>2161807</v>
      </c>
      <c r="R4">
        <f>SUM(population_femmine!C52:C71)</f>
        <v>2336655</v>
      </c>
      <c r="S4">
        <f>SUM(population_femmine!C72:C106)</f>
        <v>1560809</v>
      </c>
    </row>
    <row r="5" spans="1:19" x14ac:dyDescent="0.35">
      <c r="A5">
        <v>2014</v>
      </c>
      <c r="B5">
        <f t="shared" si="0"/>
        <v>14593172</v>
      </c>
      <c r="C5">
        <f t="shared" si="1"/>
        <v>1206685</v>
      </c>
      <c r="D5">
        <f t="shared" si="2"/>
        <v>1465547</v>
      </c>
      <c r="E5">
        <f t="shared" si="3"/>
        <v>4287658</v>
      </c>
      <c r="F5">
        <f t="shared" si="4"/>
        <v>4714258</v>
      </c>
      <c r="G5">
        <f t="shared" si="5"/>
        <v>2919024</v>
      </c>
      <c r="H5">
        <f t="shared" si="6"/>
        <v>7189584</v>
      </c>
      <c r="I5">
        <f>SUM(population_maschi!D19:D24)</f>
        <v>617368</v>
      </c>
      <c r="J5">
        <f>SUM(population_maschi!D25:D31)</f>
        <v>743634</v>
      </c>
      <c r="K5">
        <f>SUM(population_maschi!D32:D51)</f>
        <v>2148195</v>
      </c>
      <c r="L5">
        <f>SUM(population_maschi!D52:D71)</f>
        <v>2365507</v>
      </c>
      <c r="M5">
        <f>SUM(population_maschi!D72:D106)</f>
        <v>1314880</v>
      </c>
      <c r="N5">
        <f t="shared" si="7"/>
        <v>7403588</v>
      </c>
      <c r="O5">
        <f>SUM(population_femmine!D19:D24)</f>
        <v>589317</v>
      </c>
      <c r="P5">
        <f>SUM(population_femmine!D25:D31)</f>
        <v>721913</v>
      </c>
      <c r="Q5">
        <f>SUM(population_femmine!D32:D51)</f>
        <v>2139463</v>
      </c>
      <c r="R5">
        <f>SUM(population_femmine!D52:D71)</f>
        <v>2348751</v>
      </c>
      <c r="S5">
        <f>SUM(population_femmine!D72:D106)</f>
        <v>1604144</v>
      </c>
    </row>
    <row r="6" spans="1:19" x14ac:dyDescent="0.35">
      <c r="A6">
        <v>2015</v>
      </c>
      <c r="B6">
        <f t="shared" si="0"/>
        <v>14687510</v>
      </c>
      <c r="C6">
        <f t="shared" si="1"/>
        <v>1215977</v>
      </c>
      <c r="D6">
        <f t="shared" si="2"/>
        <v>1467898</v>
      </c>
      <c r="E6">
        <f t="shared" si="3"/>
        <v>4242279</v>
      </c>
      <c r="F6">
        <f t="shared" si="4"/>
        <v>4753671</v>
      </c>
      <c r="G6">
        <f t="shared" si="5"/>
        <v>3007685</v>
      </c>
      <c r="H6">
        <f t="shared" si="6"/>
        <v>7240054</v>
      </c>
      <c r="I6">
        <f>SUM(population_maschi!E19:E24)</f>
        <v>621636</v>
      </c>
      <c r="J6">
        <f>SUM(population_maschi!E25:E31)</f>
        <v>746616</v>
      </c>
      <c r="K6">
        <f>SUM(population_maschi!E32:E51)</f>
        <v>2124864</v>
      </c>
      <c r="L6">
        <f>SUM(population_maschi!E52:E71)</f>
        <v>2383859</v>
      </c>
      <c r="M6">
        <f>SUM(population_maschi!E72:E106)</f>
        <v>1363079</v>
      </c>
      <c r="N6">
        <f t="shared" si="7"/>
        <v>7447456</v>
      </c>
      <c r="O6">
        <f>SUM(population_femmine!E19:E24)</f>
        <v>594341</v>
      </c>
      <c r="P6">
        <f>SUM(population_femmine!E25:E31)</f>
        <v>721282</v>
      </c>
      <c r="Q6">
        <f>SUM(population_femmine!E32:E51)</f>
        <v>2117415</v>
      </c>
      <c r="R6">
        <f>SUM(population_femmine!E52:E71)</f>
        <v>2369812</v>
      </c>
      <c r="S6">
        <f>SUM(population_femmine!E72:E106)</f>
        <v>1644606</v>
      </c>
    </row>
    <row r="7" spans="1:19" x14ac:dyDescent="0.35">
      <c r="A7">
        <v>2016</v>
      </c>
      <c r="B7">
        <f t="shared" si="0"/>
        <v>14788288</v>
      </c>
      <c r="C7">
        <f t="shared" si="1"/>
        <v>1225749</v>
      </c>
      <c r="D7">
        <f t="shared" si="2"/>
        <v>1467864</v>
      </c>
      <c r="E7">
        <f t="shared" si="3"/>
        <v>4217738</v>
      </c>
      <c r="F7">
        <f t="shared" si="4"/>
        <v>4791629</v>
      </c>
      <c r="G7">
        <f t="shared" si="5"/>
        <v>3085308</v>
      </c>
      <c r="H7">
        <f t="shared" si="6"/>
        <v>7295601</v>
      </c>
      <c r="I7">
        <f>SUM(population_maschi!F19:F24)</f>
        <v>627450</v>
      </c>
      <c r="J7">
        <f>SUM(population_maschi!F25:F31)</f>
        <v>746848</v>
      </c>
      <c r="K7">
        <f>SUM(population_maschi!F32:F51)</f>
        <v>2114089</v>
      </c>
      <c r="L7">
        <f>SUM(population_maschi!F52:F71)</f>
        <v>2401543</v>
      </c>
      <c r="M7">
        <f>SUM(population_maschi!F72:F106)</f>
        <v>1405671</v>
      </c>
      <c r="N7">
        <f t="shared" si="7"/>
        <v>7492687</v>
      </c>
      <c r="O7">
        <f>SUM(population_femmine!F19:F24)</f>
        <v>598299</v>
      </c>
      <c r="P7">
        <f>SUM(population_femmine!F25:F31)</f>
        <v>721016</v>
      </c>
      <c r="Q7">
        <f>SUM(population_femmine!F32:F51)</f>
        <v>2103649</v>
      </c>
      <c r="R7">
        <f>SUM(population_femmine!F52:F71)</f>
        <v>2390086</v>
      </c>
      <c r="S7">
        <f>SUM(population_femmine!F72:F106)</f>
        <v>1679637</v>
      </c>
    </row>
    <row r="8" spans="1:19" x14ac:dyDescent="0.35">
      <c r="A8">
        <v>2017</v>
      </c>
      <c r="B8">
        <f t="shared" si="0"/>
        <v>14901937</v>
      </c>
      <c r="C8">
        <f t="shared" si="1"/>
        <v>1224528</v>
      </c>
      <c r="D8">
        <f t="shared" si="2"/>
        <v>1479318</v>
      </c>
      <c r="E8">
        <f t="shared" si="3"/>
        <v>4214276</v>
      </c>
      <c r="F8">
        <f t="shared" si="4"/>
        <v>4824155</v>
      </c>
      <c r="G8">
        <f t="shared" si="5"/>
        <v>3159660</v>
      </c>
      <c r="H8">
        <f t="shared" si="6"/>
        <v>7358551</v>
      </c>
      <c r="I8">
        <f>SUM(population_maschi!G19:G24)</f>
        <v>627024</v>
      </c>
      <c r="J8">
        <f>SUM(population_maschi!G25:G31)</f>
        <v>753707</v>
      </c>
      <c r="K8">
        <f>SUM(population_maschi!G32:G51)</f>
        <v>2114741</v>
      </c>
      <c r="L8">
        <f>SUM(population_maschi!G52:G71)</f>
        <v>2416604</v>
      </c>
      <c r="M8">
        <f>SUM(population_maschi!G72:G106)</f>
        <v>1446475</v>
      </c>
      <c r="N8">
        <f t="shared" si="7"/>
        <v>7543386</v>
      </c>
      <c r="O8">
        <f>SUM(population_femmine!G19:G24)</f>
        <v>597504</v>
      </c>
      <c r="P8">
        <f>SUM(population_femmine!G25:G31)</f>
        <v>725611</v>
      </c>
      <c r="Q8">
        <f>SUM(population_femmine!G32:G51)</f>
        <v>2099535</v>
      </c>
      <c r="R8">
        <f>SUM(population_femmine!G52:G71)</f>
        <v>2407551</v>
      </c>
      <c r="S8">
        <f>SUM(population_femmine!G72:G106)</f>
        <v>1713185</v>
      </c>
    </row>
    <row r="9" spans="1:19" x14ac:dyDescent="0.35">
      <c r="A9">
        <v>2018</v>
      </c>
      <c r="B9">
        <f t="shared" si="0"/>
        <v>15009962</v>
      </c>
      <c r="C9">
        <f t="shared" si="1"/>
        <v>1214974</v>
      </c>
      <c r="D9">
        <f t="shared" si="2"/>
        <v>1493341</v>
      </c>
      <c r="E9">
        <f t="shared" si="3"/>
        <v>4222614</v>
      </c>
      <c r="F9">
        <f t="shared" si="4"/>
        <v>4839917</v>
      </c>
      <c r="G9">
        <f t="shared" si="5"/>
        <v>3239116</v>
      </c>
      <c r="H9">
        <f t="shared" si="6"/>
        <v>7414587</v>
      </c>
      <c r="I9">
        <f>SUM(population_maschi!H19:H24)</f>
        <v>621847</v>
      </c>
      <c r="J9">
        <f>SUM(population_maschi!H25:H31)</f>
        <v>760402</v>
      </c>
      <c r="K9">
        <f>SUM(population_maschi!H32:H51)</f>
        <v>2120521</v>
      </c>
      <c r="L9">
        <f>SUM(population_maschi!H52:H71)</f>
        <v>2422081</v>
      </c>
      <c r="M9">
        <f>SUM(population_maschi!H72:H106)</f>
        <v>1489736</v>
      </c>
      <c r="N9">
        <f t="shared" si="7"/>
        <v>7595375</v>
      </c>
      <c r="O9">
        <f>SUM(population_femmine!H19:H24)</f>
        <v>593127</v>
      </c>
      <c r="P9">
        <f>SUM(population_femmine!H25:H31)</f>
        <v>732939</v>
      </c>
      <c r="Q9">
        <f>SUM(population_femmine!H32:H51)</f>
        <v>2102093</v>
      </c>
      <c r="R9">
        <f>SUM(population_femmine!H52:H71)</f>
        <v>2417836</v>
      </c>
      <c r="S9">
        <f>SUM(population_femmine!H72:H106)</f>
        <v>1749380</v>
      </c>
    </row>
    <row r="10" spans="1:19" x14ac:dyDescent="0.35">
      <c r="A10" s="3" t="s">
        <v>151</v>
      </c>
      <c r="B10" s="16">
        <f>AVERAGE(B3:B7)</f>
        <v>14602876.800000001</v>
      </c>
      <c r="C10" s="16">
        <f>AVERAGE(C3:C7)</f>
        <v>1206833</v>
      </c>
      <c r="D10" s="16">
        <f t="shared" ref="D10:G10" si="8">AVERAGE(D3:D7)</f>
        <v>1464559.4</v>
      </c>
      <c r="E10" s="16">
        <f t="shared" si="8"/>
        <v>4292489</v>
      </c>
      <c r="F10" s="16">
        <f t="shared" si="8"/>
        <v>4728449.4000000004</v>
      </c>
      <c r="G10" s="16">
        <f t="shared" si="8"/>
        <v>2910546</v>
      </c>
      <c r="H10" s="16">
        <f>AVERAGE(H3:H7)</f>
        <v>7196002</v>
      </c>
      <c r="I10" s="16">
        <f>AVERAGE(I3:I7)</f>
        <v>617481</v>
      </c>
      <c r="J10" s="16">
        <f t="shared" ref="J10:S10" si="9">AVERAGE(J3:J7)</f>
        <v>743695.8</v>
      </c>
      <c r="K10" s="16">
        <f t="shared" si="9"/>
        <v>2151442.4</v>
      </c>
      <c r="L10" s="16">
        <f t="shared" si="9"/>
        <v>2372780.4</v>
      </c>
      <c r="M10" s="16">
        <f t="shared" si="9"/>
        <v>1310602.3999999999</v>
      </c>
      <c r="N10" s="16">
        <f t="shared" si="9"/>
        <v>7406874.7999999998</v>
      </c>
      <c r="O10" s="16">
        <f t="shared" si="9"/>
        <v>589352</v>
      </c>
      <c r="P10" s="16">
        <f t="shared" si="9"/>
        <v>720863.6</v>
      </c>
      <c r="Q10" s="16">
        <f t="shared" si="9"/>
        <v>2141046.6</v>
      </c>
      <c r="R10" s="16">
        <f t="shared" si="9"/>
        <v>2355669</v>
      </c>
      <c r="S10" s="16">
        <f t="shared" si="9"/>
        <v>1599943.6</v>
      </c>
    </row>
    <row r="11" spans="1:19" x14ac:dyDescent="0.35">
      <c r="A11" s="3" t="s">
        <v>152</v>
      </c>
      <c r="B11" s="16">
        <f>AVERAGE(B5:B9)</f>
        <v>14796173.800000001</v>
      </c>
      <c r="C11" s="16">
        <f>AVERAGE(C5:C9)</f>
        <v>1217582.6000000001</v>
      </c>
      <c r="D11" s="16">
        <f t="shared" ref="D11:G11" si="10">AVERAGE(D5:D9)</f>
        <v>1474793.6</v>
      </c>
      <c r="E11" s="16">
        <f t="shared" si="10"/>
        <v>4236913</v>
      </c>
      <c r="F11" s="16">
        <f t="shared" si="10"/>
        <v>4784726</v>
      </c>
      <c r="G11" s="16">
        <f t="shared" si="10"/>
        <v>3082158.6</v>
      </c>
      <c r="H11" s="16">
        <f>AVERAGE(H5:H9)</f>
        <v>7299675.4000000004</v>
      </c>
      <c r="I11" s="16">
        <f>AVERAGE(I5:I9)</f>
        <v>623065</v>
      </c>
      <c r="J11" s="16">
        <f t="shared" ref="J11:S11" si="11">AVERAGE(J5:J9)</f>
        <v>750241.4</v>
      </c>
      <c r="K11" s="16">
        <f t="shared" si="11"/>
        <v>2124482</v>
      </c>
      <c r="L11" s="16">
        <f t="shared" si="11"/>
        <v>2397918.7999999998</v>
      </c>
      <c r="M11" s="16">
        <f t="shared" si="11"/>
        <v>1403968.2</v>
      </c>
      <c r="N11" s="16">
        <f t="shared" si="11"/>
        <v>7496498.4000000004</v>
      </c>
      <c r="O11" s="16">
        <f t="shared" si="11"/>
        <v>594517.6</v>
      </c>
      <c r="P11" s="16">
        <f t="shared" si="11"/>
        <v>724552.2</v>
      </c>
      <c r="Q11" s="16">
        <f t="shared" si="11"/>
        <v>2112431</v>
      </c>
      <c r="R11" s="16">
        <f t="shared" si="11"/>
        <v>2386807.2000000002</v>
      </c>
      <c r="S11" s="16">
        <f t="shared" si="11"/>
        <v>1678190.4</v>
      </c>
    </row>
    <row r="12" spans="1:19" x14ac:dyDescent="0.35">
      <c r="A12" s="3" t="s">
        <v>153</v>
      </c>
      <c r="B12" s="16">
        <f>AVERAGE(B3:B9)</f>
        <v>14703754.714285715</v>
      </c>
      <c r="C12" s="16">
        <f>AVERAGE(C3:C9)</f>
        <v>1210523.857142857</v>
      </c>
      <c r="D12" s="16">
        <f t="shared" ref="D12:G12" si="12">AVERAGE(D3:D9)</f>
        <v>1470779.4285714286</v>
      </c>
      <c r="E12" s="16">
        <f t="shared" si="12"/>
        <v>4271333.5714285718</v>
      </c>
      <c r="F12" s="16">
        <f t="shared" si="12"/>
        <v>4758045.5714285718</v>
      </c>
      <c r="G12" s="16">
        <f t="shared" si="12"/>
        <v>2993072.2857142859</v>
      </c>
      <c r="H12" s="16">
        <f>AVERAGE(H3:H9)</f>
        <v>7250449.7142857146</v>
      </c>
      <c r="I12" s="16">
        <f>AVERAGE(I3:I9)</f>
        <v>619468</v>
      </c>
      <c r="J12" s="16">
        <f t="shared" ref="J12:S12" si="13">AVERAGE(J3:J9)</f>
        <v>747512.57142857148</v>
      </c>
      <c r="K12" s="16">
        <f t="shared" si="13"/>
        <v>2141782</v>
      </c>
      <c r="L12" s="16">
        <f t="shared" si="13"/>
        <v>2386083.8571428573</v>
      </c>
      <c r="M12" s="16">
        <f t="shared" si="13"/>
        <v>1355603.2857142857</v>
      </c>
      <c r="N12" s="16">
        <f t="shared" si="13"/>
        <v>7453305</v>
      </c>
      <c r="O12" s="16">
        <f t="shared" si="13"/>
        <v>591055.85714285716</v>
      </c>
      <c r="P12" s="16">
        <f t="shared" si="13"/>
        <v>723266.85714285716</v>
      </c>
      <c r="Q12" s="16">
        <f t="shared" si="13"/>
        <v>2129551.5714285714</v>
      </c>
      <c r="R12" s="16">
        <f t="shared" si="13"/>
        <v>2371961.7142857141</v>
      </c>
      <c r="S12" s="16">
        <f t="shared" si="13"/>
        <v>1637469</v>
      </c>
    </row>
    <row r="13" spans="1:19" x14ac:dyDescent="0.35">
      <c r="A13" s="17" t="s">
        <v>155</v>
      </c>
      <c r="B13" s="14"/>
      <c r="C13">
        <f>(C3/SUM($C$3:$G$3))*10000</f>
        <v>823.90693687347994</v>
      </c>
      <c r="D13">
        <f t="shared" ref="D13:G13" si="14">(D3/SUM($C$3:$G$3))*10000</f>
        <v>1009.8742452727827</v>
      </c>
      <c r="E13">
        <f t="shared" si="14"/>
        <v>3035.4054384010533</v>
      </c>
      <c r="F13">
        <f t="shared" si="14"/>
        <v>3248.7203709244104</v>
      </c>
      <c r="G13">
        <f t="shared" si="14"/>
        <v>1882.0930085282739</v>
      </c>
      <c r="I13">
        <f>(I3/SUM($I$3:$M$3))*10000</f>
        <v>856.49662253376584</v>
      </c>
      <c r="J13">
        <f t="shared" ref="J13:M13" si="15">(J3/SUM($I$3:$M$3))*10000</f>
        <v>1040.0114132203416</v>
      </c>
      <c r="K13">
        <f t="shared" si="15"/>
        <v>3092.5015339328743</v>
      </c>
      <c r="L13">
        <f t="shared" si="15"/>
        <v>3314.4191659935559</v>
      </c>
      <c r="M13">
        <f t="shared" si="15"/>
        <v>1696.5712643194622</v>
      </c>
      <c r="O13">
        <f>(O3/SUM($O$3:$S$3))*10000</f>
        <v>792.2853740489445</v>
      </c>
      <c r="P13">
        <f t="shared" ref="P13:S13" si="16">(P3/SUM($O$3:$S$3))*10000</f>
        <v>980.63234464381685</v>
      </c>
      <c r="Q13">
        <f t="shared" si="16"/>
        <v>2980.005463368605</v>
      </c>
      <c r="R13">
        <f t="shared" si="16"/>
        <v>3184.9732517459365</v>
      </c>
      <c r="S13">
        <f t="shared" si="16"/>
        <v>2062.1035661926971</v>
      </c>
    </row>
    <row r="14" spans="1:19" x14ac:dyDescent="0.35">
      <c r="A14" s="17" t="s">
        <v>156</v>
      </c>
      <c r="B14" s="14"/>
      <c r="C14">
        <f>(C4/SUM($C$4:$G$4))*10000</f>
        <v>824.54173291891061</v>
      </c>
      <c r="D14">
        <f t="shared" ref="D14:G14" si="17">(D4/SUM($C$4:$G$4))*10000</f>
        <v>1008.7477767772758</v>
      </c>
      <c r="E14">
        <f t="shared" si="17"/>
        <v>2986.2508161807896</v>
      </c>
      <c r="F14">
        <f t="shared" si="17"/>
        <v>3234.3422140969342</v>
      </c>
      <c r="G14">
        <f t="shared" si="17"/>
        <v>1946.1174600260902</v>
      </c>
      <c r="I14">
        <f>(I4/SUM($I$4:$M$4))*10000</f>
        <v>856.5451425616435</v>
      </c>
      <c r="J14">
        <f t="shared" ref="J14:M14" si="18">(J4/SUM($I$4:$M$4))*10000</f>
        <v>1038.4283464461166</v>
      </c>
      <c r="K14">
        <f t="shared" si="18"/>
        <v>3039.017666159617</v>
      </c>
      <c r="L14">
        <f t="shared" si="18"/>
        <v>3298.1392495883715</v>
      </c>
      <c r="M14">
        <f t="shared" si="18"/>
        <v>1767.8695952442513</v>
      </c>
      <c r="O14">
        <f>(O4/SUM($O$4:$S$4))*10000</f>
        <v>793.48670801624655</v>
      </c>
      <c r="P14">
        <f t="shared" ref="P14:S14" si="19">(P4/SUM($O$4:$S$4))*10000</f>
        <v>979.94675712090918</v>
      </c>
      <c r="Q14">
        <f t="shared" si="19"/>
        <v>2935.0476519423278</v>
      </c>
      <c r="R14">
        <f t="shared" si="19"/>
        <v>3172.4357313808773</v>
      </c>
      <c r="S14">
        <f t="shared" si="19"/>
        <v>2119.0831515396389</v>
      </c>
    </row>
    <row r="15" spans="1:19" x14ac:dyDescent="0.35">
      <c r="A15" s="17" t="s">
        <v>157</v>
      </c>
      <c r="B15" s="14"/>
      <c r="C15">
        <f>(C5/SUM($C$5:$G$5))*10000</f>
        <v>826.88328486774503</v>
      </c>
      <c r="D15">
        <f t="shared" ref="D15:G15" si="20">(D5/SUM($C$5:$G$5))*10000</f>
        <v>1004.2689827818106</v>
      </c>
      <c r="E15">
        <f t="shared" si="20"/>
        <v>2938.1261318649572</v>
      </c>
      <c r="F15">
        <f t="shared" si="20"/>
        <v>3230.4546263142793</v>
      </c>
      <c r="G15">
        <f t="shared" si="20"/>
        <v>2000.2669741712084</v>
      </c>
      <c r="I15">
        <f>(I5/SUM($I$5:$M$5))*10000</f>
        <v>858.69780504685662</v>
      </c>
      <c r="J15">
        <f t="shared" ref="J15:M15" si="21">(J5/SUM($I$5:$M$5))*10000</f>
        <v>1034.3213181736246</v>
      </c>
      <c r="K15">
        <f t="shared" si="21"/>
        <v>2987.9267006269065</v>
      </c>
      <c r="L15">
        <f t="shared" si="21"/>
        <v>3290.1861915793738</v>
      </c>
      <c r="M15">
        <f t="shared" si="21"/>
        <v>1828.8679845732381</v>
      </c>
      <c r="O15">
        <f>(O5/SUM($O$5:$S$5))*10000</f>
        <v>795.98837752722056</v>
      </c>
      <c r="P15">
        <f t="shared" ref="P15:S15" si="22">(P5/SUM($O$5:$S$5))*10000</f>
        <v>975.08532349450024</v>
      </c>
      <c r="Q15">
        <f t="shared" si="22"/>
        <v>2889.7650706657369</v>
      </c>
      <c r="R15">
        <f t="shared" si="22"/>
        <v>3172.4496284774355</v>
      </c>
      <c r="S15">
        <f t="shared" si="22"/>
        <v>2166.7115998351069</v>
      </c>
    </row>
    <row r="16" spans="1:19" x14ac:dyDescent="0.35">
      <c r="A16" s="17" t="s">
        <v>158</v>
      </c>
      <c r="B16" s="14"/>
      <c r="C16">
        <f>(C6/SUM($C$6:$G$6))*10000</f>
        <v>827.89867036686269</v>
      </c>
      <c r="D16">
        <f t="shared" ref="D16:G16" si="23">(D6/SUM($C$6:$G$6))*10000</f>
        <v>999.41923443796804</v>
      </c>
      <c r="E16">
        <f t="shared" si="23"/>
        <v>2888.3582036710104</v>
      </c>
      <c r="F16">
        <f t="shared" si="23"/>
        <v>3236.5397538452739</v>
      </c>
      <c r="G16">
        <f t="shared" si="23"/>
        <v>2047.7841376788849</v>
      </c>
      <c r="I16">
        <f>(I6/SUM($I$6:$M$6))*10000</f>
        <v>858.60685569472264</v>
      </c>
      <c r="J16">
        <f t="shared" ref="J16:M16" si="24">(J6/SUM($I$6:$M$6))*10000</f>
        <v>1031.2298775672116</v>
      </c>
      <c r="K16">
        <f t="shared" si="24"/>
        <v>2934.8731376865421</v>
      </c>
      <c r="L16">
        <f t="shared" si="24"/>
        <v>3292.5983701226537</v>
      </c>
      <c r="M16">
        <f t="shared" si="24"/>
        <v>1882.6917589288701</v>
      </c>
      <c r="O16">
        <f>O6/SUM($O$6:$S$6)*10000</f>
        <v>798.0456682120714</v>
      </c>
      <c r="P16">
        <f t="shared" ref="P16:S16" si="25">P6/SUM($O$6:$S$6)*10000</f>
        <v>968.49447650311731</v>
      </c>
      <c r="Q16">
        <f t="shared" si="25"/>
        <v>2843.1386502988403</v>
      </c>
      <c r="R16">
        <f t="shared" si="25"/>
        <v>3182.0422973965874</v>
      </c>
      <c r="S16">
        <f t="shared" si="25"/>
        <v>2208.2789075893834</v>
      </c>
    </row>
    <row r="17" spans="1:19" x14ac:dyDescent="0.35">
      <c r="A17" s="17" t="s">
        <v>159</v>
      </c>
      <c r="B17" s="14"/>
      <c r="C17">
        <f>(C7/SUM($C$7:$G$7))*10000</f>
        <v>828.86470698974756</v>
      </c>
      <c r="D17">
        <f t="shared" ref="D17:G17" si="26">(D7/SUM($C$7:$G$7))*10000</f>
        <v>992.58548386398752</v>
      </c>
      <c r="E17">
        <f t="shared" si="26"/>
        <v>2852.0799703116413</v>
      </c>
      <c r="F17">
        <f t="shared" si="26"/>
        <v>3240.1512602405364</v>
      </c>
      <c r="G17">
        <f t="shared" si="26"/>
        <v>2086.3185785940873</v>
      </c>
      <c r="I17">
        <f>(I7/SUM($I$7:$M$7))*10000</f>
        <v>860.03880968819431</v>
      </c>
      <c r="J17">
        <f t="shared" ref="J17:M17" si="27">(J7/SUM($I$7:$M$7))*10000</f>
        <v>1023.6963342704735</v>
      </c>
      <c r="K17">
        <f t="shared" si="27"/>
        <v>2897.7585259939515</v>
      </c>
      <c r="L17">
        <f t="shared" si="27"/>
        <v>3291.7685602598058</v>
      </c>
      <c r="M17">
        <f t="shared" si="27"/>
        <v>1926.7377697875747</v>
      </c>
      <c r="O17">
        <f>(O7/SUM($O$7:$S$7))*10000</f>
        <v>798.51060107008334</v>
      </c>
      <c r="P17">
        <f t="shared" ref="P17:S17" si="28">(P7/SUM($O$7:$S$7))*10000</f>
        <v>962.29296646183138</v>
      </c>
      <c r="Q17">
        <f t="shared" si="28"/>
        <v>2807.6029333668948</v>
      </c>
      <c r="R17">
        <f t="shared" si="28"/>
        <v>3189.8916903909103</v>
      </c>
      <c r="S17">
        <f t="shared" si="28"/>
        <v>2241.7018087102797</v>
      </c>
    </row>
    <row r="18" spans="1:19" x14ac:dyDescent="0.35">
      <c r="A18" s="17" t="s">
        <v>160</v>
      </c>
      <c r="B18" s="14"/>
      <c r="C18">
        <f>(C8/SUM($C$8:$G$8))*10000</f>
        <v>821.7240483569351</v>
      </c>
      <c r="D18">
        <f t="shared" ref="D18:G18" si="29">(D8/SUM($C$8:$G$8))*10000</f>
        <v>992.70182124645942</v>
      </c>
      <c r="E18">
        <f t="shared" si="29"/>
        <v>2828.0055136456422</v>
      </c>
      <c r="F18">
        <f t="shared" si="29"/>
        <v>3237.2670747433708</v>
      </c>
      <c r="G18">
        <f t="shared" si="29"/>
        <v>2120.3015420075926</v>
      </c>
      <c r="I18">
        <f>(I8/SUM($I$8:$M$8))*10000</f>
        <v>852.10254029631642</v>
      </c>
      <c r="J18">
        <f t="shared" ref="J18:M18" si="30">(J8/SUM($I$8:$M$8))*10000</f>
        <v>1024.2600751153318</v>
      </c>
      <c r="K18">
        <f t="shared" si="30"/>
        <v>2873.8551924149197</v>
      </c>
      <c r="L18">
        <f t="shared" si="30"/>
        <v>3284.0759002689524</v>
      </c>
      <c r="M18">
        <f t="shared" si="30"/>
        <v>1965.7062919044795</v>
      </c>
      <c r="O18">
        <f>(O8/SUM($O$8:$S$8))*10000</f>
        <v>792.08991824095961</v>
      </c>
      <c r="P18">
        <f t="shared" ref="P18:S18" si="31">(P8/SUM($O$8:$S$8))*10000</f>
        <v>961.91683681572169</v>
      </c>
      <c r="Q18">
        <f t="shared" si="31"/>
        <v>2783.2792859864257</v>
      </c>
      <c r="R18">
        <f t="shared" si="31"/>
        <v>3191.605202226162</v>
      </c>
      <c r="S18">
        <f t="shared" si="31"/>
        <v>2271.1087567307309</v>
      </c>
    </row>
    <row r="19" spans="1:19" x14ac:dyDescent="0.35">
      <c r="A19" s="17" t="s">
        <v>161</v>
      </c>
      <c r="B19" s="14"/>
      <c r="C19">
        <f>(C9/SUM($C$9:$G$9))*10000</f>
        <v>809.44508720275246</v>
      </c>
      <c r="D19">
        <f t="shared" ref="D19:G19" si="32">(D9/SUM($C$9:$G$9))*10000</f>
        <v>994.89992046615441</v>
      </c>
      <c r="E19">
        <f t="shared" si="32"/>
        <v>2813.2076550227107</v>
      </c>
      <c r="F19">
        <f t="shared" si="32"/>
        <v>3224.4698554200204</v>
      </c>
      <c r="G19">
        <f t="shared" si="32"/>
        <v>2157.9774818883616</v>
      </c>
      <c r="I19">
        <f>(I9/SUM($I$9:$M$9))*10000</f>
        <v>838.68056305765924</v>
      </c>
      <c r="J19">
        <f t="shared" ref="J19:M19" si="33">(J9/SUM($I$9:$M$9))*10000</f>
        <v>1025.5486920579663</v>
      </c>
      <c r="K19">
        <f t="shared" si="33"/>
        <v>2859.9313758136495</v>
      </c>
      <c r="L19">
        <f t="shared" si="33"/>
        <v>3266.6431724383301</v>
      </c>
      <c r="M19">
        <f t="shared" si="33"/>
        <v>2009.1961966323952</v>
      </c>
      <c r="O19">
        <f>(O9/SUM($O$9:$S$9))*10000</f>
        <v>780.90548524595556</v>
      </c>
      <c r="P19">
        <f t="shared" ref="P19:S19" si="34">(P9/SUM($O$9:$S$9))*10000</f>
        <v>964.98066257426387</v>
      </c>
      <c r="Q19">
        <f t="shared" si="34"/>
        <v>2767.5960699767948</v>
      </c>
      <c r="R19">
        <f t="shared" si="34"/>
        <v>3183.3003637081774</v>
      </c>
      <c r="S19">
        <f t="shared" si="34"/>
        <v>2303.2174184948076</v>
      </c>
    </row>
    <row r="20" spans="1:19" x14ac:dyDescent="0.35">
      <c r="A20" s="3" t="s">
        <v>162</v>
      </c>
      <c r="B20" s="3"/>
      <c r="C20">
        <f>AVERAGE(C13:C17)</f>
        <v>826.41906640334923</v>
      </c>
      <c r="D20">
        <f t="shared" ref="D20:S20" si="35">AVERAGE(D13:D17)</f>
        <v>1002.9791446267649</v>
      </c>
      <c r="E20">
        <f t="shared" si="35"/>
        <v>2940.0441120858904</v>
      </c>
      <c r="F20">
        <f t="shared" si="35"/>
        <v>3238.0416450842868</v>
      </c>
      <c r="G20">
        <f t="shared" si="35"/>
        <v>1992.5160317997088</v>
      </c>
      <c r="I20">
        <f t="shared" si="35"/>
        <v>858.07704710503663</v>
      </c>
      <c r="J20">
        <f t="shared" si="35"/>
        <v>1033.5374579355534</v>
      </c>
      <c r="K20">
        <f t="shared" si="35"/>
        <v>2990.4155128799785</v>
      </c>
      <c r="L20">
        <f t="shared" si="35"/>
        <v>3297.4223075087525</v>
      </c>
      <c r="M20">
        <f t="shared" si="35"/>
        <v>1820.547674570679</v>
      </c>
      <c r="O20">
        <f t="shared" si="35"/>
        <v>795.6633457749133</v>
      </c>
      <c r="P20">
        <f t="shared" si="35"/>
        <v>973.29037364483497</v>
      </c>
      <c r="Q20">
        <f t="shared" si="35"/>
        <v>2891.1119539284809</v>
      </c>
      <c r="R20">
        <f t="shared" si="35"/>
        <v>3180.3585198783494</v>
      </c>
      <c r="S20">
        <f t="shared" si="35"/>
        <v>2159.5758067734214</v>
      </c>
    </row>
    <row r="21" spans="1:19" x14ac:dyDescent="0.35">
      <c r="A21" s="3" t="s">
        <v>163</v>
      </c>
      <c r="B21" s="3"/>
      <c r="C21">
        <f>AVERAGE(C15:C19)</f>
        <v>822.96315955680859</v>
      </c>
      <c r="D21">
        <f t="shared" ref="D21:S21" si="36">AVERAGE(D15:D19)</f>
        <v>996.77508855927613</v>
      </c>
      <c r="E21">
        <f t="shared" si="36"/>
        <v>2863.9554949031926</v>
      </c>
      <c r="F21">
        <f t="shared" si="36"/>
        <v>3233.7765141126961</v>
      </c>
      <c r="G21">
        <f t="shared" si="36"/>
        <v>2082.5297428680269</v>
      </c>
      <c r="I21">
        <f t="shared" si="36"/>
        <v>853.62531475674984</v>
      </c>
      <c r="J21">
        <f t="shared" si="36"/>
        <v>1027.8112594369215</v>
      </c>
      <c r="K21">
        <f t="shared" si="36"/>
        <v>2910.8689865071938</v>
      </c>
      <c r="L21">
        <f t="shared" si="36"/>
        <v>3285.0544389338233</v>
      </c>
      <c r="M21">
        <f t="shared" si="36"/>
        <v>1922.6400003653114</v>
      </c>
      <c r="O21">
        <f t="shared" si="36"/>
        <v>793.10801005925805</v>
      </c>
      <c r="P21">
        <f t="shared" si="36"/>
        <v>966.55405316988686</v>
      </c>
      <c r="Q21">
        <f t="shared" si="36"/>
        <v>2818.2764020589384</v>
      </c>
      <c r="R21">
        <f t="shared" si="36"/>
        <v>3183.857836439855</v>
      </c>
      <c r="S21">
        <f t="shared" si="36"/>
        <v>2238.2036982720615</v>
      </c>
    </row>
    <row r="22" spans="1:19" x14ac:dyDescent="0.35">
      <c r="A22" s="3" t="s">
        <v>164</v>
      </c>
      <c r="B22" s="3"/>
      <c r="C22">
        <f>AVERAGE(C13:C19)</f>
        <v>823.32349536806203</v>
      </c>
      <c r="D22">
        <f t="shared" ref="D22:S22" si="37">AVERAGE(D13:D19)</f>
        <v>1000.3567806923483</v>
      </c>
      <c r="E22">
        <f t="shared" si="37"/>
        <v>2905.9191041568292</v>
      </c>
      <c r="F22">
        <f t="shared" si="37"/>
        <v>3235.9921650835468</v>
      </c>
      <c r="G22">
        <f t="shared" si="37"/>
        <v>2034.408454699214</v>
      </c>
      <c r="I22">
        <f t="shared" si="37"/>
        <v>854.45261983987973</v>
      </c>
      <c r="J22">
        <f t="shared" si="37"/>
        <v>1031.0708652644378</v>
      </c>
      <c r="K22">
        <f t="shared" si="37"/>
        <v>2955.1234475183514</v>
      </c>
      <c r="L22">
        <f t="shared" si="37"/>
        <v>3291.1186586072918</v>
      </c>
      <c r="M22">
        <f t="shared" si="37"/>
        <v>1868.2344087700387</v>
      </c>
      <c r="O22">
        <f t="shared" si="37"/>
        <v>793.04459033735463</v>
      </c>
      <c r="P22">
        <f t="shared" si="37"/>
        <v>970.47848108773724</v>
      </c>
      <c r="Q22">
        <f t="shared" si="37"/>
        <v>2858.0621608008037</v>
      </c>
      <c r="R22">
        <f t="shared" si="37"/>
        <v>3182.3854521894414</v>
      </c>
      <c r="S22">
        <f t="shared" si="37"/>
        <v>2196.0293155846634</v>
      </c>
    </row>
  </sheetData>
  <mergeCells count="3">
    <mergeCell ref="H1:M1"/>
    <mergeCell ref="B1:G1"/>
    <mergeCell ref="N1:S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10A6-5D26-455B-AAA1-3BEC41D0C8CD}">
  <dimension ref="A1:I107"/>
  <sheetViews>
    <sheetView topLeftCell="A4" workbookViewId="0">
      <selection activeCell="C13" sqref="C13"/>
    </sheetView>
  </sheetViews>
  <sheetFormatPr defaultRowHeight="14.15" x14ac:dyDescent="0.35"/>
  <sheetData>
    <row r="1" spans="1:9" x14ac:dyDescent="0.35">
      <c r="A1" t="s">
        <v>29</v>
      </c>
      <c r="B1" t="s">
        <v>30</v>
      </c>
    </row>
    <row r="2" spans="1:9" x14ac:dyDescent="0.35">
      <c r="A2" t="s">
        <v>139</v>
      </c>
    </row>
    <row r="4" spans="1:9" x14ac:dyDescent="0.35">
      <c r="A4" t="s">
        <v>32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35">
      <c r="A5" t="s">
        <v>33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</row>
    <row r="6" spans="1:9" x14ac:dyDescent="0.35">
      <c r="A6" t="s">
        <v>35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</row>
    <row r="7" spans="1:9" x14ac:dyDescent="0.35">
      <c r="A7" t="s">
        <v>37</v>
      </c>
      <c r="B7">
        <v>87558</v>
      </c>
      <c r="C7">
        <v>85630</v>
      </c>
      <c r="D7">
        <v>83190</v>
      </c>
      <c r="E7">
        <v>85481</v>
      </c>
      <c r="F7">
        <v>83003</v>
      </c>
      <c r="G7">
        <v>83861</v>
      </c>
      <c r="H7">
        <v>82565</v>
      </c>
      <c r="I7">
        <v>82270</v>
      </c>
    </row>
    <row r="8" spans="1:9" x14ac:dyDescent="0.35">
      <c r="A8" t="s">
        <v>38</v>
      </c>
      <c r="B8">
        <v>90464</v>
      </c>
      <c r="C8">
        <v>87698</v>
      </c>
      <c r="D8">
        <v>85798</v>
      </c>
      <c r="E8">
        <v>83519</v>
      </c>
      <c r="F8">
        <v>85997</v>
      </c>
      <c r="G8">
        <v>83580</v>
      </c>
      <c r="H8">
        <v>84427</v>
      </c>
      <c r="I8">
        <v>83170</v>
      </c>
    </row>
    <row r="9" spans="1:9" x14ac:dyDescent="0.35">
      <c r="A9" t="s">
        <v>39</v>
      </c>
      <c r="B9">
        <v>90634</v>
      </c>
      <c r="C9">
        <v>90515</v>
      </c>
      <c r="D9">
        <v>87734</v>
      </c>
      <c r="E9">
        <v>85999</v>
      </c>
      <c r="F9">
        <v>83887</v>
      </c>
      <c r="G9">
        <v>86520</v>
      </c>
      <c r="H9">
        <v>84218</v>
      </c>
      <c r="I9">
        <v>84851</v>
      </c>
    </row>
    <row r="10" spans="1:9" x14ac:dyDescent="0.35">
      <c r="A10" t="s">
        <v>40</v>
      </c>
      <c r="B10">
        <v>90478</v>
      </c>
      <c r="C10">
        <v>90608</v>
      </c>
      <c r="D10">
        <v>90515</v>
      </c>
      <c r="E10">
        <v>87862</v>
      </c>
      <c r="F10">
        <v>86398</v>
      </c>
      <c r="G10">
        <v>84273</v>
      </c>
      <c r="H10">
        <v>87052</v>
      </c>
      <c r="I10">
        <v>84620</v>
      </c>
    </row>
    <row r="11" spans="1:9" x14ac:dyDescent="0.35">
      <c r="A11" t="s">
        <v>41</v>
      </c>
      <c r="B11">
        <v>89435</v>
      </c>
      <c r="C11">
        <v>90518</v>
      </c>
      <c r="D11">
        <v>90638</v>
      </c>
      <c r="E11">
        <v>90733</v>
      </c>
      <c r="F11">
        <v>88257</v>
      </c>
      <c r="G11">
        <v>86903</v>
      </c>
      <c r="H11">
        <v>84817</v>
      </c>
      <c r="I11">
        <v>87493</v>
      </c>
    </row>
    <row r="12" spans="1:9" x14ac:dyDescent="0.35">
      <c r="A12" t="s">
        <v>42</v>
      </c>
      <c r="B12">
        <v>90482</v>
      </c>
      <c r="C12">
        <v>89355</v>
      </c>
      <c r="D12">
        <v>90506</v>
      </c>
      <c r="E12">
        <v>90701</v>
      </c>
      <c r="F12">
        <v>90957</v>
      </c>
      <c r="G12">
        <v>88666</v>
      </c>
      <c r="H12">
        <v>87391</v>
      </c>
      <c r="I12">
        <v>85223</v>
      </c>
    </row>
    <row r="13" spans="1:9" x14ac:dyDescent="0.35">
      <c r="A13" t="s">
        <v>43</v>
      </c>
      <c r="B13">
        <v>91692</v>
      </c>
      <c r="C13">
        <v>90401</v>
      </c>
      <c r="D13">
        <v>89370</v>
      </c>
      <c r="E13">
        <v>90654</v>
      </c>
      <c r="F13">
        <v>91023</v>
      </c>
      <c r="G13">
        <v>91440</v>
      </c>
      <c r="H13">
        <v>89130</v>
      </c>
      <c r="I13">
        <v>87766</v>
      </c>
    </row>
    <row r="14" spans="1:9" x14ac:dyDescent="0.35">
      <c r="A14" t="s">
        <v>44</v>
      </c>
      <c r="B14">
        <v>94756</v>
      </c>
      <c r="C14">
        <v>91690</v>
      </c>
      <c r="D14">
        <v>90485</v>
      </c>
      <c r="E14">
        <v>89543</v>
      </c>
      <c r="F14">
        <v>91044</v>
      </c>
      <c r="G14">
        <v>91484</v>
      </c>
      <c r="H14">
        <v>91941</v>
      </c>
      <c r="I14">
        <v>89450</v>
      </c>
    </row>
    <row r="15" spans="1:9" x14ac:dyDescent="0.35">
      <c r="A15" t="s">
        <v>45</v>
      </c>
      <c r="B15">
        <v>97778</v>
      </c>
      <c r="C15">
        <v>94786</v>
      </c>
      <c r="D15">
        <v>91791</v>
      </c>
      <c r="E15">
        <v>90753</v>
      </c>
      <c r="F15">
        <v>89914</v>
      </c>
      <c r="G15">
        <v>91588</v>
      </c>
      <c r="H15">
        <v>91964</v>
      </c>
      <c r="I15">
        <v>92382</v>
      </c>
    </row>
    <row r="16" spans="1:9" x14ac:dyDescent="0.35">
      <c r="A16" t="s">
        <v>46</v>
      </c>
      <c r="B16">
        <v>98259</v>
      </c>
      <c r="C16">
        <v>97855</v>
      </c>
      <c r="D16">
        <v>94875</v>
      </c>
      <c r="E16">
        <v>91956</v>
      </c>
      <c r="F16">
        <v>91089</v>
      </c>
      <c r="G16">
        <v>90409</v>
      </c>
      <c r="H16">
        <v>92137</v>
      </c>
      <c r="I16">
        <v>92388</v>
      </c>
    </row>
    <row r="17" spans="1:9" x14ac:dyDescent="0.35">
      <c r="A17" t="s">
        <v>47</v>
      </c>
      <c r="B17">
        <v>99379</v>
      </c>
      <c r="C17">
        <v>98304</v>
      </c>
      <c r="D17">
        <v>97995</v>
      </c>
      <c r="E17">
        <v>95085</v>
      </c>
      <c r="F17">
        <v>92279</v>
      </c>
      <c r="G17">
        <v>91563</v>
      </c>
      <c r="H17">
        <v>90935</v>
      </c>
      <c r="I17">
        <v>92558</v>
      </c>
    </row>
    <row r="18" spans="1:9" x14ac:dyDescent="0.35">
      <c r="A18" t="s">
        <v>48</v>
      </c>
      <c r="B18">
        <v>101411</v>
      </c>
      <c r="C18">
        <v>99384</v>
      </c>
      <c r="D18">
        <v>98419</v>
      </c>
      <c r="E18">
        <v>98126</v>
      </c>
      <c r="F18">
        <v>95450</v>
      </c>
      <c r="G18">
        <v>92732</v>
      </c>
      <c r="H18">
        <v>92091</v>
      </c>
      <c r="I18">
        <v>91341</v>
      </c>
    </row>
    <row r="19" spans="1:9" x14ac:dyDescent="0.35">
      <c r="A19" t="s">
        <v>49</v>
      </c>
      <c r="B19">
        <v>98763</v>
      </c>
      <c r="C19">
        <v>101527</v>
      </c>
      <c r="D19">
        <v>99469</v>
      </c>
      <c r="E19">
        <v>98646</v>
      </c>
      <c r="F19">
        <v>98436</v>
      </c>
      <c r="G19">
        <v>95882</v>
      </c>
      <c r="H19">
        <v>93260</v>
      </c>
      <c r="I19">
        <v>92526</v>
      </c>
    </row>
    <row r="20" spans="1:9" x14ac:dyDescent="0.35">
      <c r="A20" t="s">
        <v>50</v>
      </c>
      <c r="B20">
        <v>98225</v>
      </c>
      <c r="C20">
        <v>98825</v>
      </c>
      <c r="D20">
        <v>101659</v>
      </c>
      <c r="E20">
        <v>99696</v>
      </c>
      <c r="F20">
        <v>98990</v>
      </c>
      <c r="G20">
        <v>98839</v>
      </c>
      <c r="H20">
        <v>96335</v>
      </c>
      <c r="I20">
        <v>93660</v>
      </c>
    </row>
    <row r="21" spans="1:9" x14ac:dyDescent="0.35">
      <c r="A21" t="s">
        <v>51</v>
      </c>
      <c r="B21">
        <v>95781</v>
      </c>
      <c r="C21">
        <v>98307</v>
      </c>
      <c r="D21">
        <v>98975</v>
      </c>
      <c r="E21">
        <v>101861</v>
      </c>
      <c r="F21">
        <v>99961</v>
      </c>
      <c r="G21">
        <v>99438</v>
      </c>
      <c r="H21">
        <v>99327</v>
      </c>
      <c r="I21">
        <v>96699</v>
      </c>
    </row>
    <row r="22" spans="1:9" x14ac:dyDescent="0.35">
      <c r="A22" t="s">
        <v>52</v>
      </c>
      <c r="B22">
        <v>94320</v>
      </c>
      <c r="C22">
        <v>95862</v>
      </c>
      <c r="D22">
        <v>98447</v>
      </c>
      <c r="E22">
        <v>99158</v>
      </c>
      <c r="F22">
        <v>102191</v>
      </c>
      <c r="G22">
        <v>100433</v>
      </c>
      <c r="H22">
        <v>99953</v>
      </c>
      <c r="I22">
        <v>99652</v>
      </c>
    </row>
    <row r="23" spans="1:9" x14ac:dyDescent="0.35">
      <c r="A23" t="s">
        <v>53</v>
      </c>
      <c r="B23">
        <v>95224</v>
      </c>
      <c r="C23">
        <v>94499</v>
      </c>
      <c r="D23">
        <v>96056</v>
      </c>
      <c r="E23">
        <v>98647</v>
      </c>
      <c r="F23">
        <v>99569</v>
      </c>
      <c r="G23">
        <v>102711</v>
      </c>
      <c r="H23">
        <v>100903</v>
      </c>
      <c r="I23">
        <v>100355</v>
      </c>
    </row>
    <row r="24" spans="1:9" x14ac:dyDescent="0.35">
      <c r="A24" t="s">
        <v>54</v>
      </c>
      <c r="B24">
        <v>98048</v>
      </c>
      <c r="C24">
        <v>95422</v>
      </c>
      <c r="D24">
        <v>94711</v>
      </c>
      <c r="E24">
        <v>96333</v>
      </c>
      <c r="F24">
        <v>99152</v>
      </c>
      <c r="G24">
        <v>100201</v>
      </c>
      <c r="H24">
        <v>103349</v>
      </c>
      <c r="I24">
        <v>101393</v>
      </c>
    </row>
    <row r="25" spans="1:9" x14ac:dyDescent="0.35">
      <c r="A25" t="s">
        <v>55</v>
      </c>
      <c r="B25">
        <v>98645</v>
      </c>
      <c r="C25">
        <v>98964</v>
      </c>
      <c r="D25">
        <v>96576</v>
      </c>
      <c r="E25">
        <v>95963</v>
      </c>
      <c r="F25">
        <v>97903</v>
      </c>
      <c r="G25">
        <v>101093</v>
      </c>
      <c r="H25">
        <v>102502</v>
      </c>
      <c r="I25">
        <v>106032</v>
      </c>
    </row>
    <row r="26" spans="1:9" x14ac:dyDescent="0.35">
      <c r="A26" t="s">
        <v>56</v>
      </c>
      <c r="B26">
        <v>100774</v>
      </c>
      <c r="C26">
        <v>100345</v>
      </c>
      <c r="D26">
        <v>100707</v>
      </c>
      <c r="E26">
        <v>98609</v>
      </c>
      <c r="F26">
        <v>98187</v>
      </c>
      <c r="G26">
        <v>100679</v>
      </c>
      <c r="H26">
        <v>104473</v>
      </c>
      <c r="I26">
        <v>106283</v>
      </c>
    </row>
    <row r="27" spans="1:9" x14ac:dyDescent="0.35">
      <c r="A27" t="s">
        <v>57</v>
      </c>
      <c r="B27">
        <v>103952</v>
      </c>
      <c r="C27">
        <v>102547</v>
      </c>
      <c r="D27">
        <v>101980</v>
      </c>
      <c r="E27">
        <v>102705</v>
      </c>
      <c r="F27">
        <v>100716</v>
      </c>
      <c r="G27">
        <v>100853</v>
      </c>
      <c r="H27">
        <v>103471</v>
      </c>
      <c r="I27">
        <v>107143</v>
      </c>
    </row>
    <row r="28" spans="1:9" x14ac:dyDescent="0.35">
      <c r="A28" t="s">
        <v>58</v>
      </c>
      <c r="B28">
        <v>105529</v>
      </c>
      <c r="C28">
        <v>105456</v>
      </c>
      <c r="D28">
        <v>103950</v>
      </c>
      <c r="E28">
        <v>103336</v>
      </c>
      <c r="F28">
        <v>104401</v>
      </c>
      <c r="G28">
        <v>102767</v>
      </c>
      <c r="H28">
        <v>102774</v>
      </c>
      <c r="I28">
        <v>105340</v>
      </c>
    </row>
    <row r="29" spans="1:9" x14ac:dyDescent="0.35">
      <c r="A29" t="s">
        <v>59</v>
      </c>
      <c r="B29">
        <v>103279</v>
      </c>
      <c r="C29">
        <v>106717</v>
      </c>
      <c r="D29">
        <v>106538</v>
      </c>
      <c r="E29">
        <v>105105</v>
      </c>
      <c r="F29">
        <v>104871</v>
      </c>
      <c r="G29">
        <v>105896</v>
      </c>
      <c r="H29">
        <v>104180</v>
      </c>
      <c r="I29">
        <v>104417</v>
      </c>
    </row>
    <row r="30" spans="1:9" x14ac:dyDescent="0.35">
      <c r="A30" t="s">
        <v>60</v>
      </c>
      <c r="B30">
        <v>102941</v>
      </c>
      <c r="C30">
        <v>104234</v>
      </c>
      <c r="D30">
        <v>107410</v>
      </c>
      <c r="E30">
        <v>107392</v>
      </c>
      <c r="F30">
        <v>106518</v>
      </c>
      <c r="G30">
        <v>106520</v>
      </c>
      <c r="H30">
        <v>107619</v>
      </c>
      <c r="I30">
        <v>105833</v>
      </c>
    </row>
    <row r="31" spans="1:9" x14ac:dyDescent="0.35">
      <c r="A31" t="s">
        <v>61</v>
      </c>
      <c r="B31">
        <v>103208</v>
      </c>
      <c r="C31">
        <v>103516</v>
      </c>
      <c r="D31">
        <v>104752</v>
      </c>
      <c r="E31">
        <v>108172</v>
      </c>
      <c r="F31">
        <v>108420</v>
      </c>
      <c r="G31">
        <v>107803</v>
      </c>
      <c r="H31">
        <v>107920</v>
      </c>
      <c r="I31">
        <v>108910</v>
      </c>
    </row>
    <row r="32" spans="1:9" x14ac:dyDescent="0.35">
      <c r="A32" t="s">
        <v>62</v>
      </c>
      <c r="B32">
        <v>103792</v>
      </c>
      <c r="C32">
        <v>103575</v>
      </c>
      <c r="D32">
        <v>103725</v>
      </c>
      <c r="E32">
        <v>105343</v>
      </c>
      <c r="F32">
        <v>108847</v>
      </c>
      <c r="G32">
        <v>109416</v>
      </c>
      <c r="H32">
        <v>108942</v>
      </c>
      <c r="I32">
        <v>109076</v>
      </c>
    </row>
    <row r="33" spans="1:9" x14ac:dyDescent="0.35">
      <c r="A33" t="s">
        <v>63</v>
      </c>
      <c r="B33">
        <v>101569</v>
      </c>
      <c r="C33">
        <v>104055</v>
      </c>
      <c r="D33">
        <v>103709</v>
      </c>
      <c r="E33">
        <v>104283</v>
      </c>
      <c r="F33">
        <v>105977</v>
      </c>
      <c r="G33">
        <v>110033</v>
      </c>
      <c r="H33">
        <v>110637</v>
      </c>
      <c r="I33">
        <v>110115</v>
      </c>
    </row>
    <row r="34" spans="1:9" x14ac:dyDescent="0.35">
      <c r="A34" t="s">
        <v>64</v>
      </c>
      <c r="B34">
        <v>99959</v>
      </c>
      <c r="C34">
        <v>101785</v>
      </c>
      <c r="D34">
        <v>104316</v>
      </c>
      <c r="E34">
        <v>104232</v>
      </c>
      <c r="F34">
        <v>104992</v>
      </c>
      <c r="G34">
        <v>106982</v>
      </c>
      <c r="H34">
        <v>111102</v>
      </c>
      <c r="I34">
        <v>111930</v>
      </c>
    </row>
    <row r="35" spans="1:9" x14ac:dyDescent="0.35">
      <c r="A35" t="s">
        <v>65</v>
      </c>
      <c r="B35">
        <v>97917</v>
      </c>
      <c r="C35">
        <v>100224</v>
      </c>
      <c r="D35">
        <v>102082</v>
      </c>
      <c r="E35">
        <v>104815</v>
      </c>
      <c r="F35">
        <v>104853</v>
      </c>
      <c r="G35">
        <v>105930</v>
      </c>
      <c r="H35">
        <v>108149</v>
      </c>
      <c r="I35">
        <v>112261</v>
      </c>
    </row>
    <row r="36" spans="1:9" x14ac:dyDescent="0.35">
      <c r="A36" t="s">
        <v>66</v>
      </c>
      <c r="B36">
        <v>98691</v>
      </c>
      <c r="C36">
        <v>98125</v>
      </c>
      <c r="D36">
        <v>100426</v>
      </c>
      <c r="E36">
        <v>102601</v>
      </c>
      <c r="F36">
        <v>105543</v>
      </c>
      <c r="G36">
        <v>105703</v>
      </c>
      <c r="H36">
        <v>107008</v>
      </c>
      <c r="I36">
        <v>109410</v>
      </c>
    </row>
    <row r="37" spans="1:9" x14ac:dyDescent="0.35">
      <c r="A37" t="s">
        <v>67</v>
      </c>
      <c r="B37">
        <v>101723</v>
      </c>
      <c r="C37">
        <v>98967</v>
      </c>
      <c r="D37">
        <v>98207</v>
      </c>
      <c r="E37">
        <v>100877</v>
      </c>
      <c r="F37">
        <v>103194</v>
      </c>
      <c r="G37">
        <v>106394</v>
      </c>
      <c r="H37">
        <v>106647</v>
      </c>
      <c r="I37">
        <v>108154</v>
      </c>
    </row>
    <row r="38" spans="1:9" x14ac:dyDescent="0.35">
      <c r="A38" t="s">
        <v>68</v>
      </c>
      <c r="B38">
        <v>102949</v>
      </c>
      <c r="C38">
        <v>101728</v>
      </c>
      <c r="D38">
        <v>99017</v>
      </c>
      <c r="E38">
        <v>98563</v>
      </c>
      <c r="F38">
        <v>101364</v>
      </c>
      <c r="G38">
        <v>103921</v>
      </c>
      <c r="H38">
        <v>107238</v>
      </c>
      <c r="I38">
        <v>107756</v>
      </c>
    </row>
    <row r="39" spans="1:9" x14ac:dyDescent="0.35">
      <c r="A39" t="s">
        <v>69</v>
      </c>
      <c r="B39">
        <v>99694</v>
      </c>
      <c r="C39">
        <v>103045</v>
      </c>
      <c r="D39">
        <v>101842</v>
      </c>
      <c r="E39">
        <v>99363</v>
      </c>
      <c r="F39">
        <v>99186</v>
      </c>
      <c r="G39">
        <v>102098</v>
      </c>
      <c r="H39">
        <v>104773</v>
      </c>
      <c r="I39">
        <v>108164</v>
      </c>
    </row>
    <row r="40" spans="1:9" x14ac:dyDescent="0.35">
      <c r="A40" t="s">
        <v>70</v>
      </c>
      <c r="B40">
        <v>100462</v>
      </c>
      <c r="C40">
        <v>99859</v>
      </c>
      <c r="D40">
        <v>103056</v>
      </c>
      <c r="E40">
        <v>102145</v>
      </c>
      <c r="F40">
        <v>99700</v>
      </c>
      <c r="G40">
        <v>99826</v>
      </c>
      <c r="H40">
        <v>102919</v>
      </c>
      <c r="I40">
        <v>105682</v>
      </c>
    </row>
    <row r="41" spans="1:9" x14ac:dyDescent="0.35">
      <c r="A41" t="s">
        <v>140</v>
      </c>
      <c r="B41">
        <v>99263</v>
      </c>
      <c r="C41">
        <v>100471</v>
      </c>
      <c r="D41">
        <v>99965</v>
      </c>
      <c r="E41">
        <v>103290</v>
      </c>
      <c r="F41">
        <v>102566</v>
      </c>
      <c r="G41">
        <v>100219</v>
      </c>
      <c r="H41">
        <v>100658</v>
      </c>
      <c r="I41">
        <v>103775</v>
      </c>
    </row>
    <row r="42" spans="1:9" x14ac:dyDescent="0.35">
      <c r="A42" t="s">
        <v>141</v>
      </c>
      <c r="B42">
        <v>99766</v>
      </c>
      <c r="C42">
        <v>99277</v>
      </c>
      <c r="D42">
        <v>100506</v>
      </c>
      <c r="E42">
        <v>100206</v>
      </c>
      <c r="F42">
        <v>103610</v>
      </c>
      <c r="G42">
        <v>103012</v>
      </c>
      <c r="H42">
        <v>100818</v>
      </c>
      <c r="I42">
        <v>101374</v>
      </c>
    </row>
    <row r="43" spans="1:9" x14ac:dyDescent="0.35">
      <c r="A43" t="s">
        <v>142</v>
      </c>
      <c r="B43">
        <v>101337</v>
      </c>
      <c r="C43">
        <v>99853</v>
      </c>
      <c r="D43">
        <v>99347</v>
      </c>
      <c r="E43">
        <v>100732</v>
      </c>
      <c r="F43">
        <v>100514</v>
      </c>
      <c r="G43">
        <v>104139</v>
      </c>
      <c r="H43">
        <v>103591</v>
      </c>
      <c r="I43">
        <v>101559</v>
      </c>
    </row>
    <row r="44" spans="1:9" x14ac:dyDescent="0.35">
      <c r="A44" t="s">
        <v>143</v>
      </c>
      <c r="B44">
        <v>106110</v>
      </c>
      <c r="C44">
        <v>101303</v>
      </c>
      <c r="D44">
        <v>99822</v>
      </c>
      <c r="E44">
        <v>99508</v>
      </c>
      <c r="F44">
        <v>100947</v>
      </c>
      <c r="G44">
        <v>100963</v>
      </c>
      <c r="H44">
        <v>104709</v>
      </c>
      <c r="I44">
        <v>104181</v>
      </c>
    </row>
    <row r="45" spans="1:9" x14ac:dyDescent="0.35">
      <c r="A45" t="s">
        <v>144</v>
      </c>
      <c r="B45">
        <v>110115</v>
      </c>
      <c r="C45">
        <v>106059</v>
      </c>
      <c r="D45">
        <v>101287</v>
      </c>
      <c r="E45">
        <v>99977</v>
      </c>
      <c r="F45">
        <v>99755</v>
      </c>
      <c r="G45">
        <v>101324</v>
      </c>
      <c r="H45">
        <v>101546</v>
      </c>
      <c r="I45">
        <v>105319</v>
      </c>
    </row>
    <row r="46" spans="1:9" x14ac:dyDescent="0.35">
      <c r="A46" t="s">
        <v>145</v>
      </c>
      <c r="B46">
        <v>119487</v>
      </c>
      <c r="C46">
        <v>110121</v>
      </c>
      <c r="D46">
        <v>106032</v>
      </c>
      <c r="E46">
        <v>101434</v>
      </c>
      <c r="F46">
        <v>100237</v>
      </c>
      <c r="G46">
        <v>100084</v>
      </c>
      <c r="H46">
        <v>101767</v>
      </c>
      <c r="I46">
        <v>102125</v>
      </c>
    </row>
    <row r="47" spans="1:9" x14ac:dyDescent="0.35">
      <c r="A47" t="s">
        <v>146</v>
      </c>
      <c r="B47">
        <v>124449</v>
      </c>
      <c r="C47">
        <v>119378</v>
      </c>
      <c r="D47">
        <v>110070</v>
      </c>
      <c r="E47">
        <v>106162</v>
      </c>
      <c r="F47">
        <v>101724</v>
      </c>
      <c r="G47">
        <v>100580</v>
      </c>
      <c r="H47">
        <v>100483</v>
      </c>
      <c r="I47">
        <v>102294</v>
      </c>
    </row>
    <row r="48" spans="1:9" x14ac:dyDescent="0.35">
      <c r="A48" t="s">
        <v>147</v>
      </c>
      <c r="B48">
        <v>130048</v>
      </c>
      <c r="C48">
        <v>124415</v>
      </c>
      <c r="D48">
        <v>119410</v>
      </c>
      <c r="E48">
        <v>110109</v>
      </c>
      <c r="F48">
        <v>106293</v>
      </c>
      <c r="G48">
        <v>102017</v>
      </c>
      <c r="H48">
        <v>100978</v>
      </c>
      <c r="I48">
        <v>101063</v>
      </c>
    </row>
    <row r="49" spans="1:9" x14ac:dyDescent="0.35">
      <c r="A49" t="s">
        <v>148</v>
      </c>
      <c r="B49">
        <v>132556</v>
      </c>
      <c r="C49">
        <v>129903</v>
      </c>
      <c r="D49">
        <v>124446</v>
      </c>
      <c r="E49">
        <v>119449</v>
      </c>
      <c r="F49">
        <v>110261</v>
      </c>
      <c r="G49">
        <v>106646</v>
      </c>
      <c r="H49">
        <v>102406</v>
      </c>
      <c r="I49">
        <v>101442</v>
      </c>
    </row>
    <row r="50" spans="1:9" x14ac:dyDescent="0.35">
      <c r="A50" t="s">
        <v>149</v>
      </c>
      <c r="B50">
        <v>127289</v>
      </c>
      <c r="C50">
        <v>132439</v>
      </c>
      <c r="D50">
        <v>129869</v>
      </c>
      <c r="E50">
        <v>124500</v>
      </c>
      <c r="F50">
        <v>119507</v>
      </c>
      <c r="G50">
        <v>110512</v>
      </c>
      <c r="H50">
        <v>106984</v>
      </c>
      <c r="I50">
        <v>102780</v>
      </c>
    </row>
    <row r="51" spans="1:9" x14ac:dyDescent="0.35">
      <c r="A51" t="s">
        <v>81</v>
      </c>
      <c r="B51">
        <v>125723</v>
      </c>
      <c r="C51">
        <v>127225</v>
      </c>
      <c r="D51">
        <v>132329</v>
      </c>
      <c r="E51">
        <v>129826</v>
      </c>
      <c r="F51">
        <v>124579</v>
      </c>
      <c r="G51">
        <v>119736</v>
      </c>
      <c r="H51">
        <v>110738</v>
      </c>
      <c r="I51">
        <v>107349</v>
      </c>
    </row>
    <row r="52" spans="1:9" x14ac:dyDescent="0.35">
      <c r="A52" t="s">
        <v>82</v>
      </c>
      <c r="B52">
        <v>126510</v>
      </c>
      <c r="C52">
        <v>125609</v>
      </c>
      <c r="D52">
        <v>127095</v>
      </c>
      <c r="E52">
        <v>132285</v>
      </c>
      <c r="F52">
        <v>129863</v>
      </c>
      <c r="G52">
        <v>124689</v>
      </c>
      <c r="H52">
        <v>120012</v>
      </c>
      <c r="I52">
        <v>111095</v>
      </c>
    </row>
    <row r="53" spans="1:9" x14ac:dyDescent="0.35">
      <c r="A53" t="s">
        <v>83</v>
      </c>
      <c r="B53">
        <v>128501</v>
      </c>
      <c r="C53">
        <v>126367</v>
      </c>
      <c r="D53">
        <v>125458</v>
      </c>
      <c r="E53">
        <v>127041</v>
      </c>
      <c r="F53">
        <v>132303</v>
      </c>
      <c r="G53">
        <v>129931</v>
      </c>
      <c r="H53">
        <v>124887</v>
      </c>
      <c r="I53">
        <v>120235</v>
      </c>
    </row>
    <row r="54" spans="1:9" x14ac:dyDescent="0.35">
      <c r="A54" t="s">
        <v>84</v>
      </c>
      <c r="B54">
        <v>131053</v>
      </c>
      <c r="C54">
        <v>128228</v>
      </c>
      <c r="D54">
        <v>126244</v>
      </c>
      <c r="E54">
        <v>125296</v>
      </c>
      <c r="F54">
        <v>126987</v>
      </c>
      <c r="G54">
        <v>132434</v>
      </c>
      <c r="H54">
        <v>130097</v>
      </c>
      <c r="I54">
        <v>125015</v>
      </c>
    </row>
    <row r="55" spans="1:9" x14ac:dyDescent="0.35">
      <c r="A55" t="s">
        <v>85</v>
      </c>
      <c r="B55">
        <v>128935</v>
      </c>
      <c r="C55">
        <v>130820</v>
      </c>
      <c r="D55">
        <v>128042</v>
      </c>
      <c r="E55">
        <v>126139</v>
      </c>
      <c r="F55">
        <v>125225</v>
      </c>
      <c r="G55">
        <v>127024</v>
      </c>
      <c r="H55">
        <v>132535</v>
      </c>
      <c r="I55">
        <v>130281</v>
      </c>
    </row>
    <row r="56" spans="1:9" x14ac:dyDescent="0.35">
      <c r="A56" t="s">
        <v>86</v>
      </c>
      <c r="B56">
        <v>127335</v>
      </c>
      <c r="C56">
        <v>128770</v>
      </c>
      <c r="D56">
        <v>130574</v>
      </c>
      <c r="E56">
        <v>127838</v>
      </c>
      <c r="F56">
        <v>126017</v>
      </c>
      <c r="G56">
        <v>125250</v>
      </c>
      <c r="H56">
        <v>127104</v>
      </c>
      <c r="I56">
        <v>132553</v>
      </c>
    </row>
    <row r="57" spans="1:9" x14ac:dyDescent="0.35">
      <c r="A57" t="s">
        <v>87</v>
      </c>
      <c r="B57">
        <v>126239</v>
      </c>
      <c r="C57">
        <v>127073</v>
      </c>
      <c r="D57">
        <v>128472</v>
      </c>
      <c r="E57">
        <v>130396</v>
      </c>
      <c r="F57">
        <v>127577</v>
      </c>
      <c r="G57">
        <v>125954</v>
      </c>
      <c r="H57">
        <v>125250</v>
      </c>
      <c r="I57">
        <v>127180</v>
      </c>
    </row>
    <row r="58" spans="1:9" x14ac:dyDescent="0.35">
      <c r="A58" t="s">
        <v>88</v>
      </c>
      <c r="B58">
        <v>122795</v>
      </c>
      <c r="C58">
        <v>125878</v>
      </c>
      <c r="D58">
        <v>126798</v>
      </c>
      <c r="E58">
        <v>128185</v>
      </c>
      <c r="F58">
        <v>130154</v>
      </c>
      <c r="G58">
        <v>127353</v>
      </c>
      <c r="H58">
        <v>125932</v>
      </c>
      <c r="I58">
        <v>125233</v>
      </c>
    </row>
    <row r="59" spans="1:9" x14ac:dyDescent="0.35">
      <c r="A59" t="s">
        <v>89</v>
      </c>
      <c r="B59">
        <v>121841</v>
      </c>
      <c r="C59">
        <v>122504</v>
      </c>
      <c r="D59">
        <v>125579</v>
      </c>
      <c r="E59">
        <v>126492</v>
      </c>
      <c r="F59">
        <v>127946</v>
      </c>
      <c r="G59">
        <v>129918</v>
      </c>
      <c r="H59">
        <v>127289</v>
      </c>
      <c r="I59">
        <v>125869</v>
      </c>
    </row>
    <row r="60" spans="1:9" x14ac:dyDescent="0.35">
      <c r="A60" t="s">
        <v>90</v>
      </c>
      <c r="B60">
        <v>118520</v>
      </c>
      <c r="C60">
        <v>121482</v>
      </c>
      <c r="D60">
        <v>122148</v>
      </c>
      <c r="E60">
        <v>125247</v>
      </c>
      <c r="F60">
        <v>126131</v>
      </c>
      <c r="G60">
        <v>127685</v>
      </c>
      <c r="H60">
        <v>129693</v>
      </c>
      <c r="I60">
        <v>127121</v>
      </c>
    </row>
    <row r="61" spans="1:9" x14ac:dyDescent="0.35">
      <c r="A61" t="s">
        <v>91</v>
      </c>
      <c r="B61">
        <v>116305</v>
      </c>
      <c r="C61">
        <v>118097</v>
      </c>
      <c r="D61">
        <v>121072</v>
      </c>
      <c r="E61">
        <v>121780</v>
      </c>
      <c r="F61">
        <v>124867</v>
      </c>
      <c r="G61">
        <v>125802</v>
      </c>
      <c r="H61">
        <v>127459</v>
      </c>
      <c r="I61">
        <v>129466</v>
      </c>
    </row>
    <row r="62" spans="1:9" x14ac:dyDescent="0.35">
      <c r="A62" t="s">
        <v>92</v>
      </c>
      <c r="B62">
        <v>113951</v>
      </c>
      <c r="C62">
        <v>115819</v>
      </c>
      <c r="D62">
        <v>117688</v>
      </c>
      <c r="E62">
        <v>120678</v>
      </c>
      <c r="F62">
        <v>121327</v>
      </c>
      <c r="G62">
        <v>124521</v>
      </c>
      <c r="H62">
        <v>125455</v>
      </c>
      <c r="I62">
        <v>127174</v>
      </c>
    </row>
    <row r="63" spans="1:9" x14ac:dyDescent="0.35">
      <c r="A63" t="s">
        <v>93</v>
      </c>
      <c r="B63">
        <v>111744</v>
      </c>
      <c r="C63">
        <v>113525</v>
      </c>
      <c r="D63">
        <v>115388</v>
      </c>
      <c r="E63">
        <v>117306</v>
      </c>
      <c r="F63">
        <v>120230</v>
      </c>
      <c r="G63">
        <v>120996</v>
      </c>
      <c r="H63">
        <v>124219</v>
      </c>
      <c r="I63">
        <v>125128</v>
      </c>
    </row>
    <row r="64" spans="1:9" x14ac:dyDescent="0.35">
      <c r="A64" t="s">
        <v>94</v>
      </c>
      <c r="B64">
        <v>109542</v>
      </c>
      <c r="C64">
        <v>111279</v>
      </c>
      <c r="D64">
        <v>113072</v>
      </c>
      <c r="E64">
        <v>114933</v>
      </c>
      <c r="F64">
        <v>116855</v>
      </c>
      <c r="G64">
        <v>119731</v>
      </c>
      <c r="H64">
        <v>120592</v>
      </c>
      <c r="I64">
        <v>123747</v>
      </c>
    </row>
    <row r="65" spans="1:9" x14ac:dyDescent="0.35">
      <c r="A65" t="s">
        <v>95</v>
      </c>
      <c r="B65">
        <v>107855</v>
      </c>
      <c r="C65">
        <v>108995</v>
      </c>
      <c r="D65">
        <v>110803</v>
      </c>
      <c r="E65">
        <v>112602</v>
      </c>
      <c r="F65">
        <v>114428</v>
      </c>
      <c r="G65">
        <v>116340</v>
      </c>
      <c r="H65">
        <v>119267</v>
      </c>
      <c r="I65">
        <v>120125</v>
      </c>
    </row>
    <row r="66" spans="1:9" x14ac:dyDescent="0.35">
      <c r="A66" t="s">
        <v>96</v>
      </c>
      <c r="B66">
        <v>107754</v>
      </c>
      <c r="C66">
        <v>107288</v>
      </c>
      <c r="D66">
        <v>108460</v>
      </c>
      <c r="E66">
        <v>110236</v>
      </c>
      <c r="F66">
        <v>112039</v>
      </c>
      <c r="G66">
        <v>113947</v>
      </c>
      <c r="H66">
        <v>115847</v>
      </c>
      <c r="I66">
        <v>118757</v>
      </c>
    </row>
    <row r="67" spans="1:9" x14ac:dyDescent="0.35">
      <c r="A67" t="s">
        <v>97</v>
      </c>
      <c r="B67">
        <v>103759</v>
      </c>
      <c r="C67">
        <v>107167</v>
      </c>
      <c r="D67">
        <v>106685</v>
      </c>
      <c r="E67">
        <v>107831</v>
      </c>
      <c r="F67">
        <v>109680</v>
      </c>
      <c r="G67">
        <v>111450</v>
      </c>
      <c r="H67">
        <v>113384</v>
      </c>
      <c r="I67">
        <v>115238</v>
      </c>
    </row>
    <row r="68" spans="1:9" x14ac:dyDescent="0.35">
      <c r="A68" t="s">
        <v>98</v>
      </c>
      <c r="B68">
        <v>104135</v>
      </c>
      <c r="C68">
        <v>103094</v>
      </c>
      <c r="D68">
        <v>106516</v>
      </c>
      <c r="E68">
        <v>106031</v>
      </c>
      <c r="F68">
        <v>107179</v>
      </c>
      <c r="G68">
        <v>109115</v>
      </c>
      <c r="H68">
        <v>110839</v>
      </c>
      <c r="I68">
        <v>112724</v>
      </c>
    </row>
    <row r="69" spans="1:9" x14ac:dyDescent="0.35">
      <c r="A69" t="s">
        <v>99</v>
      </c>
      <c r="B69">
        <v>105090</v>
      </c>
      <c r="C69">
        <v>103464</v>
      </c>
      <c r="D69">
        <v>102365</v>
      </c>
      <c r="E69">
        <v>105859</v>
      </c>
      <c r="F69">
        <v>105299</v>
      </c>
      <c r="G69">
        <v>106452</v>
      </c>
      <c r="H69">
        <v>108421</v>
      </c>
      <c r="I69">
        <v>110126</v>
      </c>
    </row>
    <row r="70" spans="1:9" x14ac:dyDescent="0.35">
      <c r="A70" t="s">
        <v>100</v>
      </c>
      <c r="B70">
        <v>107681</v>
      </c>
      <c r="C70">
        <v>104314</v>
      </c>
      <c r="D70">
        <v>102717</v>
      </c>
      <c r="E70">
        <v>101625</v>
      </c>
      <c r="F70">
        <v>105110</v>
      </c>
      <c r="G70">
        <v>104556</v>
      </c>
      <c r="H70">
        <v>105740</v>
      </c>
      <c r="I70">
        <v>107723</v>
      </c>
    </row>
    <row r="71" spans="1:9" x14ac:dyDescent="0.35">
      <c r="A71" t="s">
        <v>101</v>
      </c>
      <c r="B71">
        <v>113496</v>
      </c>
      <c r="C71">
        <v>106882</v>
      </c>
      <c r="D71">
        <v>103575</v>
      </c>
      <c r="E71">
        <v>102012</v>
      </c>
      <c r="F71">
        <v>100869</v>
      </c>
      <c r="G71">
        <v>104403</v>
      </c>
      <c r="H71">
        <v>103814</v>
      </c>
      <c r="I71">
        <v>105029</v>
      </c>
    </row>
    <row r="72" spans="1:9" x14ac:dyDescent="0.35">
      <c r="A72" t="s">
        <v>102</v>
      </c>
      <c r="B72">
        <v>115931</v>
      </c>
      <c r="C72">
        <v>112434</v>
      </c>
      <c r="D72">
        <v>105960</v>
      </c>
      <c r="E72">
        <v>102677</v>
      </c>
      <c r="F72">
        <v>101127</v>
      </c>
      <c r="G72">
        <v>99999</v>
      </c>
      <c r="H72">
        <v>103650</v>
      </c>
      <c r="I72">
        <v>103000</v>
      </c>
    </row>
    <row r="73" spans="1:9" x14ac:dyDescent="0.35">
      <c r="A73" t="s">
        <v>103</v>
      </c>
      <c r="B73">
        <v>83094</v>
      </c>
      <c r="C73">
        <v>114873</v>
      </c>
      <c r="D73">
        <v>111406</v>
      </c>
      <c r="E73">
        <v>104991</v>
      </c>
      <c r="F73">
        <v>101724</v>
      </c>
      <c r="G73">
        <v>100218</v>
      </c>
      <c r="H73">
        <v>99064</v>
      </c>
      <c r="I73">
        <v>102706</v>
      </c>
    </row>
    <row r="74" spans="1:9" x14ac:dyDescent="0.35">
      <c r="A74" t="s">
        <v>104</v>
      </c>
      <c r="B74">
        <v>86340</v>
      </c>
      <c r="C74">
        <v>82281</v>
      </c>
      <c r="D74">
        <v>113842</v>
      </c>
      <c r="E74">
        <v>110358</v>
      </c>
      <c r="F74">
        <v>103973</v>
      </c>
      <c r="G74">
        <v>100762</v>
      </c>
      <c r="H74">
        <v>99286</v>
      </c>
      <c r="I74">
        <v>98136</v>
      </c>
    </row>
    <row r="75" spans="1:9" x14ac:dyDescent="0.35">
      <c r="A75" t="s">
        <v>105</v>
      </c>
      <c r="B75">
        <v>81114</v>
      </c>
      <c r="C75">
        <v>85427</v>
      </c>
      <c r="D75">
        <v>81419</v>
      </c>
      <c r="E75">
        <v>112692</v>
      </c>
      <c r="F75">
        <v>109194</v>
      </c>
      <c r="G75">
        <v>102900</v>
      </c>
      <c r="H75">
        <v>99839</v>
      </c>
      <c r="I75">
        <v>98375</v>
      </c>
    </row>
    <row r="76" spans="1:9" x14ac:dyDescent="0.35">
      <c r="A76" t="s">
        <v>106</v>
      </c>
      <c r="B76">
        <v>74588</v>
      </c>
      <c r="C76">
        <v>80208</v>
      </c>
      <c r="D76">
        <v>84445</v>
      </c>
      <c r="E76">
        <v>80505</v>
      </c>
      <c r="F76">
        <v>111458</v>
      </c>
      <c r="G76">
        <v>108006</v>
      </c>
      <c r="H76">
        <v>101823</v>
      </c>
      <c r="I76">
        <v>98851</v>
      </c>
    </row>
    <row r="77" spans="1:9" x14ac:dyDescent="0.35">
      <c r="A77" t="s">
        <v>107</v>
      </c>
      <c r="B77">
        <v>70490</v>
      </c>
      <c r="C77">
        <v>73701</v>
      </c>
      <c r="D77">
        <v>79239</v>
      </c>
      <c r="E77">
        <v>83422</v>
      </c>
      <c r="F77">
        <v>79524</v>
      </c>
      <c r="G77">
        <v>110159</v>
      </c>
      <c r="H77">
        <v>106775</v>
      </c>
      <c r="I77">
        <v>100645</v>
      </c>
    </row>
    <row r="78" spans="1:9" x14ac:dyDescent="0.35">
      <c r="A78" t="s">
        <v>108</v>
      </c>
      <c r="B78">
        <v>71987</v>
      </c>
      <c r="C78">
        <v>69534</v>
      </c>
      <c r="D78">
        <v>72759</v>
      </c>
      <c r="E78">
        <v>78212</v>
      </c>
      <c r="F78">
        <v>82268</v>
      </c>
      <c r="G78">
        <v>78476</v>
      </c>
      <c r="H78">
        <v>108801</v>
      </c>
      <c r="I78">
        <v>105427</v>
      </c>
    </row>
    <row r="79" spans="1:9" x14ac:dyDescent="0.35">
      <c r="A79" t="s">
        <v>109</v>
      </c>
      <c r="B79">
        <v>68972</v>
      </c>
      <c r="C79">
        <v>70892</v>
      </c>
      <c r="D79">
        <v>68587</v>
      </c>
      <c r="E79">
        <v>71677</v>
      </c>
      <c r="F79">
        <v>77081</v>
      </c>
      <c r="G79">
        <v>81078</v>
      </c>
      <c r="H79">
        <v>77396</v>
      </c>
      <c r="I79">
        <v>107292</v>
      </c>
    </row>
    <row r="80" spans="1:9" x14ac:dyDescent="0.35">
      <c r="A80" t="s">
        <v>110</v>
      </c>
      <c r="B80">
        <v>66417</v>
      </c>
      <c r="C80">
        <v>67943</v>
      </c>
      <c r="D80">
        <v>69807</v>
      </c>
      <c r="E80">
        <v>67539</v>
      </c>
      <c r="F80">
        <v>70605</v>
      </c>
      <c r="G80">
        <v>75897</v>
      </c>
      <c r="H80">
        <v>79856</v>
      </c>
      <c r="I80">
        <v>76153</v>
      </c>
    </row>
    <row r="81" spans="1:9" x14ac:dyDescent="0.35">
      <c r="A81" t="s">
        <v>111</v>
      </c>
      <c r="B81">
        <v>61772</v>
      </c>
      <c r="C81">
        <v>65303</v>
      </c>
      <c r="D81">
        <v>66731</v>
      </c>
      <c r="E81">
        <v>68618</v>
      </c>
      <c r="F81">
        <v>66388</v>
      </c>
      <c r="G81">
        <v>69384</v>
      </c>
      <c r="H81">
        <v>74611</v>
      </c>
      <c r="I81">
        <v>78451</v>
      </c>
    </row>
    <row r="82" spans="1:9" x14ac:dyDescent="0.35">
      <c r="A82" t="s">
        <v>112</v>
      </c>
      <c r="B82">
        <v>60445</v>
      </c>
      <c r="C82">
        <v>60545</v>
      </c>
      <c r="D82">
        <v>64067</v>
      </c>
      <c r="E82">
        <v>65456</v>
      </c>
      <c r="F82">
        <v>67338</v>
      </c>
      <c r="G82">
        <v>65165</v>
      </c>
      <c r="H82">
        <v>68107</v>
      </c>
      <c r="I82">
        <v>73244</v>
      </c>
    </row>
    <row r="83" spans="1:9" x14ac:dyDescent="0.35">
      <c r="A83" t="s">
        <v>113</v>
      </c>
      <c r="B83">
        <v>57932</v>
      </c>
      <c r="C83">
        <v>59070</v>
      </c>
      <c r="D83">
        <v>59217</v>
      </c>
      <c r="E83">
        <v>62715</v>
      </c>
      <c r="F83">
        <v>64077</v>
      </c>
      <c r="G83">
        <v>65863</v>
      </c>
      <c r="H83">
        <v>63771</v>
      </c>
      <c r="I83">
        <v>66638</v>
      </c>
    </row>
    <row r="84" spans="1:9" x14ac:dyDescent="0.35">
      <c r="A84" t="s">
        <v>114</v>
      </c>
      <c r="B84">
        <v>56309</v>
      </c>
      <c r="C84">
        <v>56508</v>
      </c>
      <c r="D84">
        <v>57639</v>
      </c>
      <c r="E84">
        <v>57792</v>
      </c>
      <c r="F84">
        <v>61200</v>
      </c>
      <c r="G84">
        <v>62562</v>
      </c>
      <c r="H84">
        <v>64265</v>
      </c>
      <c r="I84">
        <v>62279</v>
      </c>
    </row>
    <row r="85" spans="1:9" x14ac:dyDescent="0.35">
      <c r="A85" t="s">
        <v>115</v>
      </c>
      <c r="B85">
        <v>53788</v>
      </c>
      <c r="C85">
        <v>54722</v>
      </c>
      <c r="D85">
        <v>54970</v>
      </c>
      <c r="E85">
        <v>56105</v>
      </c>
      <c r="F85">
        <v>56178</v>
      </c>
      <c r="G85">
        <v>59530</v>
      </c>
      <c r="H85">
        <v>60936</v>
      </c>
      <c r="I85">
        <v>62513</v>
      </c>
    </row>
    <row r="86" spans="1:9" x14ac:dyDescent="0.35">
      <c r="A86" t="s">
        <v>116</v>
      </c>
      <c r="B86">
        <v>53563</v>
      </c>
      <c r="C86">
        <v>52050</v>
      </c>
      <c r="D86">
        <v>53027</v>
      </c>
      <c r="E86">
        <v>53295</v>
      </c>
      <c r="F86">
        <v>54381</v>
      </c>
      <c r="G86">
        <v>54490</v>
      </c>
      <c r="H86">
        <v>57759</v>
      </c>
      <c r="I86">
        <v>59132</v>
      </c>
    </row>
    <row r="87" spans="1:9" x14ac:dyDescent="0.35">
      <c r="A87" t="s">
        <v>117</v>
      </c>
      <c r="B87">
        <v>50541</v>
      </c>
      <c r="C87">
        <v>51582</v>
      </c>
      <c r="D87">
        <v>50086</v>
      </c>
      <c r="E87">
        <v>51258</v>
      </c>
      <c r="F87">
        <v>51361</v>
      </c>
      <c r="G87">
        <v>52466</v>
      </c>
      <c r="H87">
        <v>52609</v>
      </c>
      <c r="I87">
        <v>55816</v>
      </c>
    </row>
    <row r="88" spans="1:9" x14ac:dyDescent="0.35">
      <c r="A88" t="s">
        <v>118</v>
      </c>
      <c r="B88">
        <v>48946</v>
      </c>
      <c r="C88">
        <v>48340</v>
      </c>
      <c r="D88">
        <v>49360</v>
      </c>
      <c r="E88">
        <v>48171</v>
      </c>
      <c r="F88">
        <v>49122</v>
      </c>
      <c r="G88">
        <v>49374</v>
      </c>
      <c r="H88">
        <v>50391</v>
      </c>
      <c r="I88">
        <v>50593</v>
      </c>
    </row>
    <row r="89" spans="1:9" x14ac:dyDescent="0.35">
      <c r="A89" t="s">
        <v>119</v>
      </c>
      <c r="B89">
        <v>44701</v>
      </c>
      <c r="C89">
        <v>46570</v>
      </c>
      <c r="D89">
        <v>46105</v>
      </c>
      <c r="E89">
        <v>47131</v>
      </c>
      <c r="F89">
        <v>45903</v>
      </c>
      <c r="G89">
        <v>46797</v>
      </c>
      <c r="H89">
        <v>47135</v>
      </c>
      <c r="I89">
        <v>48174</v>
      </c>
    </row>
    <row r="90" spans="1:9" x14ac:dyDescent="0.35">
      <c r="A90" t="s">
        <v>120</v>
      </c>
      <c r="B90">
        <v>42111</v>
      </c>
      <c r="C90">
        <v>42259</v>
      </c>
      <c r="D90">
        <v>44069</v>
      </c>
      <c r="E90">
        <v>43598</v>
      </c>
      <c r="F90">
        <v>44568</v>
      </c>
      <c r="G90">
        <v>43542</v>
      </c>
      <c r="H90">
        <v>44331</v>
      </c>
      <c r="I90">
        <v>44646</v>
      </c>
    </row>
    <row r="91" spans="1:9" x14ac:dyDescent="0.35">
      <c r="A91" t="s">
        <v>121</v>
      </c>
      <c r="B91">
        <v>37862</v>
      </c>
      <c r="C91">
        <v>39417</v>
      </c>
      <c r="D91">
        <v>39665</v>
      </c>
      <c r="E91">
        <v>41433</v>
      </c>
      <c r="F91">
        <v>40936</v>
      </c>
      <c r="G91">
        <v>41889</v>
      </c>
      <c r="H91">
        <v>40964</v>
      </c>
      <c r="I91">
        <v>41731</v>
      </c>
    </row>
    <row r="92" spans="1:9" x14ac:dyDescent="0.35">
      <c r="A92" t="s">
        <v>122</v>
      </c>
      <c r="B92">
        <v>35513</v>
      </c>
      <c r="C92">
        <v>35179</v>
      </c>
      <c r="D92">
        <v>36671</v>
      </c>
      <c r="E92">
        <v>37026</v>
      </c>
      <c r="F92">
        <v>38526</v>
      </c>
      <c r="G92">
        <v>38083</v>
      </c>
      <c r="H92">
        <v>38925</v>
      </c>
      <c r="I92">
        <v>38116</v>
      </c>
    </row>
    <row r="93" spans="1:9" x14ac:dyDescent="0.35">
      <c r="A93" t="s">
        <v>123</v>
      </c>
      <c r="B93">
        <v>32285</v>
      </c>
      <c r="C93">
        <v>32530</v>
      </c>
      <c r="D93">
        <v>32267</v>
      </c>
      <c r="E93">
        <v>33763</v>
      </c>
      <c r="F93">
        <v>33975</v>
      </c>
      <c r="G93">
        <v>35449</v>
      </c>
      <c r="H93">
        <v>35100</v>
      </c>
      <c r="I93">
        <v>35753</v>
      </c>
    </row>
    <row r="94" spans="1:9" x14ac:dyDescent="0.35">
      <c r="A94" t="s">
        <v>124</v>
      </c>
      <c r="B94">
        <v>29684</v>
      </c>
      <c r="C94">
        <v>29181</v>
      </c>
      <c r="D94">
        <v>29465</v>
      </c>
      <c r="E94">
        <v>29373</v>
      </c>
      <c r="F94">
        <v>30574</v>
      </c>
      <c r="G94">
        <v>30796</v>
      </c>
      <c r="H94">
        <v>32199</v>
      </c>
      <c r="I94">
        <v>31810</v>
      </c>
    </row>
    <row r="95" spans="1:9" x14ac:dyDescent="0.35">
      <c r="A95" t="s">
        <v>125</v>
      </c>
      <c r="B95">
        <v>26501</v>
      </c>
      <c r="C95">
        <v>26518</v>
      </c>
      <c r="D95">
        <v>26020</v>
      </c>
      <c r="E95">
        <v>26556</v>
      </c>
      <c r="F95">
        <v>26210</v>
      </c>
      <c r="G95">
        <v>27343</v>
      </c>
      <c r="H95">
        <v>27448</v>
      </c>
      <c r="I95">
        <v>28823</v>
      </c>
    </row>
    <row r="96" spans="1:9" x14ac:dyDescent="0.35">
      <c r="A96" t="s">
        <v>126</v>
      </c>
      <c r="B96">
        <v>22378</v>
      </c>
      <c r="C96">
        <v>23400</v>
      </c>
      <c r="D96">
        <v>23407</v>
      </c>
      <c r="E96">
        <v>22963</v>
      </c>
      <c r="F96">
        <v>23267</v>
      </c>
      <c r="G96">
        <v>23049</v>
      </c>
      <c r="H96">
        <v>24040</v>
      </c>
      <c r="I96">
        <v>24008</v>
      </c>
    </row>
    <row r="97" spans="1:9" x14ac:dyDescent="0.35">
      <c r="A97" t="s">
        <v>127</v>
      </c>
      <c r="B97">
        <v>19207</v>
      </c>
      <c r="C97">
        <v>19284</v>
      </c>
      <c r="D97">
        <v>20186</v>
      </c>
      <c r="E97">
        <v>20339</v>
      </c>
      <c r="F97">
        <v>19883</v>
      </c>
      <c r="G97">
        <v>20003</v>
      </c>
      <c r="H97">
        <v>19824</v>
      </c>
      <c r="I97">
        <v>20806</v>
      </c>
    </row>
    <row r="98" spans="1:9" x14ac:dyDescent="0.35">
      <c r="A98" t="s">
        <v>128</v>
      </c>
      <c r="B98">
        <v>15999</v>
      </c>
      <c r="C98">
        <v>16177</v>
      </c>
      <c r="D98">
        <v>16373</v>
      </c>
      <c r="E98">
        <v>17053</v>
      </c>
      <c r="F98">
        <v>17214</v>
      </c>
      <c r="G98">
        <v>16739</v>
      </c>
      <c r="H98">
        <v>17007</v>
      </c>
      <c r="I98">
        <v>16730</v>
      </c>
    </row>
    <row r="99" spans="1:9" x14ac:dyDescent="0.35">
      <c r="A99" t="s">
        <v>129</v>
      </c>
      <c r="B99">
        <v>11044</v>
      </c>
      <c r="C99">
        <v>13096</v>
      </c>
      <c r="D99">
        <v>13422</v>
      </c>
      <c r="E99">
        <v>13648</v>
      </c>
      <c r="F99">
        <v>14029</v>
      </c>
      <c r="G99">
        <v>14224</v>
      </c>
      <c r="H99">
        <v>13737</v>
      </c>
      <c r="I99">
        <v>13967</v>
      </c>
    </row>
    <row r="100" spans="1:9" x14ac:dyDescent="0.35">
      <c r="A100" t="s">
        <v>130</v>
      </c>
      <c r="B100">
        <v>8445</v>
      </c>
      <c r="C100">
        <v>8962</v>
      </c>
      <c r="D100">
        <v>10573</v>
      </c>
      <c r="E100">
        <v>10943</v>
      </c>
      <c r="F100">
        <v>10941</v>
      </c>
      <c r="G100">
        <v>11316</v>
      </c>
      <c r="H100">
        <v>11359</v>
      </c>
      <c r="I100">
        <v>10952</v>
      </c>
    </row>
    <row r="101" spans="1:9" x14ac:dyDescent="0.35">
      <c r="A101" t="s">
        <v>131</v>
      </c>
      <c r="B101">
        <v>6686</v>
      </c>
      <c r="C101">
        <v>6607</v>
      </c>
      <c r="D101">
        <v>7043</v>
      </c>
      <c r="E101">
        <v>8417</v>
      </c>
      <c r="F101">
        <v>8535</v>
      </c>
      <c r="G101">
        <v>8597</v>
      </c>
      <c r="H101">
        <v>8709</v>
      </c>
      <c r="I101">
        <v>8835</v>
      </c>
    </row>
    <row r="102" spans="1:9" x14ac:dyDescent="0.35">
      <c r="A102" t="s">
        <v>132</v>
      </c>
      <c r="B102">
        <v>4951</v>
      </c>
      <c r="C102">
        <v>5131</v>
      </c>
      <c r="D102">
        <v>5085</v>
      </c>
      <c r="E102">
        <v>5456</v>
      </c>
      <c r="F102">
        <v>6435</v>
      </c>
      <c r="G102">
        <v>6451</v>
      </c>
      <c r="H102">
        <v>6555</v>
      </c>
      <c r="I102">
        <v>6539</v>
      </c>
    </row>
    <row r="103" spans="1:9" x14ac:dyDescent="0.35">
      <c r="A103" t="s">
        <v>133</v>
      </c>
      <c r="B103">
        <v>3643</v>
      </c>
      <c r="C103">
        <v>3667</v>
      </c>
      <c r="D103">
        <v>3759</v>
      </c>
      <c r="E103">
        <v>3785</v>
      </c>
      <c r="F103">
        <v>4015</v>
      </c>
      <c r="G103">
        <v>4722</v>
      </c>
      <c r="H103">
        <v>4746</v>
      </c>
      <c r="I103">
        <v>4805</v>
      </c>
    </row>
    <row r="104" spans="1:9" x14ac:dyDescent="0.35">
      <c r="A104" t="s">
        <v>134</v>
      </c>
      <c r="B104">
        <v>2701</v>
      </c>
      <c r="C104">
        <v>2621</v>
      </c>
      <c r="D104">
        <v>2664</v>
      </c>
      <c r="E104">
        <v>2762</v>
      </c>
      <c r="F104">
        <v>2684</v>
      </c>
      <c r="G104">
        <v>2825</v>
      </c>
      <c r="H104">
        <v>3298</v>
      </c>
      <c r="I104">
        <v>3302</v>
      </c>
    </row>
    <row r="105" spans="1:9" x14ac:dyDescent="0.35">
      <c r="A105" t="s">
        <v>135</v>
      </c>
      <c r="B105">
        <v>1826</v>
      </c>
      <c r="C105">
        <v>1878</v>
      </c>
      <c r="D105">
        <v>1755</v>
      </c>
      <c r="E105">
        <v>1830</v>
      </c>
      <c r="F105">
        <v>1895</v>
      </c>
      <c r="G105">
        <v>1868</v>
      </c>
      <c r="H105">
        <v>1964</v>
      </c>
      <c r="I105">
        <v>2261</v>
      </c>
    </row>
    <row r="106" spans="1:9" x14ac:dyDescent="0.35">
      <c r="A106" t="s">
        <v>136</v>
      </c>
      <c r="B106">
        <v>2756</v>
      </c>
      <c r="C106">
        <v>2919</v>
      </c>
      <c r="D106">
        <v>3054</v>
      </c>
      <c r="E106">
        <v>3047</v>
      </c>
      <c r="F106">
        <v>3048</v>
      </c>
      <c r="G106">
        <v>3163</v>
      </c>
      <c r="H106">
        <v>3100</v>
      </c>
      <c r="I106">
        <v>3185</v>
      </c>
    </row>
    <row r="107" spans="1:9" x14ac:dyDescent="0.35">
      <c r="A107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9EE0-EED0-48D8-A761-F04DB11EFE57}">
  <sheetPr>
    <tabColor theme="4" tint="-0.249977111117893"/>
  </sheetPr>
  <dimension ref="A1:P14"/>
  <sheetViews>
    <sheetView tabSelected="1" workbookViewId="0">
      <selection activeCell="H12" sqref="H12"/>
    </sheetView>
  </sheetViews>
  <sheetFormatPr defaultRowHeight="14.15" x14ac:dyDescent="0.35"/>
  <cols>
    <col min="1" max="1" width="13" bestFit="1" customWidth="1"/>
    <col min="16" max="16" width="10.92578125" customWidth="1"/>
  </cols>
  <sheetData>
    <row r="1" spans="1:16" ht="14.6" thickBot="1" x14ac:dyDescent="0.4">
      <c r="A1" t="s">
        <v>154</v>
      </c>
      <c r="B1" s="31" t="s">
        <v>150</v>
      </c>
      <c r="C1" s="32"/>
      <c r="D1" s="32"/>
      <c r="E1" s="32"/>
      <c r="F1" s="33"/>
      <c r="G1" s="34" t="s">
        <v>22</v>
      </c>
      <c r="H1" s="35"/>
      <c r="I1" s="35"/>
      <c r="J1" s="35"/>
      <c r="K1" s="36"/>
      <c r="L1" s="37" t="s">
        <v>23</v>
      </c>
      <c r="M1" s="38"/>
      <c r="N1" s="38"/>
      <c r="O1" s="38"/>
      <c r="P1" s="39"/>
    </row>
    <row r="2" spans="1:16" ht="14.6" thickBot="1" x14ac:dyDescent="0.4">
      <c r="B2" s="19" t="s">
        <v>1</v>
      </c>
      <c r="C2" s="20" t="s">
        <v>2</v>
      </c>
      <c r="D2" s="20" t="s">
        <v>3</v>
      </c>
      <c r="E2" s="20" t="s">
        <v>4</v>
      </c>
      <c r="F2" s="21" t="s">
        <v>5</v>
      </c>
      <c r="G2" s="19" t="s">
        <v>1</v>
      </c>
      <c r="H2" s="20" t="s">
        <v>2</v>
      </c>
      <c r="I2" s="20" t="s">
        <v>3</v>
      </c>
      <c r="J2" s="20" t="s">
        <v>4</v>
      </c>
      <c r="K2" s="21" t="s">
        <v>5</v>
      </c>
      <c r="L2" s="19" t="s">
        <v>1</v>
      </c>
      <c r="M2" s="20" t="s">
        <v>2</v>
      </c>
      <c r="N2" s="20" t="s">
        <v>3</v>
      </c>
      <c r="O2" s="20" t="s">
        <v>4</v>
      </c>
      <c r="P2" s="21" t="s">
        <v>5</v>
      </c>
    </row>
    <row r="3" spans="1:16" x14ac:dyDescent="0.35">
      <c r="A3" s="3">
        <v>2012</v>
      </c>
      <c r="B3" s="8">
        <f>crime_cor!C9/classes_pop!C3</f>
        <v>4.4150296017222812E-2</v>
      </c>
      <c r="C3" s="8">
        <f>crime_cor!D9/classes_pop!D3</f>
        <v>7.2714395621531105E-2</v>
      </c>
      <c r="D3" s="8">
        <f>crime_cor!E9/classes_pop!E3</f>
        <v>4.0449800840812747E-2</v>
      </c>
      <c r="E3" s="8">
        <f>crime_cor!F9/classes_pop!F3</f>
        <v>1.7506943575205429E-2</v>
      </c>
      <c r="F3" s="8">
        <f>crime_cor!G9/classes_pop!G3</f>
        <v>5.0841214546726386E-3</v>
      </c>
      <c r="G3" s="8">
        <f>crime_cor!I9/classes_pop!I3</f>
        <v>6.6981945349416622E-2</v>
      </c>
      <c r="H3" s="8">
        <f>crime_cor!J9/classes_pop!J3</f>
        <v>0.11925866778201781</v>
      </c>
      <c r="I3" s="8">
        <f>crime_cor!K9/classes_pop!K3</f>
        <v>6.6141332543904516E-2</v>
      </c>
      <c r="J3" s="8">
        <f>crime_cor!L9/classes_pop!L3</f>
        <v>2.7416537611573998E-2</v>
      </c>
      <c r="K3" s="8">
        <f>crime_cor!M9/classes_pop!M3</f>
        <v>8.593194293066644E-3</v>
      </c>
      <c r="L3" s="8">
        <f>crime_cor!M9/classes_pop!M3</f>
        <v>8.593194293066644E-3</v>
      </c>
      <c r="M3" s="8">
        <f>crime_cor!N9/classes_pop!N3</f>
        <v>1.1194308485927455E-2</v>
      </c>
      <c r="N3" s="8">
        <f>crime_cor!O9/classes_pop!O3</f>
        <v>2.0201457249943537E-2</v>
      </c>
      <c r="O3" s="8">
        <f>crime_cor!P9/classes_pop!P3</f>
        <v>2.4602150818433147E-2</v>
      </c>
      <c r="P3" s="18">
        <f>crime_cor!Q9/classes_pop!Q3</f>
        <v>1.4359266088906033E-2</v>
      </c>
    </row>
    <row r="4" spans="1:16" x14ac:dyDescent="0.35">
      <c r="A4" s="3">
        <v>2013</v>
      </c>
      <c r="B4" s="8">
        <f>crime_cor!C8/classes_pop!C4</f>
        <v>3.7187644676651331E-2</v>
      </c>
      <c r="C4" s="8">
        <f>crime_cor!D8/classes_pop!D4</f>
        <v>6.4856841624209391E-2</v>
      </c>
      <c r="D4" s="8">
        <f>crime_cor!E8/classes_pop!E4</f>
        <v>3.8859989534377838E-2</v>
      </c>
      <c r="E4" s="8">
        <f>crime_cor!F8/classes_pop!F4</f>
        <v>1.7028671515097248E-2</v>
      </c>
      <c r="F4" s="8">
        <f>crime_cor!G8/classes_pop!G4</f>
        <v>4.8531240169753112E-3</v>
      </c>
      <c r="G4" s="8">
        <f>crime_cor!I8/classes_pop!I4</f>
        <v>5.584792870931634E-2</v>
      </c>
      <c r="H4" s="8">
        <f>crime_cor!J8/classes_pop!J4</f>
        <v>0.1054895841057466</v>
      </c>
      <c r="I4" s="8">
        <f>crime_cor!K8/classes_pop!K4</f>
        <v>6.3097751776857766E-2</v>
      </c>
      <c r="J4" s="8">
        <f>crime_cor!L8/classes_pop!L4</f>
        <v>2.6557786422618038E-2</v>
      </c>
      <c r="K4" s="8">
        <f>crime_cor!M8/classes_pop!M4</f>
        <v>8.2144951507733734E-3</v>
      </c>
      <c r="L4" s="8">
        <f>crime_cor!M8/classes_pop!M4</f>
        <v>8.2144951507733734E-3</v>
      </c>
      <c r="M4" s="8">
        <f>crime_cor!N8/classes_pop!N4</f>
        <v>1.0683557211441378E-2</v>
      </c>
      <c r="N4" s="8">
        <f>crime_cor!O8/classes_pop!O4</f>
        <v>1.7582347040365882E-2</v>
      </c>
      <c r="O4" s="8">
        <f>crime_cor!P8/classes_pop!P4</f>
        <v>2.2907957641633642E-2</v>
      </c>
      <c r="P4" s="18">
        <f>crime_cor!Q8/classes_pop!Q4</f>
        <v>1.4339855500514151E-2</v>
      </c>
    </row>
    <row r="5" spans="1:16" x14ac:dyDescent="0.35">
      <c r="A5" s="3">
        <v>2014</v>
      </c>
      <c r="B5" s="8">
        <f>crime_cor!C7/classes_pop!C5</f>
        <v>3.4077401853153395E-2</v>
      </c>
      <c r="C5" s="8">
        <f>crime_cor!D7/classes_pop!D5</f>
        <v>5.8716454769400794E-2</v>
      </c>
      <c r="D5" s="8">
        <f>crime_cor!E7/classes_pop!E5</f>
        <v>3.6853975148976509E-2</v>
      </c>
      <c r="E5" s="8">
        <f>crime_cor!F7/classes_pop!F5</f>
        <v>1.6348058489213228E-2</v>
      </c>
      <c r="F5" s="8">
        <f>crime_cor!G7/classes_pop!G5</f>
        <v>4.7547777424329449E-3</v>
      </c>
      <c r="G5" s="8">
        <f>crime_cor!I7/classes_pop!I5</f>
        <v>5.1553670107450579E-2</v>
      </c>
      <c r="H5" s="8">
        <f>crime_cor!J7/classes_pop!J5</f>
        <v>9.5917596837821473E-2</v>
      </c>
      <c r="I5" s="8">
        <f>crime_cor!K7/classes_pop!K5</f>
        <v>5.9938050637700566E-2</v>
      </c>
      <c r="J5" s="8">
        <f>crime_cor!L7/classes_pop!L5</f>
        <v>2.5495737204576527E-2</v>
      </c>
      <c r="K5" s="8">
        <f>crime_cor!M7/classes_pop!M5</f>
        <v>7.8412819630583833E-3</v>
      </c>
      <c r="L5" s="8">
        <f>crime_cor!O7/classes_pop!O5</f>
        <v>1.5769277737237956E-2</v>
      </c>
      <c r="M5" s="8">
        <f>crime_cor!P11/classes_pop!P5</f>
        <v>1.5896461303461104E-2</v>
      </c>
      <c r="N5" s="8">
        <f>crime_cor!Q11/classes_pop!Q5</f>
        <v>1.121776819697279E-2</v>
      </c>
      <c r="O5" s="8">
        <f>crime_cor!R11/classes_pop!R5</f>
        <v>6.0516389789502063E-3</v>
      </c>
      <c r="P5" s="18">
        <f>crime_cor!S11/classes_pop!S5</f>
        <v>1.9453924679906627E-3</v>
      </c>
    </row>
    <row r="6" spans="1:16" x14ac:dyDescent="0.35">
      <c r="A6" s="3">
        <v>2015</v>
      </c>
      <c r="B6" s="8">
        <f>crime_cor!C6/classes_pop!C6</f>
        <v>3.2555062222847736E-2</v>
      </c>
      <c r="C6" s="8">
        <f>crime_cor!D6/classes_pop!D6</f>
        <v>5.183344271642288E-2</v>
      </c>
      <c r="D6" s="8">
        <f>crime_cor!E6/classes_pop!E6</f>
        <v>3.3972468490444031E-2</v>
      </c>
      <c r="E6" s="8">
        <f>crime_cor!F6/classes_pop!F6</f>
        <v>1.50264994112463E-2</v>
      </c>
      <c r="F6" s="8">
        <f>crime_cor!G6/classes_pop!G6</f>
        <v>4.1732176534214965E-3</v>
      </c>
      <c r="G6" s="8">
        <f>crime_cor!I6/classes_pop!I6</f>
        <v>4.986841173934585E-2</v>
      </c>
      <c r="H6" s="8">
        <f>crime_cor!J6/classes_pop!J6</f>
        <v>8.4888765235177896E-2</v>
      </c>
      <c r="I6" s="8">
        <f>crime_cor!K6/classes_pop!K6</f>
        <v>5.5451824778854804E-2</v>
      </c>
      <c r="J6" s="8">
        <f>crime_cor!L6/classes_pop!L6</f>
        <v>2.3513019913481054E-2</v>
      </c>
      <c r="K6" s="8">
        <f>crime_cor!M6/classes_pop!M6</f>
        <v>6.8050803137349458E-3</v>
      </c>
      <c r="L6" s="8">
        <f>crime_cor!O6/classes_pop!O6</f>
        <v>1.4446600346521144E-2</v>
      </c>
      <c r="M6" s="8">
        <f>crime_cor!P12/classes_pop!P6</f>
        <v>1.8139567939258892E-2</v>
      </c>
      <c r="N6" s="8">
        <f>crime_cor!Q12/classes_pop!Q6</f>
        <v>1.2302388092907549E-2</v>
      </c>
      <c r="O6" s="8">
        <f>crime_cor!R12/classes_pop!R6</f>
        <v>6.3701505070024502E-3</v>
      </c>
      <c r="P6" s="18">
        <f>crime_cor!S12/classes_pop!S6</f>
        <v>1.9394646331180798E-3</v>
      </c>
    </row>
    <row r="7" spans="1:16" x14ac:dyDescent="0.35">
      <c r="A7" s="3">
        <v>2016</v>
      </c>
      <c r="B7" s="8">
        <f>crime_cor!C5/classes_pop!C7</f>
        <v>3.0030899333865418E-2</v>
      </c>
      <c r="C7" s="8">
        <f>crime_cor!D5/classes_pop!D7</f>
        <v>4.7394694274974641E-2</v>
      </c>
      <c r="D7" s="8">
        <f>crime_cor!E5/classes_pop!E7</f>
        <v>3.1970887614689879E-2</v>
      </c>
      <c r="E7" s="8">
        <f>crime_cor!F5/classes_pop!F7</f>
        <v>1.4083469029152643E-2</v>
      </c>
      <c r="F7" s="8">
        <f>crime_cor!G5/classes_pop!G7</f>
        <v>3.9173420924431927E-3</v>
      </c>
      <c r="G7" s="8">
        <f>crime_cor!I5/classes_pop!I7</f>
        <v>4.5834123339955644E-2</v>
      </c>
      <c r="H7" s="8">
        <f>crime_cor!J5/classes_pop!J7</f>
        <v>7.8213763849469056E-2</v>
      </c>
      <c r="I7" s="8">
        <f>crime_cor!K5/classes_pop!K7</f>
        <v>5.2439641361133438E-2</v>
      </c>
      <c r="J7" s="8">
        <f>crime_cor!L5/classes_pop!L7</f>
        <v>2.2061965420019401E-2</v>
      </c>
      <c r="K7" s="8">
        <f>crime_cor!M5/classes_pop!M7</f>
        <v>6.3413082459894783E-3</v>
      </c>
      <c r="L7" s="8">
        <f>crime_cor!O5/classes_pop!O7</f>
        <v>1.3457692788941706E-2</v>
      </c>
      <c r="M7" s="8">
        <f>crime_cor!P13/classes_pop!P7</f>
        <v>0</v>
      </c>
      <c r="N7" s="8">
        <f>crime_cor!Q13/classes_pop!Q7</f>
        <v>0</v>
      </c>
      <c r="O7" s="8">
        <f>crime_cor!R13/classes_pop!R7</f>
        <v>0</v>
      </c>
      <c r="P7" s="18">
        <f>crime_cor!S13/classes_pop!S7</f>
        <v>0</v>
      </c>
    </row>
    <row r="8" spans="1:16" x14ac:dyDescent="0.35">
      <c r="A8" s="3">
        <v>2017</v>
      </c>
      <c r="B8" s="8">
        <f>crime_cor!C4/classes_pop!C8</f>
        <v>2.7118119431915097E-2</v>
      </c>
      <c r="C8" s="8">
        <f>crime_cor!D4/classes_pop!D8</f>
        <v>4.3379728897440198E-2</v>
      </c>
      <c r="D8" s="8">
        <f>crime_cor!E4/classes_pop!E8</f>
        <v>2.9824732687753194E-2</v>
      </c>
      <c r="E8" s="8">
        <f>crime_cor!F4/classes_pop!F8</f>
        <v>1.2816252008257725E-2</v>
      </c>
      <c r="F8" s="8">
        <f>crime_cor!G4/classes_pop!G8</f>
        <v>3.4704737982502263E-3</v>
      </c>
      <c r="G8" s="8">
        <f>crime_cor!I4/classes_pop!I8</f>
        <v>4.1328231620238257E-2</v>
      </c>
      <c r="H8" s="8">
        <f>crime_cor!J4/classes_pop!J8</f>
        <v>7.1691629185639358E-2</v>
      </c>
      <c r="I8" s="8">
        <f>crime_cor!K4/classes_pop!K8</f>
        <v>4.9170446225182962E-2</v>
      </c>
      <c r="J8" s="8">
        <f>crime_cor!L4/classes_pop!L8</f>
        <v>2.0190773270372744E-2</v>
      </c>
      <c r="K8" s="8">
        <f>crime_cor!M4/classes_pop!M8</f>
        <v>5.5783650026729661E-3</v>
      </c>
      <c r="L8" s="8">
        <f>crime_cor!O4/classes_pop!O8</f>
        <v>1.2177093490529797E-2</v>
      </c>
      <c r="M8" s="8">
        <f>crime_cor!P14/classes_pop!P8</f>
        <v>0</v>
      </c>
      <c r="N8" s="8">
        <f>crime_cor!Q14/classes_pop!Q8</f>
        <v>0</v>
      </c>
      <c r="O8" s="8">
        <f>crime_cor!R14/classes_pop!R8</f>
        <v>0</v>
      </c>
      <c r="P8" s="18">
        <f>crime_cor!S14/classes_pop!S8</f>
        <v>0</v>
      </c>
    </row>
    <row r="9" spans="1:16" ht="14.6" thickBot="1" x14ac:dyDescent="0.4">
      <c r="A9" s="3">
        <v>2018</v>
      </c>
      <c r="B9" s="8">
        <f>crime_cor!C3/classes_pop!C9</f>
        <v>2.2903853256856975E-2</v>
      </c>
      <c r="C9" s="8">
        <f>crime_cor!D3/classes_pop!D9</f>
        <v>3.9462543707538073E-2</v>
      </c>
      <c r="D9" s="8">
        <f>crime_cor!E3/classes_pop!E9</f>
        <v>2.8104016562513986E-2</v>
      </c>
      <c r="E9" s="8">
        <f>crime_cor!F3/classes_pop!F9</f>
        <v>1.1709377204837074E-2</v>
      </c>
      <c r="F9" s="8">
        <f>crime_cor!G3/classes_pop!G9</f>
        <v>3.1138764084249291E-3</v>
      </c>
      <c r="G9" s="8">
        <f>crime_cor!I3/classes_pop!I9</f>
        <v>3.4740777515790966E-2</v>
      </c>
      <c r="H9" s="8">
        <f>crime_cor!J3/classes_pop!J9</f>
        <v>6.5550626624084229E-2</v>
      </c>
      <c r="I9" s="8">
        <f>crime_cor!K3/classes_pop!K9</f>
        <v>4.6564678826733999E-2</v>
      </c>
      <c r="J9" s="8">
        <f>crime_cor!L3/classes_pop!L9</f>
        <v>1.8571946446336706E-2</v>
      </c>
      <c r="K9" s="8">
        <f>crime_cor!M3/classes_pop!M9</f>
        <v>4.9534349339933953E-3</v>
      </c>
      <c r="L9" s="8">
        <f>crime_cor!O3/classes_pop!O9</f>
        <v>1.0435632119957097E-2</v>
      </c>
      <c r="M9" s="8">
        <f>crime_cor!P15/classes_pop!P9</f>
        <v>0</v>
      </c>
      <c r="N9" s="8">
        <f>crime_cor!Q15/classes_pop!Q9</f>
        <v>0</v>
      </c>
      <c r="O9" s="8">
        <f>crime_cor!R15/classes_pop!R9</f>
        <v>0</v>
      </c>
      <c r="P9" s="18">
        <f>crime_cor!S15/classes_pop!S9</f>
        <v>0</v>
      </c>
    </row>
    <row r="10" spans="1:16" x14ac:dyDescent="0.35">
      <c r="A10" s="5" t="s">
        <v>18</v>
      </c>
      <c r="B10" s="9">
        <f>AVERAGE(B3:B7)</f>
        <v>3.5600260820748138E-2</v>
      </c>
      <c r="C10" s="9">
        <f t="shared" ref="C10:F10" si="0">AVERAGE(C3:C7)</f>
        <v>5.9103165801307769E-2</v>
      </c>
      <c r="D10" s="9">
        <f t="shared" si="0"/>
        <v>3.6421424325860201E-2</v>
      </c>
      <c r="E10" s="9">
        <f t="shared" si="0"/>
        <v>1.5998728403982969E-2</v>
      </c>
      <c r="F10" s="9">
        <f t="shared" si="0"/>
        <v>4.5565165919891166E-3</v>
      </c>
      <c r="G10" s="12">
        <f>AVERAGE(G3:G7)</f>
        <v>5.4017215849097001E-2</v>
      </c>
      <c r="H10" s="12">
        <f t="shared" ref="H10:K10" si="1">AVERAGE(H3:H7)</f>
        <v>9.6753675562046573E-2</v>
      </c>
      <c r="I10" s="12">
        <f t="shared" si="1"/>
        <v>5.9413720219690214E-2</v>
      </c>
      <c r="J10" s="12">
        <f t="shared" si="1"/>
        <v>2.5009009314453805E-2</v>
      </c>
      <c r="K10" s="12">
        <f t="shared" si="1"/>
        <v>7.5590719933245646E-3</v>
      </c>
      <c r="L10" s="12">
        <f>AVERAGE(L3:L7)</f>
        <v>1.2096252063308163E-2</v>
      </c>
      <c r="M10" s="12">
        <f t="shared" ref="M10:P10" si="2">AVERAGE(M3:M7)</f>
        <v>1.1182778988017766E-2</v>
      </c>
      <c r="N10" s="12">
        <f t="shared" si="2"/>
        <v>1.2260792116037951E-2</v>
      </c>
      <c r="O10" s="12">
        <f t="shared" si="2"/>
        <v>1.1986379589203889E-2</v>
      </c>
      <c r="P10" s="22">
        <f t="shared" si="2"/>
        <v>6.5167957381057854E-3</v>
      </c>
    </row>
    <row r="11" spans="1:16" x14ac:dyDescent="0.35">
      <c r="A11" s="6" t="s">
        <v>19</v>
      </c>
      <c r="B11" s="8">
        <f>AVERAGE(B5:B9)</f>
        <v>2.9337067219727724E-2</v>
      </c>
      <c r="C11" s="8">
        <f t="shared" ref="C11:F11" si="3">AVERAGE(C5:C9)</f>
        <v>4.8157372873155316E-2</v>
      </c>
      <c r="D11" s="8">
        <f t="shared" si="3"/>
        <v>3.2145216100875521E-2</v>
      </c>
      <c r="E11" s="8">
        <f t="shared" si="3"/>
        <v>1.3996731228541393E-2</v>
      </c>
      <c r="F11" s="8">
        <f t="shared" si="3"/>
        <v>3.8859375389945577E-3</v>
      </c>
      <c r="G11" s="11">
        <f>AVERAGE(G5:G9)</f>
        <v>4.4665042864556262E-2</v>
      </c>
      <c r="H11" s="11">
        <f t="shared" ref="H11:K11" si="4">AVERAGE(H5:H9)</f>
        <v>7.9252476346438408E-2</v>
      </c>
      <c r="I11" s="11">
        <f t="shared" si="4"/>
        <v>5.2712928365921154E-2</v>
      </c>
      <c r="J11" s="11">
        <f t="shared" si="4"/>
        <v>2.1966688450957287E-2</v>
      </c>
      <c r="K11" s="11">
        <f t="shared" si="4"/>
        <v>6.3038940918898334E-3</v>
      </c>
      <c r="L11" s="11">
        <f>AVERAGE(L5:L9)</f>
        <v>1.3257259296637538E-2</v>
      </c>
      <c r="M11" s="11">
        <f t="shared" ref="M11:P11" si="5">AVERAGE(M5:M9)</f>
        <v>6.8072058485439983E-3</v>
      </c>
      <c r="N11" s="11">
        <f t="shared" si="5"/>
        <v>4.7040312579760676E-3</v>
      </c>
      <c r="O11" s="11">
        <f t="shared" si="5"/>
        <v>2.484357897190531E-3</v>
      </c>
      <c r="P11" s="23">
        <f t="shared" si="5"/>
        <v>7.7697142022174846E-4</v>
      </c>
    </row>
    <row r="12" spans="1:16" ht="14.6" thickBot="1" x14ac:dyDescent="0.4">
      <c r="A12" s="7" t="s">
        <v>20</v>
      </c>
      <c r="B12" s="10">
        <f>AVERAGE(B3:B9)</f>
        <v>3.2574753827501822E-2</v>
      </c>
      <c r="C12" s="10">
        <f t="shared" ref="C12:F12" si="6">AVERAGE(C3:C9)</f>
        <v>5.4051157373073866E-2</v>
      </c>
      <c r="D12" s="10">
        <f t="shared" si="6"/>
        <v>3.4290838697081168E-2</v>
      </c>
      <c r="E12" s="10">
        <f t="shared" si="6"/>
        <v>1.4931324461858519E-2</v>
      </c>
      <c r="F12" s="10">
        <f t="shared" si="6"/>
        <v>4.1952761666601054E-3</v>
      </c>
      <c r="G12" s="13">
        <f>AVERAGE(G3:G9)</f>
        <v>4.9450726911644885E-2</v>
      </c>
      <c r="H12" s="13">
        <f t="shared" ref="H12:K12" si="7">AVERAGE(H3:H9)</f>
        <v>8.8715804802850906E-2</v>
      </c>
      <c r="I12" s="13">
        <f t="shared" si="7"/>
        <v>5.6114818021481147E-2</v>
      </c>
      <c r="J12" s="13">
        <f t="shared" si="7"/>
        <v>2.3401109469854069E-2</v>
      </c>
      <c r="K12" s="13">
        <f t="shared" si="7"/>
        <v>6.9038799861841698E-3</v>
      </c>
      <c r="L12" s="13">
        <f>AVERAGE(L3:L9)</f>
        <v>1.1870569418146817E-2</v>
      </c>
      <c r="M12" s="13">
        <f t="shared" ref="M12:P12" si="8">AVERAGE(M3:M9)</f>
        <v>7.9876992771555477E-3</v>
      </c>
      <c r="N12" s="13">
        <f t="shared" si="8"/>
        <v>8.7577086543128221E-3</v>
      </c>
      <c r="O12" s="13">
        <f t="shared" si="8"/>
        <v>8.5616997065742061E-3</v>
      </c>
      <c r="P12" s="24">
        <f t="shared" si="8"/>
        <v>4.654854098646989E-3</v>
      </c>
    </row>
    <row r="14" spans="1:16" x14ac:dyDescent="0.35">
      <c r="L14" s="15"/>
    </row>
  </sheetData>
  <mergeCells count="3">
    <mergeCell ref="B1:F1"/>
    <mergeCell ref="G1:K1"/>
    <mergeCell ref="L1:P1"/>
  </mergeCells>
  <conditionalFormatting sqref="G10: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SOURCE</vt:lpstr>
      <vt:lpstr>dark</vt:lpstr>
      <vt:lpstr>crime</vt:lpstr>
      <vt:lpstr>crime_cor</vt:lpstr>
      <vt:lpstr>population_maschi</vt:lpstr>
      <vt:lpstr>classes_pop</vt:lpstr>
      <vt:lpstr>population_femmine</vt:lpstr>
      <vt:lpstr>age_gender_probabilities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</dc:creator>
  <cp:lastModifiedBy>Gian Maria</cp:lastModifiedBy>
  <dcterms:created xsi:type="dcterms:W3CDTF">2019-07-23T07:46:09Z</dcterms:created>
  <dcterms:modified xsi:type="dcterms:W3CDTF">2019-07-25T14:28:12Z</dcterms:modified>
</cp:coreProperties>
</file>