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i\UniCatt\PROTON\ABM data\2. SES, work. &amp; firms\"/>
    </mc:Choice>
  </mc:AlternateContent>
  <xr:revisionPtr revIDLastSave="0" documentId="10_ncr:100000_{53ED1B12-D47F-4965-857A-63C4ABEA7413}" xr6:coauthVersionLast="31" xr6:coauthVersionMax="31" xr10:uidLastSave="{00000000-0000-0000-0000-000000000000}"/>
  <bookViews>
    <workbookView xWindow="0" yWindow="0" windowWidth="23040" windowHeight="9360" xr2:uid="{00000000-000D-0000-FFFF-FFFF00000000}"/>
  </bookViews>
  <sheets>
    <sheet name="1. SES CATEGORIES" sheetId="3" r:id="rId1"/>
    <sheet name="2. Private companies" sheetId="1" r:id="rId2"/>
    <sheet name="3. Public companies" sheetId="2" r:id="rId3"/>
  </sheets>
  <calcPr calcId="179017"/>
</workbook>
</file>

<file path=xl/calcChain.xml><?xml version="1.0" encoding="utf-8"?>
<calcChain xmlns="http://schemas.openxmlformats.org/spreadsheetml/2006/main">
  <c r="E28" i="3" l="1"/>
  <c r="F28" i="3"/>
  <c r="F31" i="3" s="1"/>
  <c r="G28" i="3"/>
  <c r="H28" i="3"/>
  <c r="I28" i="3"/>
  <c r="I31" i="3" s="1"/>
  <c r="E29" i="3"/>
  <c r="F29" i="3"/>
  <c r="G29" i="3"/>
  <c r="H29" i="3"/>
  <c r="I29" i="3"/>
  <c r="E30" i="3"/>
  <c r="F30" i="3"/>
  <c r="G30" i="3"/>
  <c r="H30" i="3"/>
  <c r="I30" i="3"/>
  <c r="E31" i="3"/>
  <c r="G31" i="3"/>
  <c r="H31" i="3"/>
  <c r="D31" i="3"/>
  <c r="D28" i="3"/>
  <c r="D30" i="3"/>
  <c r="D29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D14" i="3"/>
  <c r="D13" i="3"/>
  <c r="D12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D15" i="3"/>
  <c r="E21" i="3"/>
  <c r="F21" i="3"/>
  <c r="G21" i="3"/>
  <c r="H21" i="3"/>
  <c r="I21" i="3"/>
  <c r="E22" i="3"/>
  <c r="F22" i="3"/>
  <c r="G22" i="3"/>
  <c r="G24" i="3" s="1"/>
  <c r="H22" i="3"/>
  <c r="I22" i="3"/>
  <c r="E23" i="3"/>
  <c r="F23" i="3"/>
  <c r="G23" i="3"/>
  <c r="H23" i="3"/>
  <c r="I23" i="3"/>
  <c r="I24" i="3"/>
  <c r="D23" i="3"/>
  <c r="D22" i="3"/>
  <c r="D21" i="3"/>
  <c r="D24" i="3" s="1"/>
  <c r="E5" i="3"/>
  <c r="F5" i="3"/>
  <c r="G5" i="3"/>
  <c r="H5" i="3"/>
  <c r="H8" i="3" s="1"/>
  <c r="I5" i="3"/>
  <c r="J5" i="3"/>
  <c r="J8" i="3" s="1"/>
  <c r="K5" i="3"/>
  <c r="L5" i="3"/>
  <c r="M5" i="3"/>
  <c r="N5" i="3"/>
  <c r="O5" i="3"/>
  <c r="P5" i="3"/>
  <c r="P8" i="3" s="1"/>
  <c r="Q5" i="3"/>
  <c r="E6" i="3"/>
  <c r="F6" i="3"/>
  <c r="G6" i="3"/>
  <c r="H6" i="3"/>
  <c r="I6" i="3"/>
  <c r="J6" i="3"/>
  <c r="K6" i="3"/>
  <c r="L6" i="3"/>
  <c r="M6" i="3"/>
  <c r="N6" i="3"/>
  <c r="O6" i="3"/>
  <c r="P6" i="3"/>
  <c r="Q6" i="3"/>
  <c r="E7" i="3"/>
  <c r="F7" i="3"/>
  <c r="G7" i="3"/>
  <c r="H7" i="3"/>
  <c r="I7" i="3"/>
  <c r="J7" i="3"/>
  <c r="K7" i="3"/>
  <c r="L7" i="3"/>
  <c r="L8" i="3" s="1"/>
  <c r="M7" i="3"/>
  <c r="N7" i="3"/>
  <c r="O7" i="3"/>
  <c r="P7" i="3"/>
  <c r="Q7" i="3"/>
  <c r="D7" i="3"/>
  <c r="D6" i="3"/>
  <c r="D5" i="3"/>
  <c r="D8" i="3" s="1"/>
  <c r="O8" i="3" l="1"/>
  <c r="G8" i="3"/>
  <c r="N8" i="3"/>
  <c r="F8" i="3"/>
  <c r="M8" i="3"/>
  <c r="E8" i="3"/>
  <c r="F24" i="3"/>
  <c r="H24" i="3"/>
  <c r="Q8" i="3"/>
  <c r="I8" i="3"/>
  <c r="K8" i="3"/>
  <c r="E24" i="3"/>
  <c r="I41" i="2"/>
  <c r="I42" i="2"/>
  <c r="I67" i="2" l="1"/>
  <c r="I61" i="2"/>
  <c r="H61" i="2"/>
  <c r="G61" i="2"/>
  <c r="F61" i="2"/>
  <c r="E61" i="2"/>
  <c r="D61" i="2"/>
  <c r="F56" i="2"/>
  <c r="F67" i="2" s="1"/>
  <c r="E56" i="2"/>
  <c r="E67" i="2" s="1"/>
  <c r="H53" i="2"/>
  <c r="G53" i="2"/>
  <c r="F52" i="2"/>
  <c r="F63" i="2" s="1"/>
  <c r="E52" i="2"/>
  <c r="E63" i="2" s="1"/>
  <c r="I50" i="2"/>
  <c r="H50" i="2"/>
  <c r="H54" i="2" s="1"/>
  <c r="G50" i="2"/>
  <c r="G54" i="2" s="1"/>
  <c r="F50" i="2"/>
  <c r="F53" i="2" s="1"/>
  <c r="F64" i="2" s="1"/>
  <c r="E50" i="2"/>
  <c r="E53" i="2" s="1"/>
  <c r="E64" i="2" s="1"/>
  <c r="D50" i="2"/>
  <c r="D56" i="2" s="1"/>
  <c r="D67" i="2" s="1"/>
  <c r="I44" i="2"/>
  <c r="H44" i="2"/>
  <c r="G44" i="2"/>
  <c r="F44" i="2"/>
  <c r="E44" i="2"/>
  <c r="D44" i="2"/>
  <c r="I43" i="2"/>
  <c r="H43" i="2"/>
  <c r="G43" i="2"/>
  <c r="F43" i="2"/>
  <c r="E43" i="2"/>
  <c r="D43" i="2"/>
  <c r="H42" i="2"/>
  <c r="G42" i="2"/>
  <c r="F42" i="2"/>
  <c r="E42" i="2"/>
  <c r="D42" i="2"/>
  <c r="H41" i="2"/>
  <c r="G41" i="2"/>
  <c r="F41" i="2"/>
  <c r="E41" i="2"/>
  <c r="D41" i="2"/>
  <c r="I40" i="2"/>
  <c r="H40" i="2"/>
  <c r="G40" i="2"/>
  <c r="F40" i="2"/>
  <c r="E40" i="2"/>
  <c r="D40" i="2"/>
  <c r="H65" i="2" l="1"/>
  <c r="D55" i="2"/>
  <c r="G52" i="2"/>
  <c r="E55" i="2"/>
  <c r="E66" i="2" s="1"/>
  <c r="G56" i="2"/>
  <c r="G67" i="2" s="1"/>
  <c r="H52" i="2"/>
  <c r="H63" i="2" s="1"/>
  <c r="D54" i="2"/>
  <c r="F55" i="2"/>
  <c r="F66" i="2" s="1"/>
  <c r="H56" i="2"/>
  <c r="H67" i="2" s="1"/>
  <c r="E54" i="2"/>
  <c r="E65" i="2" s="1"/>
  <c r="G55" i="2"/>
  <c r="D53" i="2"/>
  <c r="F54" i="2"/>
  <c r="F65" i="2" s="1"/>
  <c r="H55" i="2"/>
  <c r="H66" i="2" s="1"/>
  <c r="D52" i="2"/>
  <c r="G66" i="2" l="1"/>
  <c r="G63" i="2"/>
  <c r="I55" i="2"/>
  <c r="I66" i="2" s="1"/>
  <c r="D66" i="2"/>
  <c r="H64" i="2"/>
  <c r="D64" i="2"/>
  <c r="I53" i="2"/>
  <c r="I64" i="2" s="1"/>
  <c r="G64" i="2"/>
  <c r="I52" i="2"/>
  <c r="I63" i="2" s="1"/>
  <c r="D63" i="2"/>
  <c r="D65" i="2"/>
  <c r="I54" i="2"/>
  <c r="I65" i="2" s="1"/>
  <c r="G65" i="2"/>
  <c r="C33" i="1" l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28" i="1"/>
  <c r="C29" i="1"/>
  <c r="C30" i="1"/>
  <c r="C31" i="1"/>
  <c r="C32" i="1"/>
  <c r="C27" i="1"/>
  <c r="A1" i="1"/>
</calcChain>
</file>

<file path=xl/sharedStrings.xml><?xml version="1.0" encoding="utf-8"?>
<sst xmlns="http://schemas.openxmlformats.org/spreadsheetml/2006/main" count="334" uniqueCount="93">
  <si>
    <t>&lt;?xml version="1.0"?&gt;&lt;WebTableParameter xmlns:xsd="http://www.w3.org/2001/XMLSchema" xmlns:xsi="http://www.w3.org/2001/XMLSchema-instance" xmlns=""&gt;&lt;DataTable Code="DICA_ADIPW1" HasMetadata="true"&gt;&lt;Name LocaleIsoCode="en"&gt;Enterprises' persons employees&lt;/Name&gt;&lt;Dimension Code="D1" CommonCode="ITTER107" Display="labels"&gt;&lt;Name LocaleIsoCode="en"&gt;Territory&lt;/Name&gt;&lt;Member Code="ITG12" HasOnlyUnitMetadata="false"&gt;&lt;Name LocaleIsoCode="en"&gt;Palermo&lt;/Name&gt;&lt;/Member&gt;&lt;/Dimension&gt;&lt;Dimension Code="D2" CommonCode="TIPO_DATO_CIS" Display="labels"&gt;&lt;Name LocaleIsoCode="en"&gt;Data type&lt;/Name&gt;&lt;Member Code="AENTEMPY" HasOnlyUnitMetadata="false"&gt;&lt;Name LocaleIsoCode="en"&gt;number of persons employees of the active enterprises&lt;/Name&gt;&lt;/Member&gt;&lt;/Dimension&gt;&lt;Dimension Code="D3" CommonCode="ATECO_2007" Display="labels"&gt;&lt;Name LocaleIsoCode="en"&gt;Nace 2007&lt;/Name&gt;&lt;Member Code="0010"&gt;&lt;Name LocaleIsoCode="en"&gt;total&lt;/Name&gt;&lt;/Member&gt;&lt;/Dimension&gt;&lt;Dimension Code="D4" CommonCode="CLLVT" Display="labels"&gt;&lt;Name LocaleIsoCode="en"&gt;Size class of persons employed&lt;/Name&gt;&lt;Member Code="W1" HasOnlyUnitMetadata="false"&gt;&lt;Name LocaleIsoCode="en"&gt;1&lt;/Name&gt;&lt;/Member&gt;&lt;Member Code="W2" HasOnlyUnitMetadata="false"&gt;&lt;Name LocaleIsoCode="en"&gt;2&lt;/Name&gt;&lt;/Member&gt;&lt;Member Code="W3_5" HasOnlyUnitMetadata="false"&gt;&lt;Name LocaleIsoCode="en"&gt;3-5&lt;/Name&gt;&lt;/Member&gt;&lt;Member Code="W0_5" HasOnlyUnitMetadata="false"&gt;&lt;Name LocaleIsoCode="en"&gt;0-5&lt;/Name&gt;&lt;/Member&gt;&lt;Member Code="W6_9" HasOnlyUnitMetadata="false"&gt;&lt;Name LocaleIsoCode="en"&gt;6-9&lt;/Name&gt;&lt;/Member&gt;&lt;Member Code="W10_15" HasOnlyUnitMetadata="false"&gt;&lt;Name LocaleIsoCode="en"&gt;10-15&lt;/Name&gt;&lt;/Member&gt;&lt;Member Code="W6_15" HasOnlyUnitMetadata="false"&gt;&lt;Name LocaleIsoCode="en"&gt;6-15&lt;/Name&gt;&lt;/Member&gt;&lt;Member Code="W16_19" HasOnlyUnitMetadata="false"&gt;&lt;Name LocaleIsoCode="en"&gt;16-19&lt;/Name&gt;&lt;/Member&gt;&lt;Member Code="W20_49" HasOnlyUnitMetadata="false"&gt;&lt;Name LocaleIsoCode="en"&gt;20-49&lt;/Name&gt;&lt;/Member&gt;&lt;Member Code="W16_49" HasOnlyUnitMetadata="false"&gt;&lt;Name LocaleIsoCode="en"&gt;16-49&lt;/Name&gt;&lt;/Member&gt;&lt;Member Code="W50_99" HasOnlyUnitMetadata="false"&gt;&lt;Name LocaleIsoCode="en"&gt;50-99&lt;/Name&gt;&lt;/Member&gt;&lt;Member Code="W100_199" HasOnlyUnitMetadata="false"&gt;&lt;Name LocaleIsoCode="en"&gt;100-199&lt;/Name&gt;&lt;/Member&gt;&lt;Member Code="W200_249" HasOnlyUnitMetadata="false"&gt;&lt;Name LocaleIsoCode="en"&gt;200-249&lt;/Name&gt;&lt;/Member&gt;&lt;Member Code="W250_499" HasOnlyUnitMetadata="false"&gt;&lt;Name LocaleIsoCode="en"&gt;250-499&lt;/Name&gt;&lt;/Member&gt;&lt;Member Code="W500_999" HasOnlyUnitMetadata="false"&gt;&lt;Name LocaleIsoCode="en"&gt;500-999&lt;/Name&gt;&lt;/Member&gt;&lt;Member Code="W_GE1000" HasOnlyUnitMetadata="false"&gt;&lt;Name LocaleIsoCode="en"&gt;1000 and over&lt;/Name&gt;&lt;/Member&gt;&lt;Member Code="W_GE100" HasOnlyUnitMetadata="false"&gt;&lt;Name LocaleIsoCode="en"&gt;100 and over&lt;/Name&gt;&lt;/Member&gt;&lt;Member Code="TOTAL" HasOnlyUnitMetadata="false"&gt;&lt;Name LocaleIsoCode="en"&gt;total&lt;/Name&gt;&lt;/Member&gt;&lt;/Dimension&gt;&lt;Dimension Code="D5" CommonCode="FORMGIUR" Display="labels"&gt;&lt;Name LocaleIsoCode="en"&gt;Legal form&lt;/Name&gt;&lt;Member Code="TOT"&gt;&lt;Name LocaleIsoCode="en"&gt;totale&lt;/Name&gt;&lt;/Member&gt;&lt;/Dimension&gt;&lt;Dimension Code="D6" CommonCode="ETA1" Display="labels"&gt;&lt;Name LocaleIsoCode="en"&gt;Enterprise age class&lt;/Name&gt;&lt;Member Code="TOTAL" HasOnlyUnitMetadata="false"&gt;&lt;Name LocaleIsoCode="en"&gt;total&lt;/Name&gt;&lt;/Member&gt;&lt;/Dimension&gt;&lt;Dimension Code="D7" CommonCode="SEXISTAT1" Display="labels"&gt;&lt;Name LocaleIsoCode="en"&gt;Gender&lt;/Name&gt;&lt;Member Code="9"&gt;&lt;Name LocaleIsoCode="en"&gt;total&lt;/Name&gt;&lt;/Member&gt;&lt;/Dimension&gt;&lt;Dimension Code="D8" CommonCode="ETA1" Display="labels"&gt;&lt;Name LocaleIsoCode="en"&gt;Age class&lt;/Name&gt;&lt;Member Code="NSP" HasOnlyUnitMetadata="false"&gt;&lt;Name LocaleIsoCode="en"&gt;no response&lt;/Name&gt;&lt;/Member&gt;&lt;Member Code="Y15-29" HasOnlyUnitMetadata="false"&gt;&lt;Name LocaleIsoCode="en"&gt;15-29 years&lt;/Name&gt;&lt;/Member&gt;&lt;Member Code="Y30-49" HasOnlyUnitMetadata="false"&gt;&lt;Name LocaleIsoCode="en"&gt;30-49 years&lt;/Name&gt;&lt;/Member&gt;&lt;Member Code="Y_GE50" HasOnlyUnitMetadata="false"&gt;&lt;Name LocaleIsoCode="en"&gt;50 years and over&lt;/Name&gt;&lt;/Member&gt;&lt;Member Code="Y_GE15" HasOnlyUnitMetadata="false" IsDisplayed="true"&gt;&lt;Name LocaleIsoCode="en"&gt;15 years and over&lt;/Name&gt;&lt;/Member&gt;&lt;/Dimension&gt;&lt;Dimension Code="D9" CommonCode="ISO" Display="labels"&gt;&lt;Name LocaleIsoCode="en"&gt;Country of birth&lt;/Name&gt;&lt;Member Code="WORLD"&gt;&lt;Name LocaleIsoCode="en"&gt;all countries of the world&lt;/Name&gt;&lt;/Member&gt;&lt;/Dimension&gt;&lt;Dimension Code="D12" CommonCode="PROFILO_PROF" Display="labels"&gt;&lt;Name LocaleIsoCode="en"&gt;Job qualification&lt;/Name&gt;&lt;Member Code="2" HasOnlyUnitMetadata="false"&gt;&lt;Name LocaleIsoCode="en"&gt;executive&lt;/Name&gt;&lt;/Member&gt;&lt;Member Code="3" HasOnlyUnitMetadata="false"&gt;&lt;Name LocaleIsoCode="en"&gt;middle management&lt;/Name&gt;&lt;/Member&gt;&lt;Member Code="4" HasOnlyUnitMetadata="false"&gt;&lt;Name LocaleIsoCode="en"&gt;white collar&lt;/Name&gt;&lt;/Member&gt;&lt;Member Code="6" HasOnlyUnitMetadata="false"&gt;&lt;Name LocaleIsoCode="en"&gt;blu collar&lt;/Name&gt;&lt;/Member&gt;&lt;Member Code="7" HasOnlyUnitMetadata="false"&gt;&lt;Name LocaleIsoCode="en"&gt;apprentice&lt;/Name&gt;&lt;/Member&gt;&lt;Member Code="27" HasOnlyUnitMetadata="false"&gt;&lt;Name LocaleIsoCode="en"&gt;other employee&lt;/Name&gt;&lt;/Member&gt;&lt;Member Code="9" HasOnlyUnitMetadata="false"&gt;&lt;Name LocaleIsoCode="en"&gt;employees&lt;/Name&gt;&lt;/Member&gt;&lt;/Dimension&gt;&lt;Dimension Code="D13" CommonCode="CARATT_OCC" Display="labels"&gt;&lt;Name LocaleIsoCode="en"&gt;Type of employment contract&lt;/Name&gt;&lt;Member Code="9" HasOnlyUnitMetadata="false"&gt;&lt;Name LocaleIsoCode="en"&gt;total&lt;/Name&gt;&lt;/Member&gt;&lt;/Dimension&gt;&lt;Dimension Code="D14" CommonCode="REGIME_ORARIO" Display="labels"&gt;&lt;Name LocaleIsoCode="en"&gt;Contractual working time&lt;/Name&gt;&lt;Member Code="9" HasOnlyUnitMetadata="false"&gt;&lt;Name LocaleIsoCode="en"&gt;total&lt;/Name&gt;&lt;/Member&gt;&lt;/Dimension&gt;&lt;Dimension Code="D15" CommonCode="TIME" Display="labels"&gt;&lt;Name LocaleIsoCode="en"&gt;Year&lt;/Name&gt;&lt;Member Code="2011"&gt;&lt;Name LocaleIsoCode="en"&gt;2011&lt;/Name&gt;&lt;/Member&gt;&lt;/Dimension&gt;&lt;Tabulation Axis="horizontal"&gt;&lt;Dimension Code="D4" /&gt;&lt;/Tabulation&gt;&lt;Tabulation Axis="vertical"&gt;&lt;Dimension Code="D12" /&gt;&lt;/Tabulation&gt;&lt;Tabulation Axis="page"&gt;&lt;Dimension Code="D3" /&gt;&lt;Dimension Code="D6" /&gt;&lt;Dimension Code="D7" /&gt;&lt;Dimension Code="D9" /&gt;&lt;Dimension Code="D13" /&gt;&lt;Dimension Code="D14" /&gt;&lt;Dimension Code="D15" /&gt;&lt;Dimension Code="D2" /&gt;&lt;Dimension Code="D1" /&gt;&lt;Dimension Code="D8" /&gt;&lt;Dimension Code="D5"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MaxBarChartLen&gt;65&lt;/MaxBarChartLen&gt;&lt;/Format&gt;&lt;Query&gt;&lt;AbsoluteUri&gt;http://dati-censimentoindustriaeservizi.istat.it//View.aspx?QueryId=&amp;amp;QueryType=Public&amp;amp;Lang=en&lt;/AbsoluteUri&gt;&lt;/Query&gt;&lt;/WebTableParameter&gt;</t>
  </si>
  <si>
    <t>Dataset: Enterprises' persons employees</t>
  </si>
  <si>
    <t>Nace 2007</t>
  </si>
  <si>
    <t>total</t>
  </si>
  <si>
    <t>Enterprise age class</t>
  </si>
  <si>
    <t>Gender</t>
  </si>
  <si>
    <t>Country of birth</t>
  </si>
  <si>
    <t>all countries of the world</t>
  </si>
  <si>
    <t>Type of employment contract</t>
  </si>
  <si>
    <t>Contractual working time</t>
  </si>
  <si>
    <t>Year</t>
  </si>
  <si>
    <t>2011</t>
  </si>
  <si>
    <t>Data type</t>
  </si>
  <si>
    <t>number of persons employees of the active enterprises</t>
  </si>
  <si>
    <t>Territory</t>
  </si>
  <si>
    <t>Palermo</t>
  </si>
  <si>
    <t>Age class</t>
  </si>
  <si>
    <t>15 years and over</t>
  </si>
  <si>
    <t>Legal form</t>
  </si>
  <si>
    <t>totale</t>
  </si>
  <si>
    <t>Size class of persons employed</t>
  </si>
  <si>
    <t>1</t>
  </si>
  <si>
    <t>2</t>
  </si>
  <si>
    <t>3-5</t>
  </si>
  <si>
    <t>6-9</t>
  </si>
  <si>
    <t>10-15</t>
  </si>
  <si>
    <t>16-19</t>
  </si>
  <si>
    <t>20-49</t>
  </si>
  <si>
    <t>50-99</t>
  </si>
  <si>
    <t>100-199</t>
  </si>
  <si>
    <t>200-249</t>
  </si>
  <si>
    <t>250-499</t>
  </si>
  <si>
    <t>500-999</t>
  </si>
  <si>
    <t>1000 and over</t>
  </si>
  <si>
    <t>Job qualification</t>
  </si>
  <si>
    <t/>
  </si>
  <si>
    <t>executive</t>
  </si>
  <si>
    <t>middle management</t>
  </si>
  <si>
    <t>white collar</t>
  </si>
  <si>
    <t>apprentice</t>
  </si>
  <si>
    <t>other employee</t>
  </si>
  <si>
    <t>employees</t>
  </si>
  <si>
    <t>blue collar</t>
  </si>
  <si>
    <t>Job qualification by company size (%)</t>
  </si>
  <si>
    <t>Dataset: Education and qualification</t>
  </si>
  <si>
    <t>Gender of human resource</t>
  </si>
  <si>
    <t>Hours of training service provided</t>
  </si>
  <si>
    <t>Courses participants</t>
  </si>
  <si>
    <t>Type of training activity</t>
  </si>
  <si>
    <t>all items</t>
  </si>
  <si>
    <t>Class of human resource</t>
  </si>
  <si>
    <t>1 and over (no distribution for unipersonal companies)</t>
  </si>
  <si>
    <t>Type of human resource</t>
  </si>
  <si>
    <t>employees excluding executives</t>
  </si>
  <si>
    <t xml:space="preserve">employees </t>
  </si>
  <si>
    <t>workers different from employees</t>
  </si>
  <si>
    <t>employed staff</t>
  </si>
  <si>
    <t>A</t>
  </si>
  <si>
    <t>B</t>
  </si>
  <si>
    <t>C = A + B</t>
  </si>
  <si>
    <t>D</t>
  </si>
  <si>
    <t>E = C + D</t>
  </si>
  <si>
    <t>Highest level of education attained</t>
  </si>
  <si>
    <t>no educational degree, primary and lower secondary school certificate</t>
  </si>
  <si>
    <t>secondary and post-secondary non tertiary certificate</t>
  </si>
  <si>
    <t>university degree or diploma</t>
  </si>
  <si>
    <t>advanced research qualification ( e.g. a ph.d.)</t>
  </si>
  <si>
    <t>Employed staff by company size</t>
  </si>
  <si>
    <t>1-9</t>
  </si>
  <si>
    <t>10-19</t>
  </si>
  <si>
    <t>20-99</t>
  </si>
  <si>
    <t>100-499</t>
  </si>
  <si>
    <t>500  and over</t>
  </si>
  <si>
    <t>1 and over</t>
  </si>
  <si>
    <t>Employed staff by company size (% on employed staff)</t>
  </si>
  <si>
    <t>Employed staff by company size (adjusted for number of companies in each size bracket)</t>
  </si>
  <si>
    <t>Number of public companies in size bracket</t>
  </si>
  <si>
    <t>% of total public companies in size bracket</t>
  </si>
  <si>
    <t>Employed staff by company size (%, adjusted for number of companies in each size bracket)</t>
  </si>
  <si>
    <t>Job qualification by company size (%) - SES categories</t>
  </si>
  <si>
    <t>Private companies</t>
  </si>
  <si>
    <t>ws</t>
  </si>
  <si>
    <t>2 (blue collar)</t>
  </si>
  <si>
    <t>3 (white collar)</t>
  </si>
  <si>
    <t>4 (management)</t>
  </si>
  <si>
    <t>Public companies</t>
  </si>
  <si>
    <t>e</t>
  </si>
  <si>
    <t>1 + 2 (primary and lower secondary)</t>
  </si>
  <si>
    <t>Education level by company size (%) - SES categories</t>
  </si>
  <si>
    <t>3 (higher secondary)</t>
  </si>
  <si>
    <t>4 (tertiary)</t>
  </si>
  <si>
    <t>Job qualification by company size (n) - SES categories</t>
  </si>
  <si>
    <t>Education level by company size (n) - SES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</si>
</sst>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8"/>
      <name val="Verdana"/>
      <family val="2"/>
    </font>
    <font>
      <b/>
      <sz val="12"/>
      <color theme="8" tint="-0.49998474074526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9"/>
      <name val="Calibri"/>
      <family val="2"/>
      <scheme val="minor"/>
    </font>
    <font>
      <sz val="12"/>
      <color indexed="9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0"/>
      <name val="Calibri"/>
      <family val="2"/>
      <scheme val="minor"/>
    </font>
    <font>
      <b/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0">
    <xf numFmtId="0" fontId="0" fillId="0" borderId="0" xfId="0"/>
    <xf numFmtId="0" fontId="18" fillId="0" borderId="0" xfId="0" applyFont="1" applyAlignment="1">
      <alignment horizontal="left"/>
    </xf>
    <xf numFmtId="0" fontId="19" fillId="0" borderId="0" xfId="0" applyFont="1" applyFill="1"/>
    <xf numFmtId="0" fontId="20" fillId="0" borderId="10" xfId="0" applyFont="1" applyBorder="1"/>
    <xf numFmtId="0" fontId="20" fillId="0" borderId="0" xfId="0" applyFont="1"/>
    <xf numFmtId="0" fontId="21" fillId="34" borderId="11" xfId="0" applyFont="1" applyFill="1" applyBorder="1" applyAlignment="1">
      <alignment horizontal="right" vertical="center" wrapText="1"/>
    </xf>
    <xf numFmtId="0" fontId="21" fillId="34" borderId="12" xfId="0" applyFont="1" applyFill="1" applyBorder="1" applyAlignment="1">
      <alignment horizontal="right" vertical="center" wrapText="1"/>
    </xf>
    <xf numFmtId="0" fontId="22" fillId="34" borderId="10" xfId="0" applyFont="1" applyFill="1" applyBorder="1" applyAlignment="1">
      <alignment horizontal="center" vertical="top" wrapText="1"/>
    </xf>
    <xf numFmtId="0" fontId="23" fillId="35" borderId="10" xfId="0" applyFont="1" applyFill="1" applyBorder="1" applyAlignment="1">
      <alignment wrapText="1"/>
    </xf>
    <xf numFmtId="0" fontId="24" fillId="36" borderId="10" xfId="0" applyFont="1" applyFill="1" applyBorder="1" applyAlignment="1">
      <alignment horizontal="center"/>
    </xf>
    <xf numFmtId="0" fontId="20" fillId="35" borderId="10" xfId="0" applyFont="1" applyFill="1" applyBorder="1" applyAlignment="1">
      <alignment vertical="top" wrapText="1"/>
    </xf>
    <xf numFmtId="0" fontId="20" fillId="0" borderId="10" xfId="0" applyNumberFormat="1" applyFont="1" applyBorder="1" applyAlignment="1">
      <alignment horizontal="right"/>
    </xf>
    <xf numFmtId="0" fontId="20" fillId="37" borderId="10" xfId="0" applyNumberFormat="1" applyFont="1" applyFill="1" applyBorder="1" applyAlignment="1">
      <alignment horizontal="right"/>
    </xf>
    <xf numFmtId="0" fontId="23" fillId="35" borderId="10" xfId="0" applyFont="1" applyFill="1" applyBorder="1" applyAlignment="1">
      <alignment vertical="top" wrapText="1"/>
    </xf>
    <xf numFmtId="0" fontId="23" fillId="0" borderId="10" xfId="0" applyNumberFormat="1" applyFont="1" applyBorder="1" applyAlignment="1">
      <alignment horizontal="right"/>
    </xf>
    <xf numFmtId="2" fontId="20" fillId="0" borderId="10" xfId="0" applyNumberFormat="1" applyFont="1" applyBorder="1" applyAlignment="1">
      <alignment horizontal="right"/>
    </xf>
    <xf numFmtId="2" fontId="23" fillId="0" borderId="10" xfId="0" applyNumberFormat="1" applyFont="1" applyBorder="1" applyAlignment="1">
      <alignment horizontal="right"/>
    </xf>
    <xf numFmtId="0" fontId="22" fillId="34" borderId="11" xfId="0" applyFont="1" applyFill="1" applyBorder="1" applyAlignment="1">
      <alignment horizontal="center" vertical="top" wrapText="1"/>
    </xf>
    <xf numFmtId="0" fontId="24" fillId="36" borderId="11" xfId="0" applyFont="1" applyFill="1" applyBorder="1" applyAlignment="1">
      <alignment horizontal="center"/>
    </xf>
    <xf numFmtId="0" fontId="20" fillId="0" borderId="11" xfId="0" applyNumberFormat="1" applyFont="1" applyBorder="1" applyAlignment="1">
      <alignment horizontal="right"/>
    </xf>
    <xf numFmtId="0" fontId="20" fillId="37" borderId="11" xfId="0" applyNumberFormat="1" applyFont="1" applyFill="1" applyBorder="1" applyAlignment="1">
      <alignment horizontal="right"/>
    </xf>
    <xf numFmtId="0" fontId="23" fillId="0" borderId="11" xfId="0" applyNumberFormat="1" applyFont="1" applyBorder="1" applyAlignment="1">
      <alignment horizontal="right"/>
    </xf>
    <xf numFmtId="0" fontId="22" fillId="34" borderId="14" xfId="0" applyFont="1" applyFill="1" applyBorder="1" applyAlignment="1">
      <alignment horizontal="center" vertical="top" wrapText="1"/>
    </xf>
    <xf numFmtId="0" fontId="24" fillId="36" borderId="14" xfId="0" applyFont="1" applyFill="1" applyBorder="1" applyAlignment="1">
      <alignment horizontal="center"/>
    </xf>
    <xf numFmtId="0" fontId="20" fillId="0" borderId="14" xfId="0" applyNumberFormat="1" applyFont="1" applyBorder="1" applyAlignment="1">
      <alignment horizontal="right"/>
    </xf>
    <xf numFmtId="0" fontId="20" fillId="37" borderId="14" xfId="0" applyNumberFormat="1" applyFont="1" applyFill="1" applyBorder="1" applyAlignment="1">
      <alignment horizontal="right"/>
    </xf>
    <xf numFmtId="0" fontId="23" fillId="0" borderId="14" xfId="0" applyNumberFormat="1" applyFont="1" applyBorder="1" applyAlignment="1">
      <alignment horizontal="right"/>
    </xf>
    <xf numFmtId="2" fontId="20" fillId="0" borderId="11" xfId="0" applyNumberFormat="1" applyFont="1" applyBorder="1" applyAlignment="1">
      <alignment horizontal="right"/>
    </xf>
    <xf numFmtId="2" fontId="23" fillId="0" borderId="11" xfId="0" applyNumberFormat="1" applyFont="1" applyBorder="1" applyAlignment="1">
      <alignment horizontal="right"/>
    </xf>
    <xf numFmtId="2" fontId="20" fillId="0" borderId="14" xfId="0" applyNumberFormat="1" applyFont="1" applyBorder="1" applyAlignment="1">
      <alignment horizontal="right"/>
    </xf>
    <xf numFmtId="2" fontId="23" fillId="0" borderId="14" xfId="0" applyNumberFormat="1" applyFont="1" applyBorder="1" applyAlignment="1">
      <alignment horizontal="right"/>
    </xf>
    <xf numFmtId="0" fontId="19" fillId="0" borderId="0" xfId="0" applyFont="1" applyFill="1" applyAlignment="1">
      <alignment horizontal="center"/>
    </xf>
    <xf numFmtId="0" fontId="22" fillId="34" borderId="11" xfId="0" applyFont="1" applyFill="1" applyBorder="1" applyAlignment="1">
      <alignment horizontal="center" vertical="center" wrapText="1"/>
    </xf>
    <xf numFmtId="0" fontId="22" fillId="34" borderId="14" xfId="0" applyFont="1" applyFill="1" applyBorder="1" applyAlignment="1">
      <alignment horizontal="center" vertical="center" wrapText="1"/>
    </xf>
    <xf numFmtId="0" fontId="22" fillId="34" borderId="15" xfId="0" applyFont="1" applyFill="1" applyBorder="1" applyAlignment="1">
      <alignment horizontal="center" vertical="center" wrapText="1"/>
    </xf>
    <xf numFmtId="0" fontId="22" fillId="34" borderId="15" xfId="0" applyFont="1" applyFill="1" applyBorder="1" applyAlignment="1">
      <alignment horizontal="center" vertical="top" wrapText="1"/>
    </xf>
    <xf numFmtId="0" fontId="24" fillId="36" borderId="15" xfId="0" applyFont="1" applyFill="1" applyBorder="1" applyAlignment="1">
      <alignment horizontal="center"/>
    </xf>
    <xf numFmtId="0" fontId="20" fillId="0" borderId="0" xfId="0" applyFont="1" applyFill="1"/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2" fontId="23" fillId="37" borderId="10" xfId="0" applyNumberFormat="1" applyFont="1" applyFill="1" applyBorder="1" applyAlignment="1">
      <alignment horizontal="right"/>
    </xf>
    <xf numFmtId="2" fontId="23" fillId="37" borderId="11" xfId="0" applyNumberFormat="1" applyFont="1" applyFill="1" applyBorder="1" applyAlignment="1">
      <alignment horizontal="right"/>
    </xf>
    <xf numFmtId="2" fontId="23" fillId="37" borderId="14" xfId="0" applyNumberFormat="1" applyFont="1" applyFill="1" applyBorder="1" applyAlignment="1">
      <alignment horizontal="right"/>
    </xf>
    <xf numFmtId="1" fontId="20" fillId="0" borderId="10" xfId="0" applyNumberFormat="1" applyFont="1" applyBorder="1" applyAlignment="1">
      <alignment horizontal="right"/>
    </xf>
    <xf numFmtId="1" fontId="20" fillId="0" borderId="11" xfId="0" applyNumberFormat="1" applyFont="1" applyBorder="1" applyAlignment="1">
      <alignment horizontal="right"/>
    </xf>
    <xf numFmtId="1" fontId="20" fillId="0" borderId="15" xfId="0" applyNumberFormat="1" applyFont="1" applyBorder="1" applyAlignment="1">
      <alignment horizontal="right"/>
    </xf>
    <xf numFmtId="1" fontId="20" fillId="37" borderId="10" xfId="0" applyNumberFormat="1" applyFont="1" applyFill="1" applyBorder="1" applyAlignment="1">
      <alignment horizontal="right"/>
    </xf>
    <xf numFmtId="1" fontId="20" fillId="37" borderId="11" xfId="0" applyNumberFormat="1" applyFont="1" applyFill="1" applyBorder="1" applyAlignment="1">
      <alignment horizontal="right"/>
    </xf>
    <xf numFmtId="1" fontId="20" fillId="37" borderId="15" xfId="0" applyNumberFormat="1" applyFont="1" applyFill="1" applyBorder="1" applyAlignment="1">
      <alignment horizontal="right"/>
    </xf>
    <xf numFmtId="1" fontId="20" fillId="0" borderId="0" xfId="0" applyNumberFormat="1" applyFont="1"/>
    <xf numFmtId="1" fontId="23" fillId="0" borderId="10" xfId="0" applyNumberFormat="1" applyFont="1" applyBorder="1" applyAlignment="1">
      <alignment horizontal="right"/>
    </xf>
    <xf numFmtId="1" fontId="23" fillId="0" borderId="11" xfId="0" applyNumberFormat="1" applyFont="1" applyBorder="1" applyAlignment="1">
      <alignment horizontal="right"/>
    </xf>
    <xf numFmtId="1" fontId="23" fillId="0" borderId="15" xfId="0" applyNumberFormat="1" applyFont="1" applyBorder="1" applyAlignment="1">
      <alignment horizontal="right"/>
    </xf>
    <xf numFmtId="2" fontId="20" fillId="37" borderId="10" xfId="0" applyNumberFormat="1" applyFont="1" applyFill="1" applyBorder="1" applyAlignment="1">
      <alignment horizontal="right"/>
    </xf>
    <xf numFmtId="2" fontId="20" fillId="37" borderId="11" xfId="0" applyNumberFormat="1" applyFont="1" applyFill="1" applyBorder="1" applyAlignment="1">
      <alignment horizontal="right"/>
    </xf>
    <xf numFmtId="0" fontId="21" fillId="34" borderId="11" xfId="0" applyFont="1" applyFill="1" applyBorder="1" applyAlignment="1">
      <alignment horizontal="right" vertical="center" wrapText="1"/>
    </xf>
    <xf numFmtId="0" fontId="21" fillId="34" borderId="12" xfId="0" applyFont="1" applyFill="1" applyBorder="1" applyAlignment="1">
      <alignment horizontal="right" vertical="center" wrapText="1"/>
    </xf>
    <xf numFmtId="0" fontId="21" fillId="33" borderId="11" xfId="0" applyFont="1" applyFill="1" applyBorder="1" applyAlignment="1">
      <alignment horizontal="right" vertical="top" wrapText="1"/>
    </xf>
    <xf numFmtId="0" fontId="21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horizontal="left" vertical="top" wrapText="1"/>
    </xf>
    <xf numFmtId="0" fontId="22" fillId="33" borderId="13" xfId="0" applyFont="1" applyFill="1" applyBorder="1" applyAlignment="1">
      <alignment horizontal="left" vertical="top" wrapText="1"/>
    </xf>
    <xf numFmtId="0" fontId="22" fillId="38" borderId="11" xfId="0" applyFont="1" applyFill="1" applyBorder="1" applyAlignment="1">
      <alignment horizontal="left" vertical="top" wrapText="1"/>
    </xf>
    <xf numFmtId="0" fontId="22" fillId="38" borderId="13" xfId="0" applyFont="1" applyFill="1" applyBorder="1" applyAlignment="1">
      <alignment horizontal="left" vertical="top" wrapText="1"/>
    </xf>
    <xf numFmtId="0" fontId="21" fillId="34" borderId="10" xfId="0" applyFont="1" applyFill="1" applyBorder="1" applyAlignment="1">
      <alignment horizontal="left" vertical="center" wrapText="1"/>
    </xf>
    <xf numFmtId="0" fontId="25" fillId="0" borderId="0" xfId="0" applyFont="1"/>
    <xf numFmtId="2" fontId="0" fillId="0" borderId="0" xfId="0" applyNumberFormat="1"/>
    <xf numFmtId="0" fontId="0" fillId="0" borderId="16" xfId="0" applyBorder="1"/>
    <xf numFmtId="2" fontId="0" fillId="0" borderId="16" xfId="0" applyNumberFormat="1" applyBorder="1"/>
    <xf numFmtId="0" fontId="0" fillId="0" borderId="0" xfId="0" applyBorder="1"/>
    <xf numFmtId="1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 customBuiltin="1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AB5CC-5ED3-4A91-83AC-5AA3BB10AEC6}">
  <dimension ref="A1:Q31"/>
  <sheetViews>
    <sheetView tabSelected="1" zoomScale="115" zoomScaleNormal="115" workbookViewId="0">
      <selection activeCell="M20" sqref="M20"/>
    </sheetView>
  </sheetViews>
  <sheetFormatPr defaultRowHeight="13.2" x14ac:dyDescent="0.25"/>
  <cols>
    <col min="1" max="1" width="33.77734375" customWidth="1"/>
    <col min="3" max="3" width="3.33203125" customWidth="1"/>
    <col min="4" max="17" width="7.33203125" customWidth="1"/>
  </cols>
  <sheetData>
    <row r="1" spans="1:17" ht="15.6" x14ac:dyDescent="0.3">
      <c r="B1" s="2" t="s">
        <v>79</v>
      </c>
    </row>
    <row r="3" spans="1:17" ht="46.8" x14ac:dyDescent="0.25">
      <c r="A3" s="63" t="s">
        <v>80</v>
      </c>
      <c r="B3" s="55" t="s">
        <v>20</v>
      </c>
      <c r="C3" s="56"/>
      <c r="D3" s="7" t="s">
        <v>21</v>
      </c>
      <c r="E3" s="7" t="s">
        <v>22</v>
      </c>
      <c r="F3" s="7" t="s">
        <v>23</v>
      </c>
      <c r="G3" s="7" t="s">
        <v>24</v>
      </c>
      <c r="H3" s="7" t="s">
        <v>25</v>
      </c>
      <c r="I3" s="7" t="s">
        <v>26</v>
      </c>
      <c r="J3" s="7" t="s">
        <v>27</v>
      </c>
      <c r="K3" s="7" t="s">
        <v>28</v>
      </c>
      <c r="L3" s="7" t="s">
        <v>29</v>
      </c>
      <c r="M3" s="7" t="s">
        <v>30</v>
      </c>
      <c r="N3" s="7" t="s">
        <v>31</v>
      </c>
      <c r="O3" s="7" t="s">
        <v>32</v>
      </c>
      <c r="P3" s="17" t="s">
        <v>33</v>
      </c>
      <c r="Q3" s="22" t="s">
        <v>3</v>
      </c>
    </row>
    <row r="4" spans="1:17" x14ac:dyDescent="0.25">
      <c r="A4" s="64" t="s">
        <v>81</v>
      </c>
      <c r="Q4" s="66"/>
    </row>
    <row r="5" spans="1:17" x14ac:dyDescent="0.25">
      <c r="A5" t="s">
        <v>82</v>
      </c>
      <c r="D5" s="65">
        <f>SUM('2. Private companies'!C30:C32)</f>
        <v>0.38531073446327685</v>
      </c>
      <c r="E5" s="65">
        <f>SUM('2. Private companies'!D30:D32)</f>
        <v>0.52581694723440375</v>
      </c>
      <c r="F5" s="65">
        <f>SUM('2. Private companies'!E30:E32)</f>
        <v>0.62656589709079624</v>
      </c>
      <c r="G5" s="65">
        <f>SUM('2. Private companies'!F30:F32)</f>
        <v>0.64907934382323407</v>
      </c>
      <c r="H5" s="65">
        <f>SUM('2. Private companies'!G30:G32)</f>
        <v>0.64213994352055237</v>
      </c>
      <c r="I5" s="65">
        <f>SUM('2. Private companies'!H30:H32)</f>
        <v>0.66363853693521391</v>
      </c>
      <c r="J5" s="65">
        <f>SUM('2. Private companies'!I30:I32)</f>
        <v>0.64183116982871191</v>
      </c>
      <c r="K5" s="65">
        <f>SUM('2. Private companies'!J30:J32)</f>
        <v>0.61272287700211547</v>
      </c>
      <c r="L5" s="65">
        <f>SUM('2. Private companies'!K30:K32)</f>
        <v>0.64136853073984024</v>
      </c>
      <c r="M5" s="65">
        <f>SUM('2. Private companies'!L30:L32)</f>
        <v>0.69110212335692622</v>
      </c>
      <c r="N5" s="65">
        <f>SUM('2. Private companies'!M30:M32)</f>
        <v>0.57166976194496033</v>
      </c>
      <c r="O5" s="65">
        <f>SUM('2. Private companies'!N30:N32)</f>
        <v>0.47872117400419284</v>
      </c>
      <c r="P5" s="65">
        <f>SUM('2. Private companies'!O30:O32)</f>
        <v>0.55108785458551368</v>
      </c>
      <c r="Q5" s="67">
        <f>SUM('2. Private companies'!P30:P32)</f>
        <v>0.60464972046745291</v>
      </c>
    </row>
    <row r="6" spans="1:17" x14ac:dyDescent="0.25">
      <c r="A6" t="s">
        <v>83</v>
      </c>
      <c r="D6" s="65">
        <f>'2. Private companies'!C29</f>
        <v>0.61016949152542377</v>
      </c>
      <c r="E6" s="65">
        <f>'2. Private companies'!D29</f>
        <v>0.47290988824444757</v>
      </c>
      <c r="F6" s="65">
        <f>'2. Private companies'!E29</f>
        <v>0.37182938192359455</v>
      </c>
      <c r="G6" s="65">
        <f>'2. Private companies'!F29</f>
        <v>0.34817542684968195</v>
      </c>
      <c r="H6" s="65">
        <f>'2. Private companies'!G29</f>
        <v>0.35378098525258866</v>
      </c>
      <c r="I6" s="65">
        <f>'2. Private companies'!H29</f>
        <v>0.3313411427205355</v>
      </c>
      <c r="J6" s="65">
        <f>'2. Private companies'!I29</f>
        <v>0.34841385667101926</v>
      </c>
      <c r="K6" s="65">
        <f>'2. Private companies'!J29</f>
        <v>0.37292233303112721</v>
      </c>
      <c r="L6" s="65">
        <f>'2. Private companies'!K29</f>
        <v>0.3527266411948593</v>
      </c>
      <c r="M6" s="65">
        <f>'2. Private companies'!L29</f>
        <v>0.30384226491405458</v>
      </c>
      <c r="N6" s="65">
        <f>'2. Private companies'!M29</f>
        <v>0.41347290224548372</v>
      </c>
      <c r="O6" s="65">
        <f>'2. Private companies'!N29</f>
        <v>0.46498951781970649</v>
      </c>
      <c r="P6" s="65">
        <f>'2. Private companies'!O29</f>
        <v>0.44312861470669235</v>
      </c>
      <c r="Q6" s="67">
        <f>'2. Private companies'!P29</f>
        <v>0.38549797549327969</v>
      </c>
    </row>
    <row r="7" spans="1:17" x14ac:dyDescent="0.25">
      <c r="A7" t="s">
        <v>84</v>
      </c>
      <c r="D7" s="65">
        <f>SUM('2. Private companies'!C27:C28)</f>
        <v>4.5197740112994352E-3</v>
      </c>
      <c r="E7" s="65">
        <f>SUM('2. Private companies'!D27:D28)</f>
        <v>1.2731645211486774E-3</v>
      </c>
      <c r="F7" s="65">
        <f>SUM('2. Private companies'!E27:E28)</f>
        <v>1.6047209856092765E-3</v>
      </c>
      <c r="G7" s="65">
        <f>SUM('2. Private companies'!F27:F28)</f>
        <v>2.7452293270840305E-3</v>
      </c>
      <c r="H7" s="65">
        <f>SUM('2. Private companies'!G27:G28)</f>
        <v>4.0790712268591149E-3</v>
      </c>
      <c r="I7" s="65">
        <f>SUM('2. Private companies'!H27:H28)</f>
        <v>5.0203203442505378E-3</v>
      </c>
      <c r="J7" s="65">
        <f>SUM('2. Private companies'!I27:I28)</f>
        <v>9.7549735002688369E-3</v>
      </c>
      <c r="K7" s="65">
        <f>SUM('2. Private companies'!J27:J28)</f>
        <v>1.4354789966757328E-2</v>
      </c>
      <c r="L7" s="65">
        <f>SUM('2. Private companies'!K27:K28)</f>
        <v>5.9048280653004517E-3</v>
      </c>
      <c r="M7" s="65">
        <f>SUM('2. Private companies'!L27:L28)</f>
        <v>5.0556117290192111E-3</v>
      </c>
      <c r="N7" s="65">
        <f>SUM('2. Private companies'!M27:M28)</f>
        <v>1.4857335809555968E-2</v>
      </c>
      <c r="O7" s="65">
        <f>SUM('2. Private companies'!N27:N28)</f>
        <v>5.628930817610063E-2</v>
      </c>
      <c r="P7" s="65">
        <f>SUM('2. Private companies'!O27:O28)</f>
        <v>5.7835307077939956E-3</v>
      </c>
      <c r="Q7" s="67">
        <f>SUM('2. Private companies'!P27:P28)</f>
        <v>9.8523040392674566E-3</v>
      </c>
    </row>
    <row r="8" spans="1:17" x14ac:dyDescent="0.25">
      <c r="A8" s="64" t="s">
        <v>41</v>
      </c>
      <c r="D8" s="65">
        <f>SUM(D5:D7)</f>
        <v>1</v>
      </c>
      <c r="E8" s="65">
        <f t="shared" ref="E8:Q8" si="0">SUM(E5:E7)</f>
        <v>1</v>
      </c>
      <c r="F8" s="65">
        <f t="shared" si="0"/>
        <v>1.0000000000000002</v>
      </c>
      <c r="G8" s="65">
        <f t="shared" si="0"/>
        <v>1</v>
      </c>
      <c r="H8" s="65">
        <f t="shared" si="0"/>
        <v>1</v>
      </c>
      <c r="I8" s="65">
        <f t="shared" si="0"/>
        <v>0.99999999999999989</v>
      </c>
      <c r="J8" s="65">
        <f t="shared" si="0"/>
        <v>1</v>
      </c>
      <c r="K8" s="65">
        <f t="shared" si="0"/>
        <v>1</v>
      </c>
      <c r="L8" s="65">
        <f t="shared" si="0"/>
        <v>1</v>
      </c>
      <c r="M8" s="65">
        <f t="shared" si="0"/>
        <v>1</v>
      </c>
      <c r="N8" s="65">
        <f t="shared" si="0"/>
        <v>1</v>
      </c>
      <c r="O8" s="65">
        <f t="shared" si="0"/>
        <v>1</v>
      </c>
      <c r="P8" s="65">
        <f t="shared" si="0"/>
        <v>1</v>
      </c>
      <c r="Q8" s="67">
        <f t="shared" si="0"/>
        <v>1</v>
      </c>
    </row>
    <row r="9" spans="1:17" x14ac:dyDescent="0.25">
      <c r="P9" s="68"/>
      <c r="Q9" s="68"/>
    </row>
    <row r="10" spans="1:17" ht="15.6" x14ac:dyDescent="0.3">
      <c r="B10" s="2" t="s">
        <v>91</v>
      </c>
      <c r="P10" s="68"/>
      <c r="Q10" s="68"/>
    </row>
    <row r="11" spans="1:17" x14ac:dyDescent="0.25">
      <c r="F11" s="69"/>
      <c r="K11" s="69"/>
      <c r="P11" s="68"/>
      <c r="Q11" s="68"/>
    </row>
    <row r="12" spans="1:17" x14ac:dyDescent="0.25">
      <c r="A12" t="s">
        <v>82</v>
      </c>
      <c r="D12" s="69">
        <f>SUM('2. Private companies'!C19:C21)</f>
        <v>341</v>
      </c>
      <c r="E12" s="69">
        <f>SUM('2. Private companies'!D19:D21)</f>
        <v>3717</v>
      </c>
      <c r="F12" s="69">
        <f>SUM('2. Private companies'!E19:E21)</f>
        <v>12104</v>
      </c>
      <c r="G12" s="69">
        <f>SUM('2. Private companies'!F19:F21)</f>
        <v>9694</v>
      </c>
      <c r="H12" s="69">
        <f>SUM('2. Private companies'!G19:G21)</f>
        <v>8186</v>
      </c>
      <c r="I12" s="69">
        <f>SUM('2. Private companies'!H19:H21)</f>
        <v>2776</v>
      </c>
      <c r="J12" s="69">
        <f>SUM('2. Private companies'!I19:I21)</f>
        <v>8356</v>
      </c>
      <c r="K12" s="69">
        <f>SUM('2. Private companies'!J19:J21)</f>
        <v>4055</v>
      </c>
      <c r="L12" s="69">
        <f>SUM('2. Private companies'!K19:K21)</f>
        <v>3693</v>
      </c>
      <c r="M12" s="69">
        <f>SUM('2. Private companies'!L19:L21)</f>
        <v>1367</v>
      </c>
      <c r="N12" s="69">
        <f>SUM('2. Private companies'!M19:M21)</f>
        <v>3386</v>
      </c>
      <c r="O12" s="69">
        <f>SUM('2. Private companies'!N19:N21)</f>
        <v>4567</v>
      </c>
      <c r="P12" s="69">
        <f>SUM('2. Private companies'!O19:O21)</f>
        <v>6003</v>
      </c>
      <c r="Q12" s="69">
        <f>SUM('2. Private companies'!P19:P21)</f>
        <v>68245</v>
      </c>
    </row>
    <row r="13" spans="1:17" x14ac:dyDescent="0.25">
      <c r="A13" t="s">
        <v>83</v>
      </c>
      <c r="D13" s="69">
        <f>'2. Private companies'!C18</f>
        <v>540</v>
      </c>
      <c r="E13" s="69">
        <f>'2. Private companies'!D18</f>
        <v>3343</v>
      </c>
      <c r="F13" s="69">
        <f>'2. Private companies'!E18</f>
        <v>7183</v>
      </c>
      <c r="G13" s="69">
        <f>'2. Private companies'!F18</f>
        <v>5200</v>
      </c>
      <c r="H13" s="69">
        <f>'2. Private companies'!G18</f>
        <v>4510</v>
      </c>
      <c r="I13" s="69">
        <f>'2. Private companies'!H18</f>
        <v>1386</v>
      </c>
      <c r="J13" s="69">
        <f>'2. Private companies'!I18</f>
        <v>4536</v>
      </c>
      <c r="K13" s="69">
        <f>'2. Private companies'!J18</f>
        <v>2468</v>
      </c>
      <c r="L13" s="69">
        <f>'2. Private companies'!K18</f>
        <v>2031</v>
      </c>
      <c r="M13" s="69">
        <f>'2. Private companies'!L18</f>
        <v>601</v>
      </c>
      <c r="N13" s="69">
        <f>'2. Private companies'!M18</f>
        <v>2449</v>
      </c>
      <c r="O13" s="69">
        <f>'2. Private companies'!N18</f>
        <v>4436</v>
      </c>
      <c r="P13" s="69">
        <f>'2. Private companies'!O18</f>
        <v>4827</v>
      </c>
      <c r="Q13" s="69">
        <f>'2. Private companies'!P18</f>
        <v>43510</v>
      </c>
    </row>
    <row r="14" spans="1:17" x14ac:dyDescent="0.25">
      <c r="A14" t="s">
        <v>84</v>
      </c>
      <c r="D14" s="69">
        <f>SUM('2. Private companies'!C16:C17)</f>
        <v>4</v>
      </c>
      <c r="E14" s="69">
        <f>SUM('2. Private companies'!D16:D17)</f>
        <v>9</v>
      </c>
      <c r="F14" s="69">
        <f>SUM('2. Private companies'!E16:E17)</f>
        <v>31</v>
      </c>
      <c r="G14" s="69">
        <f>SUM('2. Private companies'!F16:F17)</f>
        <v>41</v>
      </c>
      <c r="H14" s="69">
        <f>SUM('2. Private companies'!G16:G17)</f>
        <v>52</v>
      </c>
      <c r="I14" s="69">
        <f>SUM('2. Private companies'!H16:H17)</f>
        <v>21</v>
      </c>
      <c r="J14" s="69">
        <f>SUM('2. Private companies'!I16:I17)</f>
        <v>127</v>
      </c>
      <c r="K14" s="69">
        <f>SUM('2. Private companies'!J16:J17)</f>
        <v>95</v>
      </c>
      <c r="L14" s="69">
        <f>SUM('2. Private companies'!K16:K17)</f>
        <v>34</v>
      </c>
      <c r="M14" s="69">
        <f>SUM('2. Private companies'!L16:L17)</f>
        <v>10</v>
      </c>
      <c r="N14" s="69">
        <f>SUM('2. Private companies'!M16:M17)</f>
        <v>88</v>
      </c>
      <c r="O14" s="69">
        <f>SUM('2. Private companies'!N16:N17)</f>
        <v>537</v>
      </c>
      <c r="P14" s="69">
        <f>SUM('2. Private companies'!O16:O17)</f>
        <v>63</v>
      </c>
      <c r="Q14" s="69">
        <f>SUM('2. Private companies'!P16:P17)</f>
        <v>1112</v>
      </c>
    </row>
    <row r="15" spans="1:17" x14ac:dyDescent="0.25">
      <c r="A15" s="64" t="s">
        <v>41</v>
      </c>
      <c r="D15" s="69">
        <f>'2. Private companies'!C22</f>
        <v>885</v>
      </c>
      <c r="E15" s="69">
        <f>'2. Private companies'!D22</f>
        <v>7069</v>
      </c>
      <c r="F15" s="69">
        <f>'2. Private companies'!E22</f>
        <v>19318</v>
      </c>
      <c r="G15" s="69">
        <f>'2. Private companies'!F22</f>
        <v>14935</v>
      </c>
      <c r="H15" s="69">
        <f>'2. Private companies'!G22</f>
        <v>12748</v>
      </c>
      <c r="I15" s="69">
        <f>'2. Private companies'!H22</f>
        <v>4183</v>
      </c>
      <c r="J15" s="69">
        <f>'2. Private companies'!I22</f>
        <v>13019</v>
      </c>
      <c r="K15" s="69">
        <f>'2. Private companies'!J22</f>
        <v>6618</v>
      </c>
      <c r="L15" s="69">
        <f>'2. Private companies'!K22</f>
        <v>5758</v>
      </c>
      <c r="M15" s="69">
        <f>'2. Private companies'!L22</f>
        <v>1978</v>
      </c>
      <c r="N15" s="69">
        <f>'2. Private companies'!M22</f>
        <v>5923</v>
      </c>
      <c r="O15" s="69">
        <f>'2. Private companies'!N22</f>
        <v>9540</v>
      </c>
      <c r="P15" s="69">
        <f>'2. Private companies'!O22</f>
        <v>10893</v>
      </c>
      <c r="Q15" s="69">
        <f>'2. Private companies'!P22</f>
        <v>112867</v>
      </c>
    </row>
    <row r="16" spans="1:17" x14ac:dyDescent="0.25">
      <c r="E16" s="69"/>
    </row>
    <row r="18" spans="1:9" ht="15.6" x14ac:dyDescent="0.3">
      <c r="B18" s="2" t="s">
        <v>88</v>
      </c>
    </row>
    <row r="19" spans="1:9" ht="46.8" x14ac:dyDescent="0.25">
      <c r="A19" s="63" t="s">
        <v>85</v>
      </c>
      <c r="B19" s="55" t="s">
        <v>20</v>
      </c>
      <c r="C19" s="56"/>
      <c r="D19" s="7" t="s">
        <v>68</v>
      </c>
      <c r="E19" s="7" t="s">
        <v>69</v>
      </c>
      <c r="F19" s="7" t="s">
        <v>70</v>
      </c>
      <c r="G19" s="7" t="s">
        <v>71</v>
      </c>
      <c r="H19" s="17" t="s">
        <v>72</v>
      </c>
      <c r="I19" s="35" t="s">
        <v>73</v>
      </c>
    </row>
    <row r="20" spans="1:9" x14ac:dyDescent="0.25">
      <c r="A20" s="64" t="s">
        <v>86</v>
      </c>
      <c r="I20" s="66"/>
    </row>
    <row r="21" spans="1:9" x14ac:dyDescent="0.25">
      <c r="A21" t="s">
        <v>87</v>
      </c>
      <c r="D21" s="65">
        <f>'3. Public companies'!D40</f>
        <v>8.4507042253521125E-2</v>
      </c>
      <c r="E21" s="65">
        <f>'3. Public companies'!E40</f>
        <v>0.2</v>
      </c>
      <c r="F21" s="65">
        <f>'3. Public companies'!F40</f>
        <v>0.31154929577464791</v>
      </c>
      <c r="G21" s="65">
        <f>'3. Public companies'!G40</f>
        <v>0.29996837444655283</v>
      </c>
      <c r="H21" s="65">
        <f>'3. Public companies'!H40</f>
        <v>0.28862458066483682</v>
      </c>
      <c r="I21" s="67">
        <f>'3. Public companies'!I40</f>
        <v>0.29058373108903546</v>
      </c>
    </row>
    <row r="22" spans="1:9" x14ac:dyDescent="0.25">
      <c r="A22" t="s">
        <v>89</v>
      </c>
      <c r="D22" s="65">
        <f>'3. Public companies'!D41</f>
        <v>0.65492957746478875</v>
      </c>
      <c r="E22" s="65">
        <f>'3. Public companies'!E41</f>
        <v>0.56666666666666665</v>
      </c>
      <c r="F22" s="65">
        <f>'3. Public companies'!F41</f>
        <v>0.57267605633802821</v>
      </c>
      <c r="G22" s="65">
        <f>'3. Public companies'!G41</f>
        <v>0.52039848197343452</v>
      </c>
      <c r="H22" s="65">
        <f>'3. Public companies'!H41</f>
        <v>0.38495476263088341</v>
      </c>
      <c r="I22" s="67">
        <f>'3. Public companies'!I41</f>
        <v>0.41156330640400735</v>
      </c>
    </row>
    <row r="23" spans="1:9" x14ac:dyDescent="0.25">
      <c r="A23" t="s">
        <v>90</v>
      </c>
      <c r="D23" s="65">
        <f>SUM('3. Public companies'!D42:D43)</f>
        <v>0.26056338028169013</v>
      </c>
      <c r="E23" s="65">
        <f>SUM('3. Public companies'!E42:E43)</f>
        <v>0.23333333333333334</v>
      </c>
      <c r="F23" s="65">
        <f>SUM('3. Public companies'!F42:F43)</f>
        <v>0.11577464788732394</v>
      </c>
      <c r="G23" s="65">
        <f>SUM('3. Public companies'!G42:G43)</f>
        <v>0.17963314358001264</v>
      </c>
      <c r="H23" s="65">
        <f>SUM('3. Public companies'!H42:H43)</f>
        <v>0.32642065670427972</v>
      </c>
      <c r="I23" s="67">
        <f>SUM('3. Public companies'!I42:I43)</f>
        <v>0.2978529625069572</v>
      </c>
    </row>
    <row r="24" spans="1:9" x14ac:dyDescent="0.25">
      <c r="A24" s="64" t="s">
        <v>41</v>
      </c>
      <c r="D24" s="65">
        <f>SUM(D21:D23)</f>
        <v>1</v>
      </c>
      <c r="E24" s="65">
        <f t="shared" ref="E24:I24" si="1">SUM(E21:E23)</f>
        <v>1</v>
      </c>
      <c r="F24" s="65">
        <f t="shared" si="1"/>
        <v>1</v>
      </c>
      <c r="G24" s="65">
        <f t="shared" si="1"/>
        <v>1</v>
      </c>
      <c r="H24" s="65">
        <f t="shared" si="1"/>
        <v>1</v>
      </c>
      <c r="I24" s="67">
        <f t="shared" si="1"/>
        <v>1</v>
      </c>
    </row>
    <row r="26" spans="1:9" ht="15.6" x14ac:dyDescent="0.3">
      <c r="B26" s="2" t="s">
        <v>92</v>
      </c>
    </row>
    <row r="28" spans="1:9" x14ac:dyDescent="0.25">
      <c r="A28" t="s">
        <v>87</v>
      </c>
      <c r="D28" s="69">
        <f>'3. Public companies'!D31</f>
        <v>12</v>
      </c>
      <c r="E28" s="69">
        <f>'3. Public companies'!E31</f>
        <v>18</v>
      </c>
      <c r="F28" s="69">
        <f>'3. Public companies'!F31</f>
        <v>1106</v>
      </c>
      <c r="G28" s="69">
        <f>'3. Public companies'!G31</f>
        <v>1897</v>
      </c>
      <c r="H28" s="69">
        <f>'3. Public companies'!H31</f>
        <v>14196</v>
      </c>
      <c r="I28" s="69">
        <f>'3. Public companies'!I31</f>
        <v>17229</v>
      </c>
    </row>
    <row r="29" spans="1:9" x14ac:dyDescent="0.25">
      <c r="A29" t="s">
        <v>89</v>
      </c>
      <c r="D29" s="69">
        <f>'3. Public companies'!D32</f>
        <v>93</v>
      </c>
      <c r="E29" s="69">
        <f>'3. Public companies'!E32</f>
        <v>51</v>
      </c>
      <c r="F29" s="69">
        <f>'3. Public companies'!F32</f>
        <v>2033</v>
      </c>
      <c r="G29" s="69">
        <f>'3. Public companies'!G32</f>
        <v>3291</v>
      </c>
      <c r="H29" s="69">
        <f>'3. Public companies'!H32</f>
        <v>18934</v>
      </c>
      <c r="I29" s="69">
        <f>'3. Public companies'!I32</f>
        <v>24402</v>
      </c>
    </row>
    <row r="30" spans="1:9" x14ac:dyDescent="0.25">
      <c r="A30" t="s">
        <v>90</v>
      </c>
      <c r="D30" s="69">
        <f>SUM('3. Public companies'!D33:D34)</f>
        <v>37</v>
      </c>
      <c r="E30" s="69">
        <f>SUM('3. Public companies'!E33:E34)</f>
        <v>21</v>
      </c>
      <c r="F30" s="69">
        <f>SUM('3. Public companies'!F33:F34)</f>
        <v>411</v>
      </c>
      <c r="G30" s="69">
        <f>SUM('3. Public companies'!G33:G34)</f>
        <v>1136</v>
      </c>
      <c r="H30" s="69">
        <f>SUM('3. Public companies'!H33:H34)</f>
        <v>16055</v>
      </c>
      <c r="I30" s="69">
        <f>SUM('3. Public companies'!I33:I34)</f>
        <v>17660</v>
      </c>
    </row>
    <row r="31" spans="1:9" x14ac:dyDescent="0.25">
      <c r="A31" s="64" t="s">
        <v>41</v>
      </c>
      <c r="D31" s="69">
        <f>SUM(D28:D30)</f>
        <v>142</v>
      </c>
      <c r="E31" s="69">
        <f t="shared" ref="E31:I31" si="2">SUM(E28:E30)</f>
        <v>90</v>
      </c>
      <c r="F31" s="69">
        <f t="shared" si="2"/>
        <v>3550</v>
      </c>
      <c r="G31" s="69">
        <f t="shared" si="2"/>
        <v>6324</v>
      </c>
      <c r="H31" s="69">
        <f t="shared" si="2"/>
        <v>49185</v>
      </c>
      <c r="I31" s="69">
        <f t="shared" si="2"/>
        <v>59291</v>
      </c>
    </row>
  </sheetData>
  <mergeCells count="2">
    <mergeCell ref="B3:C3"/>
    <mergeCell ref="B19:C19"/>
  </mergeCells>
  <conditionalFormatting sqref="D5:Q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1:I2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5 G12:J15 L12:Q1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1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F1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F1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G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H1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2:I1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:J1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1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K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:L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:M1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:N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:O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2:P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2:Q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8: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E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:F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8:G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H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:I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showGridLines="0" topLeftCell="A11" zoomScaleNormal="100" workbookViewId="0">
      <selection activeCell="C19" sqref="C19:C21"/>
    </sheetView>
  </sheetViews>
  <sheetFormatPr defaultRowHeight="13.2" x14ac:dyDescent="0.25"/>
  <cols>
    <col min="1" max="1" width="26.6640625" customWidth="1"/>
    <col min="2" max="2" width="2.44140625" customWidth="1"/>
  </cols>
  <sheetData>
    <row r="1" spans="1:16" ht="15.6" hidden="1" x14ac:dyDescent="0.3">
      <c r="A1" s="3" t="e">
        <f ca="1">DotStatQuery(B1)</f>
        <v>#NAME?</v>
      </c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6" x14ac:dyDescent="0.3">
      <c r="A2" s="2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15.6" x14ac:dyDescent="0.25">
      <c r="A3" s="57" t="s">
        <v>2</v>
      </c>
      <c r="B3" s="58"/>
      <c r="C3" s="59" t="s">
        <v>3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</row>
    <row r="4" spans="1:16" ht="15.6" x14ac:dyDescent="0.25">
      <c r="A4" s="57" t="s">
        <v>4</v>
      </c>
      <c r="B4" s="58"/>
      <c r="C4" s="59" t="s">
        <v>3</v>
      </c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</row>
    <row r="5" spans="1:16" ht="15.6" x14ac:dyDescent="0.25">
      <c r="A5" s="57" t="s">
        <v>5</v>
      </c>
      <c r="B5" s="58"/>
      <c r="C5" s="59" t="s">
        <v>3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</row>
    <row r="6" spans="1:16" ht="13.2" customHeight="1" x14ac:dyDescent="0.25">
      <c r="A6" s="57" t="s">
        <v>6</v>
      </c>
      <c r="B6" s="58"/>
      <c r="C6" s="59" t="s">
        <v>7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</row>
    <row r="7" spans="1:16" ht="15.6" x14ac:dyDescent="0.25">
      <c r="A7" s="57" t="s">
        <v>8</v>
      </c>
      <c r="B7" s="58"/>
      <c r="C7" s="59" t="s">
        <v>3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</row>
    <row r="8" spans="1:16" ht="15.6" x14ac:dyDescent="0.25">
      <c r="A8" s="57" t="s">
        <v>9</v>
      </c>
      <c r="B8" s="58"/>
      <c r="C8" s="59" t="s">
        <v>3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</row>
    <row r="9" spans="1:16" ht="15.6" x14ac:dyDescent="0.25">
      <c r="A9" s="57" t="s">
        <v>10</v>
      </c>
      <c r="B9" s="58"/>
      <c r="C9" s="59" t="s">
        <v>11</v>
      </c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</row>
    <row r="10" spans="1:16" ht="13.2" customHeight="1" x14ac:dyDescent="0.25">
      <c r="A10" s="57" t="s">
        <v>12</v>
      </c>
      <c r="B10" s="58"/>
      <c r="C10" s="59" t="s">
        <v>13</v>
      </c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</row>
    <row r="11" spans="1:16" ht="15.6" x14ac:dyDescent="0.25">
      <c r="A11" s="57" t="s">
        <v>14</v>
      </c>
      <c r="B11" s="58"/>
      <c r="C11" s="59" t="s">
        <v>15</v>
      </c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</row>
    <row r="12" spans="1:16" ht="13.2" customHeight="1" x14ac:dyDescent="0.25">
      <c r="A12" s="57" t="s">
        <v>16</v>
      </c>
      <c r="B12" s="58"/>
      <c r="C12" s="59" t="s">
        <v>17</v>
      </c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</row>
    <row r="13" spans="1:16" ht="15.6" x14ac:dyDescent="0.25">
      <c r="A13" s="57" t="s">
        <v>18</v>
      </c>
      <c r="B13" s="58"/>
      <c r="C13" s="59" t="s">
        <v>19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</row>
    <row r="14" spans="1:16" ht="46.8" x14ac:dyDescent="0.25">
      <c r="A14" s="55" t="s">
        <v>20</v>
      </c>
      <c r="B14" s="56"/>
      <c r="C14" s="7" t="s">
        <v>21</v>
      </c>
      <c r="D14" s="7" t="s">
        <v>22</v>
      </c>
      <c r="E14" s="7" t="s">
        <v>23</v>
      </c>
      <c r="F14" s="7" t="s">
        <v>24</v>
      </c>
      <c r="G14" s="7" t="s">
        <v>25</v>
      </c>
      <c r="H14" s="7" t="s">
        <v>26</v>
      </c>
      <c r="I14" s="7" t="s">
        <v>27</v>
      </c>
      <c r="J14" s="7" t="s">
        <v>28</v>
      </c>
      <c r="K14" s="7" t="s">
        <v>29</v>
      </c>
      <c r="L14" s="7" t="s">
        <v>30</v>
      </c>
      <c r="M14" s="7" t="s">
        <v>31</v>
      </c>
      <c r="N14" s="7" t="s">
        <v>32</v>
      </c>
      <c r="O14" s="17" t="s">
        <v>33</v>
      </c>
      <c r="P14" s="22" t="s">
        <v>3</v>
      </c>
    </row>
    <row r="15" spans="1:16" ht="15.6" x14ac:dyDescent="0.3">
      <c r="A15" s="8" t="s">
        <v>34</v>
      </c>
      <c r="B15" s="9" t="s">
        <v>35</v>
      </c>
      <c r="C15" s="9" t="s">
        <v>35</v>
      </c>
      <c r="D15" s="9" t="s">
        <v>35</v>
      </c>
      <c r="E15" s="9" t="s">
        <v>35</v>
      </c>
      <c r="F15" s="9" t="s">
        <v>35</v>
      </c>
      <c r="G15" s="9" t="s">
        <v>35</v>
      </c>
      <c r="H15" s="9" t="s">
        <v>35</v>
      </c>
      <c r="I15" s="9" t="s">
        <v>35</v>
      </c>
      <c r="J15" s="9" t="s">
        <v>35</v>
      </c>
      <c r="K15" s="9" t="s">
        <v>35</v>
      </c>
      <c r="L15" s="9" t="s">
        <v>35</v>
      </c>
      <c r="M15" s="9" t="s">
        <v>35</v>
      </c>
      <c r="N15" s="9" t="s">
        <v>35</v>
      </c>
      <c r="O15" s="18" t="s">
        <v>35</v>
      </c>
      <c r="P15" s="23" t="s">
        <v>35</v>
      </c>
    </row>
    <row r="16" spans="1:16" ht="15.6" x14ac:dyDescent="0.3">
      <c r="A16" s="10" t="s">
        <v>36</v>
      </c>
      <c r="B16" s="9" t="s">
        <v>35</v>
      </c>
      <c r="C16" s="11">
        <v>0</v>
      </c>
      <c r="D16" s="11">
        <v>3</v>
      </c>
      <c r="E16" s="11">
        <v>9</v>
      </c>
      <c r="F16" s="11">
        <v>8</v>
      </c>
      <c r="G16" s="11">
        <v>25</v>
      </c>
      <c r="H16" s="11">
        <v>6</v>
      </c>
      <c r="I16" s="11">
        <v>48</v>
      </c>
      <c r="J16" s="11">
        <v>24</v>
      </c>
      <c r="K16" s="11">
        <v>17</v>
      </c>
      <c r="L16" s="11">
        <v>2</v>
      </c>
      <c r="M16" s="11">
        <v>42</v>
      </c>
      <c r="N16" s="11">
        <v>60</v>
      </c>
      <c r="O16" s="19">
        <v>27</v>
      </c>
      <c r="P16" s="24">
        <v>271</v>
      </c>
    </row>
    <row r="17" spans="1:16" ht="15.6" x14ac:dyDescent="0.3">
      <c r="A17" s="10" t="s">
        <v>37</v>
      </c>
      <c r="B17" s="9" t="s">
        <v>35</v>
      </c>
      <c r="C17" s="12">
        <v>4</v>
      </c>
      <c r="D17" s="12">
        <v>6</v>
      </c>
      <c r="E17" s="12">
        <v>22</v>
      </c>
      <c r="F17" s="12">
        <v>33</v>
      </c>
      <c r="G17" s="12">
        <v>27</v>
      </c>
      <c r="H17" s="12">
        <v>15</v>
      </c>
      <c r="I17" s="12">
        <v>79</v>
      </c>
      <c r="J17" s="12">
        <v>71</v>
      </c>
      <c r="K17" s="12">
        <v>17</v>
      </c>
      <c r="L17" s="12">
        <v>8</v>
      </c>
      <c r="M17" s="12">
        <v>46</v>
      </c>
      <c r="N17" s="12">
        <v>477</v>
      </c>
      <c r="O17" s="20">
        <v>36</v>
      </c>
      <c r="P17" s="25">
        <v>841</v>
      </c>
    </row>
    <row r="18" spans="1:16" ht="15.6" x14ac:dyDescent="0.3">
      <c r="A18" s="10" t="s">
        <v>38</v>
      </c>
      <c r="B18" s="9" t="s">
        <v>35</v>
      </c>
      <c r="C18" s="11">
        <v>540</v>
      </c>
      <c r="D18" s="11">
        <v>3343</v>
      </c>
      <c r="E18" s="11">
        <v>7183</v>
      </c>
      <c r="F18" s="11">
        <v>5200</v>
      </c>
      <c r="G18" s="11">
        <v>4510</v>
      </c>
      <c r="H18" s="11">
        <v>1386</v>
      </c>
      <c r="I18" s="11">
        <v>4536</v>
      </c>
      <c r="J18" s="11">
        <v>2468</v>
      </c>
      <c r="K18" s="11">
        <v>2031</v>
      </c>
      <c r="L18" s="11">
        <v>601</v>
      </c>
      <c r="M18" s="11">
        <v>2449</v>
      </c>
      <c r="N18" s="11">
        <v>4436</v>
      </c>
      <c r="O18" s="19">
        <v>4827</v>
      </c>
      <c r="P18" s="24">
        <v>43510</v>
      </c>
    </row>
    <row r="19" spans="1:16" ht="15.6" x14ac:dyDescent="0.3">
      <c r="A19" s="10" t="s">
        <v>42</v>
      </c>
      <c r="B19" s="9" t="s">
        <v>35</v>
      </c>
      <c r="C19" s="12">
        <v>330</v>
      </c>
      <c r="D19" s="12">
        <v>3542</v>
      </c>
      <c r="E19" s="12">
        <v>11624</v>
      </c>
      <c r="F19" s="12">
        <v>9394</v>
      </c>
      <c r="G19" s="12">
        <v>7905</v>
      </c>
      <c r="H19" s="12">
        <v>2680</v>
      </c>
      <c r="I19" s="12">
        <v>8184</v>
      </c>
      <c r="J19" s="12">
        <v>3972</v>
      </c>
      <c r="K19" s="12">
        <v>3402</v>
      </c>
      <c r="L19" s="12">
        <v>1367</v>
      </c>
      <c r="M19" s="12">
        <v>3075</v>
      </c>
      <c r="N19" s="12">
        <v>3847</v>
      </c>
      <c r="O19" s="20">
        <v>6002</v>
      </c>
      <c r="P19" s="25">
        <v>65324</v>
      </c>
    </row>
    <row r="20" spans="1:16" ht="15.6" x14ac:dyDescent="0.3">
      <c r="A20" s="10" t="s">
        <v>39</v>
      </c>
      <c r="B20" s="9" t="s">
        <v>35</v>
      </c>
      <c r="C20" s="11">
        <v>10</v>
      </c>
      <c r="D20" s="11">
        <v>168</v>
      </c>
      <c r="E20" s="11">
        <v>447</v>
      </c>
      <c r="F20" s="11">
        <v>278</v>
      </c>
      <c r="G20" s="11">
        <v>231</v>
      </c>
      <c r="H20" s="11">
        <v>89</v>
      </c>
      <c r="I20" s="11">
        <v>154</v>
      </c>
      <c r="J20" s="11">
        <v>83</v>
      </c>
      <c r="K20" s="11">
        <v>32</v>
      </c>
      <c r="L20" s="11">
        <v>0</v>
      </c>
      <c r="M20" s="11">
        <v>272</v>
      </c>
      <c r="N20" s="11">
        <v>249</v>
      </c>
      <c r="O20" s="19">
        <v>0</v>
      </c>
      <c r="P20" s="24">
        <v>2013</v>
      </c>
    </row>
    <row r="21" spans="1:16" ht="15.6" x14ac:dyDescent="0.3">
      <c r="A21" s="10" t="s">
        <v>40</v>
      </c>
      <c r="B21" s="9" t="s">
        <v>35</v>
      </c>
      <c r="C21" s="12">
        <v>1</v>
      </c>
      <c r="D21" s="12">
        <v>7</v>
      </c>
      <c r="E21" s="12">
        <v>33</v>
      </c>
      <c r="F21" s="12">
        <v>22</v>
      </c>
      <c r="G21" s="12">
        <v>50</v>
      </c>
      <c r="H21" s="12">
        <v>7</v>
      </c>
      <c r="I21" s="12">
        <v>18</v>
      </c>
      <c r="J21" s="12">
        <v>0</v>
      </c>
      <c r="K21" s="12">
        <v>259</v>
      </c>
      <c r="L21" s="12">
        <v>0</v>
      </c>
      <c r="M21" s="12">
        <v>39</v>
      </c>
      <c r="N21" s="12">
        <v>471</v>
      </c>
      <c r="O21" s="20">
        <v>1</v>
      </c>
      <c r="P21" s="25">
        <v>908</v>
      </c>
    </row>
    <row r="22" spans="1:16" ht="15.6" x14ac:dyDescent="0.3">
      <c r="A22" s="13" t="s">
        <v>41</v>
      </c>
      <c r="B22" s="9" t="s">
        <v>35</v>
      </c>
      <c r="C22" s="14">
        <v>885</v>
      </c>
      <c r="D22" s="14">
        <v>7069</v>
      </c>
      <c r="E22" s="14">
        <v>19318</v>
      </c>
      <c r="F22" s="14">
        <v>14935</v>
      </c>
      <c r="G22" s="14">
        <v>12748</v>
      </c>
      <c r="H22" s="14">
        <v>4183</v>
      </c>
      <c r="I22" s="14">
        <v>13019</v>
      </c>
      <c r="J22" s="14">
        <v>6618</v>
      </c>
      <c r="K22" s="14">
        <v>5758</v>
      </c>
      <c r="L22" s="14">
        <v>1978</v>
      </c>
      <c r="M22" s="14">
        <v>5923</v>
      </c>
      <c r="N22" s="14">
        <v>9540</v>
      </c>
      <c r="O22" s="21">
        <v>10893</v>
      </c>
      <c r="P22" s="26">
        <v>112867</v>
      </c>
    </row>
    <row r="23" spans="1:16" x14ac:dyDescent="0.25">
      <c r="A23" s="1"/>
    </row>
    <row r="24" spans="1:16" ht="15.6" x14ac:dyDescent="0.3">
      <c r="A24" s="2" t="s">
        <v>43</v>
      </c>
    </row>
    <row r="25" spans="1:16" ht="46.8" x14ac:dyDescent="0.25">
      <c r="A25" s="55" t="s">
        <v>20</v>
      </c>
      <c r="B25" s="56"/>
      <c r="C25" s="7" t="s">
        <v>21</v>
      </c>
      <c r="D25" s="7" t="s">
        <v>22</v>
      </c>
      <c r="E25" s="7" t="s">
        <v>23</v>
      </c>
      <c r="F25" s="7" t="s">
        <v>24</v>
      </c>
      <c r="G25" s="7" t="s">
        <v>25</v>
      </c>
      <c r="H25" s="7" t="s">
        <v>26</v>
      </c>
      <c r="I25" s="7" t="s">
        <v>27</v>
      </c>
      <c r="J25" s="7" t="s">
        <v>28</v>
      </c>
      <c r="K25" s="7" t="s">
        <v>29</v>
      </c>
      <c r="L25" s="7" t="s">
        <v>30</v>
      </c>
      <c r="M25" s="7" t="s">
        <v>31</v>
      </c>
      <c r="N25" s="7" t="s">
        <v>32</v>
      </c>
      <c r="O25" s="17" t="s">
        <v>33</v>
      </c>
      <c r="P25" s="22" t="s">
        <v>3</v>
      </c>
    </row>
    <row r="26" spans="1:16" ht="15.6" x14ac:dyDescent="0.3">
      <c r="A26" s="8" t="s">
        <v>34</v>
      </c>
      <c r="B26" s="9" t="s">
        <v>35</v>
      </c>
      <c r="C26" s="9" t="s">
        <v>35</v>
      </c>
      <c r="D26" s="9" t="s">
        <v>35</v>
      </c>
      <c r="E26" s="9" t="s">
        <v>35</v>
      </c>
      <c r="F26" s="9" t="s">
        <v>35</v>
      </c>
      <c r="G26" s="9" t="s">
        <v>35</v>
      </c>
      <c r="H26" s="9" t="s">
        <v>35</v>
      </c>
      <c r="I26" s="9" t="s">
        <v>35</v>
      </c>
      <c r="J26" s="9" t="s">
        <v>35</v>
      </c>
      <c r="K26" s="9" t="s">
        <v>35</v>
      </c>
      <c r="L26" s="9" t="s">
        <v>35</v>
      </c>
      <c r="M26" s="9" t="s">
        <v>35</v>
      </c>
      <c r="N26" s="9" t="s">
        <v>35</v>
      </c>
      <c r="O26" s="18" t="s">
        <v>35</v>
      </c>
      <c r="P26" s="23" t="s">
        <v>35</v>
      </c>
    </row>
    <row r="27" spans="1:16" ht="15.6" x14ac:dyDescent="0.3">
      <c r="A27" s="10" t="s">
        <v>36</v>
      </c>
      <c r="B27" s="9" t="s">
        <v>35</v>
      </c>
      <c r="C27" s="15">
        <f>C16/C$22</f>
        <v>0</v>
      </c>
      <c r="D27" s="15">
        <f t="shared" ref="D27:P27" si="0">D16/D$22</f>
        <v>4.243881737162258E-4</v>
      </c>
      <c r="E27" s="15">
        <f t="shared" si="0"/>
        <v>4.6588673775753181E-4</v>
      </c>
      <c r="F27" s="15">
        <f t="shared" si="0"/>
        <v>5.3565450284566451E-4</v>
      </c>
      <c r="G27" s="15">
        <f t="shared" si="0"/>
        <v>1.961091935989959E-3</v>
      </c>
      <c r="H27" s="15">
        <f t="shared" si="0"/>
        <v>1.4343772412144394E-3</v>
      </c>
      <c r="I27" s="15">
        <f t="shared" si="0"/>
        <v>3.6869191182118443E-3</v>
      </c>
      <c r="J27" s="15">
        <f t="shared" si="0"/>
        <v>3.6264732547597461E-3</v>
      </c>
      <c r="K27" s="15">
        <f t="shared" si="0"/>
        <v>2.9524140326502258E-3</v>
      </c>
      <c r="L27" s="15">
        <f t="shared" si="0"/>
        <v>1.0111223458038423E-3</v>
      </c>
      <c r="M27" s="15">
        <f t="shared" si="0"/>
        <v>7.0910011818335304E-3</v>
      </c>
      <c r="N27" s="15">
        <f t="shared" si="0"/>
        <v>6.2893081761006293E-3</v>
      </c>
      <c r="O27" s="27">
        <f t="shared" si="0"/>
        <v>2.4786560176259984E-3</v>
      </c>
      <c r="P27" s="29">
        <f t="shared" si="0"/>
        <v>2.4010561102891011E-3</v>
      </c>
    </row>
    <row r="28" spans="1:16" ht="15.6" x14ac:dyDescent="0.3">
      <c r="A28" s="10" t="s">
        <v>37</v>
      </c>
      <c r="B28" s="9" t="s">
        <v>35</v>
      </c>
      <c r="C28" s="15">
        <f t="shared" ref="C28:P33" si="1">C17/C$22</f>
        <v>4.5197740112994352E-3</v>
      </c>
      <c r="D28" s="15">
        <f t="shared" si="1"/>
        <v>8.487763474324516E-4</v>
      </c>
      <c r="E28" s="15">
        <f t="shared" si="1"/>
        <v>1.1388342478517446E-3</v>
      </c>
      <c r="F28" s="15">
        <f t="shared" si="1"/>
        <v>2.2095748242383661E-3</v>
      </c>
      <c r="G28" s="15">
        <f t="shared" si="1"/>
        <v>2.1179792908691559E-3</v>
      </c>
      <c r="H28" s="15">
        <f t="shared" si="1"/>
        <v>3.5859431030360986E-3</v>
      </c>
      <c r="I28" s="15">
        <f t="shared" si="1"/>
        <v>6.0680543820569935E-3</v>
      </c>
      <c r="J28" s="15">
        <f t="shared" si="1"/>
        <v>1.0728316711997582E-2</v>
      </c>
      <c r="K28" s="15">
        <f t="shared" si="1"/>
        <v>2.9524140326502258E-3</v>
      </c>
      <c r="L28" s="15">
        <f t="shared" si="1"/>
        <v>4.0444893832153692E-3</v>
      </c>
      <c r="M28" s="15">
        <f t="shared" si="1"/>
        <v>7.766334627722438E-3</v>
      </c>
      <c r="N28" s="15">
        <f t="shared" si="1"/>
        <v>0.05</v>
      </c>
      <c r="O28" s="27">
        <f t="shared" si="1"/>
        <v>3.3048746901679976E-3</v>
      </c>
      <c r="P28" s="29">
        <f t="shared" si="1"/>
        <v>7.4512479289783554E-3</v>
      </c>
    </row>
    <row r="29" spans="1:16" ht="15.6" x14ac:dyDescent="0.3">
      <c r="A29" s="10" t="s">
        <v>38</v>
      </c>
      <c r="B29" s="9" t="s">
        <v>35</v>
      </c>
      <c r="C29" s="15">
        <f t="shared" si="1"/>
        <v>0.61016949152542377</v>
      </c>
      <c r="D29" s="15">
        <f t="shared" si="1"/>
        <v>0.47290988824444757</v>
      </c>
      <c r="E29" s="15">
        <f t="shared" si="1"/>
        <v>0.37182938192359455</v>
      </c>
      <c r="F29" s="15">
        <f t="shared" si="1"/>
        <v>0.34817542684968195</v>
      </c>
      <c r="G29" s="15">
        <f t="shared" si="1"/>
        <v>0.35378098525258866</v>
      </c>
      <c r="H29" s="15">
        <f t="shared" si="1"/>
        <v>0.3313411427205355</v>
      </c>
      <c r="I29" s="15">
        <f t="shared" si="1"/>
        <v>0.34841385667101926</v>
      </c>
      <c r="J29" s="15">
        <f t="shared" si="1"/>
        <v>0.37292233303112721</v>
      </c>
      <c r="K29" s="15">
        <f t="shared" si="1"/>
        <v>0.3527266411948593</v>
      </c>
      <c r="L29" s="15">
        <f t="shared" si="1"/>
        <v>0.30384226491405458</v>
      </c>
      <c r="M29" s="15">
        <f t="shared" si="1"/>
        <v>0.41347290224548372</v>
      </c>
      <c r="N29" s="15">
        <f t="shared" si="1"/>
        <v>0.46498951781970649</v>
      </c>
      <c r="O29" s="27">
        <f t="shared" si="1"/>
        <v>0.44312861470669235</v>
      </c>
      <c r="P29" s="29">
        <f t="shared" si="1"/>
        <v>0.38549797549327969</v>
      </c>
    </row>
    <row r="30" spans="1:16" ht="15.6" x14ac:dyDescent="0.3">
      <c r="A30" s="10" t="s">
        <v>42</v>
      </c>
      <c r="B30" s="9" t="s">
        <v>35</v>
      </c>
      <c r="C30" s="15">
        <f t="shared" si="1"/>
        <v>0.3728813559322034</v>
      </c>
      <c r="D30" s="15">
        <f t="shared" si="1"/>
        <v>0.50106097043429054</v>
      </c>
      <c r="E30" s="15">
        <f t="shared" si="1"/>
        <v>0.60171860441039449</v>
      </c>
      <c r="F30" s="15">
        <f t="shared" si="1"/>
        <v>0.62899229996652162</v>
      </c>
      <c r="G30" s="15">
        <f t="shared" si="1"/>
        <v>0.62009727016002514</v>
      </c>
      <c r="H30" s="15">
        <f t="shared" si="1"/>
        <v>0.6406885010757829</v>
      </c>
      <c r="I30" s="15">
        <f t="shared" si="1"/>
        <v>0.62861970965511949</v>
      </c>
      <c r="J30" s="15">
        <f t="shared" si="1"/>
        <v>0.60018132366273802</v>
      </c>
      <c r="K30" s="15">
        <f t="shared" si="1"/>
        <v>0.59083014935741573</v>
      </c>
      <c r="L30" s="15">
        <f t="shared" si="1"/>
        <v>0.69110212335692622</v>
      </c>
      <c r="M30" s="15">
        <f t="shared" si="1"/>
        <v>0.51916258652709779</v>
      </c>
      <c r="N30" s="15">
        <f t="shared" si="1"/>
        <v>0.40324947589098531</v>
      </c>
      <c r="O30" s="27">
        <f t="shared" si="1"/>
        <v>0.55099605251078676</v>
      </c>
      <c r="P30" s="29">
        <f t="shared" si="1"/>
        <v>0.57876970239308212</v>
      </c>
    </row>
    <row r="31" spans="1:16" ht="15.6" x14ac:dyDescent="0.3">
      <c r="A31" s="10" t="s">
        <v>39</v>
      </c>
      <c r="B31" s="9" t="s">
        <v>35</v>
      </c>
      <c r="C31" s="15">
        <f t="shared" si="1"/>
        <v>1.1299435028248588E-2</v>
      </c>
      <c r="D31" s="15">
        <f t="shared" si="1"/>
        <v>2.3765737728108645E-2</v>
      </c>
      <c r="E31" s="15">
        <f t="shared" si="1"/>
        <v>2.313904130862408E-2</v>
      </c>
      <c r="F31" s="15">
        <f t="shared" si="1"/>
        <v>1.8613993973886842E-2</v>
      </c>
      <c r="G31" s="15">
        <f t="shared" si="1"/>
        <v>1.8120489488547224E-2</v>
      </c>
      <c r="H31" s="15">
        <f t="shared" si="1"/>
        <v>2.1276595744680851E-2</v>
      </c>
      <c r="I31" s="15">
        <f t="shared" si="1"/>
        <v>1.1828865504263E-2</v>
      </c>
      <c r="J31" s="15">
        <f t="shared" si="1"/>
        <v>1.2541553339377455E-2</v>
      </c>
      <c r="K31" s="15">
        <f t="shared" si="1"/>
        <v>5.5574852379298365E-3</v>
      </c>
      <c r="L31" s="15">
        <f t="shared" si="1"/>
        <v>0</v>
      </c>
      <c r="M31" s="15">
        <f t="shared" si="1"/>
        <v>4.5922674320445722E-2</v>
      </c>
      <c r="N31" s="15">
        <f t="shared" si="1"/>
        <v>2.6100628930817611E-2</v>
      </c>
      <c r="O31" s="27">
        <f t="shared" si="1"/>
        <v>0</v>
      </c>
      <c r="P31" s="29">
        <f t="shared" si="1"/>
        <v>1.7835151107055205E-2</v>
      </c>
    </row>
    <row r="32" spans="1:16" ht="15.6" x14ac:dyDescent="0.3">
      <c r="A32" s="10" t="s">
        <v>40</v>
      </c>
      <c r="B32" s="9" t="s">
        <v>35</v>
      </c>
      <c r="C32" s="15">
        <f t="shared" si="1"/>
        <v>1.1299435028248588E-3</v>
      </c>
      <c r="D32" s="15">
        <f t="shared" si="1"/>
        <v>9.9023907200452687E-4</v>
      </c>
      <c r="E32" s="15">
        <f t="shared" si="1"/>
        <v>1.7082513717776168E-3</v>
      </c>
      <c r="F32" s="15">
        <f t="shared" si="1"/>
        <v>1.4730498828255775E-3</v>
      </c>
      <c r="G32" s="15">
        <f t="shared" si="1"/>
        <v>3.9221838719799181E-3</v>
      </c>
      <c r="H32" s="15">
        <f t="shared" si="1"/>
        <v>1.6734401147501792E-3</v>
      </c>
      <c r="I32" s="15">
        <f t="shared" si="1"/>
        <v>1.3825946693294415E-3</v>
      </c>
      <c r="J32" s="15">
        <f t="shared" si="1"/>
        <v>0</v>
      </c>
      <c r="K32" s="15">
        <f t="shared" si="1"/>
        <v>4.4980896144494617E-2</v>
      </c>
      <c r="L32" s="15">
        <f t="shared" si="1"/>
        <v>0</v>
      </c>
      <c r="M32" s="15">
        <f t="shared" si="1"/>
        <v>6.5845010974168493E-3</v>
      </c>
      <c r="N32" s="15">
        <f t="shared" si="1"/>
        <v>4.937106918238994E-2</v>
      </c>
      <c r="O32" s="27">
        <f t="shared" si="1"/>
        <v>9.1802074726888834E-5</v>
      </c>
      <c r="P32" s="29">
        <f t="shared" si="1"/>
        <v>8.0448669673155136E-3</v>
      </c>
    </row>
    <row r="33" spans="1:16" ht="15.6" x14ac:dyDescent="0.3">
      <c r="A33" s="13" t="s">
        <v>41</v>
      </c>
      <c r="B33" s="9" t="s">
        <v>35</v>
      </c>
      <c r="C33" s="16">
        <f t="shared" si="1"/>
        <v>1</v>
      </c>
      <c r="D33" s="16">
        <f t="shared" si="1"/>
        <v>1</v>
      </c>
      <c r="E33" s="16">
        <f t="shared" si="1"/>
        <v>1</v>
      </c>
      <c r="F33" s="16">
        <f t="shared" si="1"/>
        <v>1</v>
      </c>
      <c r="G33" s="16">
        <f t="shared" si="1"/>
        <v>1</v>
      </c>
      <c r="H33" s="16">
        <f t="shared" si="1"/>
        <v>1</v>
      </c>
      <c r="I33" s="16">
        <f t="shared" si="1"/>
        <v>1</v>
      </c>
      <c r="J33" s="16">
        <f t="shared" si="1"/>
        <v>1</v>
      </c>
      <c r="K33" s="16">
        <f t="shared" si="1"/>
        <v>1</v>
      </c>
      <c r="L33" s="16">
        <f t="shared" si="1"/>
        <v>1</v>
      </c>
      <c r="M33" s="16">
        <f t="shared" si="1"/>
        <v>1</v>
      </c>
      <c r="N33" s="16">
        <f t="shared" si="1"/>
        <v>1</v>
      </c>
      <c r="O33" s="28">
        <f t="shared" si="1"/>
        <v>1</v>
      </c>
      <c r="P33" s="30">
        <f t="shared" si="1"/>
        <v>1</v>
      </c>
    </row>
    <row r="35" spans="1:16" ht="15.6" x14ac:dyDescent="0.3">
      <c r="A35" s="2" t="s">
        <v>79</v>
      </c>
    </row>
  </sheetData>
  <mergeCells count="24">
    <mergeCell ref="A3:B3"/>
    <mergeCell ref="A4:B4"/>
    <mergeCell ref="A5:B5"/>
    <mergeCell ref="C5:P5"/>
    <mergeCell ref="C4:P4"/>
    <mergeCell ref="C3:P3"/>
    <mergeCell ref="A6:B6"/>
    <mergeCell ref="A7:B7"/>
    <mergeCell ref="A8:B8"/>
    <mergeCell ref="C8:P8"/>
    <mergeCell ref="C7:P7"/>
    <mergeCell ref="C6:P6"/>
    <mergeCell ref="A9:B9"/>
    <mergeCell ref="A10:B10"/>
    <mergeCell ref="A11:B11"/>
    <mergeCell ref="C11:P11"/>
    <mergeCell ref="C10:P10"/>
    <mergeCell ref="C9:P9"/>
    <mergeCell ref="A25:B25"/>
    <mergeCell ref="A12:B12"/>
    <mergeCell ref="A13:B13"/>
    <mergeCell ref="A14:B14"/>
    <mergeCell ref="C13:P13"/>
    <mergeCell ref="C12:P12"/>
  </mergeCells>
  <conditionalFormatting sqref="C27:P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E7374-B4F7-4A1F-9D19-45B4D618EE67}">
  <dimension ref="A1:K67"/>
  <sheetViews>
    <sheetView topLeftCell="A25" workbookViewId="0">
      <selection activeCell="H18" sqref="H18"/>
    </sheetView>
  </sheetViews>
  <sheetFormatPr defaultRowHeight="15.6" x14ac:dyDescent="0.3"/>
  <cols>
    <col min="1" max="1" width="2.88671875" style="31" customWidth="1"/>
    <col min="2" max="2" width="66.88671875" style="4" customWidth="1"/>
    <col min="3" max="3" width="3.109375" style="4" customWidth="1"/>
    <col min="4" max="9" width="12.77734375" style="4" customWidth="1"/>
    <col min="10" max="13" width="13.33203125" style="4" customWidth="1"/>
    <col min="14" max="16384" width="8.88671875" style="4"/>
  </cols>
  <sheetData>
    <row r="1" spans="1:8" x14ac:dyDescent="0.3">
      <c r="A1" s="31">
        <v>1</v>
      </c>
      <c r="B1" s="2" t="s">
        <v>44</v>
      </c>
    </row>
    <row r="2" spans="1:8" x14ac:dyDescent="0.3">
      <c r="B2" s="57" t="s">
        <v>2</v>
      </c>
      <c r="C2" s="58"/>
      <c r="D2" s="59" t="s">
        <v>3</v>
      </c>
      <c r="E2" s="60"/>
      <c r="F2" s="60"/>
      <c r="G2" s="60"/>
      <c r="H2" s="60"/>
    </row>
    <row r="3" spans="1:8" x14ac:dyDescent="0.3">
      <c r="B3" s="57" t="s">
        <v>14</v>
      </c>
      <c r="C3" s="58"/>
      <c r="D3" s="59" t="s">
        <v>15</v>
      </c>
      <c r="E3" s="60"/>
      <c r="F3" s="60"/>
      <c r="G3" s="60"/>
      <c r="H3" s="60"/>
    </row>
    <row r="4" spans="1:8" x14ac:dyDescent="0.3">
      <c r="B4" s="57" t="s">
        <v>45</v>
      </c>
      <c r="C4" s="58"/>
      <c r="D4" s="59" t="s">
        <v>3</v>
      </c>
      <c r="E4" s="60"/>
      <c r="F4" s="60"/>
      <c r="G4" s="60"/>
      <c r="H4" s="60"/>
    </row>
    <row r="5" spans="1:8" x14ac:dyDescent="0.3">
      <c r="B5" s="57" t="s">
        <v>46</v>
      </c>
      <c r="C5" s="58"/>
      <c r="D5" s="59" t="s">
        <v>3</v>
      </c>
      <c r="E5" s="60"/>
      <c r="F5" s="60"/>
      <c r="G5" s="60"/>
      <c r="H5" s="60"/>
    </row>
    <row r="6" spans="1:8" x14ac:dyDescent="0.3">
      <c r="B6" s="57" t="s">
        <v>47</v>
      </c>
      <c r="C6" s="58"/>
      <c r="D6" s="59" t="s">
        <v>3</v>
      </c>
      <c r="E6" s="60"/>
      <c r="F6" s="60"/>
      <c r="G6" s="60"/>
      <c r="H6" s="60"/>
    </row>
    <row r="7" spans="1:8" x14ac:dyDescent="0.3">
      <c r="B7" s="57" t="s">
        <v>48</v>
      </c>
      <c r="C7" s="58"/>
      <c r="D7" s="59" t="s">
        <v>49</v>
      </c>
      <c r="E7" s="60"/>
      <c r="F7" s="60"/>
      <c r="G7" s="60"/>
      <c r="H7" s="60"/>
    </row>
    <row r="8" spans="1:8" x14ac:dyDescent="0.3">
      <c r="B8" s="57" t="s">
        <v>10</v>
      </c>
      <c r="C8" s="58"/>
      <c r="D8" s="59" t="s">
        <v>11</v>
      </c>
      <c r="E8" s="60"/>
      <c r="F8" s="60"/>
      <c r="G8" s="60"/>
      <c r="H8" s="60"/>
    </row>
    <row r="9" spans="1:8" x14ac:dyDescent="0.3">
      <c r="B9" s="57" t="s">
        <v>50</v>
      </c>
      <c r="C9" s="58"/>
      <c r="D9" s="61" t="s">
        <v>51</v>
      </c>
      <c r="E9" s="62"/>
      <c r="F9" s="62"/>
      <c r="G9" s="62"/>
      <c r="H9" s="62"/>
    </row>
    <row r="10" spans="1:8" x14ac:dyDescent="0.3">
      <c r="B10" s="57" t="s">
        <v>18</v>
      </c>
      <c r="C10" s="58"/>
      <c r="D10" s="59" t="s">
        <v>19</v>
      </c>
      <c r="E10" s="60"/>
      <c r="F10" s="60"/>
      <c r="G10" s="60"/>
      <c r="H10" s="60"/>
    </row>
    <row r="11" spans="1:8" ht="62.4" x14ac:dyDescent="0.3">
      <c r="B11" s="55" t="s">
        <v>52</v>
      </c>
      <c r="C11" s="56"/>
      <c r="D11" s="32" t="s">
        <v>53</v>
      </c>
      <c r="E11" s="32" t="s">
        <v>36</v>
      </c>
      <c r="F11" s="33" t="s">
        <v>54</v>
      </c>
      <c r="G11" s="32" t="s">
        <v>55</v>
      </c>
      <c r="H11" s="34" t="s">
        <v>56</v>
      </c>
    </row>
    <row r="12" spans="1:8" x14ac:dyDescent="0.3">
      <c r="B12" s="55" t="s">
        <v>12</v>
      </c>
      <c r="C12" s="56"/>
      <c r="D12" s="17" t="s">
        <v>57</v>
      </c>
      <c r="E12" s="17" t="s">
        <v>58</v>
      </c>
      <c r="F12" s="22" t="s">
        <v>59</v>
      </c>
      <c r="G12" s="17" t="s">
        <v>60</v>
      </c>
      <c r="H12" s="35" t="s">
        <v>61</v>
      </c>
    </row>
    <row r="13" spans="1:8" x14ac:dyDescent="0.3">
      <c r="B13" s="8" t="s">
        <v>62</v>
      </c>
      <c r="C13" s="9" t="s">
        <v>35</v>
      </c>
      <c r="D13" s="9" t="s">
        <v>35</v>
      </c>
      <c r="E13" s="18" t="s">
        <v>35</v>
      </c>
      <c r="F13" s="23" t="s">
        <v>35</v>
      </c>
      <c r="G13" s="18" t="s">
        <v>35</v>
      </c>
      <c r="H13" s="36" t="s">
        <v>35</v>
      </c>
    </row>
    <row r="14" spans="1:8" ht="15.6" customHeight="1" x14ac:dyDescent="0.3">
      <c r="B14" s="10" t="s">
        <v>63</v>
      </c>
      <c r="C14" s="9" t="s">
        <v>35</v>
      </c>
      <c r="D14" s="11">
        <v>14926</v>
      </c>
      <c r="E14" s="19">
        <v>0</v>
      </c>
      <c r="F14" s="24">
        <v>14926</v>
      </c>
      <c r="G14" s="19">
        <v>2303</v>
      </c>
      <c r="H14" s="24">
        <v>17229</v>
      </c>
    </row>
    <row r="15" spans="1:8" x14ac:dyDescent="0.3">
      <c r="B15" s="10" t="s">
        <v>64</v>
      </c>
      <c r="C15" s="9" t="s">
        <v>35</v>
      </c>
      <c r="D15" s="12">
        <v>23640</v>
      </c>
      <c r="E15" s="20">
        <v>71</v>
      </c>
      <c r="F15" s="25">
        <v>23711</v>
      </c>
      <c r="G15" s="20">
        <v>691</v>
      </c>
      <c r="H15" s="25">
        <v>24402</v>
      </c>
    </row>
    <row r="16" spans="1:8" x14ac:dyDescent="0.3">
      <c r="B16" s="10" t="s">
        <v>65</v>
      </c>
      <c r="C16" s="9" t="s">
        <v>35</v>
      </c>
      <c r="D16" s="11">
        <v>8269</v>
      </c>
      <c r="E16" s="19">
        <v>5248</v>
      </c>
      <c r="F16" s="24">
        <v>13517</v>
      </c>
      <c r="G16" s="19">
        <v>2297</v>
      </c>
      <c r="H16" s="24">
        <v>15814</v>
      </c>
    </row>
    <row r="17" spans="1:9" x14ac:dyDescent="0.3">
      <c r="B17" s="10" t="s">
        <v>66</v>
      </c>
      <c r="C17" s="9" t="s">
        <v>35</v>
      </c>
      <c r="D17" s="12">
        <v>473</v>
      </c>
      <c r="E17" s="20">
        <v>1087</v>
      </c>
      <c r="F17" s="25">
        <v>1560</v>
      </c>
      <c r="G17" s="20">
        <v>286</v>
      </c>
      <c r="H17" s="25">
        <v>1846</v>
      </c>
    </row>
    <row r="18" spans="1:9" x14ac:dyDescent="0.3">
      <c r="B18" s="13" t="s">
        <v>3</v>
      </c>
      <c r="C18" s="9" t="s">
        <v>35</v>
      </c>
      <c r="D18" s="14">
        <v>47308</v>
      </c>
      <c r="E18" s="21">
        <v>6406</v>
      </c>
      <c r="F18" s="26">
        <v>53714</v>
      </c>
      <c r="G18" s="21">
        <v>5577</v>
      </c>
      <c r="H18" s="26">
        <v>59291</v>
      </c>
    </row>
    <row r="19" spans="1:9" x14ac:dyDescent="0.3">
      <c r="B19" s="37"/>
    </row>
    <row r="20" spans="1:9" x14ac:dyDescent="0.3">
      <c r="A20" s="31">
        <v>2</v>
      </c>
      <c r="B20" s="2" t="s">
        <v>67</v>
      </c>
    </row>
    <row r="21" spans="1:9" x14ac:dyDescent="0.3">
      <c r="B21" s="57" t="s">
        <v>2</v>
      </c>
      <c r="C21" s="58"/>
      <c r="D21" s="38" t="s">
        <v>3</v>
      </c>
      <c r="E21" s="39"/>
      <c r="F21" s="39"/>
      <c r="G21" s="39"/>
      <c r="H21" s="39"/>
      <c r="I21" s="39"/>
    </row>
    <row r="22" spans="1:9" x14ac:dyDescent="0.3">
      <c r="B22" s="57" t="s">
        <v>18</v>
      </c>
      <c r="C22" s="58"/>
      <c r="D22" s="38" t="s">
        <v>19</v>
      </c>
      <c r="E22" s="39"/>
      <c r="F22" s="39"/>
      <c r="G22" s="39"/>
      <c r="H22" s="39"/>
      <c r="I22" s="39"/>
    </row>
    <row r="23" spans="1:9" x14ac:dyDescent="0.3">
      <c r="B23" s="57" t="s">
        <v>45</v>
      </c>
      <c r="C23" s="58"/>
      <c r="D23" s="38" t="s">
        <v>3</v>
      </c>
      <c r="E23" s="39"/>
      <c r="F23" s="39"/>
      <c r="G23" s="39"/>
      <c r="H23" s="39"/>
      <c r="I23" s="39"/>
    </row>
    <row r="24" spans="1:9" x14ac:dyDescent="0.3">
      <c r="B24" s="57" t="s">
        <v>48</v>
      </c>
      <c r="C24" s="58"/>
      <c r="D24" s="38" t="s">
        <v>49</v>
      </c>
      <c r="E24" s="39"/>
      <c r="F24" s="39"/>
      <c r="G24" s="39"/>
      <c r="H24" s="39"/>
      <c r="I24" s="39"/>
    </row>
    <row r="25" spans="1:9" x14ac:dyDescent="0.3">
      <c r="B25" s="57" t="s">
        <v>46</v>
      </c>
      <c r="C25" s="58"/>
      <c r="D25" s="38" t="s">
        <v>3</v>
      </c>
      <c r="E25" s="39"/>
      <c r="F25" s="39"/>
      <c r="G25" s="39"/>
      <c r="H25" s="39"/>
      <c r="I25" s="39"/>
    </row>
    <row r="26" spans="1:9" x14ac:dyDescent="0.3">
      <c r="B26" s="57" t="s">
        <v>47</v>
      </c>
      <c r="C26" s="58"/>
      <c r="D26" s="38" t="s">
        <v>3</v>
      </c>
      <c r="E26" s="39"/>
      <c r="F26" s="39"/>
      <c r="G26" s="39"/>
      <c r="H26" s="39"/>
      <c r="I26" s="39"/>
    </row>
    <row r="27" spans="1:9" x14ac:dyDescent="0.3">
      <c r="B27" s="57" t="s">
        <v>10</v>
      </c>
      <c r="C27" s="58"/>
      <c r="D27" s="38" t="s">
        <v>11</v>
      </c>
      <c r="E27" s="39"/>
      <c r="F27" s="39"/>
      <c r="G27" s="39"/>
      <c r="H27" s="39"/>
      <c r="I27" s="39"/>
    </row>
    <row r="28" spans="1:9" x14ac:dyDescent="0.3">
      <c r="B28" s="57" t="s">
        <v>14</v>
      </c>
      <c r="C28" s="58"/>
      <c r="D28" s="38" t="s">
        <v>15</v>
      </c>
      <c r="E28" s="39"/>
      <c r="F28" s="39"/>
      <c r="G28" s="39"/>
      <c r="H28" s="39"/>
      <c r="I28" s="39"/>
    </row>
    <row r="29" spans="1:9" ht="31.2" x14ac:dyDescent="0.3">
      <c r="B29" s="55" t="s">
        <v>50</v>
      </c>
      <c r="C29" s="56"/>
      <c r="D29" s="7" t="s">
        <v>68</v>
      </c>
      <c r="E29" s="7" t="s">
        <v>69</v>
      </c>
      <c r="F29" s="7" t="s">
        <v>70</v>
      </c>
      <c r="G29" s="7" t="s">
        <v>71</v>
      </c>
      <c r="H29" s="17" t="s">
        <v>72</v>
      </c>
      <c r="I29" s="22" t="s">
        <v>73</v>
      </c>
    </row>
    <row r="30" spans="1:9" x14ac:dyDescent="0.3">
      <c r="B30" s="8" t="s">
        <v>62</v>
      </c>
      <c r="C30" s="9" t="s">
        <v>35</v>
      </c>
      <c r="D30" s="9" t="s">
        <v>35</v>
      </c>
      <c r="E30" s="9" t="s">
        <v>35</v>
      </c>
      <c r="F30" s="9" t="s">
        <v>35</v>
      </c>
      <c r="G30" s="9" t="s">
        <v>35</v>
      </c>
      <c r="H30" s="18" t="s">
        <v>35</v>
      </c>
      <c r="I30" s="23" t="s">
        <v>35</v>
      </c>
    </row>
    <row r="31" spans="1:9" ht="15.6" customHeight="1" x14ac:dyDescent="0.3">
      <c r="B31" s="10" t="s">
        <v>63</v>
      </c>
      <c r="C31" s="9" t="s">
        <v>35</v>
      </c>
      <c r="D31" s="11">
        <v>12</v>
      </c>
      <c r="E31" s="11">
        <v>18</v>
      </c>
      <c r="F31" s="11">
        <v>1106</v>
      </c>
      <c r="G31" s="11">
        <v>1897</v>
      </c>
      <c r="H31" s="19">
        <v>14196</v>
      </c>
      <c r="I31" s="24">
        <v>17229</v>
      </c>
    </row>
    <row r="32" spans="1:9" x14ac:dyDescent="0.3">
      <c r="B32" s="10" t="s">
        <v>64</v>
      </c>
      <c r="C32" s="9" t="s">
        <v>35</v>
      </c>
      <c r="D32" s="12">
        <v>93</v>
      </c>
      <c r="E32" s="12">
        <v>51</v>
      </c>
      <c r="F32" s="12">
        <v>2033</v>
      </c>
      <c r="G32" s="12">
        <v>3291</v>
      </c>
      <c r="H32" s="20">
        <v>18934</v>
      </c>
      <c r="I32" s="25">
        <v>24402</v>
      </c>
    </row>
    <row r="33" spans="1:9" x14ac:dyDescent="0.3">
      <c r="B33" s="10" t="s">
        <v>65</v>
      </c>
      <c r="C33" s="9" t="s">
        <v>35</v>
      </c>
      <c r="D33" s="11">
        <v>36</v>
      </c>
      <c r="E33" s="11">
        <v>18</v>
      </c>
      <c r="F33" s="11">
        <v>399</v>
      </c>
      <c r="G33" s="11">
        <v>1115</v>
      </c>
      <c r="H33" s="19">
        <v>14246</v>
      </c>
      <c r="I33" s="24">
        <v>15814</v>
      </c>
    </row>
    <row r="34" spans="1:9" x14ac:dyDescent="0.3">
      <c r="B34" s="10" t="s">
        <v>66</v>
      </c>
      <c r="C34" s="9" t="s">
        <v>35</v>
      </c>
      <c r="D34" s="12">
        <v>1</v>
      </c>
      <c r="E34" s="12">
        <v>3</v>
      </c>
      <c r="F34" s="12">
        <v>12</v>
      </c>
      <c r="G34" s="12">
        <v>21</v>
      </c>
      <c r="H34" s="20">
        <v>1809</v>
      </c>
      <c r="I34" s="25">
        <v>1846</v>
      </c>
    </row>
    <row r="35" spans="1:9" x14ac:dyDescent="0.3">
      <c r="B35" s="13" t="s">
        <v>3</v>
      </c>
      <c r="C35" s="9" t="s">
        <v>35</v>
      </c>
      <c r="D35" s="14">
        <v>142</v>
      </c>
      <c r="E35" s="14">
        <v>90</v>
      </c>
      <c r="F35" s="14">
        <v>3550</v>
      </c>
      <c r="G35" s="14">
        <v>6324</v>
      </c>
      <c r="H35" s="21">
        <v>49185</v>
      </c>
      <c r="I35" s="26">
        <v>59291</v>
      </c>
    </row>
    <row r="37" spans="1:9" x14ac:dyDescent="0.3">
      <c r="A37" s="31">
        <v>3</v>
      </c>
      <c r="B37" s="2" t="s">
        <v>74</v>
      </c>
    </row>
    <row r="38" spans="1:9" ht="31.2" x14ac:dyDescent="0.3">
      <c r="B38" s="55" t="s">
        <v>50</v>
      </c>
      <c r="C38" s="56"/>
      <c r="D38" s="7" t="s">
        <v>68</v>
      </c>
      <c r="E38" s="7" t="s">
        <v>69</v>
      </c>
      <c r="F38" s="7" t="s">
        <v>70</v>
      </c>
      <c r="G38" s="7" t="s">
        <v>71</v>
      </c>
      <c r="H38" s="17" t="s">
        <v>72</v>
      </c>
      <c r="I38" s="22" t="s">
        <v>73</v>
      </c>
    </row>
    <row r="39" spans="1:9" x14ac:dyDescent="0.3">
      <c r="B39" s="8" t="s">
        <v>62</v>
      </c>
      <c r="C39" s="9" t="s">
        <v>35</v>
      </c>
      <c r="D39" s="9" t="s">
        <v>35</v>
      </c>
      <c r="E39" s="9" t="s">
        <v>35</v>
      </c>
      <c r="F39" s="9" t="s">
        <v>35</v>
      </c>
      <c r="G39" s="9" t="s">
        <v>35</v>
      </c>
      <c r="H39" s="18" t="s">
        <v>35</v>
      </c>
      <c r="I39" s="23" t="s">
        <v>35</v>
      </c>
    </row>
    <row r="40" spans="1:9" ht="15.6" customHeight="1" x14ac:dyDescent="0.3">
      <c r="B40" s="10" t="s">
        <v>63</v>
      </c>
      <c r="C40" s="9" t="s">
        <v>35</v>
      </c>
      <c r="D40" s="15">
        <f>D31/D$35</f>
        <v>8.4507042253521125E-2</v>
      </c>
      <c r="E40" s="15">
        <f t="shared" ref="E40:H40" si="0">E31/E$35</f>
        <v>0.2</v>
      </c>
      <c r="F40" s="15">
        <f t="shared" si="0"/>
        <v>0.31154929577464791</v>
      </c>
      <c r="G40" s="15">
        <f t="shared" si="0"/>
        <v>0.29996837444655283</v>
      </c>
      <c r="H40" s="27">
        <f t="shared" si="0"/>
        <v>0.28862458066483682</v>
      </c>
      <c r="I40" s="29">
        <f>I31/I$35</f>
        <v>0.29058373108903546</v>
      </c>
    </row>
    <row r="41" spans="1:9" x14ac:dyDescent="0.3">
      <c r="B41" s="10" t="s">
        <v>64</v>
      </c>
      <c r="C41" s="9" t="s">
        <v>35</v>
      </c>
      <c r="D41" s="15">
        <f t="shared" ref="D41:I44" si="1">D32/D$35</f>
        <v>0.65492957746478875</v>
      </c>
      <c r="E41" s="15">
        <f t="shared" si="1"/>
        <v>0.56666666666666665</v>
      </c>
      <c r="F41" s="15">
        <f t="shared" si="1"/>
        <v>0.57267605633802821</v>
      </c>
      <c r="G41" s="15">
        <f t="shared" si="1"/>
        <v>0.52039848197343452</v>
      </c>
      <c r="H41" s="27">
        <f t="shared" si="1"/>
        <v>0.38495476263088341</v>
      </c>
      <c r="I41" s="29">
        <f>I32/I$35</f>
        <v>0.41156330640400735</v>
      </c>
    </row>
    <row r="42" spans="1:9" x14ac:dyDescent="0.3">
      <c r="B42" s="10" t="s">
        <v>65</v>
      </c>
      <c r="C42" s="9" t="s">
        <v>35</v>
      </c>
      <c r="D42" s="15">
        <f t="shared" si="1"/>
        <v>0.25352112676056338</v>
      </c>
      <c r="E42" s="15">
        <f t="shared" si="1"/>
        <v>0.2</v>
      </c>
      <c r="F42" s="15">
        <f t="shared" si="1"/>
        <v>0.1123943661971831</v>
      </c>
      <c r="G42" s="15">
        <f t="shared" si="1"/>
        <v>0.17631246046805818</v>
      </c>
      <c r="H42" s="27">
        <f t="shared" si="1"/>
        <v>0.2896411507573447</v>
      </c>
      <c r="I42" s="29">
        <f>I33/I$35</f>
        <v>0.26671838896291172</v>
      </c>
    </row>
    <row r="43" spans="1:9" x14ac:dyDescent="0.3">
      <c r="B43" s="10" t="s">
        <v>66</v>
      </c>
      <c r="C43" s="9" t="s">
        <v>35</v>
      </c>
      <c r="D43" s="15">
        <f t="shared" si="1"/>
        <v>7.0422535211267607E-3</v>
      </c>
      <c r="E43" s="15">
        <f t="shared" si="1"/>
        <v>3.3333333333333333E-2</v>
      </c>
      <c r="F43" s="15">
        <f t="shared" si="1"/>
        <v>3.3802816901408453E-3</v>
      </c>
      <c r="G43" s="15">
        <f t="shared" si="1"/>
        <v>3.3206831119544592E-3</v>
      </c>
      <c r="H43" s="27">
        <f t="shared" si="1"/>
        <v>3.6779505946935041E-2</v>
      </c>
      <c r="I43" s="29">
        <f t="shared" si="1"/>
        <v>3.1134573544045471E-2</v>
      </c>
    </row>
    <row r="44" spans="1:9" x14ac:dyDescent="0.3">
      <c r="B44" s="13" t="s">
        <v>3</v>
      </c>
      <c r="C44" s="9" t="s">
        <v>35</v>
      </c>
      <c r="D44" s="16">
        <f t="shared" si="1"/>
        <v>1</v>
      </c>
      <c r="E44" s="16">
        <f t="shared" si="1"/>
        <v>1</v>
      </c>
      <c r="F44" s="16">
        <f t="shared" si="1"/>
        <v>1</v>
      </c>
      <c r="G44" s="16">
        <f t="shared" si="1"/>
        <v>1</v>
      </c>
      <c r="H44" s="28">
        <f t="shared" si="1"/>
        <v>1</v>
      </c>
      <c r="I44" s="30">
        <f t="shared" si="1"/>
        <v>1</v>
      </c>
    </row>
    <row r="47" spans="1:9" x14ac:dyDescent="0.3">
      <c r="A47" s="31">
        <v>4</v>
      </c>
      <c r="B47" s="2" t="s">
        <v>75</v>
      </c>
    </row>
    <row r="48" spans="1:9" ht="31.2" x14ac:dyDescent="0.3">
      <c r="B48" s="55" t="s">
        <v>50</v>
      </c>
      <c r="C48" s="56"/>
      <c r="D48" s="7" t="s">
        <v>68</v>
      </c>
      <c r="E48" s="7" t="s">
        <v>69</v>
      </c>
      <c r="F48" s="7" t="s">
        <v>70</v>
      </c>
      <c r="G48" s="7" t="s">
        <v>71</v>
      </c>
      <c r="H48" s="17" t="s">
        <v>72</v>
      </c>
      <c r="I48" s="22" t="s">
        <v>73</v>
      </c>
    </row>
    <row r="49" spans="1:11" x14ac:dyDescent="0.3">
      <c r="B49" s="5" t="s">
        <v>76</v>
      </c>
      <c r="C49" s="6"/>
      <c r="D49" s="15">
        <v>716</v>
      </c>
      <c r="E49" s="15">
        <v>383</v>
      </c>
      <c r="F49" s="15">
        <v>659</v>
      </c>
      <c r="G49" s="15">
        <v>141</v>
      </c>
      <c r="H49" s="27">
        <v>14</v>
      </c>
      <c r="I49" s="29">
        <v>1913</v>
      </c>
    </row>
    <row r="50" spans="1:11" x14ac:dyDescent="0.3">
      <c r="B50" s="5" t="s">
        <v>77</v>
      </c>
      <c r="C50" s="6"/>
      <c r="D50" s="40">
        <f>D49/$I$49</f>
        <v>0.37428123366440147</v>
      </c>
      <c r="E50" s="40">
        <f t="shared" ref="E50:I50" si="2">E49/$I$49</f>
        <v>0.20020909566126502</v>
      </c>
      <c r="F50" s="40">
        <f t="shared" si="2"/>
        <v>0.34448510193413484</v>
      </c>
      <c r="G50" s="40">
        <f t="shared" si="2"/>
        <v>7.3706220595922634E-2</v>
      </c>
      <c r="H50" s="41">
        <f t="shared" si="2"/>
        <v>7.3183481442760066E-3</v>
      </c>
      <c r="I50" s="42">
        <f t="shared" si="2"/>
        <v>1</v>
      </c>
    </row>
    <row r="51" spans="1:11" x14ac:dyDescent="0.3">
      <c r="B51" s="8" t="s">
        <v>62</v>
      </c>
      <c r="C51" s="9" t="s">
        <v>35</v>
      </c>
      <c r="D51" s="9" t="s">
        <v>35</v>
      </c>
      <c r="E51" s="9" t="s">
        <v>35</v>
      </c>
      <c r="F51" s="9" t="s">
        <v>35</v>
      </c>
      <c r="G51" s="9" t="s">
        <v>35</v>
      </c>
      <c r="H51" s="18" t="s">
        <v>35</v>
      </c>
      <c r="I51" s="23" t="s">
        <v>35</v>
      </c>
    </row>
    <row r="52" spans="1:11" ht="15.6" customHeight="1" x14ac:dyDescent="0.3">
      <c r="B52" s="10" t="s">
        <v>63</v>
      </c>
      <c r="C52" s="9" t="s">
        <v>35</v>
      </c>
      <c r="D52" s="43">
        <f>D31/D$35*D$50*$I$56</f>
        <v>1875.3387570588191</v>
      </c>
      <c r="E52" s="43">
        <f t="shared" ref="E52:H52" si="3">E31/E$35*E$50*$I$56</f>
        <v>2374.119498170413</v>
      </c>
      <c r="F52" s="43">
        <f t="shared" si="3"/>
        <v>6363.3526742893328</v>
      </c>
      <c r="G52" s="43">
        <f t="shared" si="3"/>
        <v>1310.8964502837373</v>
      </c>
      <c r="H52" s="44">
        <f t="shared" si="3"/>
        <v>125.23772094656758</v>
      </c>
      <c r="I52" s="45">
        <f>SUM(D52:H52)</f>
        <v>12048.945100748868</v>
      </c>
    </row>
    <row r="53" spans="1:11" x14ac:dyDescent="0.3">
      <c r="B53" s="10" t="s">
        <v>64</v>
      </c>
      <c r="C53" s="9" t="s">
        <v>35</v>
      </c>
      <c r="D53" s="46">
        <f t="shared" ref="D53:H56" si="4">D32/D$35*D$50*$I$56</f>
        <v>14533.875367205848</v>
      </c>
      <c r="E53" s="46">
        <f t="shared" si="4"/>
        <v>6726.6719114828356</v>
      </c>
      <c r="F53" s="46">
        <f t="shared" si="4"/>
        <v>11696.831814493862</v>
      </c>
      <c r="G53" s="46">
        <f t="shared" si="4"/>
        <v>2274.2014854421609</v>
      </c>
      <c r="H53" s="47">
        <f t="shared" si="4"/>
        <v>167.03656018613066</v>
      </c>
      <c r="I53" s="48">
        <f t="shared" ref="I53:I55" si="5">SUM(D53:H53)</f>
        <v>35398.617138810834</v>
      </c>
      <c r="K53" s="49"/>
    </row>
    <row r="54" spans="1:11" x14ac:dyDescent="0.3">
      <c r="B54" s="10" t="s">
        <v>65</v>
      </c>
      <c r="C54" s="9" t="s">
        <v>35</v>
      </c>
      <c r="D54" s="43">
        <f t="shared" si="4"/>
        <v>5626.0162711764578</v>
      </c>
      <c r="E54" s="43">
        <f t="shared" si="4"/>
        <v>2374.119498170413</v>
      </c>
      <c r="F54" s="43">
        <f t="shared" si="4"/>
        <v>2295.6398888258982</v>
      </c>
      <c r="G54" s="43">
        <f t="shared" si="4"/>
        <v>770.50582080462141</v>
      </c>
      <c r="H54" s="44">
        <f t="shared" si="4"/>
        <v>125.6788230913498</v>
      </c>
      <c r="I54" s="45">
        <f t="shared" si="5"/>
        <v>11191.960302068741</v>
      </c>
    </row>
    <row r="55" spans="1:11" x14ac:dyDescent="0.3">
      <c r="B55" s="10" t="s">
        <v>66</v>
      </c>
      <c r="C55" s="9" t="s">
        <v>35</v>
      </c>
      <c r="D55" s="46">
        <f t="shared" si="4"/>
        <v>156.27822975490159</v>
      </c>
      <c r="E55" s="46">
        <f t="shared" si="4"/>
        <v>395.68658302840214</v>
      </c>
      <c r="F55" s="46">
        <f t="shared" si="4"/>
        <v>69.041801167696192</v>
      </c>
      <c r="G55" s="46">
        <f t="shared" si="4"/>
        <v>14.511768822329195</v>
      </c>
      <c r="H55" s="47">
        <f t="shared" si="4"/>
        <v>15.959075598220679</v>
      </c>
      <c r="I55" s="48">
        <f t="shared" si="5"/>
        <v>651.4774583715498</v>
      </c>
    </row>
    <row r="56" spans="1:11" x14ac:dyDescent="0.3">
      <c r="B56" s="13" t="s">
        <v>3</v>
      </c>
      <c r="C56" s="9" t="s">
        <v>35</v>
      </c>
      <c r="D56" s="50">
        <f>D35/D$35*D$50*$I$56</f>
        <v>22191.508625196027</v>
      </c>
      <c r="E56" s="50">
        <f t="shared" si="4"/>
        <v>11870.597490852064</v>
      </c>
      <c r="F56" s="50">
        <f t="shared" si="4"/>
        <v>20424.866178776789</v>
      </c>
      <c r="G56" s="50">
        <f t="shared" si="4"/>
        <v>4370.1155253528486</v>
      </c>
      <c r="H56" s="51">
        <f t="shared" si="4"/>
        <v>433.91217982226868</v>
      </c>
      <c r="I56" s="52">
        <v>59291</v>
      </c>
    </row>
    <row r="58" spans="1:11" x14ac:dyDescent="0.3">
      <c r="A58" s="31">
        <v>5</v>
      </c>
      <c r="B58" s="2" t="s">
        <v>78</v>
      </c>
    </row>
    <row r="59" spans="1:11" ht="31.2" x14ac:dyDescent="0.3">
      <c r="B59" s="55" t="s">
        <v>50</v>
      </c>
      <c r="C59" s="56"/>
      <c r="D59" s="7" t="s">
        <v>68</v>
      </c>
      <c r="E59" s="7" t="s">
        <v>69</v>
      </c>
      <c r="F59" s="7" t="s">
        <v>70</v>
      </c>
      <c r="G59" s="7" t="s">
        <v>71</v>
      </c>
      <c r="H59" s="17" t="s">
        <v>72</v>
      </c>
      <c r="I59" s="22" t="s">
        <v>73</v>
      </c>
    </row>
    <row r="60" spans="1:11" x14ac:dyDescent="0.3">
      <c r="B60" s="5" t="s">
        <v>76</v>
      </c>
      <c r="C60" s="6"/>
      <c r="D60" s="15">
        <v>716</v>
      </c>
      <c r="E60" s="15">
        <v>383</v>
      </c>
      <c r="F60" s="15">
        <v>659</v>
      </c>
      <c r="G60" s="15">
        <v>141</v>
      </c>
      <c r="H60" s="27">
        <v>14</v>
      </c>
      <c r="I60" s="29">
        <v>1913</v>
      </c>
    </row>
    <row r="61" spans="1:11" x14ac:dyDescent="0.3">
      <c r="B61" s="5" t="s">
        <v>77</v>
      </c>
      <c r="C61" s="6"/>
      <c r="D61" s="40">
        <f>D60/$I60</f>
        <v>0.37428123366440147</v>
      </c>
      <c r="E61" s="40">
        <f t="shared" ref="E61:I61" si="6">E60/$I60</f>
        <v>0.20020909566126502</v>
      </c>
      <c r="F61" s="40">
        <f t="shared" si="6"/>
        <v>0.34448510193413484</v>
      </c>
      <c r="G61" s="40">
        <f t="shared" si="6"/>
        <v>7.3706220595922634E-2</v>
      </c>
      <c r="H61" s="41">
        <f t="shared" si="6"/>
        <v>7.3183481442760066E-3</v>
      </c>
      <c r="I61" s="42">
        <f t="shared" si="6"/>
        <v>1</v>
      </c>
    </row>
    <row r="62" spans="1:11" x14ac:dyDescent="0.3">
      <c r="B62" s="8" t="s">
        <v>62</v>
      </c>
      <c r="C62" s="9" t="s">
        <v>35</v>
      </c>
      <c r="D62" s="9" t="s">
        <v>35</v>
      </c>
      <c r="E62" s="9" t="s">
        <v>35</v>
      </c>
      <c r="F62" s="9" t="s">
        <v>35</v>
      </c>
      <c r="G62" s="9" t="s">
        <v>35</v>
      </c>
      <c r="H62" s="18" t="s">
        <v>35</v>
      </c>
      <c r="I62" s="23" t="s">
        <v>35</v>
      </c>
    </row>
    <row r="63" spans="1:11" ht="15.6" customHeight="1" x14ac:dyDescent="0.3">
      <c r="B63" s="10" t="s">
        <v>63</v>
      </c>
      <c r="C63" s="9" t="s">
        <v>35</v>
      </c>
      <c r="D63" s="15">
        <f>D52/D$56</f>
        <v>8.4507042253521125E-2</v>
      </c>
      <c r="E63" s="15">
        <f t="shared" ref="E63:H63" si="7">E52/E$56</f>
        <v>0.2</v>
      </c>
      <c r="F63" s="15">
        <f t="shared" si="7"/>
        <v>0.31154929577464791</v>
      </c>
      <c r="G63" s="15">
        <f t="shared" si="7"/>
        <v>0.29996837444655283</v>
      </c>
      <c r="H63" s="27">
        <f t="shared" si="7"/>
        <v>0.28862458066483687</v>
      </c>
      <c r="I63" s="29">
        <f>I52/I$56</f>
        <v>0.20321710041572696</v>
      </c>
    </row>
    <row r="64" spans="1:11" x14ac:dyDescent="0.3">
      <c r="B64" s="10" t="s">
        <v>64</v>
      </c>
      <c r="C64" s="9" t="s">
        <v>35</v>
      </c>
      <c r="D64" s="53">
        <f t="shared" ref="D64:I67" si="8">D53/D$56</f>
        <v>0.65492957746478875</v>
      </c>
      <c r="E64" s="53">
        <f t="shared" si="8"/>
        <v>0.56666666666666665</v>
      </c>
      <c r="F64" s="53">
        <f t="shared" si="8"/>
        <v>0.57267605633802821</v>
      </c>
      <c r="G64" s="53">
        <f t="shared" si="8"/>
        <v>0.52039848197343452</v>
      </c>
      <c r="H64" s="54">
        <f t="shared" si="8"/>
        <v>0.38495476263088346</v>
      </c>
      <c r="I64" s="29">
        <f t="shared" si="8"/>
        <v>0.5970318790172342</v>
      </c>
    </row>
    <row r="65" spans="2:9" x14ac:dyDescent="0.3">
      <c r="B65" s="10" t="s">
        <v>65</v>
      </c>
      <c r="C65" s="9" t="s">
        <v>35</v>
      </c>
      <c r="D65" s="15">
        <f t="shared" si="8"/>
        <v>0.25352112676056338</v>
      </c>
      <c r="E65" s="15">
        <f t="shared" si="8"/>
        <v>0.2</v>
      </c>
      <c r="F65" s="15">
        <f t="shared" si="8"/>
        <v>0.1123943661971831</v>
      </c>
      <c r="G65" s="15">
        <f t="shared" si="8"/>
        <v>0.17631246046805818</v>
      </c>
      <c r="H65" s="27">
        <f t="shared" si="8"/>
        <v>0.2896411507573447</v>
      </c>
      <c r="I65" s="29">
        <f t="shared" si="8"/>
        <v>0.18876322379566446</v>
      </c>
    </row>
    <row r="66" spans="2:9" x14ac:dyDescent="0.3">
      <c r="B66" s="10" t="s">
        <v>66</v>
      </c>
      <c r="C66" s="9" t="s">
        <v>35</v>
      </c>
      <c r="D66" s="53">
        <f t="shared" si="8"/>
        <v>7.0422535211267599E-3</v>
      </c>
      <c r="E66" s="53">
        <f t="shared" si="8"/>
        <v>3.3333333333333333E-2</v>
      </c>
      <c r="F66" s="53">
        <f t="shared" si="8"/>
        <v>3.3802816901408453E-3</v>
      </c>
      <c r="G66" s="53">
        <f t="shared" si="8"/>
        <v>3.3206831119544596E-3</v>
      </c>
      <c r="H66" s="54">
        <f t="shared" si="8"/>
        <v>3.6779505946935041E-2</v>
      </c>
      <c r="I66" s="29">
        <f t="shared" si="8"/>
        <v>1.0987796771374236E-2</v>
      </c>
    </row>
    <row r="67" spans="2:9" x14ac:dyDescent="0.3">
      <c r="B67" s="13" t="s">
        <v>3</v>
      </c>
      <c r="C67" s="9" t="s">
        <v>35</v>
      </c>
      <c r="D67" s="16">
        <f t="shared" si="8"/>
        <v>1</v>
      </c>
      <c r="E67" s="16">
        <f t="shared" si="8"/>
        <v>1</v>
      </c>
      <c r="F67" s="16">
        <f t="shared" si="8"/>
        <v>1</v>
      </c>
      <c r="G67" s="16">
        <f t="shared" si="8"/>
        <v>1</v>
      </c>
      <c r="H67" s="28">
        <f t="shared" si="8"/>
        <v>1</v>
      </c>
      <c r="I67" s="30">
        <f t="shared" si="8"/>
        <v>1</v>
      </c>
    </row>
  </sheetData>
  <mergeCells count="32">
    <mergeCell ref="B48:C48"/>
    <mergeCell ref="B59:C59"/>
    <mergeCell ref="B25:C25"/>
    <mergeCell ref="B26:C26"/>
    <mergeCell ref="B27:C27"/>
    <mergeCell ref="B28:C28"/>
    <mergeCell ref="B29:C29"/>
    <mergeCell ref="B38:C38"/>
    <mergeCell ref="B24:C24"/>
    <mergeCell ref="B8:C8"/>
    <mergeCell ref="D8:H8"/>
    <mergeCell ref="B9:C9"/>
    <mergeCell ref="D9:H9"/>
    <mergeCell ref="B10:C10"/>
    <mergeCell ref="D10:H10"/>
    <mergeCell ref="B11:C11"/>
    <mergeCell ref="B12:C12"/>
    <mergeCell ref="B21:C21"/>
    <mergeCell ref="B22:C22"/>
    <mergeCell ref="B23:C23"/>
    <mergeCell ref="B5:C5"/>
    <mergeCell ref="D5:H5"/>
    <mergeCell ref="B6:C6"/>
    <mergeCell ref="D6:H6"/>
    <mergeCell ref="B7:C7"/>
    <mergeCell ref="D7:H7"/>
    <mergeCell ref="B2:C2"/>
    <mergeCell ref="D2:H2"/>
    <mergeCell ref="B3:C3"/>
    <mergeCell ref="D3:H3"/>
    <mergeCell ref="B4:C4"/>
    <mergeCell ref="D4:H4"/>
  </mergeCells>
  <conditionalFormatting sqref="D40:I4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3:I6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1. SES CATEGORIES</vt:lpstr>
      <vt:lpstr>2. Private companies</vt:lpstr>
      <vt:lpstr>3. Public companies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Ind.Stat</dc:creator>
  <cp:lastModifiedBy>Tre Quattordici</cp:lastModifiedBy>
  <dcterms:created xsi:type="dcterms:W3CDTF">2018-07-04T18:00:22Z</dcterms:created>
  <dcterms:modified xsi:type="dcterms:W3CDTF">2018-10-09T08:52:55Z</dcterms:modified>
</cp:coreProperties>
</file>