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laureningram/Desktop/Web Site/"/>
    </mc:Choice>
  </mc:AlternateContent>
  <bookViews>
    <workbookView xWindow="0" yWindow="460" windowWidth="28800" windowHeight="17460" tabRatio="500"/>
  </bookViews>
  <sheets>
    <sheet name="Employee Award Ceremony"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33" i="1" l="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34" i="1"/>
  <c r="D4" i="1"/>
  <c r="G4" i="1"/>
  <c r="D5" i="1"/>
  <c r="G5" i="1"/>
  <c r="D6" i="1"/>
  <c r="G6" i="1"/>
  <c r="D7" i="1"/>
  <c r="G7" i="1"/>
  <c r="D8" i="1"/>
  <c r="G8" i="1"/>
  <c r="D9" i="1"/>
  <c r="G9" i="1"/>
  <c r="D10" i="1"/>
  <c r="G10" i="1"/>
  <c r="D11" i="1"/>
  <c r="G11" i="1"/>
  <c r="D12" i="1"/>
  <c r="G12" i="1"/>
  <c r="D13" i="1"/>
  <c r="G13" i="1"/>
  <c r="D14" i="1"/>
  <c r="G14" i="1"/>
  <c r="D15" i="1"/>
  <c r="G15" i="1"/>
  <c r="D16" i="1"/>
  <c r="G16" i="1"/>
  <c r="D17" i="1"/>
  <c r="G17" i="1"/>
  <c r="D18" i="1"/>
  <c r="G18" i="1"/>
  <c r="D19" i="1"/>
  <c r="G19" i="1"/>
  <c r="D20" i="1"/>
  <c r="G20" i="1"/>
  <c r="D21" i="1"/>
  <c r="G21" i="1"/>
  <c r="D22" i="1"/>
  <c r="G22" i="1"/>
  <c r="D23" i="1"/>
  <c r="G23" i="1"/>
  <c r="D24" i="1"/>
  <c r="G24" i="1"/>
  <c r="D25" i="1"/>
  <c r="G25" i="1"/>
  <c r="D26" i="1"/>
  <c r="G26" i="1"/>
  <c r="D27" i="1"/>
  <c r="G27" i="1"/>
  <c r="D28" i="1"/>
  <c r="G28" i="1"/>
  <c r="D29" i="1"/>
  <c r="G29" i="1"/>
  <c r="D30" i="1"/>
  <c r="G30" i="1"/>
  <c r="D31" i="1"/>
  <c r="G31" i="1"/>
  <c r="D32" i="1"/>
  <c r="G32" i="1"/>
  <c r="D33" i="1"/>
  <c r="G33" i="1"/>
  <c r="D3" i="1"/>
  <c r="G3" i="1"/>
  <c r="E33" i="1"/>
  <c r="F33" i="1"/>
  <c r="H33" i="1"/>
  <c r="I33" i="1"/>
  <c r="J33" i="1"/>
  <c r="E3" i="1"/>
  <c r="F3" i="1"/>
  <c r="E4" i="1"/>
  <c r="F4" i="1"/>
  <c r="E5" i="1"/>
  <c r="F5" i="1"/>
  <c r="E6" i="1"/>
  <c r="F6" i="1"/>
  <c r="E7" i="1"/>
  <c r="F7" i="1"/>
  <c r="E8" i="1"/>
  <c r="F8" i="1"/>
  <c r="E9" i="1"/>
  <c r="F9" i="1"/>
  <c r="E10" i="1"/>
  <c r="F10" i="1"/>
  <c r="E11" i="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F34" i="1"/>
  <c r="C39" i="1"/>
  <c r="H3" i="1"/>
  <c r="I3" i="1"/>
  <c r="H4" i="1"/>
  <c r="I4" i="1"/>
  <c r="H5" i="1"/>
  <c r="I5" i="1"/>
  <c r="H6" i="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I34" i="1"/>
  <c r="C40" i="1"/>
  <c r="C41" i="1"/>
  <c r="K33" i="1"/>
  <c r="J32" i="1"/>
  <c r="K32" i="1"/>
  <c r="J31" i="1"/>
  <c r="K31" i="1"/>
  <c r="J30" i="1"/>
  <c r="K30" i="1"/>
  <c r="J29" i="1"/>
  <c r="K29" i="1"/>
  <c r="J28" i="1"/>
  <c r="K28" i="1"/>
  <c r="J27" i="1"/>
  <c r="K27" i="1"/>
  <c r="J26" i="1"/>
  <c r="K26" i="1"/>
  <c r="J25" i="1"/>
  <c r="K25" i="1"/>
  <c r="J24" i="1"/>
  <c r="K24" i="1"/>
  <c r="J23" i="1"/>
  <c r="K23" i="1"/>
  <c r="J22" i="1"/>
  <c r="K22" i="1"/>
  <c r="J21" i="1"/>
  <c r="K21" i="1"/>
  <c r="J20" i="1"/>
  <c r="K20" i="1"/>
  <c r="J19" i="1"/>
  <c r="K19" i="1"/>
  <c r="J18" i="1"/>
  <c r="K18" i="1"/>
  <c r="J17" i="1"/>
  <c r="K17" i="1"/>
  <c r="J16" i="1"/>
  <c r="K16" i="1"/>
  <c r="J15" i="1"/>
  <c r="K15" i="1"/>
  <c r="J14" i="1"/>
  <c r="K14" i="1"/>
  <c r="J13" i="1"/>
  <c r="K13" i="1"/>
  <c r="J12" i="1"/>
  <c r="K12" i="1"/>
  <c r="J11" i="1"/>
  <c r="K11" i="1"/>
  <c r="J10" i="1"/>
  <c r="K10" i="1"/>
  <c r="J9" i="1"/>
  <c r="K9" i="1"/>
  <c r="J8" i="1"/>
  <c r="K8" i="1"/>
  <c r="J7" i="1"/>
  <c r="K7" i="1"/>
  <c r="J6" i="1"/>
  <c r="K6" i="1"/>
  <c r="J5" i="1"/>
  <c r="K5" i="1"/>
  <c r="J4" i="1"/>
  <c r="K4" i="1"/>
  <c r="J3" i="1"/>
  <c r="K3" i="1"/>
  <c r="D39" i="1"/>
  <c r="D40" i="1"/>
  <c r="D41" i="1"/>
  <c r="D34" i="1"/>
  <c r="E34" i="1"/>
  <c r="K34" i="1"/>
  <c r="B39" i="1"/>
  <c r="G34" i="1"/>
  <c r="B40" i="1"/>
  <c r="B41" i="1"/>
  <c r="C34" i="1"/>
  <c r="H34" i="1"/>
</calcChain>
</file>

<file path=xl/comments1.xml><?xml version="1.0" encoding="utf-8"?>
<comments xmlns="http://schemas.openxmlformats.org/spreadsheetml/2006/main">
  <authors>
    <author>Microsoft Office User</author>
  </authors>
  <commentList>
    <comment ref="A2" authorId="0">
      <text>
        <r>
          <rPr>
            <b/>
            <sz val="10"/>
            <color indexed="81"/>
            <rFont val="Calibri"/>
          </rPr>
          <t>Original Project Requirements: 
Details:
Organization size: 30 
Award Ceremony Date: December 5th
Two Types of Awards: Performance Award and Special Commendation Award
Performance Awards can be given in the range of $500 - $5000
Special Commendation Awards can be given in the range of $500 - $2000
Data to Include:
List of all employees receiving awards (should be at least 50% of employees)
Type of award each employee will receive
Amount of award each employee will receive
Percentage of overall budget that each employee's award will represent
Percentage of overall budget that each type of award will represent
Column totals using formulas
Features of Excel to Include:
Use of formulas for adding and computing percentages
Changes to font size and style, as appropriate for impact
Label on worksheet tab at bottom
Use Headings/Titles for each category listed
Format currency to two decimal places
Adjust width of columns or wrapping the text within cells to avoid overlap of adjacent cells by long text entries
Use color to emphasize important aspects of the sheet
Use borders to separate sheet into appropriate sections
Charts to show data</t>
        </r>
      </text>
    </comment>
    <comment ref="E2" authorId="0">
      <text>
        <r>
          <rPr>
            <b/>
            <sz val="10"/>
            <color indexed="81"/>
            <rFont val="Calibri"/>
          </rPr>
          <t xml:space="preserve">If Amount Earned is greater than $5000, the employee will receive $5000. Values above $5000 appear in red
Minimum award amount =$500
</t>
        </r>
      </text>
    </comment>
    <comment ref="H2" authorId="0">
      <text>
        <r>
          <rPr>
            <b/>
            <sz val="10"/>
            <color indexed="81"/>
            <rFont val="Calibri"/>
          </rPr>
          <t xml:space="preserve">If Amount Earned is greater than $2000, the employee will receive $2000. Values above $2000 will appear in red.
Minimum Award =$500
</t>
        </r>
      </text>
    </comment>
  </commentList>
</comments>
</file>

<file path=xl/sharedStrings.xml><?xml version="1.0" encoding="utf-8"?>
<sst xmlns="http://schemas.openxmlformats.org/spreadsheetml/2006/main" count="52" uniqueCount="50">
  <si>
    <t>Employee Name</t>
  </si>
  <si>
    <t>Preston Gallus</t>
  </si>
  <si>
    <t>Mariano Icansu</t>
  </si>
  <si>
    <t>Lina Molly</t>
  </si>
  <si>
    <t>Ella Victoria</t>
  </si>
  <si>
    <t>Surya Halsten</t>
  </si>
  <si>
    <t>Oz Rose</t>
  </si>
  <si>
    <t>Frona Aurora</t>
  </si>
  <si>
    <t>Benjamin Marion</t>
  </si>
  <si>
    <t>Hannah Siwa</t>
  </si>
  <si>
    <t>Natalie Aeron</t>
  </si>
  <si>
    <t>Sandra Raja</t>
  </si>
  <si>
    <t>Shui Julie</t>
  </si>
  <si>
    <t>Cornelia Zeev</t>
  </si>
  <si>
    <t>Valpurri Azaad</t>
  </si>
  <si>
    <t>Moss Aku</t>
  </si>
  <si>
    <t>Gina Esteri</t>
  </si>
  <si>
    <t>Denise Andraste</t>
  </si>
  <si>
    <t>Tanja Ludvika</t>
  </si>
  <si>
    <t>Elizabeth Valkav</t>
  </si>
  <si>
    <t>Katrina Norman</t>
  </si>
  <si>
    <t>Susanna Shiela</t>
  </si>
  <si>
    <t>Selena Marinela</t>
  </si>
  <si>
    <t>Rabi Mitra</t>
  </si>
  <si>
    <t>Iria Leo</t>
  </si>
  <si>
    <t>Anna Mikhail</t>
  </si>
  <si>
    <t>Victoria Rainer</t>
  </si>
  <si>
    <t>Lorena Petra</t>
  </si>
  <si>
    <t>Barclay Joses</t>
  </si>
  <si>
    <t>Erma Stig</t>
  </si>
  <si>
    <t>Bryan Ola</t>
  </si>
  <si>
    <t>Gustavo Azar</t>
  </si>
  <si>
    <t>Number of Sales</t>
  </si>
  <si>
    <t>Special Commendation?</t>
  </si>
  <si>
    <t>Total</t>
  </si>
  <si>
    <t>Performance Award?</t>
  </si>
  <si>
    <t>Amount Earned</t>
  </si>
  <si>
    <t>Amount Awarded</t>
  </si>
  <si>
    <t>Award Total</t>
  </si>
  <si>
    <t>Award Budget Consumed</t>
  </si>
  <si>
    <t>Total Award Money</t>
  </si>
  <si>
    <t>Totals</t>
  </si>
  <si>
    <t>Special Commendation</t>
  </si>
  <si>
    <t>Perfomance Award</t>
  </si>
  <si>
    <t>Employees Awards Ceremony - December 5th</t>
  </si>
  <si>
    <t>Recipients</t>
  </si>
  <si>
    <t>Total Amount</t>
  </si>
  <si>
    <t>Percent of budget</t>
  </si>
  <si>
    <t>Awards Won</t>
  </si>
  <si>
    <t>Employee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</si>
</sst>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5" x14ac:knownFonts="1">
    <font>
      <sz val="12"/>
      <color theme="1"/>
      <name val="Calibri"/>
      <family val="2"/>
      <scheme val="minor"/>
    </font>
    <font>
      <sz val="12"/>
      <color theme="1"/>
      <name val="Calibri"/>
      <family val="2"/>
      <scheme val="minor"/>
    </font>
    <font>
      <b/>
      <sz val="10"/>
      <color indexed="81"/>
      <name val="Calibri"/>
    </font>
    <font>
      <sz val="12"/>
      <color theme="1"/>
      <name val="Calibri"/>
      <family val="2"/>
    </font>
    <font>
      <sz val="22"/>
      <color theme="1"/>
      <name val="Apple Chancery"/>
    </font>
  </fonts>
  <fills count="2">
    <fill>
      <patternFill patternType="none"/>
    </fill>
    <fill>
      <patternFill patternType="gray125"/>
    </fill>
  </fills>
  <borders count="4">
    <border>
      <left/>
      <right/>
      <top/>
      <bottom/>
      <diagonal/>
    </border>
    <border>
      <left/>
      <right/>
      <top style="thin">
        <color auto="1"/>
      </top>
      <bottom/>
      <diagonal/>
    </border>
    <border>
      <left/>
      <right/>
      <top/>
      <bottom style="medium">
        <color auto="1"/>
      </bottom>
      <diagonal/>
    </border>
    <border>
      <left/>
      <right/>
      <top/>
      <bottom style="thin">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0" fontId="0" fillId="0" borderId="1" xfId="0" applyBorder="1" applyAlignment="1">
      <alignment wrapText="1"/>
    </xf>
    <xf numFmtId="44" fontId="0" fillId="0" borderId="1" xfId="1" applyFont="1" applyBorder="1" applyAlignment="1">
      <alignment wrapText="1"/>
    </xf>
    <xf numFmtId="9" fontId="0" fillId="0" borderId="1" xfId="0" applyNumberFormat="1" applyBorder="1" applyAlignment="1">
      <alignment wrapText="1"/>
    </xf>
    <xf numFmtId="0" fontId="0" fillId="0" borderId="2" xfId="0" applyBorder="1" applyAlignment="1">
      <alignment wrapText="1"/>
    </xf>
    <xf numFmtId="0" fontId="0" fillId="0" borderId="0" xfId="0" applyBorder="1" applyAlignment="1">
      <alignment wrapText="1"/>
    </xf>
    <xf numFmtId="44" fontId="0" fillId="0" borderId="0" xfId="1" applyNumberFormat="1" applyFont="1" applyBorder="1" applyAlignment="1">
      <alignment wrapText="1"/>
    </xf>
    <xf numFmtId="44" fontId="0" fillId="0" borderId="0" xfId="1" applyFont="1" applyBorder="1" applyAlignment="1">
      <alignment wrapText="1"/>
    </xf>
    <xf numFmtId="44" fontId="3" fillId="0" borderId="0" xfId="1" applyFont="1" applyBorder="1" applyAlignment="1">
      <alignment wrapText="1"/>
    </xf>
    <xf numFmtId="164" fontId="0" fillId="0" borderId="0" xfId="2" applyNumberFormat="1" applyFont="1" applyBorder="1" applyAlignment="1">
      <alignment wrapText="1"/>
    </xf>
    <xf numFmtId="9" fontId="0" fillId="0" borderId="0" xfId="2" applyFont="1" applyBorder="1" applyAlignment="1">
      <alignment wrapText="1"/>
    </xf>
    <xf numFmtId="44" fontId="0" fillId="0" borderId="0" xfId="0" applyNumberFormat="1" applyBorder="1" applyAlignment="1">
      <alignment wrapText="1"/>
    </xf>
    <xf numFmtId="44" fontId="0" fillId="0" borderId="1" xfId="0" applyNumberFormat="1" applyBorder="1" applyAlignment="1">
      <alignment wrapText="1"/>
    </xf>
    <xf numFmtId="9" fontId="0" fillId="0" borderId="1" xfId="2" applyFont="1" applyBorder="1" applyAlignment="1">
      <alignment wrapText="1"/>
    </xf>
    <xf numFmtId="0" fontId="0" fillId="0" borderId="3" xfId="0" applyBorder="1" applyAlignment="1">
      <alignment wrapText="1"/>
    </xf>
    <xf numFmtId="0" fontId="0" fillId="0" borderId="0" xfId="1" applyNumberFormat="1" applyFont="1" applyBorder="1" applyAlignment="1">
      <alignment wrapText="1"/>
    </xf>
    <xf numFmtId="0" fontId="0" fillId="0" borderId="1" xfId="1" applyNumberFormat="1" applyFont="1" applyBorder="1" applyAlignment="1">
      <alignment wrapText="1"/>
    </xf>
    <xf numFmtId="44" fontId="0" fillId="0" borderId="2" xfId="1" applyFont="1" applyBorder="1" applyAlignment="1">
      <alignment wrapText="1"/>
    </xf>
    <xf numFmtId="0" fontId="4" fillId="0" borderId="0" xfId="0" applyFont="1" applyAlignment="1">
      <alignment horizontal="center"/>
    </xf>
    <xf numFmtId="0" fontId="0" fillId="0" borderId="0" xfId="0" applyAlignment="1">
      <alignment horizontal="center"/>
    </xf>
  </cellXfs>
  <cellStyles count="3">
    <cellStyle name="Currency" xfId="1" builtinId="4"/>
    <cellStyle name="Normal" xfId="0" builtinId="0"/>
    <cellStyle name="Percent" xfId="2" builtinId="5"/>
  </cellStyles>
  <dxfs count="34">
    <dxf>
      <alignment horizontal="general" vertical="bottom" textRotation="0" wrapText="1" justifyLastLine="0" shrinkToFit="0"/>
    </dxf>
    <dxf>
      <numFmt numFmtId="34" formatCode="_(&quot;$&quot;* #,##0.00_);_(&quot;$&quot;* \(#,##0.00\);_(&quot;$&quot;* &quot;-&quot;??_);_(@_)"/>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border diagonalUp="0" diagonalDown="0">
        <left style="thin">
          <color indexed="64"/>
        </left>
        <right style="thin">
          <color indexed="64"/>
        </right>
        <top style="thin">
          <color indexed="64"/>
        </top>
        <bottom style="thin">
          <color indexed="64"/>
        </bottom>
      </border>
    </dxf>
    <dxf>
      <alignment horizontal="general" vertical="bottom" textRotation="0" wrapText="1" justifyLastLine="0" shrinkToFit="0"/>
    </dxf>
    <dxf>
      <alignment horizontal="general" vertical="bottom" textRotation="0" wrapText="1" justifyLastLine="0" shrinkToFit="0"/>
    </dxf>
    <dxf>
      <font>
        <b val="0"/>
        <i val="0"/>
        <strike val="0"/>
        <condense val="0"/>
        <extend val="0"/>
        <outline val="0"/>
        <shadow val="0"/>
        <u val="none"/>
        <vertAlign val="baseline"/>
        <sz val="12"/>
        <color theme="1"/>
        <name val="Calibri"/>
        <scheme val="minor"/>
      </font>
      <numFmt numFmtId="34" formatCode="_(&quot;$&quot;* #,##0.00_);_(&quot;$&quot;* \(#,##0.00\);_(&quot;$&quot;* &quot;-&quot;??_);_(@_)"/>
      <alignment horizontal="general" vertical="bottom" textRotation="0" wrapText="1" justifyLastLine="0" shrinkToFit="0"/>
    </dxf>
    <dxf>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general" vertical="bottom" textRotation="0" wrapText="1" justifyLastLine="0" shrinkToFit="0"/>
    </dxf>
    <dxf>
      <font>
        <b val="0"/>
        <i val="0"/>
        <strike val="0"/>
        <condense val="0"/>
        <extend val="0"/>
        <outline val="0"/>
        <shadow val="0"/>
        <u val="none"/>
        <vertAlign val="baseline"/>
        <sz val="12"/>
        <color theme="1"/>
        <name val="Calibri"/>
        <scheme val="minor"/>
      </font>
      <alignment horizontal="general" vertical="bottom" textRotation="0" wrapText="1" justifyLastLine="0" shrinkToFit="0"/>
    </dxf>
    <dxf>
      <font>
        <b val="0"/>
        <i val="0"/>
        <strike val="0"/>
        <condense val="0"/>
        <extend val="0"/>
        <outline val="0"/>
        <shadow val="0"/>
        <u val="none"/>
        <vertAlign val="baseline"/>
        <sz val="12"/>
        <color theme="1"/>
        <name val="Calibri"/>
        <scheme val="minor"/>
      </font>
      <alignment horizontal="general" vertical="bottom" textRotation="0" wrapText="1" justifyLastLine="0" shrinkToFit="0"/>
    </dxf>
    <dxf>
      <font>
        <b val="0"/>
        <i val="0"/>
        <strike val="0"/>
        <condense val="0"/>
        <extend val="0"/>
        <outline val="0"/>
        <shadow val="0"/>
        <u val="none"/>
        <vertAlign val="baseline"/>
        <sz val="12"/>
        <color theme="1"/>
        <name val="Calibri"/>
        <scheme val="minor"/>
      </font>
      <alignment horizontal="general" vertical="bottom" textRotation="0" wrapText="1" justifyLastLine="0" shrinkToFit="0"/>
    </dxf>
    <dxf>
      <alignment horizontal="center" vertical="bottom" textRotation="0" wrapText="0" indent="0" justifyLastLine="0" shrinkToFit="0" readingOrder="0"/>
    </dxf>
    <dxf>
      <alignment horizontal="general" vertical="bottom" textRotation="0" wrapText="1" justifyLastLine="0" shrinkToFit="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34" formatCode="_(&quot;$&quot;* #,##0.00_);_(&quot;$&quot;* \(#,##0.00\);_(&quot;$&quot;* &quot;-&quot;??_);_(@_)"/>
      <alignment horizontal="general" vertical="bottom" textRotation="0" wrapText="1" justifyLastLine="0" shrinkToFit="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65" formatCode="_(&quot;$&quot;* #,##0.000_);_(&quot;$&quot;* \(#,##0.000\);_(&quot;$&quot;* &quot;-&quot;??_);_(@_)"/>
      <alignment horizontal="general" vertical="bottom" textRotation="0" wrapText="1" justifyLastLine="0" shrinkToFit="0"/>
    </dxf>
    <dxf>
      <alignment horizontal="center" vertical="bottom" textRotation="0" wrapText="0" indent="0" justifyLastLine="0" shrinkToFit="0" readingOrder="0"/>
    </dxf>
    <dxf>
      <alignment horizontal="general" vertical="bottom" textRotation="0" wrapText="1" justifyLastLine="0" shrinkToFit="0"/>
    </dxf>
    <dxf>
      <alignment horizontal="center" vertical="bottom" textRotation="0" wrapText="0" indent="0" justifyLastLine="0" shrinkToFit="0" readingOrder="0"/>
    </dxf>
    <dxf>
      <alignment horizontal="general" vertical="bottom" textRotation="0" wrapText="1" justifyLastLine="0" shrinkToFit="0"/>
    </dxf>
    <dxf>
      <alignment horizontal="center" vertical="bottom" textRotation="0" wrapText="0" indent="0" justifyLastLine="0" shrinkToFit="0" readingOrder="0"/>
    </dxf>
    <dxf>
      <alignment horizontal="general" vertical="bottom" textRotation="0" wrapText="1" justifyLastLine="0" shrinkToFit="0"/>
    </dxf>
    <dxf>
      <alignment horizontal="center" vertical="bottom" textRotation="0" wrapText="0" indent="0" justifyLastLine="0" shrinkToFit="0" readingOrder="0"/>
    </dxf>
    <dxf>
      <alignment horizontal="general" vertical="bottom" textRotation="0" wrapText="1" justifyLastLine="0" shrinkToFit="0"/>
    </dxf>
    <dxf>
      <border diagonalUp="0" diagonalDown="0">
        <left style="thin">
          <color indexed="64"/>
        </left>
        <right style="thin">
          <color indexed="64"/>
        </right>
        <top style="thin">
          <color indexed="64"/>
        </top>
        <bottom style="thin">
          <color indexed="64"/>
        </bottom>
      </border>
    </dxf>
    <dxf>
      <alignment horizontal="general" vertical="bottom" textRotation="0" wrapText="1" justifyLastLine="0" shrinkToFit="0"/>
    </dxf>
    <dxf>
      <alignment horizontal="general" vertical="bottom" textRotation="0" wrapText="1" indent="0" justifyLastLine="0" shrinkToFit="0"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ln>
                  <a:solidFill>
                    <a:schemeClr val="bg1">
                      <a:lumMod val="65000"/>
                    </a:schemeClr>
                  </a:solidFill>
                </a:ln>
                <a:solidFill>
                  <a:schemeClr val="tx1">
                    <a:lumMod val="65000"/>
                    <a:lumOff val="35000"/>
                  </a:schemeClr>
                </a:solidFill>
                <a:latin typeface="+mn-lt"/>
                <a:ea typeface="+mn-ea"/>
                <a:cs typeface="+mn-cs"/>
              </a:defRPr>
            </a:pPr>
            <a:r>
              <a:rPr lang="en-US">
                <a:latin typeface="Apple Chancery" charset="0"/>
                <a:ea typeface="Apple Chancery" charset="0"/>
                <a:cs typeface="Apple Chancery" charset="0"/>
              </a:rPr>
              <a:t>Award Budget Percentages</a:t>
            </a:r>
          </a:p>
        </c:rich>
      </c:tx>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bg1">
                    <a:lumMod val="65000"/>
                  </a:schemeClr>
                </a:solidFill>
              </a:ln>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hade val="76000"/>
                </a:schemeClr>
              </a:solidFill>
              <a:ln w="19050">
                <a:solidFill>
                  <a:schemeClr val="lt1"/>
                </a:solidFill>
              </a:ln>
              <a:effectLst/>
            </c:spPr>
          </c:dPt>
          <c:dPt>
            <c:idx val="1"/>
            <c:bubble3D val="0"/>
            <c:spPr>
              <a:solidFill>
                <a:schemeClr val="accent2">
                  <a:tint val="77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ln>
                      <a:solidFill>
                        <a:schemeClr val="bg1">
                          <a:lumMod val="65000"/>
                        </a:schemeClr>
                      </a:solidFill>
                    </a:ln>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'Employee Award Ceremony'!$A$39:$A$40</c:f>
              <c:strCache>
                <c:ptCount val="2"/>
                <c:pt idx="0">
                  <c:v>Perfomance Award</c:v>
                </c:pt>
                <c:pt idx="1">
                  <c:v>Special Commendation</c:v>
                </c:pt>
              </c:strCache>
            </c:strRef>
          </c:cat>
          <c:val>
            <c:numRef>
              <c:f>'Employee Award Ceremony'!$D$39:$D$40</c:f>
              <c:numCache>
                <c:formatCode>0%</c:formatCode>
                <c:ptCount val="2"/>
                <c:pt idx="0">
                  <c:v>0.718611284259836</c:v>
                </c:pt>
                <c:pt idx="1">
                  <c:v>0.281388715740164</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ln>
            <a:solidFill>
              <a:schemeClr val="bg1">
                <a:lumMod val="65000"/>
              </a:schemeClr>
            </a:solidFill>
          </a:ln>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pple Chancery" charset="0"/>
                <a:ea typeface="Apple Chancery" charset="0"/>
                <a:cs typeface="Apple Chancery" charset="0"/>
              </a:rPr>
              <a:t>Number of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'Employee Award Ceremony'!$C$2</c:f>
              <c:strCache>
                <c:ptCount val="1"/>
                <c:pt idx="0">
                  <c:v>Number of Sales</c:v>
                </c:pt>
              </c:strCache>
            </c:strRef>
          </c:tx>
          <c:spPr>
            <a:solidFill>
              <a:schemeClr val="accent2"/>
            </a:solidFill>
            <a:ln>
              <a:noFill/>
            </a:ln>
            <a:effectLst/>
          </c:spPr>
          <c:invertIfNegative val="0"/>
          <c:cat>
            <c:strRef>
              <c:f>'Employee Award Ceremony'!$B$3:$B$33</c:f>
              <c:strCache>
                <c:ptCount val="31"/>
                <c:pt idx="0">
                  <c:v>Preston Gallus</c:v>
                </c:pt>
                <c:pt idx="1">
                  <c:v>Mariano Icansu</c:v>
                </c:pt>
                <c:pt idx="2">
                  <c:v>Lina Molly</c:v>
                </c:pt>
                <c:pt idx="3">
                  <c:v>Ella Victoria</c:v>
                </c:pt>
                <c:pt idx="4">
                  <c:v>Surya Halsten</c:v>
                </c:pt>
                <c:pt idx="5">
                  <c:v>Oz Rose</c:v>
                </c:pt>
                <c:pt idx="6">
                  <c:v>Frona Aurora</c:v>
                </c:pt>
                <c:pt idx="7">
                  <c:v>Benjamin Marion</c:v>
                </c:pt>
                <c:pt idx="8">
                  <c:v>Hannah Siwa</c:v>
                </c:pt>
                <c:pt idx="9">
                  <c:v>Natalie Aeron</c:v>
                </c:pt>
                <c:pt idx="10">
                  <c:v>Sandra Raja</c:v>
                </c:pt>
                <c:pt idx="11">
                  <c:v>Shui Julie</c:v>
                </c:pt>
                <c:pt idx="12">
                  <c:v>Cornelia Zeev</c:v>
                </c:pt>
                <c:pt idx="13">
                  <c:v>Valpurri Azaad</c:v>
                </c:pt>
                <c:pt idx="14">
                  <c:v>Moss Aku</c:v>
                </c:pt>
                <c:pt idx="15">
                  <c:v>Gina Esteri</c:v>
                </c:pt>
                <c:pt idx="16">
                  <c:v>Denise Andraste</c:v>
                </c:pt>
                <c:pt idx="17">
                  <c:v>Tanja Ludvika</c:v>
                </c:pt>
                <c:pt idx="18">
                  <c:v>Elizabeth Valkav</c:v>
                </c:pt>
                <c:pt idx="19">
                  <c:v>Katrina Norman</c:v>
                </c:pt>
                <c:pt idx="20">
                  <c:v>Susanna Shiela</c:v>
                </c:pt>
                <c:pt idx="21">
                  <c:v>Selena Marinela</c:v>
                </c:pt>
                <c:pt idx="22">
                  <c:v>Rabi Mitra</c:v>
                </c:pt>
                <c:pt idx="23">
                  <c:v>Iria Leo</c:v>
                </c:pt>
                <c:pt idx="24">
                  <c:v>Anna Mikhail</c:v>
                </c:pt>
                <c:pt idx="25">
                  <c:v>Victoria Rainer</c:v>
                </c:pt>
                <c:pt idx="26">
                  <c:v>Lorena Petra</c:v>
                </c:pt>
                <c:pt idx="27">
                  <c:v>Barclay Joses</c:v>
                </c:pt>
                <c:pt idx="28">
                  <c:v>Erma Stig</c:v>
                </c:pt>
                <c:pt idx="29">
                  <c:v>Bryan Ola</c:v>
                </c:pt>
                <c:pt idx="30">
                  <c:v>Gustavo Azar</c:v>
                </c:pt>
              </c:strCache>
            </c:strRef>
          </c:cat>
          <c:val>
            <c:numRef>
              <c:f>'Employee Award Ceremony'!$C$3:$C$33</c:f>
              <c:numCache>
                <c:formatCode>General</c:formatCode>
                <c:ptCount val="31"/>
                <c:pt idx="0">
                  <c:v>350.0</c:v>
                </c:pt>
                <c:pt idx="1">
                  <c:v>453.0</c:v>
                </c:pt>
                <c:pt idx="2">
                  <c:v>1234.0</c:v>
                </c:pt>
                <c:pt idx="3">
                  <c:v>889.0</c:v>
                </c:pt>
                <c:pt idx="4">
                  <c:v>764.0</c:v>
                </c:pt>
                <c:pt idx="5">
                  <c:v>123.0</c:v>
                </c:pt>
                <c:pt idx="6">
                  <c:v>904.0</c:v>
                </c:pt>
                <c:pt idx="7">
                  <c:v>1122.0</c:v>
                </c:pt>
                <c:pt idx="8">
                  <c:v>2001.0</c:v>
                </c:pt>
                <c:pt idx="9">
                  <c:v>5.0</c:v>
                </c:pt>
                <c:pt idx="10">
                  <c:v>675.0</c:v>
                </c:pt>
                <c:pt idx="11">
                  <c:v>222.0</c:v>
                </c:pt>
                <c:pt idx="12">
                  <c:v>176.0</c:v>
                </c:pt>
                <c:pt idx="13">
                  <c:v>999.0</c:v>
                </c:pt>
                <c:pt idx="14">
                  <c:v>893.0</c:v>
                </c:pt>
                <c:pt idx="15">
                  <c:v>74.0</c:v>
                </c:pt>
                <c:pt idx="16">
                  <c:v>645.0</c:v>
                </c:pt>
                <c:pt idx="17">
                  <c:v>453.0</c:v>
                </c:pt>
                <c:pt idx="18">
                  <c:v>340.0</c:v>
                </c:pt>
                <c:pt idx="19">
                  <c:v>500.0</c:v>
                </c:pt>
                <c:pt idx="20">
                  <c:v>2634.0</c:v>
                </c:pt>
                <c:pt idx="21">
                  <c:v>250.0</c:v>
                </c:pt>
                <c:pt idx="22">
                  <c:v>199.0</c:v>
                </c:pt>
                <c:pt idx="23">
                  <c:v>435.0</c:v>
                </c:pt>
                <c:pt idx="24">
                  <c:v>498.0</c:v>
                </c:pt>
                <c:pt idx="25">
                  <c:v>345.0</c:v>
                </c:pt>
                <c:pt idx="26">
                  <c:v>569.0</c:v>
                </c:pt>
                <c:pt idx="27">
                  <c:v>560.0</c:v>
                </c:pt>
                <c:pt idx="28">
                  <c:v>789.0</c:v>
                </c:pt>
                <c:pt idx="29">
                  <c:v>854.0</c:v>
                </c:pt>
                <c:pt idx="30">
                  <c:v>143.0</c:v>
                </c:pt>
              </c:numCache>
            </c:numRef>
          </c:val>
        </c:ser>
        <c:dLbls>
          <c:showLegendKey val="0"/>
          <c:showVal val="0"/>
          <c:showCatName val="0"/>
          <c:showSerName val="0"/>
          <c:showPercent val="0"/>
          <c:showBubbleSize val="0"/>
        </c:dLbls>
        <c:gapWidth val="219"/>
        <c:overlap val="-27"/>
        <c:axId val="736699024"/>
        <c:axId val="736701344"/>
      </c:barChart>
      <c:catAx>
        <c:axId val="73669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701344"/>
        <c:crosses val="autoZero"/>
        <c:auto val="1"/>
        <c:lblAlgn val="ctr"/>
        <c:lblOffset val="100"/>
        <c:noMultiLvlLbl val="0"/>
      </c:catAx>
      <c:valAx>
        <c:axId val="73670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699024"/>
        <c:crosses val="autoZero"/>
        <c:crossBetween val="between"/>
      </c:valAx>
      <c:spPr>
        <a:noFill/>
        <a:ln>
          <a:noFill/>
        </a:ln>
        <a:effectLst/>
      </c:spPr>
    </c:plotArea>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horizontalDpi="0" verticalDpi="0"/>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 Id="rId3"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42</xdr:row>
      <xdr:rowOff>101600</xdr:rowOff>
    </xdr:from>
    <xdr:to>
      <xdr:col>4</xdr:col>
      <xdr:colOff>431800</xdr:colOff>
      <xdr:row>59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1092200</xdr:colOff>
      <xdr:row>0</xdr:row>
      <xdr:rowOff>0</xdr:rowOff>
    </xdr:from>
    <xdr:to>
      <xdr:col>9</xdr:col>
      <xdr:colOff>762000</xdr:colOff>
      <xdr:row>0</xdr:row>
      <xdr:rowOff>457200</xdr:rowOff>
    </xdr:to>
    <xdr:sp macro="" textlink="">
      <xdr:nvSpPr>
        <xdr:cNvPr id="6" name="Down Ribbon 5"/>
        <xdr:cNvSpPr/>
      </xdr:nvSpPr>
      <xdr:spPr>
        <a:xfrm>
          <a:off x="2184400" y="0"/>
          <a:ext cx="10985500" cy="457200"/>
        </a:xfrm>
        <a:prstGeom prst="ribbon">
          <a:avLst/>
        </a:prstGeom>
        <a:blipFill>
          <a:blip xmlns:r="http://schemas.openxmlformats.org/officeDocument/2006/relationships" r:embed="rId2">
            <a:alphaModFix amt="20000"/>
          </a:blip>
          <a:tile tx="0" ty="0" sx="100000" sy="100000" flip="none" algn="tl"/>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12700</xdr:colOff>
      <xdr:row>35</xdr:row>
      <xdr:rowOff>0</xdr:rowOff>
    </xdr:from>
    <xdr:to>
      <xdr:col>12</xdr:col>
      <xdr:colOff>0</xdr:colOff>
      <xdr:row>55</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Data" displayName="Data" ref="A2:L34" headerRowCount="0" totalsRowShown="0" headerRowDxfId="29" dataDxfId="28" tableBorderDxfId="27">
  <tableColumns count="12">
    <tableColumn id="1" name="Column1" dataDxfId="26"/>
    <tableColumn id="2" name="Award Ceremony" headerRowDxfId="25" dataDxfId="24"/>
    <tableColumn id="3" name="Column2" headerRowDxfId="23" dataDxfId="22"/>
    <tableColumn id="4" name="Column3" headerRowDxfId="21" dataDxfId="20"/>
    <tableColumn id="5" name="Column4" headerRowDxfId="19" dataDxfId="18" dataCellStyle="Currency"/>
    <tableColumn id="10" name="Column9" headerRowDxfId="17" dataDxfId="16" dataCellStyle="Currency"/>
    <tableColumn id="6" name="Column5" headerRowDxfId="15" dataDxfId="14"/>
    <tableColumn id="7" name="Column6" headerRowDxfId="13" dataDxfId="12" dataCellStyle="Currency"/>
    <tableColumn id="8" name="Column7" dataDxfId="11" dataCellStyle="Currency"/>
    <tableColumn id="11" name="Column10" dataDxfId="10" dataCellStyle="Currency"/>
    <tableColumn id="9" name="Column8" dataDxfId="9" dataCellStyle="Percent"/>
    <tableColumn id="13" name="Column11" headerRowDxfId="8" dataDxfId="7" dataCellStyle="Currency">
      <calculatedColumnFormula>IF(AND(D2="Yes",G2="Yes"),2,IF(OR(D2="No",G2="No"),1,0))</calculatedColumnFormula>
    </tableColumn>
  </tableColumns>
  <tableStyleInfo name="TableStyleMedium3" showFirstColumn="0" showLastColumn="0" showRowStripes="1" showColumnStripes="0"/>
</table>
</file>

<file path=xl/tables/table2.xml><?xml version="1.0" encoding="utf-8"?>
<table xmlns="http://schemas.openxmlformats.org/spreadsheetml/2006/main" id="2" name="Totals" displayName="Totals" ref="A38:D41" headerRowCount="0" totalsRowShown="0" headerRowDxfId="6" dataDxfId="5" tableBorderDxfId="4">
  <tableColumns count="4">
    <tableColumn id="1" name="Column1" dataDxfId="3"/>
    <tableColumn id="2" name="Total" dataDxfId="2"/>
    <tableColumn id="3" name="Dollars" dataDxfId="1"/>
    <tableColumn id="4" name="Percent of Budget" dataDxfId="0"/>
  </tableColumns>
  <tableStyleInfo name="TableStyleMedium3"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4" Type="http://schemas.openxmlformats.org/officeDocument/2006/relationships/table" Target="../tables/table2.xml"/><Relationship Id="rId5" Type="http://schemas.openxmlformats.org/officeDocument/2006/relationships/comments" Target="../comments1.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tabSelected="1" showRuler="0" workbookViewId="0">
      <selection activeCell="H63" sqref="H63"/>
    </sheetView>
  </sheetViews>
  <sheetFormatPr baseColWidth="10" defaultRowHeight="16" x14ac:dyDescent="0.2"/>
  <cols>
    <col min="1" max="1" width="14.33203125" customWidth="1"/>
    <col min="2" max="2" width="19.6640625" customWidth="1"/>
    <col min="3" max="3" width="14.1640625" customWidth="1"/>
    <col min="4" max="4" width="22.5" customWidth="1"/>
    <col min="5" max="5" width="11.33203125" bestFit="1" customWidth="1"/>
    <col min="6" max="6" width="19.6640625" customWidth="1"/>
    <col min="7" max="7" width="23.33203125" customWidth="1"/>
    <col min="8" max="8" width="16.33203125" customWidth="1"/>
    <col min="9" max="9" width="21.5" customWidth="1"/>
    <col min="10" max="10" width="17.1640625" customWidth="1"/>
    <col min="11" max="11" width="21.5" customWidth="1"/>
  </cols>
  <sheetData>
    <row r="1" spans="1:12" ht="39" x14ac:dyDescent="0.7">
      <c r="A1" s="18" t="s">
        <v>44</v>
      </c>
      <c r="B1" s="19"/>
      <c r="C1" s="19"/>
      <c r="D1" s="19"/>
      <c r="E1" s="19"/>
      <c r="F1" s="19"/>
      <c r="G1" s="19"/>
      <c r="H1" s="19"/>
      <c r="I1" s="19"/>
      <c r="J1" s="19"/>
      <c r="K1" s="19"/>
    </row>
    <row r="2" spans="1:12" ht="33" thickBot="1" x14ac:dyDescent="0.25">
      <c r="A2" s="4" t="s">
        <v>49</v>
      </c>
      <c r="B2" s="4" t="s">
        <v>0</v>
      </c>
      <c r="C2" s="4" t="s">
        <v>32</v>
      </c>
      <c r="D2" s="4" t="s">
        <v>35</v>
      </c>
      <c r="E2" s="4" t="s">
        <v>36</v>
      </c>
      <c r="F2" s="4" t="s">
        <v>37</v>
      </c>
      <c r="G2" s="4" t="s">
        <v>33</v>
      </c>
      <c r="H2" s="4" t="s">
        <v>36</v>
      </c>
      <c r="I2" s="4" t="s">
        <v>37</v>
      </c>
      <c r="J2" s="4" t="s">
        <v>40</v>
      </c>
      <c r="K2" s="4" t="s">
        <v>39</v>
      </c>
      <c r="L2" s="17" t="s">
        <v>48</v>
      </c>
    </row>
    <row r="3" spans="1:12" x14ac:dyDescent="0.2">
      <c r="A3" s="5">
        <v>1</v>
      </c>
      <c r="B3" s="5" t="s">
        <v>1</v>
      </c>
      <c r="C3" s="5">
        <v>350</v>
      </c>
      <c r="D3" s="5" t="str">
        <f>IF(C3&gt;=250,"Yes","No")</f>
        <v>Yes</v>
      </c>
      <c r="E3" s="6">
        <f>IF(C3&gt;=250,C3*2,0)</f>
        <v>700</v>
      </c>
      <c r="F3" s="6">
        <f>IF(E3&gt;5000,5000,E3)</f>
        <v>700</v>
      </c>
      <c r="G3" s="5" t="str">
        <f>IF(C3&gt;500,"Yes","No")</f>
        <v>No</v>
      </c>
      <c r="H3" s="7">
        <f>IF(C3&gt;500,C3,0)</f>
        <v>0</v>
      </c>
      <c r="I3" s="7">
        <f>IF(H3&gt;2000,2000,H3)</f>
        <v>0</v>
      </c>
      <c r="J3" s="8">
        <f>SUM(F3+I3)</f>
        <v>700</v>
      </c>
      <c r="K3" s="9">
        <f>J3/C41</f>
        <v>1.322226629644321E-2</v>
      </c>
      <c r="L3" s="15">
        <f>IF(AND(D3="Yes",G3="Yes"),2,IF(AND(D3="No",G3="No"),0,1))</f>
        <v>1</v>
      </c>
    </row>
    <row r="4" spans="1:12" x14ac:dyDescent="0.2">
      <c r="A4" s="5">
        <v>2</v>
      </c>
      <c r="B4" s="5" t="s">
        <v>2</v>
      </c>
      <c r="C4" s="5">
        <v>453</v>
      </c>
      <c r="D4" s="5" t="str">
        <f t="shared" ref="D4:D33" si="0">IF(C4&gt;=250,"Yes","No")</f>
        <v>Yes</v>
      </c>
      <c r="E4" s="6">
        <f t="shared" ref="E4:E33" si="1">IF(C4&gt;=250,C4*2,0)</f>
        <v>906</v>
      </c>
      <c r="F4" s="6">
        <f t="shared" ref="F4:F33" si="2">IF(E4&gt;5000,5000,E4)</f>
        <v>906</v>
      </c>
      <c r="G4" s="5" t="str">
        <f t="shared" ref="G4:G33" si="3">IF(C4&gt;500,"Yes","No")</f>
        <v>No</v>
      </c>
      <c r="H4" s="7">
        <f t="shared" ref="H4:H33" si="4">IF(C4&gt;500,C4,0)</f>
        <v>0</v>
      </c>
      <c r="I4" s="7">
        <f t="shared" ref="I4:I33" si="5">IF(H4&gt;2000,2000,H4)</f>
        <v>0</v>
      </c>
      <c r="J4" s="7">
        <f t="shared" ref="J4:J33" si="6">SUM(F4+I4)</f>
        <v>906</v>
      </c>
      <c r="K4" s="9">
        <f>J4/C41</f>
        <v>1.7113390377967927E-2</v>
      </c>
      <c r="L4" s="15">
        <f t="shared" ref="L4:L33" si="7">IF(AND(D4="Yes",G4="Yes"),2,IF(AND(D4="No",G4="No"),0,1))</f>
        <v>1</v>
      </c>
    </row>
    <row r="5" spans="1:12" x14ac:dyDescent="0.2">
      <c r="A5" s="5">
        <v>3</v>
      </c>
      <c r="B5" s="5" t="s">
        <v>3</v>
      </c>
      <c r="C5" s="5">
        <v>1234</v>
      </c>
      <c r="D5" s="5" t="str">
        <f t="shared" si="0"/>
        <v>Yes</v>
      </c>
      <c r="E5" s="6">
        <f t="shared" si="1"/>
        <v>2468</v>
      </c>
      <c r="F5" s="6">
        <f t="shared" si="2"/>
        <v>2468</v>
      </c>
      <c r="G5" s="5" t="str">
        <f t="shared" si="3"/>
        <v>Yes</v>
      </c>
      <c r="H5" s="7">
        <f t="shared" si="4"/>
        <v>1234</v>
      </c>
      <c r="I5" s="7">
        <f t="shared" si="5"/>
        <v>1234</v>
      </c>
      <c r="J5" s="7">
        <f t="shared" si="6"/>
        <v>3702</v>
      </c>
      <c r="K5" s="10">
        <f>J5/C41</f>
        <v>6.9926899756332525E-2</v>
      </c>
      <c r="L5" s="15">
        <f t="shared" si="7"/>
        <v>2</v>
      </c>
    </row>
    <row r="6" spans="1:12" x14ac:dyDescent="0.2">
      <c r="A6" s="5">
        <v>4</v>
      </c>
      <c r="B6" s="5" t="s">
        <v>4</v>
      </c>
      <c r="C6" s="5">
        <v>889</v>
      </c>
      <c r="D6" s="5" t="str">
        <f t="shared" si="0"/>
        <v>Yes</v>
      </c>
      <c r="E6" s="6">
        <f t="shared" si="1"/>
        <v>1778</v>
      </c>
      <c r="F6" s="6">
        <f t="shared" si="2"/>
        <v>1778</v>
      </c>
      <c r="G6" s="5" t="str">
        <f t="shared" si="3"/>
        <v>Yes</v>
      </c>
      <c r="H6" s="7">
        <f t="shared" si="4"/>
        <v>889</v>
      </c>
      <c r="I6" s="7">
        <f t="shared" si="5"/>
        <v>889</v>
      </c>
      <c r="J6" s="7">
        <f t="shared" si="6"/>
        <v>2667</v>
      </c>
      <c r="K6" s="9">
        <f>J6/C41</f>
        <v>5.0376834589448631E-2</v>
      </c>
      <c r="L6" s="15">
        <f t="shared" si="7"/>
        <v>2</v>
      </c>
    </row>
    <row r="7" spans="1:12" x14ac:dyDescent="0.2">
      <c r="A7" s="5">
        <v>5</v>
      </c>
      <c r="B7" s="5" t="s">
        <v>5</v>
      </c>
      <c r="C7" s="5">
        <v>764</v>
      </c>
      <c r="D7" s="5" t="str">
        <f t="shared" si="0"/>
        <v>Yes</v>
      </c>
      <c r="E7" s="6">
        <f t="shared" si="1"/>
        <v>1528</v>
      </c>
      <c r="F7" s="6">
        <f t="shared" si="2"/>
        <v>1528</v>
      </c>
      <c r="G7" s="5" t="str">
        <f t="shared" si="3"/>
        <v>Yes</v>
      </c>
      <c r="H7" s="7">
        <f t="shared" si="4"/>
        <v>764</v>
      </c>
      <c r="I7" s="7">
        <f t="shared" si="5"/>
        <v>764</v>
      </c>
      <c r="J7" s="7">
        <f t="shared" si="6"/>
        <v>2292</v>
      </c>
      <c r="K7" s="9">
        <f>J7/C41</f>
        <v>4.3293477644925485E-2</v>
      </c>
      <c r="L7" s="15">
        <f t="shared" si="7"/>
        <v>2</v>
      </c>
    </row>
    <row r="8" spans="1:12" x14ac:dyDescent="0.2">
      <c r="A8" s="5">
        <v>6</v>
      </c>
      <c r="B8" s="5" t="s">
        <v>6</v>
      </c>
      <c r="C8" s="5">
        <v>123</v>
      </c>
      <c r="D8" s="5" t="str">
        <f t="shared" si="0"/>
        <v>No</v>
      </c>
      <c r="E8" s="6">
        <f t="shared" si="1"/>
        <v>0</v>
      </c>
      <c r="F8" s="6">
        <f t="shared" si="2"/>
        <v>0</v>
      </c>
      <c r="G8" s="5" t="str">
        <f t="shared" si="3"/>
        <v>No</v>
      </c>
      <c r="H8" s="7">
        <f t="shared" si="4"/>
        <v>0</v>
      </c>
      <c r="I8" s="7">
        <f t="shared" si="5"/>
        <v>0</v>
      </c>
      <c r="J8" s="7">
        <f t="shared" si="6"/>
        <v>0</v>
      </c>
      <c r="K8" s="9">
        <f>J8/C41</f>
        <v>0</v>
      </c>
      <c r="L8" s="15">
        <f t="shared" si="7"/>
        <v>0</v>
      </c>
    </row>
    <row r="9" spans="1:12" x14ac:dyDescent="0.2">
      <c r="A9" s="5">
        <v>7</v>
      </c>
      <c r="B9" s="5" t="s">
        <v>7</v>
      </c>
      <c r="C9" s="5">
        <v>904</v>
      </c>
      <c r="D9" s="5" t="str">
        <f t="shared" si="0"/>
        <v>Yes</v>
      </c>
      <c r="E9" s="6">
        <f t="shared" si="1"/>
        <v>1808</v>
      </c>
      <c r="F9" s="6">
        <f t="shared" si="2"/>
        <v>1808</v>
      </c>
      <c r="G9" s="5" t="str">
        <f t="shared" si="3"/>
        <v>Yes</v>
      </c>
      <c r="H9" s="7">
        <f t="shared" si="4"/>
        <v>904</v>
      </c>
      <c r="I9" s="7">
        <f t="shared" si="5"/>
        <v>904</v>
      </c>
      <c r="J9" s="7">
        <f t="shared" si="6"/>
        <v>2712</v>
      </c>
      <c r="K9" s="9">
        <f>J9/C41</f>
        <v>5.122683742279141E-2</v>
      </c>
      <c r="L9" s="15">
        <f t="shared" si="7"/>
        <v>2</v>
      </c>
    </row>
    <row r="10" spans="1:12" x14ac:dyDescent="0.2">
      <c r="A10" s="5">
        <v>8</v>
      </c>
      <c r="B10" s="5" t="s">
        <v>8</v>
      </c>
      <c r="C10" s="5">
        <v>1122</v>
      </c>
      <c r="D10" s="5" t="str">
        <f t="shared" si="0"/>
        <v>Yes</v>
      </c>
      <c r="E10" s="6">
        <f t="shared" si="1"/>
        <v>2244</v>
      </c>
      <c r="F10" s="6">
        <f t="shared" si="2"/>
        <v>2244</v>
      </c>
      <c r="G10" s="5" t="str">
        <f t="shared" si="3"/>
        <v>Yes</v>
      </c>
      <c r="H10" s="7">
        <f t="shared" si="4"/>
        <v>1122</v>
      </c>
      <c r="I10" s="7">
        <f t="shared" si="5"/>
        <v>1122</v>
      </c>
      <c r="J10" s="7">
        <f t="shared" si="6"/>
        <v>3366</v>
      </c>
      <c r="K10" s="9">
        <f>J10/C41</f>
        <v>6.3580211934039774E-2</v>
      </c>
      <c r="L10" s="15">
        <f t="shared" si="7"/>
        <v>2</v>
      </c>
    </row>
    <row r="11" spans="1:12" x14ac:dyDescent="0.2">
      <c r="A11" s="5">
        <v>9</v>
      </c>
      <c r="B11" s="5" t="s">
        <v>9</v>
      </c>
      <c r="C11" s="5">
        <v>2001</v>
      </c>
      <c r="D11" s="5" t="str">
        <f t="shared" si="0"/>
        <v>Yes</v>
      </c>
      <c r="E11" s="6">
        <f t="shared" si="1"/>
        <v>4002</v>
      </c>
      <c r="F11" s="6">
        <f t="shared" si="2"/>
        <v>4002</v>
      </c>
      <c r="G11" s="5" t="str">
        <f t="shared" si="3"/>
        <v>Yes</v>
      </c>
      <c r="H11" s="7">
        <f t="shared" si="4"/>
        <v>2001</v>
      </c>
      <c r="I11" s="7">
        <f t="shared" si="5"/>
        <v>2000</v>
      </c>
      <c r="J11" s="7">
        <f t="shared" si="6"/>
        <v>6002</v>
      </c>
      <c r="K11" s="9">
        <f>J11/C41</f>
        <v>0.11337148901607449</v>
      </c>
      <c r="L11" s="15">
        <f t="shared" si="7"/>
        <v>2</v>
      </c>
    </row>
    <row r="12" spans="1:12" x14ac:dyDescent="0.2">
      <c r="A12" s="5">
        <v>10</v>
      </c>
      <c r="B12" s="5" t="s">
        <v>10</v>
      </c>
      <c r="C12" s="5">
        <v>5</v>
      </c>
      <c r="D12" s="5" t="str">
        <f t="shared" si="0"/>
        <v>No</v>
      </c>
      <c r="E12" s="6">
        <f t="shared" si="1"/>
        <v>0</v>
      </c>
      <c r="F12" s="6">
        <f t="shared" si="2"/>
        <v>0</v>
      </c>
      <c r="G12" s="5" t="str">
        <f t="shared" si="3"/>
        <v>No</v>
      </c>
      <c r="H12" s="7">
        <f t="shared" si="4"/>
        <v>0</v>
      </c>
      <c r="I12" s="7">
        <f t="shared" si="5"/>
        <v>0</v>
      </c>
      <c r="J12" s="7">
        <f t="shared" si="6"/>
        <v>0</v>
      </c>
      <c r="K12" s="9">
        <f>J12/C41</f>
        <v>0</v>
      </c>
      <c r="L12" s="15">
        <f t="shared" si="7"/>
        <v>0</v>
      </c>
    </row>
    <row r="13" spans="1:12" x14ac:dyDescent="0.2">
      <c r="A13" s="5">
        <v>11</v>
      </c>
      <c r="B13" s="5" t="s">
        <v>11</v>
      </c>
      <c r="C13" s="5">
        <v>675</v>
      </c>
      <c r="D13" s="5" t="str">
        <f t="shared" si="0"/>
        <v>Yes</v>
      </c>
      <c r="E13" s="6">
        <f t="shared" si="1"/>
        <v>1350</v>
      </c>
      <c r="F13" s="6">
        <f t="shared" si="2"/>
        <v>1350</v>
      </c>
      <c r="G13" s="5" t="str">
        <f t="shared" si="3"/>
        <v>Yes</v>
      </c>
      <c r="H13" s="7">
        <f t="shared" si="4"/>
        <v>675</v>
      </c>
      <c r="I13" s="7">
        <f t="shared" si="5"/>
        <v>675</v>
      </c>
      <c r="J13" s="7">
        <f t="shared" si="6"/>
        <v>2025</v>
      </c>
      <c r="K13" s="9">
        <f>J13/C41</f>
        <v>3.8250127500425002E-2</v>
      </c>
      <c r="L13" s="15">
        <f t="shared" si="7"/>
        <v>2</v>
      </c>
    </row>
    <row r="14" spans="1:12" x14ac:dyDescent="0.2">
      <c r="A14" s="5">
        <v>12</v>
      </c>
      <c r="B14" s="5" t="s">
        <v>12</v>
      </c>
      <c r="C14" s="5">
        <v>222</v>
      </c>
      <c r="D14" s="5" t="str">
        <f t="shared" si="0"/>
        <v>No</v>
      </c>
      <c r="E14" s="6">
        <f t="shared" si="1"/>
        <v>0</v>
      </c>
      <c r="F14" s="6">
        <f t="shared" si="2"/>
        <v>0</v>
      </c>
      <c r="G14" s="5" t="str">
        <f t="shared" si="3"/>
        <v>No</v>
      </c>
      <c r="H14" s="7">
        <f t="shared" si="4"/>
        <v>0</v>
      </c>
      <c r="I14" s="7">
        <f t="shared" si="5"/>
        <v>0</v>
      </c>
      <c r="J14" s="7">
        <f t="shared" si="6"/>
        <v>0</v>
      </c>
      <c r="K14" s="9">
        <f>J14/C41</f>
        <v>0</v>
      </c>
      <c r="L14" s="15">
        <f t="shared" si="7"/>
        <v>0</v>
      </c>
    </row>
    <row r="15" spans="1:12" x14ac:dyDescent="0.2">
      <c r="A15" s="5">
        <v>13</v>
      </c>
      <c r="B15" s="5" t="s">
        <v>13</v>
      </c>
      <c r="C15" s="5">
        <v>176</v>
      </c>
      <c r="D15" s="5" t="str">
        <f t="shared" si="0"/>
        <v>No</v>
      </c>
      <c r="E15" s="6">
        <f t="shared" si="1"/>
        <v>0</v>
      </c>
      <c r="F15" s="6">
        <f t="shared" si="2"/>
        <v>0</v>
      </c>
      <c r="G15" s="5" t="str">
        <f t="shared" si="3"/>
        <v>No</v>
      </c>
      <c r="H15" s="7">
        <f t="shared" si="4"/>
        <v>0</v>
      </c>
      <c r="I15" s="7">
        <f t="shared" si="5"/>
        <v>0</v>
      </c>
      <c r="J15" s="7">
        <f t="shared" si="6"/>
        <v>0</v>
      </c>
      <c r="K15" s="9">
        <f>J15/C41</f>
        <v>0</v>
      </c>
      <c r="L15" s="15">
        <f t="shared" si="7"/>
        <v>0</v>
      </c>
    </row>
    <row r="16" spans="1:12" x14ac:dyDescent="0.2">
      <c r="A16" s="5">
        <v>14</v>
      </c>
      <c r="B16" s="5" t="s">
        <v>14</v>
      </c>
      <c r="C16" s="5">
        <v>999</v>
      </c>
      <c r="D16" s="5" t="str">
        <f t="shared" si="0"/>
        <v>Yes</v>
      </c>
      <c r="E16" s="6">
        <f t="shared" si="1"/>
        <v>1998</v>
      </c>
      <c r="F16" s="6">
        <f t="shared" si="2"/>
        <v>1998</v>
      </c>
      <c r="G16" s="5" t="str">
        <f t="shared" si="3"/>
        <v>Yes</v>
      </c>
      <c r="H16" s="7">
        <f t="shared" si="4"/>
        <v>999</v>
      </c>
      <c r="I16" s="7">
        <f t="shared" si="5"/>
        <v>999</v>
      </c>
      <c r="J16" s="7">
        <f t="shared" si="6"/>
        <v>2997</v>
      </c>
      <c r="K16" s="9">
        <f>J16/C41</f>
        <v>5.6610188700629005E-2</v>
      </c>
      <c r="L16" s="15">
        <f t="shared" si="7"/>
        <v>2</v>
      </c>
    </row>
    <row r="17" spans="1:12" x14ac:dyDescent="0.2">
      <c r="A17" s="5">
        <v>15</v>
      </c>
      <c r="B17" s="5" t="s">
        <v>15</v>
      </c>
      <c r="C17" s="5">
        <v>893</v>
      </c>
      <c r="D17" s="5" t="str">
        <f t="shared" si="0"/>
        <v>Yes</v>
      </c>
      <c r="E17" s="6">
        <f t="shared" si="1"/>
        <v>1786</v>
      </c>
      <c r="F17" s="6">
        <f t="shared" si="2"/>
        <v>1786</v>
      </c>
      <c r="G17" s="5" t="str">
        <f t="shared" si="3"/>
        <v>Yes</v>
      </c>
      <c r="H17" s="7">
        <f t="shared" si="4"/>
        <v>893</v>
      </c>
      <c r="I17" s="7">
        <f t="shared" si="5"/>
        <v>893</v>
      </c>
      <c r="J17" s="7">
        <f t="shared" si="6"/>
        <v>2679</v>
      </c>
      <c r="K17" s="9">
        <f>J17/C41</f>
        <v>5.0603502011673372E-2</v>
      </c>
      <c r="L17" s="15">
        <f t="shared" si="7"/>
        <v>2</v>
      </c>
    </row>
    <row r="18" spans="1:12" x14ac:dyDescent="0.2">
      <c r="A18" s="5">
        <v>16</v>
      </c>
      <c r="B18" s="5" t="s">
        <v>16</v>
      </c>
      <c r="C18" s="5">
        <v>74</v>
      </c>
      <c r="D18" s="5" t="str">
        <f t="shared" si="0"/>
        <v>No</v>
      </c>
      <c r="E18" s="6">
        <f t="shared" si="1"/>
        <v>0</v>
      </c>
      <c r="F18" s="6">
        <f t="shared" si="2"/>
        <v>0</v>
      </c>
      <c r="G18" s="5" t="str">
        <f t="shared" si="3"/>
        <v>No</v>
      </c>
      <c r="H18" s="7">
        <f t="shared" si="4"/>
        <v>0</v>
      </c>
      <c r="I18" s="7">
        <f t="shared" si="5"/>
        <v>0</v>
      </c>
      <c r="J18" s="7">
        <f t="shared" si="6"/>
        <v>0</v>
      </c>
      <c r="K18" s="9">
        <f>J18/C41</f>
        <v>0</v>
      </c>
      <c r="L18" s="15">
        <f t="shared" si="7"/>
        <v>0</v>
      </c>
    </row>
    <row r="19" spans="1:12" x14ac:dyDescent="0.2">
      <c r="A19" s="5">
        <v>17</v>
      </c>
      <c r="B19" s="5" t="s">
        <v>17</v>
      </c>
      <c r="C19" s="5">
        <v>645</v>
      </c>
      <c r="D19" s="5" t="str">
        <f t="shared" si="0"/>
        <v>Yes</v>
      </c>
      <c r="E19" s="6">
        <f t="shared" si="1"/>
        <v>1290</v>
      </c>
      <c r="F19" s="6">
        <f t="shared" si="2"/>
        <v>1290</v>
      </c>
      <c r="G19" s="5" t="str">
        <f t="shared" si="3"/>
        <v>Yes</v>
      </c>
      <c r="H19" s="7">
        <f t="shared" si="4"/>
        <v>645</v>
      </c>
      <c r="I19" s="7">
        <f t="shared" si="5"/>
        <v>645</v>
      </c>
      <c r="J19" s="7">
        <f t="shared" si="6"/>
        <v>1935</v>
      </c>
      <c r="K19" s="9">
        <f>J19/C41</f>
        <v>3.6550121833739443E-2</v>
      </c>
      <c r="L19" s="15">
        <f t="shared" si="7"/>
        <v>2</v>
      </c>
    </row>
    <row r="20" spans="1:12" x14ac:dyDescent="0.2">
      <c r="A20" s="5">
        <v>18</v>
      </c>
      <c r="B20" s="5" t="s">
        <v>18</v>
      </c>
      <c r="C20" s="5">
        <v>453</v>
      </c>
      <c r="D20" s="5" t="str">
        <f t="shared" si="0"/>
        <v>Yes</v>
      </c>
      <c r="E20" s="6">
        <f t="shared" si="1"/>
        <v>906</v>
      </c>
      <c r="F20" s="6">
        <f t="shared" si="2"/>
        <v>906</v>
      </c>
      <c r="G20" s="5" t="str">
        <f t="shared" si="3"/>
        <v>No</v>
      </c>
      <c r="H20" s="7">
        <f t="shared" si="4"/>
        <v>0</v>
      </c>
      <c r="I20" s="7">
        <f t="shared" si="5"/>
        <v>0</v>
      </c>
      <c r="J20" s="7">
        <f t="shared" si="6"/>
        <v>906</v>
      </c>
      <c r="K20" s="9">
        <f>J20/C41</f>
        <v>1.7113390377967927E-2</v>
      </c>
      <c r="L20" s="15">
        <f t="shared" si="7"/>
        <v>1</v>
      </c>
    </row>
    <row r="21" spans="1:12" x14ac:dyDescent="0.2">
      <c r="A21" s="5">
        <v>19</v>
      </c>
      <c r="B21" s="5" t="s">
        <v>19</v>
      </c>
      <c r="C21" s="5">
        <v>340</v>
      </c>
      <c r="D21" s="5" t="str">
        <f t="shared" si="0"/>
        <v>Yes</v>
      </c>
      <c r="E21" s="6">
        <f t="shared" si="1"/>
        <v>680</v>
      </c>
      <c r="F21" s="6">
        <f t="shared" si="2"/>
        <v>680</v>
      </c>
      <c r="G21" s="5" t="str">
        <f t="shared" si="3"/>
        <v>No</v>
      </c>
      <c r="H21" s="7">
        <f t="shared" si="4"/>
        <v>0</v>
      </c>
      <c r="I21" s="7">
        <f t="shared" si="5"/>
        <v>0</v>
      </c>
      <c r="J21" s="7">
        <f t="shared" si="6"/>
        <v>680</v>
      </c>
      <c r="K21" s="9">
        <f>J21/C41</f>
        <v>1.2844487259401976E-2</v>
      </c>
      <c r="L21" s="15">
        <f t="shared" si="7"/>
        <v>1</v>
      </c>
    </row>
    <row r="22" spans="1:12" x14ac:dyDescent="0.2">
      <c r="A22" s="5">
        <v>20</v>
      </c>
      <c r="B22" s="5" t="s">
        <v>20</v>
      </c>
      <c r="C22" s="5">
        <v>500</v>
      </c>
      <c r="D22" s="5" t="str">
        <f t="shared" si="0"/>
        <v>Yes</v>
      </c>
      <c r="E22" s="6">
        <f t="shared" si="1"/>
        <v>1000</v>
      </c>
      <c r="F22" s="6">
        <f t="shared" si="2"/>
        <v>1000</v>
      </c>
      <c r="G22" s="5" t="str">
        <f t="shared" si="3"/>
        <v>No</v>
      </c>
      <c r="H22" s="7">
        <f t="shared" si="4"/>
        <v>0</v>
      </c>
      <c r="I22" s="7">
        <f t="shared" si="5"/>
        <v>0</v>
      </c>
      <c r="J22" s="7">
        <f t="shared" si="6"/>
        <v>1000</v>
      </c>
      <c r="K22" s="9">
        <f>J22/C41</f>
        <v>1.8888951852061728E-2</v>
      </c>
      <c r="L22" s="15">
        <f t="shared" si="7"/>
        <v>1</v>
      </c>
    </row>
    <row r="23" spans="1:12" x14ac:dyDescent="0.2">
      <c r="A23" s="5">
        <v>21</v>
      </c>
      <c r="B23" s="5" t="s">
        <v>21</v>
      </c>
      <c r="C23" s="5">
        <v>2634</v>
      </c>
      <c r="D23" s="5" t="str">
        <f t="shared" si="0"/>
        <v>Yes</v>
      </c>
      <c r="E23" s="6">
        <f t="shared" si="1"/>
        <v>5268</v>
      </c>
      <c r="F23" s="6">
        <f t="shared" si="2"/>
        <v>5000</v>
      </c>
      <c r="G23" s="5" t="str">
        <f t="shared" si="3"/>
        <v>Yes</v>
      </c>
      <c r="H23" s="7">
        <f t="shared" si="4"/>
        <v>2634</v>
      </c>
      <c r="I23" s="7">
        <f t="shared" si="5"/>
        <v>2000</v>
      </c>
      <c r="J23" s="7">
        <f t="shared" si="6"/>
        <v>7000</v>
      </c>
      <c r="K23" s="9">
        <f>J23/C41</f>
        <v>0.13222266296443211</v>
      </c>
      <c r="L23" s="15">
        <f t="shared" si="7"/>
        <v>2</v>
      </c>
    </row>
    <row r="24" spans="1:12" x14ac:dyDescent="0.2">
      <c r="A24" s="5">
        <v>22</v>
      </c>
      <c r="B24" s="5" t="s">
        <v>22</v>
      </c>
      <c r="C24" s="5">
        <v>250</v>
      </c>
      <c r="D24" s="5" t="str">
        <f t="shared" si="0"/>
        <v>Yes</v>
      </c>
      <c r="E24" s="6">
        <f t="shared" si="1"/>
        <v>500</v>
      </c>
      <c r="F24" s="6">
        <f t="shared" si="2"/>
        <v>500</v>
      </c>
      <c r="G24" s="5" t="str">
        <f t="shared" si="3"/>
        <v>No</v>
      </c>
      <c r="H24" s="7">
        <f t="shared" si="4"/>
        <v>0</v>
      </c>
      <c r="I24" s="7">
        <f t="shared" si="5"/>
        <v>0</v>
      </c>
      <c r="J24" s="7">
        <f t="shared" si="6"/>
        <v>500</v>
      </c>
      <c r="K24" s="9">
        <f>J24/C41</f>
        <v>9.4444759260308639E-3</v>
      </c>
      <c r="L24" s="15">
        <f t="shared" si="7"/>
        <v>1</v>
      </c>
    </row>
    <row r="25" spans="1:12" x14ac:dyDescent="0.2">
      <c r="A25" s="5">
        <v>23</v>
      </c>
      <c r="B25" s="5" t="s">
        <v>23</v>
      </c>
      <c r="C25" s="5">
        <v>199</v>
      </c>
      <c r="D25" s="5" t="str">
        <f t="shared" si="0"/>
        <v>No</v>
      </c>
      <c r="E25" s="6">
        <f t="shared" si="1"/>
        <v>0</v>
      </c>
      <c r="F25" s="6">
        <f t="shared" si="2"/>
        <v>0</v>
      </c>
      <c r="G25" s="5" t="str">
        <f t="shared" si="3"/>
        <v>No</v>
      </c>
      <c r="H25" s="7">
        <f t="shared" si="4"/>
        <v>0</v>
      </c>
      <c r="I25" s="7">
        <f t="shared" si="5"/>
        <v>0</v>
      </c>
      <c r="J25" s="7">
        <f t="shared" si="6"/>
        <v>0</v>
      </c>
      <c r="K25" s="9">
        <f>J25/C41</f>
        <v>0</v>
      </c>
      <c r="L25" s="15">
        <f t="shared" si="7"/>
        <v>0</v>
      </c>
    </row>
    <row r="26" spans="1:12" x14ac:dyDescent="0.2">
      <c r="A26" s="5">
        <v>24</v>
      </c>
      <c r="B26" s="5" t="s">
        <v>24</v>
      </c>
      <c r="C26" s="5">
        <v>435</v>
      </c>
      <c r="D26" s="5" t="str">
        <f t="shared" si="0"/>
        <v>Yes</v>
      </c>
      <c r="E26" s="6">
        <f t="shared" si="1"/>
        <v>870</v>
      </c>
      <c r="F26" s="6">
        <f t="shared" si="2"/>
        <v>870</v>
      </c>
      <c r="G26" s="5" t="str">
        <f t="shared" si="3"/>
        <v>No</v>
      </c>
      <c r="H26" s="7">
        <f t="shared" si="4"/>
        <v>0</v>
      </c>
      <c r="I26" s="7">
        <f t="shared" si="5"/>
        <v>0</v>
      </c>
      <c r="J26" s="7">
        <f t="shared" si="6"/>
        <v>870</v>
      </c>
      <c r="K26" s="9">
        <f>J26/C41</f>
        <v>1.6433388111293704E-2</v>
      </c>
      <c r="L26" s="15">
        <f t="shared" si="7"/>
        <v>1</v>
      </c>
    </row>
    <row r="27" spans="1:12" x14ac:dyDescent="0.2">
      <c r="A27" s="5">
        <v>25</v>
      </c>
      <c r="B27" s="5" t="s">
        <v>25</v>
      </c>
      <c r="C27" s="5">
        <v>498</v>
      </c>
      <c r="D27" s="5" t="str">
        <f t="shared" si="0"/>
        <v>Yes</v>
      </c>
      <c r="E27" s="6">
        <f t="shared" si="1"/>
        <v>996</v>
      </c>
      <c r="F27" s="6">
        <f t="shared" si="2"/>
        <v>996</v>
      </c>
      <c r="G27" s="5" t="str">
        <f t="shared" si="3"/>
        <v>No</v>
      </c>
      <c r="H27" s="7">
        <f t="shared" si="4"/>
        <v>0</v>
      </c>
      <c r="I27" s="7">
        <f t="shared" si="5"/>
        <v>0</v>
      </c>
      <c r="J27" s="7">
        <f t="shared" si="6"/>
        <v>996</v>
      </c>
      <c r="K27" s="9">
        <f>J27/C41</f>
        <v>1.8813396044653482E-2</v>
      </c>
      <c r="L27" s="15">
        <f t="shared" si="7"/>
        <v>1</v>
      </c>
    </row>
    <row r="28" spans="1:12" x14ac:dyDescent="0.2">
      <c r="A28" s="5">
        <v>26</v>
      </c>
      <c r="B28" s="5" t="s">
        <v>26</v>
      </c>
      <c r="C28" s="5">
        <v>345</v>
      </c>
      <c r="D28" s="5" t="str">
        <f t="shared" si="0"/>
        <v>Yes</v>
      </c>
      <c r="E28" s="6">
        <f t="shared" si="1"/>
        <v>690</v>
      </c>
      <c r="F28" s="6">
        <f t="shared" si="2"/>
        <v>690</v>
      </c>
      <c r="G28" s="5" t="str">
        <f t="shared" si="3"/>
        <v>No</v>
      </c>
      <c r="H28" s="7">
        <f t="shared" si="4"/>
        <v>0</v>
      </c>
      <c r="I28" s="7">
        <f t="shared" si="5"/>
        <v>0</v>
      </c>
      <c r="J28" s="7">
        <f t="shared" si="6"/>
        <v>690</v>
      </c>
      <c r="K28" s="9">
        <f>J28/C41</f>
        <v>1.3033376777922594E-2</v>
      </c>
      <c r="L28" s="15">
        <f t="shared" si="7"/>
        <v>1</v>
      </c>
    </row>
    <row r="29" spans="1:12" x14ac:dyDescent="0.2">
      <c r="A29" s="5">
        <v>27</v>
      </c>
      <c r="B29" s="5" t="s">
        <v>27</v>
      </c>
      <c r="C29" s="5">
        <v>569</v>
      </c>
      <c r="D29" s="5" t="str">
        <f t="shared" si="0"/>
        <v>Yes</v>
      </c>
      <c r="E29" s="6">
        <f t="shared" si="1"/>
        <v>1138</v>
      </c>
      <c r="F29" s="6">
        <f t="shared" si="2"/>
        <v>1138</v>
      </c>
      <c r="G29" s="5" t="str">
        <f t="shared" si="3"/>
        <v>Yes</v>
      </c>
      <c r="H29" s="7">
        <f t="shared" si="4"/>
        <v>569</v>
      </c>
      <c r="I29" s="7">
        <f t="shared" si="5"/>
        <v>569</v>
      </c>
      <c r="J29" s="7">
        <f t="shared" si="6"/>
        <v>1707</v>
      </c>
      <c r="K29" s="9">
        <f>J29/C41</f>
        <v>3.2243440811469369E-2</v>
      </c>
      <c r="L29" s="15">
        <f t="shared" si="7"/>
        <v>2</v>
      </c>
    </row>
    <row r="30" spans="1:12" x14ac:dyDescent="0.2">
      <c r="A30" s="5">
        <v>28</v>
      </c>
      <c r="B30" s="5" t="s">
        <v>28</v>
      </c>
      <c r="C30" s="5">
        <v>560</v>
      </c>
      <c r="D30" s="5" t="str">
        <f t="shared" si="0"/>
        <v>Yes</v>
      </c>
      <c r="E30" s="6">
        <f t="shared" si="1"/>
        <v>1120</v>
      </c>
      <c r="F30" s="6">
        <f t="shared" si="2"/>
        <v>1120</v>
      </c>
      <c r="G30" s="5" t="str">
        <f t="shared" si="3"/>
        <v>Yes</v>
      </c>
      <c r="H30" s="7">
        <f t="shared" si="4"/>
        <v>560</v>
      </c>
      <c r="I30" s="7">
        <f t="shared" si="5"/>
        <v>560</v>
      </c>
      <c r="J30" s="7">
        <f t="shared" si="6"/>
        <v>1680</v>
      </c>
      <c r="K30" s="9">
        <f>J30/C41</f>
        <v>3.1733439111463702E-2</v>
      </c>
      <c r="L30" s="15">
        <f t="shared" si="7"/>
        <v>2</v>
      </c>
    </row>
    <row r="31" spans="1:12" x14ac:dyDescent="0.2">
      <c r="A31" s="5">
        <v>29</v>
      </c>
      <c r="B31" s="5" t="s">
        <v>29</v>
      </c>
      <c r="C31" s="5">
        <v>789</v>
      </c>
      <c r="D31" s="5" t="str">
        <f t="shared" si="0"/>
        <v>Yes</v>
      </c>
      <c r="E31" s="6">
        <f t="shared" si="1"/>
        <v>1578</v>
      </c>
      <c r="F31" s="6">
        <f t="shared" si="2"/>
        <v>1578</v>
      </c>
      <c r="G31" s="5" t="str">
        <f t="shared" si="3"/>
        <v>Yes</v>
      </c>
      <c r="H31" s="7">
        <f t="shared" si="4"/>
        <v>789</v>
      </c>
      <c r="I31" s="7">
        <f t="shared" si="5"/>
        <v>789</v>
      </c>
      <c r="J31" s="7">
        <f t="shared" si="6"/>
        <v>2367</v>
      </c>
      <c r="K31" s="9">
        <f>J31/C41</f>
        <v>4.471014903383011E-2</v>
      </c>
      <c r="L31" s="15">
        <f t="shared" si="7"/>
        <v>2</v>
      </c>
    </row>
    <row r="32" spans="1:12" x14ac:dyDescent="0.2">
      <c r="A32" s="5">
        <v>30</v>
      </c>
      <c r="B32" s="5" t="s">
        <v>30</v>
      </c>
      <c r="C32" s="5">
        <v>854</v>
      </c>
      <c r="D32" s="5" t="str">
        <f t="shared" si="0"/>
        <v>Yes</v>
      </c>
      <c r="E32" s="6">
        <f t="shared" si="1"/>
        <v>1708</v>
      </c>
      <c r="F32" s="6">
        <f t="shared" si="2"/>
        <v>1708</v>
      </c>
      <c r="G32" s="5" t="str">
        <f t="shared" si="3"/>
        <v>Yes</v>
      </c>
      <c r="H32" s="7">
        <f t="shared" si="4"/>
        <v>854</v>
      </c>
      <c r="I32" s="7">
        <f t="shared" si="5"/>
        <v>854</v>
      </c>
      <c r="J32" s="7">
        <f t="shared" si="6"/>
        <v>2562</v>
      </c>
      <c r="K32" s="9">
        <f>J32/C41</f>
        <v>4.8393494644982153E-2</v>
      </c>
      <c r="L32" s="15">
        <f t="shared" si="7"/>
        <v>2</v>
      </c>
    </row>
    <row r="33" spans="1:12" x14ac:dyDescent="0.2">
      <c r="A33" s="5">
        <v>31</v>
      </c>
      <c r="B33" s="5" t="s">
        <v>31</v>
      </c>
      <c r="C33" s="5">
        <v>143</v>
      </c>
      <c r="D33" s="5" t="str">
        <f t="shared" si="0"/>
        <v>No</v>
      </c>
      <c r="E33" s="6">
        <f t="shared" si="1"/>
        <v>0</v>
      </c>
      <c r="F33" s="6">
        <f t="shared" si="2"/>
        <v>0</v>
      </c>
      <c r="G33" s="5" t="str">
        <f t="shared" si="3"/>
        <v>No</v>
      </c>
      <c r="H33" s="7">
        <f t="shared" si="4"/>
        <v>0</v>
      </c>
      <c r="I33" s="7">
        <f t="shared" si="5"/>
        <v>0</v>
      </c>
      <c r="J33" s="7">
        <f t="shared" si="6"/>
        <v>0</v>
      </c>
      <c r="K33" s="9">
        <f>J33/C41</f>
        <v>0</v>
      </c>
      <c r="L33" s="15">
        <f t="shared" si="7"/>
        <v>0</v>
      </c>
    </row>
    <row r="34" spans="1:12" x14ac:dyDescent="0.2">
      <c r="A34" s="1" t="s">
        <v>34</v>
      </c>
      <c r="B34" s="1"/>
      <c r="C34" s="1">
        <f>SUM(C3:C33)</f>
        <v>20098</v>
      </c>
      <c r="D34" s="1">
        <f>COUNTIF(D3:D33,"Yes")</f>
        <v>24</v>
      </c>
      <c r="E34" s="2">
        <f>SUM(E3:E33)</f>
        <v>38312</v>
      </c>
      <c r="F34" s="2">
        <f>SUM(F3:F33)</f>
        <v>38044</v>
      </c>
      <c r="G34" s="1">
        <f>COUNTIF(G3:G33,"Yes")</f>
        <v>15</v>
      </c>
      <c r="H34" s="2">
        <f>SUM(H3:H33)</f>
        <v>15532</v>
      </c>
      <c r="I34" s="2">
        <f>SUM(I3:I33)</f>
        <v>14897</v>
      </c>
      <c r="J34" s="2"/>
      <c r="K34" s="3">
        <f>SUM(K3:K33)</f>
        <v>0.99999999999999978</v>
      </c>
      <c r="L34" s="16">
        <f>SUM(L3:L33)</f>
        <v>39</v>
      </c>
    </row>
    <row r="38" spans="1:12" x14ac:dyDescent="0.2">
      <c r="A38" s="14" t="s">
        <v>41</v>
      </c>
      <c r="B38" s="14" t="s">
        <v>45</v>
      </c>
      <c r="C38" s="14" t="s">
        <v>46</v>
      </c>
      <c r="D38" s="14" t="s">
        <v>47</v>
      </c>
    </row>
    <row r="39" spans="1:12" ht="32" x14ac:dyDescent="0.2">
      <c r="A39" s="5" t="s">
        <v>43</v>
      </c>
      <c r="B39" s="5">
        <f>D34</f>
        <v>24</v>
      </c>
      <c r="C39" s="11">
        <f>F34</f>
        <v>38044</v>
      </c>
      <c r="D39" s="10">
        <f>C39/C41</f>
        <v>0.71861128425983645</v>
      </c>
    </row>
    <row r="40" spans="1:12" ht="32" x14ac:dyDescent="0.2">
      <c r="A40" s="5" t="s">
        <v>42</v>
      </c>
      <c r="B40" s="5">
        <f>G34</f>
        <v>15</v>
      </c>
      <c r="C40" s="11">
        <f>I34</f>
        <v>14897</v>
      </c>
      <c r="D40" s="10">
        <f>C40/C41</f>
        <v>0.28138871574016355</v>
      </c>
    </row>
    <row r="41" spans="1:12" x14ac:dyDescent="0.2">
      <c r="A41" s="1" t="s">
        <v>38</v>
      </c>
      <c r="B41" s="1">
        <f>SUM(B39:B40)</f>
        <v>39</v>
      </c>
      <c r="C41" s="12">
        <f>SUM(C39:C40)</f>
        <v>52941</v>
      </c>
      <c r="D41" s="13">
        <f>SUM(D39:D40)</f>
        <v>1</v>
      </c>
    </row>
  </sheetData>
  <mergeCells count="1">
    <mergeCell ref="A1:K1"/>
  </mergeCells>
  <conditionalFormatting sqref="H3:H33">
    <cfRule type="cellIs" dxfId="33" priority="3" operator="greaterThan">
      <formula>2000</formula>
    </cfRule>
  </conditionalFormatting>
  <conditionalFormatting sqref="E3:E33">
    <cfRule type="cellIs" dxfId="32" priority="4" operator="greaterThan">
      <formula>5000</formula>
    </cfRule>
  </conditionalFormatting>
  <conditionalFormatting sqref="G3:G33">
    <cfRule type="cellIs" dxfId="31" priority="2" operator="equal">
      <formula>"Yes"</formula>
    </cfRule>
  </conditionalFormatting>
  <conditionalFormatting sqref="D3:D33">
    <cfRule type="cellIs" dxfId="30" priority="1" operator="equal">
      <formula>"Yes"</formula>
    </cfRule>
  </conditionalFormatting>
  <pageMargins left="0.7" right="0.7" top="0.75" bottom="0.75" header="0.3" footer="0.3"/>
  <pageSetup orientation="portrait" horizontalDpi="0" verticalDpi="0"/>
  <ignoredErrors>
    <ignoredError sqref="L2:L34" calculatedColumn="1"/>
  </ignoredErrors>
  <drawing r:id="rId1"/>
  <legacy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Employee Award Ceremony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2017-06-13T16:33:35Z</dcterms:created>
  <dcterms:modified xsi:type="dcterms:W3CDTF">2017-10-02T14:49:51Z</dcterms:modified>
</cp:coreProperties>
</file>