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hi\Google Drive\Materias\Teoría de circuitos\TPs\TC_TP2\Ej4\Mediciones\"/>
    </mc:Choice>
  </mc:AlternateContent>
  <bookViews>
    <workbookView xWindow="0" yWindow="0" windowWidth="20490" windowHeight="6930"/>
  </bookViews>
  <sheets>
    <sheet name="H(f)" sheetId="1" r:id="rId1"/>
    <sheet name="Z(f)" sheetId="3" r:id="rId2"/>
    <sheet name="H(f) int comp" sheetId="2" r:id="rId3"/>
    <sheet name="Z(f) comp" sheetId="4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3" l="1"/>
  <c r="E27" i="3"/>
  <c r="E28" i="3"/>
  <c r="E29" i="3"/>
  <c r="E30" i="3"/>
  <c r="E31" i="3"/>
  <c r="E32" i="3"/>
  <c r="E33" i="3"/>
  <c r="E34" i="3"/>
  <c r="E35" i="3"/>
  <c r="E36" i="3"/>
  <c r="E37" i="3"/>
  <c r="E38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25" i="3"/>
  <c r="E25" i="3"/>
  <c r="E24" i="3"/>
  <c r="B14" i="4" l="1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13" i="4"/>
  <c r="G4" i="3" l="1"/>
  <c r="G5" i="3"/>
  <c r="G6" i="3"/>
  <c r="G7" i="3"/>
  <c r="G8" i="3"/>
  <c r="G9" i="3"/>
  <c r="G11" i="3"/>
  <c r="G12" i="3"/>
  <c r="G13" i="3"/>
  <c r="G14" i="3"/>
  <c r="G15" i="3"/>
  <c r="G3" i="3"/>
  <c r="F2" i="4" l="1"/>
  <c r="F3" i="4"/>
  <c r="F5" i="4"/>
  <c r="F6" i="4"/>
  <c r="F7" i="4"/>
  <c r="F8" i="4"/>
  <c r="F9" i="4"/>
  <c r="F10" i="4"/>
  <c r="F4" i="4"/>
  <c r="E4" i="4"/>
  <c r="E5" i="4"/>
  <c r="E6" i="4"/>
  <c r="E7" i="4"/>
  <c r="E8" i="4"/>
  <c r="E9" i="4"/>
  <c r="E10" i="4"/>
  <c r="E2" i="4"/>
  <c r="E3" i="4"/>
  <c r="F6" i="3"/>
  <c r="F7" i="3"/>
  <c r="F8" i="3"/>
  <c r="F9" i="3"/>
  <c r="F11" i="3"/>
  <c r="F12" i="3"/>
  <c r="F13" i="3"/>
  <c r="F14" i="3"/>
  <c r="F15" i="3"/>
  <c r="F16" i="3"/>
  <c r="F17" i="3"/>
  <c r="E5" i="3"/>
  <c r="F5" i="3"/>
  <c r="E6" i="3"/>
  <c r="E7" i="3"/>
  <c r="E8" i="3"/>
  <c r="E9" i="3"/>
  <c r="E11" i="3"/>
  <c r="E12" i="3"/>
  <c r="E13" i="3"/>
  <c r="E14" i="3"/>
  <c r="E15" i="3"/>
  <c r="E16" i="3"/>
  <c r="E17" i="3"/>
  <c r="E16" i="1" l="1"/>
  <c r="E15" i="1"/>
  <c r="E14" i="1"/>
  <c r="E3" i="2"/>
  <c r="E4" i="2"/>
  <c r="E5" i="2"/>
  <c r="E6" i="2"/>
  <c r="E7" i="2"/>
  <c r="E8" i="2"/>
  <c r="E9" i="2"/>
  <c r="E10" i="2"/>
  <c r="E11" i="2"/>
  <c r="E12" i="2"/>
  <c r="E13" i="2"/>
  <c r="E2" i="2"/>
  <c r="E7" i="1"/>
  <c r="E3" i="1"/>
  <c r="E4" i="1"/>
  <c r="E5" i="1"/>
  <c r="E6" i="1"/>
  <c r="E8" i="1"/>
  <c r="E9" i="1"/>
  <c r="E10" i="1"/>
  <c r="E11" i="1"/>
  <c r="E12" i="1"/>
  <c r="E13" i="1"/>
  <c r="E2" i="1"/>
</calcChain>
</file>

<file path=xl/sharedStrings.xml><?xml version="1.0" encoding="utf-8"?>
<sst xmlns="http://schemas.openxmlformats.org/spreadsheetml/2006/main" count="28" uniqueCount="15">
  <si>
    <t>f(kHz)</t>
  </si>
  <si>
    <t>Vin</t>
  </si>
  <si>
    <t>Vout</t>
  </si>
  <si>
    <t>fase</t>
  </si>
  <si>
    <t>mod H</t>
  </si>
  <si>
    <t>satura con 100mV pkpk que es lo minimo que me permite la fuente</t>
  </si>
  <si>
    <t>Vin'</t>
  </si>
  <si>
    <t>Vr=Vin-Vin'</t>
  </si>
  <si>
    <t xml:space="preserve"> fase Z</t>
  </si>
  <si>
    <t>modH</t>
  </si>
  <si>
    <t>r</t>
  </si>
  <si>
    <t>entrada al circuito</t>
  </si>
  <si>
    <t>entrada a la resistencia</t>
  </si>
  <si>
    <t>m=1-2</t>
  </si>
  <si>
    <t>tension en la resistencia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</si>
</sst>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'H(f)'!$A$2:$A$31</c:f>
              <c:numCache>
                <c:formatCode>General</c:formatCode>
                <c:ptCount val="30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20</c:v>
                </c:pt>
                <c:pt idx="6">
                  <c:v>10</c:v>
                </c:pt>
                <c:pt idx="7">
                  <c:v>2</c:v>
                </c:pt>
                <c:pt idx="8">
                  <c:v>5</c:v>
                </c:pt>
                <c:pt idx="9">
                  <c:v>100</c:v>
                </c:pt>
                <c:pt idx="10">
                  <c:v>200</c:v>
                </c:pt>
                <c:pt idx="11">
                  <c:v>500</c:v>
                </c:pt>
                <c:pt idx="12">
                  <c:v>0.02</c:v>
                </c:pt>
                <c:pt idx="13">
                  <c:v>0.01</c:v>
                </c:pt>
                <c:pt idx="14">
                  <c:v>6.0000000000000001E-3</c:v>
                </c:pt>
                <c:pt idx="15">
                  <c:v>5.0000000000000001E-3</c:v>
                </c:pt>
              </c:numCache>
            </c:numRef>
          </c:xVal>
          <c:yVal>
            <c:numRef>
              <c:f>'H(f)'!$E$2:$E$31</c:f>
              <c:numCache>
                <c:formatCode>General</c:formatCode>
                <c:ptCount val="30"/>
                <c:pt idx="0">
                  <c:v>30.387243431150004</c:v>
                </c:pt>
                <c:pt idx="1">
                  <c:v>24.377229612584866</c:v>
                </c:pt>
                <c:pt idx="2">
                  <c:v>18.363573155723333</c:v>
                </c:pt>
                <c:pt idx="3">
                  <c:v>10.45757490560675</c:v>
                </c:pt>
                <c:pt idx="4">
                  <c:v>4.2591007291274767</c:v>
                </c:pt>
                <c:pt idx="5">
                  <c:v>-21.574340163640748</c:v>
                </c:pt>
                <c:pt idx="6">
                  <c:v>-15.571586752711164</c:v>
                </c:pt>
                <c:pt idx="7">
                  <c:v>-1.67284247345974</c:v>
                </c:pt>
                <c:pt idx="8">
                  <c:v>-9.6493440048712369</c:v>
                </c:pt>
                <c:pt idx="9">
                  <c:v>-35.380157418875477</c:v>
                </c:pt>
                <c:pt idx="10">
                  <c:v>-40.97150199119141</c:v>
                </c:pt>
                <c:pt idx="11">
                  <c:v>-47.359535705891886</c:v>
                </c:pt>
                <c:pt idx="12">
                  <c:v>38.372617356083992</c:v>
                </c:pt>
                <c:pt idx="13">
                  <c:v>44.296876960953959</c:v>
                </c:pt>
                <c:pt idx="14">
                  <c:v>48.691378080683975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91-4A5D-8D12-8305B5D4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986456"/>
        <c:axId val="324822464"/>
      </c:scatterChart>
      <c:valAx>
        <c:axId val="3759864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822464"/>
        <c:crosses val="autoZero"/>
        <c:crossBetween val="midCat"/>
      </c:valAx>
      <c:valAx>
        <c:axId val="32482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98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magnitud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'H(f) int comp'!$A$2:$A$20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50</c:v>
                </c:pt>
                <c:pt idx="10">
                  <c:v>100</c:v>
                </c:pt>
                <c:pt idx="11">
                  <c:v>500</c:v>
                </c:pt>
              </c:numCache>
            </c:numRef>
          </c:xVal>
          <c:yVal>
            <c:numRef>
              <c:f>'H(f) int comp'!$E$2:$E$20</c:f>
              <c:numCache>
                <c:formatCode>General</c:formatCode>
                <c:ptCount val="19"/>
                <c:pt idx="0">
                  <c:v>5.2446379728916783</c:v>
                </c:pt>
                <c:pt idx="1">
                  <c:v>5.169678373783066</c:v>
                </c:pt>
                <c:pt idx="2">
                  <c:v>5.0767363911630348</c:v>
                </c:pt>
                <c:pt idx="3">
                  <c:v>4.1490573831045721</c:v>
                </c:pt>
                <c:pt idx="4">
                  <c:v>1.7116747531351084</c:v>
                </c:pt>
                <c:pt idx="5">
                  <c:v>-2.3905201966732323</c:v>
                </c:pt>
                <c:pt idx="6">
                  <c:v>-9.5424250943932485</c:v>
                </c:pt>
                <c:pt idx="7">
                  <c:v>-15.5978382391989</c:v>
                </c:pt>
                <c:pt idx="8">
                  <c:v>-21.317139320351053</c:v>
                </c:pt>
                <c:pt idx="9">
                  <c:v>-28.854572643348128</c:v>
                </c:pt>
                <c:pt idx="10">
                  <c:v>-34.110675476768144</c:v>
                </c:pt>
                <c:pt idx="11">
                  <c:v>-39.097823887446566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A0-40B6-BC3C-8E4624C40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45432"/>
        <c:axId val="375538216"/>
      </c:scatterChart>
      <c:valAx>
        <c:axId val="375545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38216"/>
        <c:crosses val="autoZero"/>
        <c:crossBetween val="midCat"/>
      </c:valAx>
      <c:valAx>
        <c:axId val="37553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545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'H(f) int comp'!$A$2:$A$20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20</c:v>
                </c:pt>
                <c:pt idx="9">
                  <c:v>50</c:v>
                </c:pt>
                <c:pt idx="10">
                  <c:v>100</c:v>
                </c:pt>
                <c:pt idx="11">
                  <c:v>500</c:v>
                </c:pt>
              </c:numCache>
            </c:numRef>
          </c:xVal>
          <c:yVal>
            <c:numRef>
              <c:f>'H(f) int comp'!$D$2:$D$20</c:f>
              <c:numCache>
                <c:formatCode>General</c:formatCode>
                <c:ptCount val="19"/>
                <c:pt idx="0">
                  <c:v>176</c:v>
                </c:pt>
                <c:pt idx="1">
                  <c:v>174</c:v>
                </c:pt>
                <c:pt idx="2">
                  <c:v>167</c:v>
                </c:pt>
                <c:pt idx="3">
                  <c:v>151</c:v>
                </c:pt>
                <c:pt idx="4">
                  <c:v>132</c:v>
                </c:pt>
                <c:pt idx="5">
                  <c:v>113</c:v>
                </c:pt>
                <c:pt idx="6">
                  <c:v>102</c:v>
                </c:pt>
                <c:pt idx="7">
                  <c:v>96</c:v>
                </c:pt>
                <c:pt idx="8">
                  <c:v>93</c:v>
                </c:pt>
                <c:pt idx="9">
                  <c:v>90</c:v>
                </c:pt>
                <c:pt idx="10">
                  <c:v>88</c:v>
                </c:pt>
                <c:pt idx="11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C0-49FC-BBA0-D673A398E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184928"/>
        <c:axId val="375191160"/>
      </c:scatterChart>
      <c:valAx>
        <c:axId val="37518492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91160"/>
        <c:crosses val="autoZero"/>
        <c:crossBetween val="midCat"/>
      </c:valAx>
      <c:valAx>
        <c:axId val="375191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18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magnitud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'Z(f) comp'!$A$2:$A$14</c:f>
              <c:numCache>
                <c:formatCode>General</c:formatCode>
                <c:ptCount val="13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'Z(f) comp'!$E$2:$E$14</c:f>
              <c:numCache>
                <c:formatCode>General</c:formatCode>
                <c:ptCount val="13"/>
                <c:pt idx="0">
                  <c:v>83.253385543675776</c:v>
                </c:pt>
                <c:pt idx="1">
                  <c:v>83.346804726953394</c:v>
                </c:pt>
                <c:pt idx="2">
                  <c:v>83.943104050462054</c:v>
                </c:pt>
                <c:pt idx="3">
                  <c:v>83.983131262487504</c:v>
                </c:pt>
                <c:pt idx="4">
                  <c:v>83.800304787310807</c:v>
                </c:pt>
                <c:pt idx="5">
                  <c:v>81.276520508331075</c:v>
                </c:pt>
                <c:pt idx="6">
                  <c:v>77.380936697825462</c:v>
                </c:pt>
                <c:pt idx="7">
                  <c:v>72.15358813664227</c:v>
                </c:pt>
                <c:pt idx="8">
                  <c:v>64.614560619041711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4-4EC5-B711-109D92D97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271856"/>
        <c:axId val="499452592"/>
      </c:scatterChart>
      <c:valAx>
        <c:axId val="50427185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52592"/>
        <c:crosses val="autoZero"/>
        <c:crossBetween val="midCat"/>
      </c:valAx>
      <c:valAx>
        <c:axId val="49945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27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'Z(f) comp'!$A$2:$A$14</c:f>
              <c:numCache>
                <c:formatCode>General</c:formatCode>
                <c:ptCount val="13"/>
                <c:pt idx="0">
                  <c:v>0.1</c:v>
                </c:pt>
                <c:pt idx="1">
                  <c:v>1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  <c:pt idx="5">
                  <c:v>500</c:v>
                </c:pt>
                <c:pt idx="6">
                  <c:v>1000</c:v>
                </c:pt>
                <c:pt idx="7">
                  <c:v>2000</c:v>
                </c:pt>
                <c:pt idx="8">
                  <c:v>5000</c:v>
                </c:pt>
              </c:numCache>
            </c:numRef>
          </c:xVal>
          <c:yVal>
            <c:numRef>
              <c:f>'Z(f) comp'!$D$2:$D$14</c:f>
              <c:numCache>
                <c:formatCode>General</c:formatCode>
                <c:ptCount val="13"/>
                <c:pt idx="0">
                  <c:v>0</c:v>
                </c:pt>
                <c:pt idx="1">
                  <c:v>-3</c:v>
                </c:pt>
                <c:pt idx="2">
                  <c:v>1</c:v>
                </c:pt>
                <c:pt idx="3">
                  <c:v>4</c:v>
                </c:pt>
                <c:pt idx="4">
                  <c:v>12</c:v>
                </c:pt>
                <c:pt idx="5">
                  <c:v>44</c:v>
                </c:pt>
                <c:pt idx="6">
                  <c:v>60</c:v>
                </c:pt>
                <c:pt idx="7">
                  <c:v>73</c:v>
                </c:pt>
                <c:pt idx="8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D7-4DBD-8D97-0C739B7ACD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990104"/>
        <c:axId val="490994040"/>
      </c:scatterChart>
      <c:valAx>
        <c:axId val="4909901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94040"/>
        <c:crosses val="autoZero"/>
        <c:crossBetween val="midCat"/>
      </c:valAx>
      <c:valAx>
        <c:axId val="4909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990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123825</xdr:rowOff>
    </xdr:from>
    <xdr:to>
      <xdr:col>14</xdr:col>
      <xdr:colOff>152400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139BB-372B-4F1D-AAF1-3D289F05F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509587</xdr:colOff>
      <xdr:row>0</xdr:row>
      <xdr:rowOff>85725</xdr:rowOff>
    </xdr:from>
    <xdr:to>
      <xdr:col>13</xdr:col>
      <xdr:colOff>66675</xdr:colOff>
      <xdr:row>11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1F6188-0F0B-4EEF-A3E4-51CA0E3F0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133349</xdr:rowOff>
    </xdr:from>
    <xdr:to>
      <xdr:col>13</xdr:col>
      <xdr:colOff>23812</xdr:colOff>
      <xdr:row>23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7768E-0D3B-44A6-8106-22E17ACA8E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538162</xdr:colOff>
      <xdr:row>0</xdr:row>
      <xdr:rowOff>0</xdr:rowOff>
    </xdr:from>
    <xdr:to>
      <xdr:col>16</xdr:col>
      <xdr:colOff>38100</xdr:colOff>
      <xdr:row>13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CBE765-6E8D-43D9-B704-4CD99373E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138112</xdr:colOff>
      <xdr:row>10</xdr:row>
      <xdr:rowOff>57150</xdr:rowOff>
    </xdr:from>
    <xdr:to>
      <xdr:col>14</xdr:col>
      <xdr:colOff>442912</xdr:colOff>
      <xdr:row>24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AD6435-4EFD-425C-B103-09B5BD0FD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D12" sqref="D1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0.05</v>
      </c>
      <c r="B2" s="1">
        <v>0.496</v>
      </c>
      <c r="C2">
        <v>16.399999999999999</v>
      </c>
      <c r="D2">
        <v>92</v>
      </c>
      <c r="E2">
        <f>20*LOG(C2/B2)</f>
        <v>30.387243431150004</v>
      </c>
    </row>
    <row r="3" spans="1:5" x14ac:dyDescent="0.25">
      <c r="A3">
        <v>0.1</v>
      </c>
      <c r="B3" s="1">
        <v>0.496</v>
      </c>
      <c r="C3">
        <v>8.2100000000000009</v>
      </c>
      <c r="D3">
        <v>91</v>
      </c>
      <c r="E3">
        <f t="shared" ref="E3:E16" si="0">20*LOG(C3/B3)</f>
        <v>24.377229612584866</v>
      </c>
    </row>
    <row r="4" spans="1:5" x14ac:dyDescent="0.25">
      <c r="A4">
        <v>0.2</v>
      </c>
      <c r="B4">
        <v>0.99</v>
      </c>
      <c r="C4">
        <v>8.1999999999999993</v>
      </c>
      <c r="D4">
        <v>90</v>
      </c>
      <c r="E4">
        <f t="shared" si="0"/>
        <v>18.363573155723333</v>
      </c>
    </row>
    <row r="5" spans="1:5" x14ac:dyDescent="0.25">
      <c r="A5">
        <v>0.5</v>
      </c>
      <c r="B5">
        <v>4.92</v>
      </c>
      <c r="C5">
        <v>16.399999999999999</v>
      </c>
      <c r="D5">
        <v>90</v>
      </c>
      <c r="E5">
        <f t="shared" si="0"/>
        <v>10.45757490560675</v>
      </c>
    </row>
    <row r="6" spans="1:5" x14ac:dyDescent="0.25">
      <c r="A6">
        <v>1</v>
      </c>
      <c r="B6">
        <v>8.8800000000000008</v>
      </c>
      <c r="C6">
        <v>14.5</v>
      </c>
      <c r="D6">
        <v>90</v>
      </c>
      <c r="E6">
        <f t="shared" si="0"/>
        <v>4.2591007291274767</v>
      </c>
    </row>
    <row r="7" spans="1:5" x14ac:dyDescent="0.25">
      <c r="A7">
        <v>20</v>
      </c>
      <c r="B7">
        <v>18.7</v>
      </c>
      <c r="C7">
        <v>1.56</v>
      </c>
      <c r="D7">
        <v>90</v>
      </c>
      <c r="E7">
        <f t="shared" si="0"/>
        <v>-21.574340163640748</v>
      </c>
    </row>
    <row r="8" spans="1:5" x14ac:dyDescent="0.25">
      <c r="A8">
        <v>10</v>
      </c>
      <c r="B8">
        <v>20.3</v>
      </c>
      <c r="C8">
        <v>3.38</v>
      </c>
      <c r="D8">
        <v>91</v>
      </c>
      <c r="E8">
        <f t="shared" si="0"/>
        <v>-15.571586752711164</v>
      </c>
    </row>
    <row r="9" spans="1:5" x14ac:dyDescent="0.25">
      <c r="A9">
        <v>2</v>
      </c>
      <c r="B9">
        <v>13.7</v>
      </c>
      <c r="C9">
        <v>11.3</v>
      </c>
      <c r="D9">
        <v>90</v>
      </c>
      <c r="E9">
        <f t="shared" si="0"/>
        <v>-1.67284247345974</v>
      </c>
    </row>
    <row r="10" spans="1:5" x14ac:dyDescent="0.25">
      <c r="A10">
        <v>5</v>
      </c>
      <c r="B10">
        <v>18.8</v>
      </c>
      <c r="C10">
        <v>6.19</v>
      </c>
      <c r="D10">
        <v>90</v>
      </c>
      <c r="E10">
        <f t="shared" si="0"/>
        <v>-9.6493440048712369</v>
      </c>
    </row>
    <row r="11" spans="1:5" x14ac:dyDescent="0.25">
      <c r="A11">
        <v>100</v>
      </c>
      <c r="B11">
        <v>18.8</v>
      </c>
      <c r="C11">
        <v>0.32</v>
      </c>
      <c r="D11">
        <v>89</v>
      </c>
      <c r="E11">
        <f t="shared" si="0"/>
        <v>-35.380157418875477</v>
      </c>
    </row>
    <row r="12" spans="1:5" x14ac:dyDescent="0.25">
      <c r="A12">
        <v>200</v>
      </c>
      <c r="B12">
        <v>18.899999999999999</v>
      </c>
      <c r="C12">
        <v>0.16900000000000001</v>
      </c>
      <c r="D12">
        <v>89</v>
      </c>
      <c r="E12">
        <f t="shared" si="0"/>
        <v>-40.97150199119141</v>
      </c>
    </row>
    <row r="13" spans="1:5" x14ac:dyDescent="0.25">
      <c r="A13">
        <v>500</v>
      </c>
      <c r="B13">
        <v>18.899999999999999</v>
      </c>
      <c r="C13">
        <v>8.1000000000000003E-2</v>
      </c>
      <c r="D13">
        <v>86</v>
      </c>
      <c r="E13">
        <f t="shared" si="0"/>
        <v>-47.359535705891886</v>
      </c>
    </row>
    <row r="14" spans="1:5" x14ac:dyDescent="0.25">
      <c r="A14">
        <v>0.02</v>
      </c>
      <c r="B14">
        <v>0.19900000000000001</v>
      </c>
      <c r="C14">
        <v>16.5</v>
      </c>
      <c r="D14">
        <v>90</v>
      </c>
      <c r="E14">
        <f t="shared" si="0"/>
        <v>38.372617356083992</v>
      </c>
    </row>
    <row r="15" spans="1:5" x14ac:dyDescent="0.25">
      <c r="A15">
        <v>0.01</v>
      </c>
      <c r="B15">
        <v>0.15</v>
      </c>
      <c r="C15">
        <v>24.6</v>
      </c>
      <c r="D15">
        <v>90</v>
      </c>
      <c r="E15">
        <f t="shared" si="0"/>
        <v>44.296876960953959</v>
      </c>
    </row>
    <row r="16" spans="1:5" x14ac:dyDescent="0.25">
      <c r="A16">
        <v>6.0000000000000001E-3</v>
      </c>
      <c r="B16">
        <v>0.1</v>
      </c>
      <c r="C16">
        <v>27.2</v>
      </c>
      <c r="D16">
        <v>90</v>
      </c>
      <c r="E16">
        <f t="shared" si="0"/>
        <v>48.691378080683975</v>
      </c>
    </row>
    <row r="17" spans="1:2" x14ac:dyDescent="0.25">
      <c r="A17">
        <v>5.0000000000000001E-3</v>
      </c>
      <c r="B17" t="s">
        <v>5</v>
      </c>
    </row>
  </sheetData>
  <sortState ref="A2:D8">
    <sortCondition ref="A2:A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F11" sqref="F11"/>
    </sheetView>
  </sheetViews>
  <sheetFormatPr defaultRowHeight="15" x14ac:dyDescent="0.25"/>
  <sheetData>
    <row r="1" spans="1:7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7" x14ac:dyDescent="0.25">
      <c r="E2" s="1"/>
    </row>
    <row r="3" spans="1:7" x14ac:dyDescent="0.25">
      <c r="E3" s="1"/>
      <c r="G3" s="1">
        <f>B3*$H$19</f>
        <v>0</v>
      </c>
    </row>
    <row r="4" spans="1:7" x14ac:dyDescent="0.25">
      <c r="E4" s="1"/>
      <c r="G4" s="1">
        <f t="shared" ref="G4:G15" si="0">B4*$H$19</f>
        <v>0</v>
      </c>
    </row>
    <row r="5" spans="1:7" x14ac:dyDescent="0.25">
      <c r="A5">
        <v>0.1</v>
      </c>
      <c r="B5">
        <v>0.86599999999999999</v>
      </c>
      <c r="C5">
        <v>0.13100000000000001</v>
      </c>
      <c r="D5">
        <v>1</v>
      </c>
      <c r="E5" s="2">
        <f t="shared" ref="E4:E17" si="1">20*LOG(B5*$H$19/C5)</f>
        <v>83.253385543675776</v>
      </c>
      <c r="F5" s="2">
        <f>B5*$H$19/C5</f>
        <v>14543.511450381679</v>
      </c>
      <c r="G5" s="1">
        <f t="shared" si="0"/>
        <v>1905.2</v>
      </c>
    </row>
    <row r="6" spans="1:7" x14ac:dyDescent="0.25">
      <c r="A6">
        <v>0.2</v>
      </c>
      <c r="B6">
        <v>1.72</v>
      </c>
      <c r="C6">
        <v>0.26600000000000001</v>
      </c>
      <c r="D6">
        <v>1</v>
      </c>
      <c r="E6" s="2">
        <f t="shared" si="1"/>
        <v>83.061389821973762</v>
      </c>
      <c r="F6" s="2">
        <f t="shared" ref="F6:F17" si="2">B6*$H$19/C6</f>
        <v>14225.563909774435</v>
      </c>
      <c r="G6" s="1">
        <f t="shared" si="0"/>
        <v>3784</v>
      </c>
    </row>
    <row r="7" spans="1:7" x14ac:dyDescent="0.25">
      <c r="A7">
        <v>0.5</v>
      </c>
      <c r="B7">
        <v>4.3</v>
      </c>
      <c r="C7">
        <v>0.65100000000000002</v>
      </c>
      <c r="D7">
        <v>2</v>
      </c>
      <c r="E7" s="2">
        <f t="shared" si="1"/>
        <v>83.246202956672022</v>
      </c>
      <c r="F7" s="2">
        <f t="shared" si="2"/>
        <v>14531.490015360983</v>
      </c>
      <c r="G7" s="1">
        <f t="shared" si="0"/>
        <v>9460</v>
      </c>
    </row>
    <row r="8" spans="1:7" x14ac:dyDescent="0.25">
      <c r="A8">
        <v>1</v>
      </c>
      <c r="B8">
        <v>12.9</v>
      </c>
      <c r="C8">
        <v>1.89</v>
      </c>
      <c r="D8">
        <v>3</v>
      </c>
      <c r="E8" s="2">
        <f t="shared" si="1"/>
        <v>83.53101173896421</v>
      </c>
      <c r="F8" s="2">
        <f t="shared" si="2"/>
        <v>15015.873015873016</v>
      </c>
      <c r="G8" s="1">
        <f t="shared" si="0"/>
        <v>28380</v>
      </c>
    </row>
    <row r="9" spans="1:7" x14ac:dyDescent="0.25">
      <c r="A9">
        <v>20</v>
      </c>
      <c r="B9">
        <v>12.1</v>
      </c>
      <c r="C9">
        <v>1.65</v>
      </c>
      <c r="D9">
        <v>2</v>
      </c>
      <c r="E9" s="2">
        <f t="shared" si="1"/>
        <v>84.154482138494998</v>
      </c>
      <c r="F9" s="2">
        <f t="shared" si="2"/>
        <v>16133.333333333334</v>
      </c>
      <c r="G9" s="1">
        <f t="shared" si="0"/>
        <v>26620</v>
      </c>
    </row>
    <row r="10" spans="1:7" x14ac:dyDescent="0.25">
      <c r="E10" s="2"/>
      <c r="F10" s="2"/>
      <c r="G10" s="1"/>
    </row>
    <row r="11" spans="1:7" x14ac:dyDescent="0.25">
      <c r="A11">
        <v>10</v>
      </c>
      <c r="B11">
        <v>12.1</v>
      </c>
      <c r="C11">
        <v>1.66</v>
      </c>
      <c r="D11">
        <v>2</v>
      </c>
      <c r="E11" s="2">
        <f t="shared" si="1"/>
        <v>84.101999261972026</v>
      </c>
      <c r="F11" s="2">
        <f t="shared" si="2"/>
        <v>16036.144578313253</v>
      </c>
      <c r="G11" s="1">
        <f t="shared" si="0"/>
        <v>26620</v>
      </c>
    </row>
    <row r="12" spans="1:7" x14ac:dyDescent="0.25">
      <c r="A12">
        <v>50</v>
      </c>
      <c r="B12">
        <v>12.1</v>
      </c>
      <c r="C12">
        <v>1.66</v>
      </c>
      <c r="D12">
        <v>5</v>
      </c>
      <c r="E12" s="2">
        <f t="shared" si="1"/>
        <v>84.101999261972026</v>
      </c>
      <c r="F12" s="2">
        <f t="shared" si="2"/>
        <v>16036.144578313253</v>
      </c>
      <c r="G12" s="1">
        <f t="shared" si="0"/>
        <v>26620</v>
      </c>
    </row>
    <row r="13" spans="1:7" x14ac:dyDescent="0.25">
      <c r="A13">
        <v>100</v>
      </c>
      <c r="B13">
        <v>12.2</v>
      </c>
      <c r="C13">
        <v>1.69</v>
      </c>
      <c r="D13">
        <v>10</v>
      </c>
      <c r="E13" s="2">
        <f t="shared" si="1"/>
        <v>84.017916137665623</v>
      </c>
      <c r="F13" s="2">
        <f t="shared" si="2"/>
        <v>15881.656804733728</v>
      </c>
      <c r="G13" s="1">
        <f t="shared" si="0"/>
        <v>26840</v>
      </c>
    </row>
    <row r="14" spans="1:7" x14ac:dyDescent="0.25">
      <c r="A14">
        <v>200</v>
      </c>
      <c r="B14">
        <v>8.73</v>
      </c>
      <c r="C14">
        <v>1.31</v>
      </c>
      <c r="D14">
        <v>20</v>
      </c>
      <c r="E14" s="2">
        <f t="shared" si="1"/>
        <v>83.323312577440234</v>
      </c>
      <c r="F14" s="2">
        <f t="shared" si="2"/>
        <v>14661.068702290077</v>
      </c>
      <c r="G14" s="1">
        <f t="shared" si="0"/>
        <v>19206</v>
      </c>
    </row>
    <row r="15" spans="1:7" x14ac:dyDescent="0.25">
      <c r="A15">
        <v>500</v>
      </c>
      <c r="B15">
        <v>8.73</v>
      </c>
      <c r="C15">
        <v>1.67</v>
      </c>
      <c r="D15">
        <v>44</v>
      </c>
      <c r="E15" s="2">
        <f t="shared" si="1"/>
        <v>81.214409067603853</v>
      </c>
      <c r="F15" s="2">
        <f t="shared" si="2"/>
        <v>11500.59880239521</v>
      </c>
      <c r="G15" s="1">
        <f t="shared" si="0"/>
        <v>19206</v>
      </c>
    </row>
    <row r="16" spans="1:7" x14ac:dyDescent="0.25">
      <c r="E16" s="2" t="e">
        <f t="shared" si="1"/>
        <v>#DIV/0!</v>
      </c>
      <c r="F16" s="2" t="e">
        <f t="shared" si="2"/>
        <v>#DIV/0!</v>
      </c>
    </row>
    <row r="17" spans="1:8" x14ac:dyDescent="0.25">
      <c r="A17">
        <v>1</v>
      </c>
      <c r="B17" t="s">
        <v>12</v>
      </c>
      <c r="E17" s="2" t="e">
        <f t="shared" si="1"/>
        <v>#VALUE!</v>
      </c>
      <c r="F17" s="2" t="e">
        <f t="shared" si="2"/>
        <v>#VALUE!</v>
      </c>
    </row>
    <row r="18" spans="1:8" x14ac:dyDescent="0.25">
      <c r="A18">
        <v>2</v>
      </c>
      <c r="B18" t="s">
        <v>11</v>
      </c>
    </row>
    <row r="19" spans="1:8" x14ac:dyDescent="0.25">
      <c r="A19" t="s">
        <v>13</v>
      </c>
      <c r="B19" t="s">
        <v>14</v>
      </c>
      <c r="G19" t="s">
        <v>10</v>
      </c>
      <c r="H19" s="1">
        <v>2200</v>
      </c>
    </row>
    <row r="20" spans="1:8" x14ac:dyDescent="0.25">
      <c r="C20" t="s">
        <v>10</v>
      </c>
      <c r="D20" s="1">
        <v>9720</v>
      </c>
    </row>
    <row r="24" spans="1:8" x14ac:dyDescent="0.25">
      <c r="A24">
        <v>6.0000000000000001E-3</v>
      </c>
      <c r="B24" s="1"/>
      <c r="D24" s="2"/>
      <c r="E24" s="2">
        <f>B24/C25*$D$20</f>
        <v>0</v>
      </c>
    </row>
    <row r="25" spans="1:8" x14ac:dyDescent="0.25">
      <c r="A25">
        <v>0.01</v>
      </c>
      <c r="B25" s="1">
        <v>0.11899999999999999</v>
      </c>
      <c r="C25">
        <v>8.2000000000000003E-2</v>
      </c>
      <c r="D25" s="2">
        <v>-4</v>
      </c>
      <c r="E25" s="2">
        <f>20*LOG(B25/C25*$D$20)</f>
        <v>82.987987478701783</v>
      </c>
      <c r="F25" s="2">
        <f>B25/C25*$D$20</f>
        <v>14105.853658536585</v>
      </c>
    </row>
    <row r="26" spans="1:8" x14ac:dyDescent="0.25">
      <c r="A26">
        <v>0.02</v>
      </c>
      <c r="D26" s="2"/>
      <c r="E26" s="2" t="e">
        <f t="shared" ref="E26:E38" si="3">20*LOG(B26/C26*$D$20)</f>
        <v>#DIV/0!</v>
      </c>
      <c r="F26" s="2" t="e">
        <f t="shared" ref="F26:F38" si="4">B26/C26*$D$20</f>
        <v>#DIV/0!</v>
      </c>
    </row>
    <row r="27" spans="1:8" x14ac:dyDescent="0.25">
      <c r="A27">
        <v>0.05</v>
      </c>
      <c r="D27" s="2"/>
      <c r="E27" s="2" t="e">
        <f t="shared" si="3"/>
        <v>#DIV/0!</v>
      </c>
      <c r="F27" s="2" t="e">
        <f t="shared" si="4"/>
        <v>#DIV/0!</v>
      </c>
    </row>
    <row r="28" spans="1:8" x14ac:dyDescent="0.25">
      <c r="A28">
        <v>0.1</v>
      </c>
      <c r="B28">
        <v>0.11799999999999999</v>
      </c>
      <c r="C28">
        <v>8.3000000000000004E-2</v>
      </c>
      <c r="D28" s="2">
        <v>0</v>
      </c>
      <c r="E28" s="2">
        <f t="shared" si="3"/>
        <v>82.809403597126519</v>
      </c>
      <c r="F28" s="2">
        <f t="shared" si="4"/>
        <v>13818.795180722891</v>
      </c>
    </row>
    <row r="29" spans="1:8" x14ac:dyDescent="0.25">
      <c r="A29">
        <v>0.2</v>
      </c>
      <c r="D29" s="2"/>
      <c r="E29" s="2" t="e">
        <f t="shared" si="3"/>
        <v>#DIV/0!</v>
      </c>
      <c r="F29" s="2" t="e">
        <f t="shared" si="4"/>
        <v>#DIV/0!</v>
      </c>
    </row>
    <row r="30" spans="1:8" x14ac:dyDescent="0.25">
      <c r="A30">
        <v>0.5</v>
      </c>
      <c r="B30">
        <v>0.59</v>
      </c>
      <c r="C30">
        <v>0.40600000000000003</v>
      </c>
      <c r="D30" s="2">
        <v>0</v>
      </c>
      <c r="E30" s="2">
        <f t="shared" si="3"/>
        <v>82.999844859824492</v>
      </c>
      <c r="F30" s="2">
        <f t="shared" si="4"/>
        <v>14125.123152709359</v>
      </c>
    </row>
    <row r="31" spans="1:8" x14ac:dyDescent="0.25">
      <c r="A31">
        <v>1</v>
      </c>
      <c r="B31">
        <v>0.59099999999999997</v>
      </c>
      <c r="C31">
        <v>0.40699999999999997</v>
      </c>
      <c r="D31" s="2">
        <v>1</v>
      </c>
      <c r="E31" s="2">
        <f t="shared" si="3"/>
        <v>82.993186731646205</v>
      </c>
      <c r="F31" s="2">
        <f t="shared" si="4"/>
        <v>14114.299754299755</v>
      </c>
    </row>
    <row r="32" spans="1:8" x14ac:dyDescent="0.25">
      <c r="A32">
        <v>2</v>
      </c>
      <c r="B32">
        <v>1.2</v>
      </c>
      <c r="C32">
        <v>0.79100000000000004</v>
      </c>
      <c r="D32" s="2">
        <v>0</v>
      </c>
      <c r="E32" s="2">
        <f t="shared" si="3"/>
        <v>83.373420549524454</v>
      </c>
      <c r="F32" s="2">
        <f t="shared" si="4"/>
        <v>14745.891276864728</v>
      </c>
    </row>
    <row r="33" spans="1:6" x14ac:dyDescent="0.25">
      <c r="A33">
        <v>5</v>
      </c>
      <c r="B33">
        <v>1.19</v>
      </c>
      <c r="C33">
        <v>0.80200000000000005</v>
      </c>
      <c r="D33" s="2">
        <v>1</v>
      </c>
      <c r="E33" s="2">
        <f t="shared" si="3"/>
        <v>83.180777160692841</v>
      </c>
      <c r="F33" s="2">
        <f t="shared" si="4"/>
        <v>14422.443890274313</v>
      </c>
    </row>
    <row r="34" spans="1:6" x14ac:dyDescent="0.25">
      <c r="A34">
        <v>10</v>
      </c>
      <c r="B34">
        <v>1.19</v>
      </c>
      <c r="C34">
        <v>0.80400000000000005</v>
      </c>
      <c r="D34" s="2">
        <v>1</v>
      </c>
      <c r="E34" s="2">
        <f t="shared" si="3"/>
        <v>83.15914355140707</v>
      </c>
      <c r="F34" s="2">
        <f t="shared" si="4"/>
        <v>14386.567164179103</v>
      </c>
    </row>
    <row r="35" spans="1:6" x14ac:dyDescent="0.25">
      <c r="A35">
        <v>20</v>
      </c>
      <c r="D35" s="2"/>
      <c r="E35" s="2" t="e">
        <f t="shared" si="3"/>
        <v>#DIV/0!</v>
      </c>
      <c r="F35" s="2" t="e">
        <f t="shared" si="4"/>
        <v>#DIV/0!</v>
      </c>
    </row>
    <row r="36" spans="1:6" x14ac:dyDescent="0.25">
      <c r="A36">
        <v>100</v>
      </c>
      <c r="B36">
        <v>1.19</v>
      </c>
      <c r="C36">
        <v>0.82399999999999995</v>
      </c>
      <c r="D36" s="2">
        <v>10</v>
      </c>
      <c r="E36" s="2">
        <f t="shared" si="3"/>
        <v>82.945720292433805</v>
      </c>
      <c r="F36" s="2">
        <f t="shared" si="4"/>
        <v>14037.378640776698</v>
      </c>
    </row>
    <row r="37" spans="1:6" x14ac:dyDescent="0.25">
      <c r="A37">
        <v>200</v>
      </c>
      <c r="D37" s="2"/>
      <c r="E37" s="2" t="e">
        <f t="shared" si="3"/>
        <v>#DIV/0!</v>
      </c>
      <c r="F37" s="2" t="e">
        <f t="shared" si="4"/>
        <v>#DIV/0!</v>
      </c>
    </row>
    <row r="38" spans="1:6" x14ac:dyDescent="0.25">
      <c r="A38">
        <v>500</v>
      </c>
      <c r="D38" s="2"/>
      <c r="E38" s="2" t="e">
        <f t="shared" si="3"/>
        <v>#DIV/0!</v>
      </c>
      <c r="F38" s="2" t="e">
        <f t="shared" si="4"/>
        <v>#DIV/0!</v>
      </c>
    </row>
  </sheetData>
  <sortState ref="A24:A38">
    <sortCondition ref="A2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" sqref="E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0.05</v>
      </c>
      <c r="B2">
        <v>5.09</v>
      </c>
      <c r="C2">
        <v>9.31</v>
      </c>
      <c r="D2">
        <v>176</v>
      </c>
      <c r="E2">
        <f>20*LOG(C2/B2)</f>
        <v>5.2446379728916783</v>
      </c>
    </row>
    <row r="3" spans="1:5" x14ac:dyDescent="0.25">
      <c r="A3">
        <v>0.1</v>
      </c>
      <c r="B3">
        <v>5.09</v>
      </c>
      <c r="C3">
        <v>9.23</v>
      </c>
      <c r="D3">
        <v>174</v>
      </c>
      <c r="E3">
        <f t="shared" ref="E3:E13" si="0">20*LOG(C3/B3)</f>
        <v>5.169678373783066</v>
      </c>
    </row>
    <row r="4" spans="1:5" x14ac:dyDescent="0.25">
      <c r="A4">
        <v>0.2</v>
      </c>
      <c r="B4">
        <v>5.05</v>
      </c>
      <c r="C4">
        <v>9.06</v>
      </c>
      <c r="D4">
        <v>167</v>
      </c>
      <c r="E4">
        <f t="shared" si="0"/>
        <v>5.0767363911630348</v>
      </c>
    </row>
    <row r="5" spans="1:5" x14ac:dyDescent="0.25">
      <c r="A5">
        <v>0.5</v>
      </c>
      <c r="B5">
        <v>5.03</v>
      </c>
      <c r="C5">
        <v>8.11</v>
      </c>
      <c r="D5">
        <v>151</v>
      </c>
      <c r="E5">
        <f t="shared" si="0"/>
        <v>4.1490573831045721</v>
      </c>
    </row>
    <row r="6" spans="1:5" x14ac:dyDescent="0.25">
      <c r="A6">
        <v>1</v>
      </c>
      <c r="B6">
        <v>10.1</v>
      </c>
      <c r="C6">
        <v>12.3</v>
      </c>
      <c r="D6">
        <v>132</v>
      </c>
      <c r="E6">
        <f t="shared" si="0"/>
        <v>1.7116747531351084</v>
      </c>
    </row>
    <row r="7" spans="1:5" x14ac:dyDescent="0.25">
      <c r="A7">
        <v>2</v>
      </c>
      <c r="B7">
        <v>10.1</v>
      </c>
      <c r="C7">
        <v>7.67</v>
      </c>
      <c r="D7">
        <v>113</v>
      </c>
      <c r="E7">
        <f t="shared" si="0"/>
        <v>-2.3905201966732323</v>
      </c>
    </row>
    <row r="8" spans="1:5" x14ac:dyDescent="0.25">
      <c r="A8">
        <v>5</v>
      </c>
      <c r="B8">
        <v>13.89</v>
      </c>
      <c r="C8">
        <v>4.63</v>
      </c>
      <c r="D8">
        <v>102</v>
      </c>
      <c r="E8">
        <f t="shared" si="0"/>
        <v>-9.5424250943932485</v>
      </c>
    </row>
    <row r="9" spans="1:5" x14ac:dyDescent="0.25">
      <c r="A9">
        <v>10</v>
      </c>
      <c r="B9">
        <v>20</v>
      </c>
      <c r="C9">
        <v>3.32</v>
      </c>
      <c r="D9">
        <v>96</v>
      </c>
      <c r="E9">
        <f t="shared" si="0"/>
        <v>-15.5978382391989</v>
      </c>
    </row>
    <row r="10" spans="1:5" x14ac:dyDescent="0.25">
      <c r="A10">
        <v>20</v>
      </c>
      <c r="B10">
        <v>19.899999999999999</v>
      </c>
      <c r="C10">
        <v>1.71</v>
      </c>
      <c r="D10">
        <v>93</v>
      </c>
      <c r="E10">
        <f t="shared" si="0"/>
        <v>-21.317139320351053</v>
      </c>
    </row>
    <row r="11" spans="1:5" x14ac:dyDescent="0.25">
      <c r="A11">
        <v>50</v>
      </c>
      <c r="B11">
        <v>19.899999999999999</v>
      </c>
      <c r="C11">
        <v>0.71799999999999997</v>
      </c>
      <c r="D11">
        <v>90</v>
      </c>
      <c r="E11">
        <f t="shared" si="0"/>
        <v>-28.854572643348128</v>
      </c>
    </row>
    <row r="12" spans="1:5" x14ac:dyDescent="0.25">
      <c r="A12">
        <v>100</v>
      </c>
      <c r="B12">
        <v>20</v>
      </c>
      <c r="C12">
        <v>0.39400000000000002</v>
      </c>
      <c r="D12">
        <v>88</v>
      </c>
      <c r="E12">
        <f t="shared" si="0"/>
        <v>-34.110675476768144</v>
      </c>
    </row>
    <row r="13" spans="1:5" x14ac:dyDescent="0.25">
      <c r="A13">
        <v>500</v>
      </c>
      <c r="B13">
        <v>20.100000000000001</v>
      </c>
      <c r="C13">
        <v>0.223</v>
      </c>
      <c r="D13">
        <v>84</v>
      </c>
      <c r="E13">
        <f t="shared" si="0"/>
        <v>-39.097823887446566</v>
      </c>
    </row>
  </sheetData>
  <sortState ref="A7:A13">
    <sortCondition ref="A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workbookViewId="0">
      <selection activeCell="C18" sqref="C18"/>
    </sheetView>
  </sheetViews>
  <sheetFormatPr defaultRowHeight="15" x14ac:dyDescent="0.25"/>
  <sheetData>
    <row r="1" spans="1:8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8" x14ac:dyDescent="0.25">
      <c r="A2">
        <v>0.1</v>
      </c>
      <c r="B2">
        <v>8.66</v>
      </c>
      <c r="C2">
        <v>1.31</v>
      </c>
      <c r="D2">
        <v>0</v>
      </c>
      <c r="E2" s="2">
        <f t="shared" ref="E2:E10" si="0">20*LOG(B2*$H$16/C2)</f>
        <v>83.253385543675776</v>
      </c>
      <c r="F2" s="2">
        <f t="shared" ref="F2:F10" si="1">B2*$H$16/C2</f>
        <v>14543.511450381679</v>
      </c>
    </row>
    <row r="3" spans="1:8" x14ac:dyDescent="0.25">
      <c r="A3">
        <v>1</v>
      </c>
      <c r="B3">
        <v>8.6199999999999992</v>
      </c>
      <c r="C3">
        <v>1.29</v>
      </c>
      <c r="D3">
        <v>-3</v>
      </c>
      <c r="E3" s="2">
        <f t="shared" si="0"/>
        <v>83.346804726953394</v>
      </c>
      <c r="F3" s="2">
        <f t="shared" si="1"/>
        <v>14700.775193798449</v>
      </c>
    </row>
    <row r="4" spans="1:8" x14ac:dyDescent="0.25">
      <c r="A4">
        <v>10</v>
      </c>
      <c r="B4">
        <v>8.66</v>
      </c>
      <c r="C4">
        <v>1.21</v>
      </c>
      <c r="D4">
        <v>1</v>
      </c>
      <c r="E4" s="2">
        <f t="shared" si="0"/>
        <v>83.943104050462054</v>
      </c>
      <c r="F4" s="2">
        <f t="shared" si="1"/>
        <v>15745.454545454546</v>
      </c>
    </row>
    <row r="5" spans="1:8" x14ac:dyDescent="0.25">
      <c r="A5">
        <v>50</v>
      </c>
      <c r="B5">
        <v>8.6999999999999993</v>
      </c>
      <c r="C5">
        <v>1.21</v>
      </c>
      <c r="D5">
        <v>4</v>
      </c>
      <c r="E5" s="2">
        <f t="shared" si="0"/>
        <v>83.983131262487504</v>
      </c>
      <c r="F5" s="2">
        <f t="shared" si="1"/>
        <v>15818.181818181818</v>
      </c>
    </row>
    <row r="6" spans="1:8" x14ac:dyDescent="0.25">
      <c r="A6">
        <v>100</v>
      </c>
      <c r="B6">
        <v>8.73</v>
      </c>
      <c r="C6">
        <v>1.24</v>
      </c>
      <c r="D6">
        <v>12</v>
      </c>
      <c r="E6" s="2">
        <f t="shared" si="0"/>
        <v>83.800304787310807</v>
      </c>
      <c r="F6" s="2">
        <f t="shared" si="1"/>
        <v>15488.709677419354</v>
      </c>
    </row>
    <row r="7" spans="1:8" x14ac:dyDescent="0.25">
      <c r="A7">
        <v>500</v>
      </c>
      <c r="B7">
        <v>8.74</v>
      </c>
      <c r="C7">
        <v>1.66</v>
      </c>
      <c r="D7">
        <v>44</v>
      </c>
      <c r="E7" s="2">
        <f t="shared" si="0"/>
        <v>81.276520508331075</v>
      </c>
      <c r="F7" s="2">
        <f t="shared" si="1"/>
        <v>11583.132530120483</v>
      </c>
    </row>
    <row r="8" spans="1:8" x14ac:dyDescent="0.25">
      <c r="A8">
        <v>1000</v>
      </c>
      <c r="B8">
        <v>4.2699999999999996</v>
      </c>
      <c r="C8">
        <v>1.27</v>
      </c>
      <c r="D8">
        <v>60</v>
      </c>
      <c r="E8" s="2">
        <f t="shared" si="0"/>
        <v>77.380936697825462</v>
      </c>
      <c r="F8" s="2">
        <f t="shared" si="1"/>
        <v>7396.8503937007863</v>
      </c>
    </row>
    <row r="9" spans="1:8" x14ac:dyDescent="0.25">
      <c r="A9">
        <v>2000</v>
      </c>
      <c r="B9">
        <v>3.96</v>
      </c>
      <c r="C9">
        <v>2.15</v>
      </c>
      <c r="D9">
        <v>73</v>
      </c>
      <c r="E9" s="2">
        <f t="shared" si="0"/>
        <v>72.15358813664227</v>
      </c>
      <c r="F9" s="2">
        <f t="shared" si="1"/>
        <v>4052.0930232558139</v>
      </c>
    </row>
    <row r="10" spans="1:8" x14ac:dyDescent="0.25">
      <c r="A10">
        <v>5000</v>
      </c>
      <c r="B10">
        <v>2.83</v>
      </c>
      <c r="C10">
        <v>3.66</v>
      </c>
      <c r="D10">
        <v>78</v>
      </c>
      <c r="E10" s="2">
        <f t="shared" si="0"/>
        <v>64.614560619041711</v>
      </c>
      <c r="F10" s="2">
        <f t="shared" si="1"/>
        <v>1701.0928961748634</v>
      </c>
    </row>
    <row r="11" spans="1:8" x14ac:dyDescent="0.25">
      <c r="E11" s="2"/>
      <c r="F11" s="2"/>
    </row>
    <row r="12" spans="1:8" x14ac:dyDescent="0.25">
      <c r="E12" s="2"/>
      <c r="F12" s="2"/>
    </row>
    <row r="13" spans="1:8" x14ac:dyDescent="0.25">
      <c r="B13" s="1">
        <f>C2/$H$16</f>
        <v>5.954545454545455E-4</v>
      </c>
      <c r="E13" s="2"/>
      <c r="F13" s="2"/>
    </row>
    <row r="14" spans="1:8" x14ac:dyDescent="0.25">
      <c r="B14" s="1">
        <f t="shared" ref="B14:B48" si="2">C3/$H$16</f>
        <v>5.8636363636363638E-4</v>
      </c>
      <c r="E14" s="2"/>
      <c r="F14" s="2"/>
    </row>
    <row r="15" spans="1:8" x14ac:dyDescent="0.25">
      <c r="B15" s="1">
        <f t="shared" si="2"/>
        <v>5.5000000000000003E-4</v>
      </c>
    </row>
    <row r="16" spans="1:8" x14ac:dyDescent="0.25">
      <c r="B16" s="1">
        <f t="shared" si="2"/>
        <v>5.5000000000000003E-4</v>
      </c>
      <c r="G16" t="s">
        <v>10</v>
      </c>
      <c r="H16" s="1">
        <v>2200</v>
      </c>
    </row>
    <row r="17" spans="2:2" x14ac:dyDescent="0.25">
      <c r="B17" s="1">
        <f t="shared" si="2"/>
        <v>5.636363636363636E-4</v>
      </c>
    </row>
    <row r="18" spans="2:2" x14ac:dyDescent="0.25">
      <c r="B18" s="1">
        <f t="shared" si="2"/>
        <v>7.5454545454545446E-4</v>
      </c>
    </row>
    <row r="19" spans="2:2" x14ac:dyDescent="0.25">
      <c r="B19" s="1">
        <f t="shared" si="2"/>
        <v>5.7727272727272727E-4</v>
      </c>
    </row>
    <row r="20" spans="2:2" x14ac:dyDescent="0.25">
      <c r="B20" s="1">
        <f t="shared" si="2"/>
        <v>9.7727272727272723E-4</v>
      </c>
    </row>
    <row r="21" spans="2:2" x14ac:dyDescent="0.25">
      <c r="B21" s="1">
        <f t="shared" si="2"/>
        <v>1.6636363636363637E-3</v>
      </c>
    </row>
    <row r="22" spans="2:2" x14ac:dyDescent="0.25">
      <c r="B22" s="1">
        <f t="shared" si="2"/>
        <v>0</v>
      </c>
    </row>
    <row r="23" spans="2:2" x14ac:dyDescent="0.25">
      <c r="B23" s="1">
        <f t="shared" si="2"/>
        <v>0</v>
      </c>
    </row>
    <row r="24" spans="2:2" x14ac:dyDescent="0.25">
      <c r="B24" s="1">
        <f t="shared" si="2"/>
        <v>0</v>
      </c>
    </row>
    <row r="25" spans="2:2" x14ac:dyDescent="0.25">
      <c r="B25" s="1">
        <f t="shared" si="2"/>
        <v>0</v>
      </c>
    </row>
    <row r="26" spans="2:2" x14ac:dyDescent="0.25">
      <c r="B26" s="1">
        <f t="shared" si="2"/>
        <v>0</v>
      </c>
    </row>
    <row r="27" spans="2:2" x14ac:dyDescent="0.25">
      <c r="B27" s="1">
        <f t="shared" si="2"/>
        <v>0</v>
      </c>
    </row>
    <row r="28" spans="2:2" x14ac:dyDescent="0.25">
      <c r="B28" s="1">
        <f t="shared" si="2"/>
        <v>0</v>
      </c>
    </row>
    <row r="29" spans="2:2" x14ac:dyDescent="0.25">
      <c r="B29" s="1">
        <f t="shared" si="2"/>
        <v>0</v>
      </c>
    </row>
    <row r="30" spans="2:2" x14ac:dyDescent="0.25">
      <c r="B30" s="1">
        <f t="shared" si="2"/>
        <v>0</v>
      </c>
    </row>
    <row r="31" spans="2:2" x14ac:dyDescent="0.25">
      <c r="B31" s="1">
        <f t="shared" si="2"/>
        <v>0</v>
      </c>
    </row>
    <row r="32" spans="2:2" x14ac:dyDescent="0.25">
      <c r="B32" s="1">
        <f t="shared" si="2"/>
        <v>0</v>
      </c>
    </row>
    <row r="33" spans="2:2" x14ac:dyDescent="0.25">
      <c r="B33" s="1">
        <f t="shared" si="2"/>
        <v>0</v>
      </c>
    </row>
    <row r="34" spans="2:2" x14ac:dyDescent="0.25">
      <c r="B34" s="1">
        <f t="shared" si="2"/>
        <v>0</v>
      </c>
    </row>
    <row r="35" spans="2:2" x14ac:dyDescent="0.25">
      <c r="B35" s="1">
        <f t="shared" si="2"/>
        <v>0</v>
      </c>
    </row>
    <row r="36" spans="2:2" x14ac:dyDescent="0.25">
      <c r="B36" s="1">
        <f t="shared" si="2"/>
        <v>0</v>
      </c>
    </row>
    <row r="37" spans="2:2" x14ac:dyDescent="0.25">
      <c r="B37" s="1">
        <f t="shared" si="2"/>
        <v>0</v>
      </c>
    </row>
    <row r="38" spans="2:2" x14ac:dyDescent="0.25">
      <c r="B38" s="1">
        <f t="shared" si="2"/>
        <v>0</v>
      </c>
    </row>
    <row r="39" spans="2:2" x14ac:dyDescent="0.25">
      <c r="B39" s="1">
        <f t="shared" si="2"/>
        <v>0</v>
      </c>
    </row>
    <row r="40" spans="2:2" x14ac:dyDescent="0.25">
      <c r="B40" s="1">
        <f t="shared" si="2"/>
        <v>0</v>
      </c>
    </row>
    <row r="41" spans="2:2" x14ac:dyDescent="0.25">
      <c r="B41" s="1">
        <f t="shared" si="2"/>
        <v>0</v>
      </c>
    </row>
    <row r="42" spans="2:2" x14ac:dyDescent="0.25">
      <c r="B42" s="1">
        <f t="shared" si="2"/>
        <v>0</v>
      </c>
    </row>
    <row r="43" spans="2:2" x14ac:dyDescent="0.25">
      <c r="B43" s="1">
        <f t="shared" si="2"/>
        <v>0</v>
      </c>
    </row>
    <row r="44" spans="2:2" x14ac:dyDescent="0.25">
      <c r="B44" s="1">
        <f t="shared" si="2"/>
        <v>0</v>
      </c>
    </row>
    <row r="45" spans="2:2" x14ac:dyDescent="0.25">
      <c r="B45" s="1">
        <f t="shared" si="2"/>
        <v>0</v>
      </c>
    </row>
    <row r="46" spans="2:2" x14ac:dyDescent="0.25">
      <c r="B46" s="1">
        <f t="shared" si="2"/>
        <v>0</v>
      </c>
    </row>
    <row r="47" spans="2:2" x14ac:dyDescent="0.25">
      <c r="B47" s="1">
        <f t="shared" si="2"/>
        <v>0</v>
      </c>
    </row>
    <row r="48" spans="2:2" x14ac:dyDescent="0.25">
      <c r="B48" s="1">
        <f t="shared" si="2"/>
        <v>0</v>
      </c>
    </row>
  </sheetData>
  <sortState ref="A2:A10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H(f)</vt:lpstr>
      <vt:lpstr>Z(f)</vt:lpstr>
      <vt:lpstr>H(f) int comp</vt:lpstr>
      <vt:lpstr>Z(f) 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2018-08-29T18:54:56Z</dcterms:created>
  <dcterms:modified xsi:type="dcterms:W3CDTF">2018-09-04T21:19:27Z</dcterms:modified>
</cp:coreProperties>
</file>