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esktop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H46" i="1"/>
  <c r="G45" i="1"/>
  <c r="H45" i="1"/>
  <c r="G44" i="1"/>
  <c r="H44" i="1"/>
  <c r="G43" i="1"/>
  <c r="H43" i="1"/>
  <c r="G42" i="1"/>
  <c r="H42" i="1"/>
  <c r="AB18" i="1" l="1"/>
  <c r="AB19" i="1"/>
  <c r="AB17" i="1"/>
  <c r="AB5" i="1"/>
  <c r="AB6" i="1"/>
  <c r="AB7" i="1"/>
  <c r="AB8" i="1"/>
  <c r="AB9" i="1"/>
  <c r="AB10" i="1"/>
  <c r="AB11" i="1"/>
  <c r="AB12" i="1"/>
  <c r="AB13" i="1"/>
  <c r="AB14" i="1"/>
  <c r="AB15" i="1"/>
  <c r="AB16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O9" i="1"/>
  <c r="O8" i="1"/>
  <c r="O6" i="1"/>
  <c r="R4" i="1" l="1"/>
  <c r="R5" i="1"/>
  <c r="R7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" i="1"/>
  <c r="O22" i="1"/>
  <c r="O12" i="1"/>
  <c r="D3" i="1"/>
  <c r="O3" i="1"/>
  <c r="O4" i="1"/>
  <c r="O5" i="1"/>
  <c r="O7" i="1"/>
  <c r="O10" i="1"/>
  <c r="O11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56" i="1"/>
  <c r="O57" i="1"/>
  <c r="O58" i="1"/>
  <c r="O59" i="1"/>
  <c r="O60" i="1"/>
  <c r="O61" i="1"/>
  <c r="O62" i="1"/>
  <c r="O63" i="1"/>
  <c r="O64" i="1"/>
  <c r="O65" i="1"/>
  <c r="O66" i="1"/>
  <c r="H9" i="1"/>
  <c r="H10" i="1"/>
  <c r="H11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3" i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G11" i="1"/>
  <c r="G12" i="1"/>
  <c r="H12" i="1" s="1"/>
  <c r="G13" i="1"/>
  <c r="G14" i="1"/>
  <c r="G15" i="1"/>
  <c r="G16" i="1"/>
  <c r="H16" i="1" s="1"/>
  <c r="G17" i="1"/>
  <c r="G18" i="1"/>
  <c r="G19" i="1"/>
  <c r="G20" i="1"/>
  <c r="H20" i="1" s="1"/>
  <c r="G21" i="1"/>
  <c r="G22" i="1"/>
  <c r="G23" i="1"/>
  <c r="G24" i="1"/>
  <c r="H24" i="1" s="1"/>
  <c r="G25" i="1"/>
  <c r="G26" i="1"/>
  <c r="G27" i="1"/>
  <c r="G28" i="1"/>
  <c r="H28" i="1" s="1"/>
  <c r="G29" i="1"/>
  <c r="G30" i="1"/>
  <c r="G31" i="1"/>
  <c r="G32" i="1"/>
  <c r="H32" i="1" s="1"/>
  <c r="G33" i="1"/>
  <c r="G34" i="1"/>
  <c r="G35" i="1"/>
  <c r="G36" i="1"/>
  <c r="H36" i="1" s="1"/>
  <c r="G37" i="1"/>
  <c r="G38" i="1"/>
  <c r="G39" i="1"/>
  <c r="G40" i="1"/>
  <c r="H40" i="1" s="1"/>
  <c r="G41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<sst xmlns="http://schemas.openxmlformats.org/spreadsheetml/2006/main" count="19" uniqueCount="8">
  <si>
    <t>circuito 1  - caso 1 x10</t>
  </si>
  <si>
    <t>Vinput</t>
  </si>
  <si>
    <t>Voutput</t>
  </si>
  <si>
    <t>gain</t>
  </si>
  <si>
    <t>phase</t>
  </si>
  <si>
    <t>Frecuencia en Khz</t>
  </si>
  <si>
    <t>circuito 1  - caso 1x1</t>
  </si>
  <si>
    <t>400 (SON cuatrocientos)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</si>
</sst>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236001749781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291863517060367"/>
          <c:y val="2.8194444444444446E-2"/>
          <c:w val="0.85722134733158351"/>
          <c:h val="0.579155730533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Hoja1!$H$3:$H$41</c:f>
              <c:numCache>
                <c:formatCode>General</c:formatCode>
                <c:ptCount val="39"/>
                <c:pt idx="0">
                  <c:v>3.7323937598229686</c:v>
                </c:pt>
                <c:pt idx="1">
                  <c:v>3.7634279935629373</c:v>
                </c:pt>
                <c:pt idx="2">
                  <c:v>3.8061799739838871</c:v>
                </c:pt>
                <c:pt idx="3">
                  <c:v>3.8388490907372552</c:v>
                </c:pt>
                <c:pt idx="4">
                  <c:v>4</c:v>
                </c:pt>
                <c:pt idx="5">
                  <c:v>4.1139433523068369</c:v>
                </c:pt>
                <c:pt idx="6">
                  <c:v>4.3010299956639813</c:v>
                </c:pt>
                <c:pt idx="7">
                  <c:v>4.4771212547196626</c:v>
                </c:pt>
                <c:pt idx="8">
                  <c:v>4.5440680443502757</c:v>
                </c:pt>
                <c:pt idx="9">
                  <c:v>4.5797835966168101</c:v>
                </c:pt>
                <c:pt idx="10">
                  <c:v>4.6020599913279625</c:v>
                </c:pt>
                <c:pt idx="11">
                  <c:v>4.653212513775344</c:v>
                </c:pt>
                <c:pt idx="12">
                  <c:v>4.6627578316815743</c:v>
                </c:pt>
                <c:pt idx="13">
                  <c:v>4.6720978579357171</c:v>
                </c:pt>
                <c:pt idx="14">
                  <c:v>4.6812412373755876</c:v>
                </c:pt>
                <c:pt idx="15">
                  <c:v>4.6901960800285138</c:v>
                </c:pt>
                <c:pt idx="16">
                  <c:v>4.6989700043360187</c:v>
                </c:pt>
                <c:pt idx="17">
                  <c:v>4.7075701760979367</c:v>
                </c:pt>
                <c:pt idx="18">
                  <c:v>4.7160033436347994</c:v>
                </c:pt>
                <c:pt idx="19">
                  <c:v>4.7242758696007892</c:v>
                </c:pt>
                <c:pt idx="20">
                  <c:v>4.7283537820212285</c:v>
                </c:pt>
                <c:pt idx="21">
                  <c:v>4.7315887651867383</c:v>
                </c:pt>
                <c:pt idx="22">
                  <c:v>4.7323937598229682</c:v>
                </c:pt>
                <c:pt idx="23">
                  <c:v>4.7363965022766426</c:v>
                </c:pt>
                <c:pt idx="24">
                  <c:v>4.7379873263334309</c:v>
                </c:pt>
                <c:pt idx="25">
                  <c:v>4.7395723444500923</c:v>
                </c:pt>
                <c:pt idx="26">
                  <c:v>4.7403626894942441</c:v>
                </c:pt>
                <c:pt idx="27">
                  <c:v>4.7435097647284294</c:v>
                </c:pt>
                <c:pt idx="28">
                  <c:v>4.7466341989375787</c:v>
                </c:pt>
                <c:pt idx="29">
                  <c:v>4.7489628612561612</c:v>
                </c:pt>
                <c:pt idx="30">
                  <c:v>4.7573960287930239</c:v>
                </c:pt>
                <c:pt idx="31">
                  <c:v>4.7619278384205295</c:v>
                </c:pt>
                <c:pt idx="32">
                  <c:v>4.7634279935629369</c:v>
                </c:pt>
                <c:pt idx="33">
                  <c:v>4.7781512503836439</c:v>
                </c:pt>
                <c:pt idx="34">
                  <c:v>4.7853298350107671</c:v>
                </c:pt>
                <c:pt idx="35">
                  <c:v>4.7923916894982534</c:v>
                </c:pt>
                <c:pt idx="36">
                  <c:v>4.7993405494535821</c:v>
                </c:pt>
                <c:pt idx="37">
                  <c:v>4.8061799739838875</c:v>
                </c:pt>
                <c:pt idx="38">
                  <c:v>4.8129133566428557</c:v>
                </c:pt>
              </c:numCache>
            </c:numRef>
          </c:cat>
          <c:val>
            <c:numRef>
              <c:f>Hoja1!$D$3:$D$41</c:f>
              <c:numCache>
                <c:formatCode>General</c:formatCode>
                <c:ptCount val="39"/>
                <c:pt idx="0">
                  <c:v>19.966180789313899</c:v>
                </c:pt>
                <c:pt idx="1">
                  <c:v>19.954878393915514</c:v>
                </c:pt>
                <c:pt idx="2">
                  <c:v>19.94348783163294</c:v>
                </c:pt>
                <c:pt idx="3">
                  <c:v>19.932141142053212</c:v>
                </c:pt>
                <c:pt idx="4">
                  <c:v>19.929580802132666</c:v>
                </c:pt>
                <c:pt idx="5">
                  <c:v>19.836624218451458</c:v>
                </c:pt>
                <c:pt idx="6">
                  <c:v>19.500354238258456</c:v>
                </c:pt>
                <c:pt idx="7">
                  <c:v>18.795039454361781</c:v>
                </c:pt>
                <c:pt idx="8">
                  <c:v>18.344067567708521</c:v>
                </c:pt>
                <c:pt idx="9">
                  <c:v>18.151345786933756</c:v>
                </c:pt>
                <c:pt idx="10">
                  <c:v>18.106457368484712</c:v>
                </c:pt>
                <c:pt idx="11">
                  <c:v>18.050599364801311</c:v>
                </c:pt>
                <c:pt idx="12">
                  <c:v>17.780314004059711</c:v>
                </c:pt>
                <c:pt idx="13">
                  <c:v>17.699835297982947</c:v>
                </c:pt>
                <c:pt idx="14">
                  <c:v>17.630255035603476</c:v>
                </c:pt>
                <c:pt idx="15">
                  <c:v>17.548367254046617</c:v>
                </c:pt>
                <c:pt idx="16">
                  <c:v>17.489399684471515</c:v>
                </c:pt>
                <c:pt idx="17">
                  <c:v>17.406166703330857</c:v>
                </c:pt>
                <c:pt idx="18">
                  <c:v>17.334183780538684</c:v>
                </c:pt>
                <c:pt idx="19">
                  <c:v>17.297967370996112</c:v>
                </c:pt>
                <c:pt idx="20">
                  <c:v>17.212870500745431</c:v>
                </c:pt>
                <c:pt idx="21">
                  <c:v>17.176143639945483</c:v>
                </c:pt>
                <c:pt idx="22">
                  <c:v>17.176143639945483</c:v>
                </c:pt>
                <c:pt idx="23">
                  <c:v>17.151572507186177</c:v>
                </c:pt>
                <c:pt idx="24">
                  <c:v>17.126931668992349</c:v>
                </c:pt>
                <c:pt idx="25">
                  <c:v>17.102220728746207</c:v>
                </c:pt>
                <c:pt idx="26">
                  <c:v>17.102220728746207</c:v>
                </c:pt>
                <c:pt idx="27">
                  <c:v>17.052586938613324</c:v>
                </c:pt>
                <c:pt idx="28">
                  <c:v>17.027663278361345</c:v>
                </c:pt>
                <c:pt idx="29">
                  <c:v>17.0026678952472</c:v>
                </c:pt>
                <c:pt idx="30">
                  <c:v>16.927247250860326</c:v>
                </c:pt>
                <c:pt idx="31">
                  <c:v>16.876600520552426</c:v>
                </c:pt>
                <c:pt idx="32">
                  <c:v>16.863892559780751</c:v>
                </c:pt>
                <c:pt idx="33">
                  <c:v>16.72286394722661</c:v>
                </c:pt>
                <c:pt idx="34">
                  <c:v>16.644963069556123</c:v>
                </c:pt>
                <c:pt idx="35">
                  <c:v>16.566357196987475</c:v>
                </c:pt>
                <c:pt idx="36">
                  <c:v>16.500304485985765</c:v>
                </c:pt>
                <c:pt idx="37">
                  <c:v>16.433745619007215</c:v>
                </c:pt>
                <c:pt idx="38">
                  <c:v>16.393564099524109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34064"/>
        <c:axId val="316124816"/>
      </c:lineChart>
      <c:catAx>
        <c:axId val="3161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6124816"/>
        <c:crosses val="autoZero"/>
        <c:auto val="1"/>
        <c:lblAlgn val="ctr"/>
        <c:lblOffset val="100"/>
        <c:noMultiLvlLbl val="0"/>
      </c:catAx>
      <c:valAx>
        <c:axId val="3161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61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6</xdr:row>
      <xdr:rowOff>114300</xdr:rowOff>
    </xdr:from>
    <xdr:to>
      <xdr:col>14</xdr:col>
      <xdr:colOff>166687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A2" zoomScaleNormal="100" workbookViewId="0">
      <selection activeCell="A3" sqref="A3:E46"/>
    </sheetView>
  </sheetViews>
  <sheetFormatPr baseColWidth="10" defaultRowHeight="15" x14ac:dyDescent="0.25"/>
  <cols>
    <col min="1" max="1" width="17" bestFit="1" customWidth="1"/>
    <col min="8" max="8" width="11.85546875" bestFit="1" customWidth="1"/>
    <col min="12" max="12" width="17.7109375" customWidth="1"/>
    <col min="25" max="25" width="23.140625" customWidth="1"/>
    <col min="28" max="28" width="11.85546875" style="2" bestFit="1" customWidth="1"/>
  </cols>
  <sheetData>
    <row r="1" spans="1:30" x14ac:dyDescent="0.25">
      <c r="A1" s="3" t="s">
        <v>0</v>
      </c>
      <c r="B1" s="3"/>
      <c r="C1" s="3"/>
      <c r="D1" s="3"/>
      <c r="E1" s="3"/>
      <c r="F1" s="3"/>
      <c r="L1" s="3" t="s">
        <v>6</v>
      </c>
      <c r="M1" s="3"/>
      <c r="N1" s="3"/>
      <c r="O1" s="3"/>
      <c r="P1" s="3"/>
      <c r="Q1" s="3"/>
    </row>
    <row r="2" spans="1:30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  <c r="L2" t="s">
        <v>5</v>
      </c>
      <c r="M2" t="s">
        <v>1</v>
      </c>
      <c r="N2" t="s">
        <v>2</v>
      </c>
      <c r="O2" t="s">
        <v>3</v>
      </c>
      <c r="P2" t="s">
        <v>4</v>
      </c>
    </row>
    <row r="3" spans="1:30" ht="15.75" thickBot="1" x14ac:dyDescent="0.3">
      <c r="A3">
        <v>5.4</v>
      </c>
      <c r="B3">
        <v>0.77200000000000002</v>
      </c>
      <c r="C3">
        <v>7.69</v>
      </c>
      <c r="D3">
        <f>20*LOG10(C3/B3)</f>
        <v>19.966180789313899</v>
      </c>
      <c r="E3">
        <v>175</v>
      </c>
      <c r="G3">
        <f>A3*1000</f>
        <v>5400</v>
      </c>
      <c r="H3">
        <f>LOG10(G3)</f>
        <v>3.7323937598229686</v>
      </c>
      <c r="L3">
        <v>40</v>
      </c>
      <c r="M3">
        <v>1.94</v>
      </c>
      <c r="N3">
        <v>1.93</v>
      </c>
      <c r="O3">
        <f>20*LOG10(N3/M3)</f>
        <v>-4.4888418449045564E-2</v>
      </c>
      <c r="P3">
        <v>173</v>
      </c>
      <c r="R3">
        <f t="shared" ref="R3:R5" si="0">LOG10(1000*L3)</f>
        <v>4.6020599913279625</v>
      </c>
      <c r="T3">
        <v>40</v>
      </c>
      <c r="Y3" s="3" t="s">
        <v>6</v>
      </c>
      <c r="Z3" s="3"/>
      <c r="AA3" s="3"/>
      <c r="AB3" s="3"/>
      <c r="AC3" s="3"/>
      <c r="AD3" s="3"/>
    </row>
    <row r="4" spans="1:30" ht="15.75" thickBot="1" x14ac:dyDescent="0.3">
      <c r="A4">
        <v>5.8</v>
      </c>
      <c r="B4">
        <v>0.77200000000000002</v>
      </c>
      <c r="C4">
        <v>7.68</v>
      </c>
      <c r="D4">
        <f t="shared" ref="D4:D67" si="1">20*LOG10(C4/B4)</f>
        <v>19.954878393915514</v>
      </c>
      <c r="E4">
        <v>175</v>
      </c>
      <c r="G4">
        <f t="shared" ref="G4:G46" si="2">A4*1000</f>
        <v>5800</v>
      </c>
      <c r="H4">
        <f t="shared" ref="H4:H46" si="3">LOG10(G4)</f>
        <v>3.7634279935629373</v>
      </c>
      <c r="K4" s="1"/>
      <c r="L4">
        <v>50</v>
      </c>
      <c r="M4">
        <v>1.94</v>
      </c>
      <c r="N4">
        <v>1.92</v>
      </c>
      <c r="O4">
        <f t="shared" ref="O4:O66" si="4">20*LOG10(N4/M4)</f>
        <v>-9.0010024533528438E-2</v>
      </c>
      <c r="P4">
        <v>172</v>
      </c>
      <c r="R4">
        <f t="shared" si="0"/>
        <v>4.6989700043360187</v>
      </c>
      <c r="T4">
        <v>50</v>
      </c>
      <c r="Y4" t="s">
        <v>5</v>
      </c>
      <c r="Z4" t="s">
        <v>1</v>
      </c>
      <c r="AA4" t="s">
        <v>2</v>
      </c>
      <c r="AB4" s="2" t="s">
        <v>3</v>
      </c>
      <c r="AC4" t="s">
        <v>4</v>
      </c>
    </row>
    <row r="5" spans="1:30" ht="15.75" thickBot="1" x14ac:dyDescent="0.3">
      <c r="A5">
        <v>6.4</v>
      </c>
      <c r="B5">
        <v>0.77100000000000002</v>
      </c>
      <c r="C5">
        <v>7.66</v>
      </c>
      <c r="D5">
        <f t="shared" si="1"/>
        <v>19.94348783163294</v>
      </c>
      <c r="E5">
        <v>173</v>
      </c>
      <c r="G5">
        <f t="shared" si="2"/>
        <v>6400</v>
      </c>
      <c r="H5">
        <f t="shared" si="3"/>
        <v>3.8061799739838871</v>
      </c>
      <c r="K5" s="1"/>
      <c r="L5">
        <v>60</v>
      </c>
      <c r="M5">
        <v>1.94</v>
      </c>
      <c r="N5">
        <v>1.91</v>
      </c>
      <c r="O5">
        <f t="shared" si="4"/>
        <v>-0.13536725364997068</v>
      </c>
      <c r="P5">
        <v>168</v>
      </c>
      <c r="R5">
        <f t="shared" si="0"/>
        <v>4.7781512503836439</v>
      </c>
      <c r="T5">
        <v>60</v>
      </c>
      <c r="Y5">
        <v>1000</v>
      </c>
      <c r="Z5">
        <v>0.48099999999999998</v>
      </c>
      <c r="AA5">
        <v>5.2999999999999999E-2</v>
      </c>
      <c r="AB5" s="2">
        <f t="shared" ref="AB5:AB38" si="5">20*LOG10(AA5/Z5)</f>
        <v>-19.157384135460852</v>
      </c>
      <c r="AC5">
        <v>120</v>
      </c>
    </row>
    <row r="6" spans="1:30" ht="15.75" thickBot="1" x14ac:dyDescent="0.3">
      <c r="A6">
        <v>6.9</v>
      </c>
      <c r="B6">
        <v>0.77100000000000002</v>
      </c>
      <c r="C6">
        <v>7.65</v>
      </c>
      <c r="D6">
        <f t="shared" si="1"/>
        <v>19.932141142053212</v>
      </c>
      <c r="E6">
        <v>174</v>
      </c>
      <c r="G6">
        <f t="shared" si="2"/>
        <v>6900</v>
      </c>
      <c r="H6">
        <f t="shared" si="3"/>
        <v>3.8388490907372552</v>
      </c>
      <c r="K6" s="1"/>
      <c r="L6">
        <v>80</v>
      </c>
      <c r="O6" t="e">
        <f>20*LOG10(N6/M6)</f>
        <v>#DIV/0!</v>
      </c>
      <c r="T6">
        <v>100</v>
      </c>
      <c r="Y6">
        <v>1100</v>
      </c>
      <c r="Z6">
        <v>0.48</v>
      </c>
      <c r="AA6">
        <v>5.1999999999999998E-2</v>
      </c>
      <c r="AB6" s="2">
        <f t="shared" si="5"/>
        <v>-19.30475787481576</v>
      </c>
      <c r="AC6">
        <v>111</v>
      </c>
    </row>
    <row r="7" spans="1:30" x14ac:dyDescent="0.25">
      <c r="A7">
        <v>10</v>
      </c>
      <c r="B7">
        <v>0.48299999999999998</v>
      </c>
      <c r="C7">
        <v>4.7910000000000004</v>
      </c>
      <c r="D7">
        <f t="shared" si="1"/>
        <v>19.929580802132666</v>
      </c>
      <c r="E7">
        <v>169</v>
      </c>
      <c r="G7">
        <f t="shared" si="2"/>
        <v>10000</v>
      </c>
      <c r="H7">
        <f t="shared" si="3"/>
        <v>4</v>
      </c>
      <c r="L7">
        <v>100</v>
      </c>
      <c r="M7">
        <v>0.96899999999999997</v>
      </c>
      <c r="N7">
        <v>0.94799999999999995</v>
      </c>
      <c r="O7">
        <f>20*LOG10(N7/M7)</f>
        <v>-0.19030879425398167</v>
      </c>
      <c r="P7">
        <v>162</v>
      </c>
      <c r="R7">
        <f>LOG10(1000*L7)</f>
        <v>5</v>
      </c>
      <c r="T7">
        <v>150</v>
      </c>
      <c r="Y7">
        <v>1200</v>
      </c>
      <c r="Z7">
        <v>0.48</v>
      </c>
      <c r="AA7">
        <v>0.05</v>
      </c>
      <c r="AB7" s="2">
        <f t="shared" si="5"/>
        <v>-19.64542466079137</v>
      </c>
      <c r="AC7">
        <v>102</v>
      </c>
    </row>
    <row r="8" spans="1:30" x14ac:dyDescent="0.25">
      <c r="A8">
        <v>13</v>
      </c>
      <c r="B8">
        <v>0.48299999999999998</v>
      </c>
      <c r="C8">
        <v>4.74</v>
      </c>
      <c r="D8">
        <f t="shared" si="1"/>
        <v>19.836624218451458</v>
      </c>
      <c r="E8">
        <v>166</v>
      </c>
      <c r="G8">
        <f t="shared" si="2"/>
        <v>13000</v>
      </c>
      <c r="H8">
        <f t="shared" si="3"/>
        <v>4.1139433523068369</v>
      </c>
      <c r="L8">
        <v>120</v>
      </c>
      <c r="O8" t="e">
        <f t="shared" ref="O8" si="6">20*LOG10(N8/M8)</f>
        <v>#DIV/0!</v>
      </c>
      <c r="T8">
        <v>200</v>
      </c>
      <c r="Y8">
        <v>1300</v>
      </c>
      <c r="Z8">
        <v>0.47899999999999998</v>
      </c>
      <c r="AA8">
        <v>4.8000000000000001E-2</v>
      </c>
      <c r="AB8" s="2">
        <f t="shared" si="5"/>
        <v>-19.981885520779517</v>
      </c>
      <c r="AC8">
        <v>93</v>
      </c>
    </row>
    <row r="9" spans="1:30" x14ac:dyDescent="0.25">
      <c r="A9">
        <v>20</v>
      </c>
      <c r="B9">
        <v>0.48299999999999998</v>
      </c>
      <c r="C9">
        <v>4.5599999999999996</v>
      </c>
      <c r="D9">
        <f t="shared" si="1"/>
        <v>19.500354238258456</v>
      </c>
      <c r="E9">
        <v>159</v>
      </c>
      <c r="G9">
        <f t="shared" si="2"/>
        <v>20000</v>
      </c>
      <c r="H9">
        <f t="shared" si="3"/>
        <v>4.3010299956639813</v>
      </c>
      <c r="L9">
        <v>140</v>
      </c>
      <c r="O9" t="e">
        <f t="shared" ref="O9:O31" si="7">20*LOG10(N9/M9)</f>
        <v>#DIV/0!</v>
      </c>
      <c r="T9">
        <v>250</v>
      </c>
      <c r="Y9">
        <v>1400</v>
      </c>
      <c r="Z9">
        <v>0.47699999999999998</v>
      </c>
      <c r="AA9">
        <v>4.4999999999999998E-2</v>
      </c>
      <c r="AB9" s="2">
        <f t="shared" si="5"/>
        <v>-20.506117305295405</v>
      </c>
      <c r="AC9">
        <v>85</v>
      </c>
    </row>
    <row r="10" spans="1:30" x14ac:dyDescent="0.25">
      <c r="A10">
        <v>30</v>
      </c>
      <c r="B10">
        <v>0.38600000000000001</v>
      </c>
      <c r="C10">
        <v>3.36</v>
      </c>
      <c r="D10">
        <f t="shared" si="1"/>
        <v>18.795039454361781</v>
      </c>
      <c r="E10">
        <v>148</v>
      </c>
      <c r="G10">
        <f t="shared" si="2"/>
        <v>30000</v>
      </c>
      <c r="H10">
        <f t="shared" si="3"/>
        <v>4.4771212547196626</v>
      </c>
      <c r="L10">
        <v>150</v>
      </c>
      <c r="M10">
        <v>0.96799999999999997</v>
      </c>
      <c r="N10">
        <v>0.89600000000000002</v>
      </c>
      <c r="O10">
        <f t="shared" si="7"/>
        <v>-0.67134695292536917</v>
      </c>
      <c r="P10">
        <v>150</v>
      </c>
      <c r="R10">
        <f t="shared" ref="R10:R31" si="8">LOG10(1000*L10)</f>
        <v>5.1760912590556813</v>
      </c>
      <c r="T10">
        <v>300</v>
      </c>
      <c r="Y10">
        <v>1500</v>
      </c>
      <c r="Z10">
        <v>0.47699999999999998</v>
      </c>
      <c r="AA10">
        <v>4.2000000000000003E-2</v>
      </c>
      <c r="AB10" s="2">
        <f t="shared" si="5"/>
        <v>-21.105381772844268</v>
      </c>
      <c r="AC10">
        <v>78</v>
      </c>
    </row>
    <row r="11" spans="1:30" x14ac:dyDescent="0.25">
      <c r="A11">
        <v>35</v>
      </c>
      <c r="B11">
        <v>0.38600000000000001</v>
      </c>
      <c r="C11">
        <v>3.19</v>
      </c>
      <c r="D11">
        <f t="shared" si="1"/>
        <v>18.344067567708521</v>
      </c>
      <c r="E11">
        <v>143</v>
      </c>
      <c r="G11">
        <f t="shared" si="2"/>
        <v>35000</v>
      </c>
      <c r="H11">
        <f t="shared" si="3"/>
        <v>4.5440680443502757</v>
      </c>
      <c r="L11">
        <v>200</v>
      </c>
      <c r="M11">
        <v>0.48499999999999999</v>
      </c>
      <c r="N11">
        <v>0.44400000000000001</v>
      </c>
      <c r="O11">
        <f t="shared" si="7"/>
        <v>-0.76717536975287592</v>
      </c>
      <c r="P11">
        <v>149</v>
      </c>
      <c r="R11">
        <f t="shared" si="8"/>
        <v>5.3010299956639813</v>
      </c>
      <c r="T11">
        <v>320</v>
      </c>
      <c r="Y11">
        <v>1600</v>
      </c>
      <c r="Z11">
        <v>0.47499999999999998</v>
      </c>
      <c r="AA11">
        <v>3.9E-2</v>
      </c>
      <c r="AB11" s="2">
        <f t="shared" si="5"/>
        <v>-21.712580051967343</v>
      </c>
      <c r="AC11">
        <v>70</v>
      </c>
    </row>
    <row r="12" spans="1:30" x14ac:dyDescent="0.25">
      <c r="A12">
        <v>38</v>
      </c>
      <c r="B12">
        <v>0.38600000000000001</v>
      </c>
      <c r="C12">
        <v>3.12</v>
      </c>
      <c r="D12">
        <f t="shared" si="1"/>
        <v>18.151345786933756</v>
      </c>
      <c r="E12">
        <v>141</v>
      </c>
      <c r="G12">
        <f t="shared" si="2"/>
        <v>38000</v>
      </c>
      <c r="H12">
        <f t="shared" si="3"/>
        <v>4.5797835966168101</v>
      </c>
      <c r="L12">
        <v>250</v>
      </c>
      <c r="M12">
        <v>0.48499999999999999</v>
      </c>
      <c r="N12">
        <v>0.42</v>
      </c>
      <c r="O12">
        <f t="shared" si="7"/>
        <v>-1.2498489640872636</v>
      </c>
      <c r="P12">
        <v>138</v>
      </c>
      <c r="R12">
        <f t="shared" si="8"/>
        <v>5.3979400086720375</v>
      </c>
      <c r="T12">
        <v>330</v>
      </c>
      <c r="Y12">
        <v>1700</v>
      </c>
      <c r="Z12">
        <v>0.47399999999999998</v>
      </c>
      <c r="AA12">
        <v>3.5999999999999997E-2</v>
      </c>
      <c r="AB12" s="2">
        <f t="shared" si="5"/>
        <v>-22.389516818135956</v>
      </c>
      <c r="AC12">
        <v>65</v>
      </c>
    </row>
    <row r="13" spans="1:30" x14ac:dyDescent="0.25">
      <c r="A13">
        <v>40</v>
      </c>
      <c r="B13">
        <v>9.7000000000000003E-2</v>
      </c>
      <c r="C13">
        <v>0.78</v>
      </c>
      <c r="D13">
        <f t="shared" si="1"/>
        <v>18.106457368484712</v>
      </c>
      <c r="E13">
        <v>144</v>
      </c>
      <c r="G13">
        <f t="shared" si="2"/>
        <v>40000</v>
      </c>
      <c r="H13">
        <f t="shared" si="3"/>
        <v>4.6020599913279625</v>
      </c>
      <c r="L13">
        <v>300</v>
      </c>
      <c r="M13">
        <v>0.29099999999999998</v>
      </c>
      <c r="N13">
        <v>0.24</v>
      </c>
      <c r="O13">
        <f t="shared" si="7"/>
        <v>-1.6736349454860246</v>
      </c>
      <c r="P13">
        <v>138</v>
      </c>
      <c r="R13">
        <f t="shared" si="8"/>
        <v>5.4771212547196626</v>
      </c>
      <c r="T13">
        <v>340</v>
      </c>
      <c r="Y13">
        <v>1750</v>
      </c>
      <c r="Z13">
        <v>0.47299999999999998</v>
      </c>
      <c r="AA13">
        <v>3.5000000000000003E-2</v>
      </c>
      <c r="AB13" s="2">
        <f t="shared" si="5"/>
        <v>-22.615861927750718</v>
      </c>
      <c r="AC13">
        <v>62</v>
      </c>
    </row>
    <row r="14" spans="1:30" x14ac:dyDescent="0.25">
      <c r="A14">
        <v>45</v>
      </c>
      <c r="B14">
        <v>9.7000000000000003E-2</v>
      </c>
      <c r="C14">
        <v>0.77500000000000002</v>
      </c>
      <c r="D14">
        <f t="shared" si="1"/>
        <v>18.050599364801311</v>
      </c>
      <c r="E14">
        <v>143</v>
      </c>
      <c r="G14">
        <f t="shared" si="2"/>
        <v>45000</v>
      </c>
      <c r="H14">
        <f t="shared" si="3"/>
        <v>4.653212513775344</v>
      </c>
      <c r="L14">
        <v>320</v>
      </c>
      <c r="M14">
        <v>0.28999999999999998</v>
      </c>
      <c r="N14">
        <v>0.23699999999999999</v>
      </c>
      <c r="O14">
        <f t="shared" si="7"/>
        <v>-1.7529930377770446</v>
      </c>
      <c r="P14">
        <v>135</v>
      </c>
      <c r="R14">
        <f t="shared" si="8"/>
        <v>5.5051499783199063</v>
      </c>
      <c r="T14">
        <v>350</v>
      </c>
      <c r="Y14">
        <v>1780</v>
      </c>
      <c r="Z14">
        <v>0.47299999999999998</v>
      </c>
      <c r="AA14">
        <v>3.4000000000000002E-2</v>
      </c>
      <c r="AB14" s="2">
        <f t="shared" si="5"/>
        <v>-22.867644473911128</v>
      </c>
      <c r="AC14">
        <v>61</v>
      </c>
    </row>
    <row r="15" spans="1:30" x14ac:dyDescent="0.25">
      <c r="A15">
        <v>46</v>
      </c>
      <c r="B15">
        <v>9.8000000000000004E-2</v>
      </c>
      <c r="C15">
        <v>0.75900000000000001</v>
      </c>
      <c r="D15">
        <f t="shared" si="1"/>
        <v>17.780314004059711</v>
      </c>
      <c r="E15">
        <v>142</v>
      </c>
      <c r="G15">
        <f t="shared" si="2"/>
        <v>46000</v>
      </c>
      <c r="H15">
        <f t="shared" si="3"/>
        <v>4.6627578316815743</v>
      </c>
      <c r="L15">
        <v>330</v>
      </c>
      <c r="M15">
        <v>0.29199999999999998</v>
      </c>
      <c r="N15">
        <v>0.23400000000000001</v>
      </c>
      <c r="O15">
        <f t="shared" si="7"/>
        <v>-1.923339880765508</v>
      </c>
      <c r="P15">
        <v>135</v>
      </c>
      <c r="R15">
        <f t="shared" si="8"/>
        <v>5.5185139398778871</v>
      </c>
      <c r="T15">
        <v>360</v>
      </c>
      <c r="Y15">
        <v>1800</v>
      </c>
      <c r="Z15">
        <v>0.47299999999999998</v>
      </c>
      <c r="AA15">
        <v>3.4000000000000002E-2</v>
      </c>
      <c r="AB15" s="2">
        <f t="shared" si="5"/>
        <v>-22.867644473911128</v>
      </c>
      <c r="AC15">
        <v>59</v>
      </c>
    </row>
    <row r="16" spans="1:30" x14ac:dyDescent="0.25">
      <c r="A16">
        <v>47</v>
      </c>
      <c r="B16">
        <v>9.8000000000000004E-2</v>
      </c>
      <c r="C16">
        <v>0.752</v>
      </c>
      <c r="D16">
        <f t="shared" si="1"/>
        <v>17.699835297982947</v>
      </c>
      <c r="E16">
        <v>140</v>
      </c>
      <c r="G16">
        <f t="shared" si="2"/>
        <v>47000</v>
      </c>
      <c r="H16">
        <f t="shared" si="3"/>
        <v>4.6720978579357171</v>
      </c>
      <c r="L16">
        <v>340</v>
      </c>
      <c r="M16">
        <v>0.29199999999999998</v>
      </c>
      <c r="N16">
        <v>0.23200000000000001</v>
      </c>
      <c r="O16">
        <f t="shared" si="7"/>
        <v>-1.9978973311503716</v>
      </c>
      <c r="P16">
        <v>133</v>
      </c>
      <c r="R16">
        <f t="shared" si="8"/>
        <v>5.5314789170422554</v>
      </c>
      <c r="T16">
        <v>370</v>
      </c>
      <c r="Y16">
        <v>1900</v>
      </c>
      <c r="Z16">
        <v>0.47199999999999998</v>
      </c>
      <c r="AA16">
        <v>3.1E-2</v>
      </c>
      <c r="AB16" s="2">
        <f t="shared" si="5"/>
        <v>-23.651606095996303</v>
      </c>
      <c r="AC16">
        <v>54</v>
      </c>
    </row>
    <row r="17" spans="1:29" x14ac:dyDescent="0.25">
      <c r="A17">
        <v>48</v>
      </c>
      <c r="B17">
        <v>9.8000000000000004E-2</v>
      </c>
      <c r="C17">
        <v>0.746</v>
      </c>
      <c r="D17">
        <f t="shared" si="1"/>
        <v>17.630255035603476</v>
      </c>
      <c r="E17">
        <v>139</v>
      </c>
      <c r="G17">
        <f t="shared" si="2"/>
        <v>48000</v>
      </c>
      <c r="H17">
        <f t="shared" si="3"/>
        <v>4.6812412373755876</v>
      </c>
      <c r="L17">
        <v>350</v>
      </c>
      <c r="M17">
        <v>0.29299999999999998</v>
      </c>
      <c r="N17">
        <v>0.23200000000000001</v>
      </c>
      <c r="O17">
        <f t="shared" si="7"/>
        <v>-2.0275927092641943</v>
      </c>
      <c r="P17">
        <v>132</v>
      </c>
      <c r="R17">
        <f t="shared" si="8"/>
        <v>5.5440680443502757</v>
      </c>
      <c r="T17">
        <v>380</v>
      </c>
      <c r="Y17">
        <v>2000</v>
      </c>
      <c r="Z17">
        <v>0.46899999999999997</v>
      </c>
      <c r="AA17">
        <v>0.03</v>
      </c>
      <c r="AB17" s="2">
        <f t="shared" si="5"/>
        <v>-23.881031759908417</v>
      </c>
      <c r="AC17">
        <v>50</v>
      </c>
    </row>
    <row r="18" spans="1:29" x14ac:dyDescent="0.25">
      <c r="A18">
        <v>49</v>
      </c>
      <c r="B18">
        <v>9.8000000000000004E-2</v>
      </c>
      <c r="C18">
        <v>0.73899999999999999</v>
      </c>
      <c r="D18">
        <f t="shared" si="1"/>
        <v>17.548367254046617</v>
      </c>
      <c r="E18">
        <v>138</v>
      </c>
      <c r="G18">
        <f t="shared" si="2"/>
        <v>49000</v>
      </c>
      <c r="H18">
        <f t="shared" si="3"/>
        <v>4.6901960800285138</v>
      </c>
      <c r="L18">
        <v>360</v>
      </c>
      <c r="M18">
        <v>0.29299999999999998</v>
      </c>
      <c r="N18">
        <v>0.22700000000000001</v>
      </c>
      <c r="O18">
        <f t="shared" si="7"/>
        <v>-2.2168352632197337</v>
      </c>
      <c r="P18">
        <v>130</v>
      </c>
      <c r="R18">
        <f t="shared" si="8"/>
        <v>5.5563025007672868</v>
      </c>
      <c r="T18">
        <v>390</v>
      </c>
      <c r="Y18">
        <v>2500</v>
      </c>
      <c r="Z18">
        <v>0.46</v>
      </c>
      <c r="AA18">
        <v>2.1000000000000001E-2</v>
      </c>
      <c r="AB18" s="2">
        <f t="shared" si="5"/>
        <v>-26.810770738953096</v>
      </c>
      <c r="AC18">
        <v>34</v>
      </c>
    </row>
    <row r="19" spans="1:29" x14ac:dyDescent="0.25">
      <c r="A19">
        <v>50</v>
      </c>
      <c r="B19">
        <v>9.8000000000000004E-2</v>
      </c>
      <c r="C19">
        <v>0.73399999999999999</v>
      </c>
      <c r="D19">
        <f t="shared" si="1"/>
        <v>17.489399684471515</v>
      </c>
      <c r="E19">
        <v>138</v>
      </c>
      <c r="G19">
        <f t="shared" si="2"/>
        <v>50000</v>
      </c>
      <c r="H19">
        <f t="shared" si="3"/>
        <v>4.6989700043360187</v>
      </c>
      <c r="L19">
        <v>370</v>
      </c>
      <c r="M19">
        <v>0.29299999999999998</v>
      </c>
      <c r="N19">
        <v>0.224</v>
      </c>
      <c r="O19">
        <f t="shared" si="7"/>
        <v>-2.3323920403989322</v>
      </c>
      <c r="P19">
        <v>130</v>
      </c>
      <c r="R19">
        <f t="shared" si="8"/>
        <v>5.568201724066995</v>
      </c>
      <c r="T19">
        <v>400</v>
      </c>
      <c r="Y19">
        <v>3000</v>
      </c>
      <c r="Z19">
        <v>0.45100000000000001</v>
      </c>
      <c r="AA19">
        <v>1.6E-2</v>
      </c>
      <c r="AB19" s="2">
        <f t="shared" si="5"/>
        <v>-29.001131184440716</v>
      </c>
      <c r="AC19">
        <v>20</v>
      </c>
    </row>
    <row r="20" spans="1:29" x14ac:dyDescent="0.25">
      <c r="A20">
        <v>51</v>
      </c>
      <c r="B20">
        <v>9.8000000000000004E-2</v>
      </c>
      <c r="C20">
        <v>0.72699999999999998</v>
      </c>
      <c r="D20">
        <f t="shared" si="1"/>
        <v>17.406166703330857</v>
      </c>
      <c r="E20">
        <v>137</v>
      </c>
      <c r="G20">
        <f t="shared" si="2"/>
        <v>51000</v>
      </c>
      <c r="H20">
        <f t="shared" si="3"/>
        <v>4.7075701760979367</v>
      </c>
      <c r="L20">
        <v>380</v>
      </c>
      <c r="M20">
        <v>0.29299999999999998</v>
      </c>
      <c r="N20">
        <v>0.222</v>
      </c>
      <c r="O20">
        <f t="shared" si="7"/>
        <v>-2.4102929180694157</v>
      </c>
      <c r="P20">
        <v>129</v>
      </c>
      <c r="R20">
        <f t="shared" si="8"/>
        <v>5.5797835966168101</v>
      </c>
      <c r="T20">
        <v>410</v>
      </c>
      <c r="Y20" t="s">
        <v>7</v>
      </c>
      <c r="Z20">
        <v>0.96699999999999997</v>
      </c>
      <c r="AA20">
        <v>0.1</v>
      </c>
      <c r="AB20" s="2">
        <f t="shared" si="5"/>
        <v>-19.708529481660033</v>
      </c>
      <c r="AC20">
        <v>160</v>
      </c>
    </row>
    <row r="21" spans="1:29" x14ac:dyDescent="0.25">
      <c r="A21">
        <v>52</v>
      </c>
      <c r="B21">
        <v>9.8000000000000004E-2</v>
      </c>
      <c r="C21">
        <v>0.72099999999999997</v>
      </c>
      <c r="D21">
        <f t="shared" si="1"/>
        <v>17.334183780538684</v>
      </c>
      <c r="E21">
        <v>137</v>
      </c>
      <c r="G21">
        <f t="shared" si="2"/>
        <v>52000</v>
      </c>
      <c r="H21">
        <f t="shared" si="3"/>
        <v>4.7160033436347994</v>
      </c>
      <c r="L21">
        <v>390</v>
      </c>
      <c r="M21">
        <v>0.29299999999999998</v>
      </c>
      <c r="N21">
        <v>0.219</v>
      </c>
      <c r="O21">
        <f t="shared" si="7"/>
        <v>-2.5284701102798222</v>
      </c>
      <c r="P21">
        <v>128</v>
      </c>
      <c r="R21">
        <f t="shared" si="8"/>
        <v>5.5910646070264995</v>
      </c>
      <c r="T21">
        <v>420</v>
      </c>
      <c r="AB21" s="2" t="e">
        <f t="shared" si="5"/>
        <v>#DIV/0!</v>
      </c>
    </row>
    <row r="22" spans="1:29" x14ac:dyDescent="0.25">
      <c r="A22">
        <v>53</v>
      </c>
      <c r="B22">
        <v>9.8000000000000004E-2</v>
      </c>
      <c r="C22">
        <v>0.71799999999999997</v>
      </c>
      <c r="D22">
        <f t="shared" si="1"/>
        <v>17.297967370996112</v>
      </c>
      <c r="E22">
        <v>137</v>
      </c>
      <c r="G22">
        <f t="shared" si="2"/>
        <v>53000</v>
      </c>
      <c r="H22">
        <f t="shared" si="3"/>
        <v>4.7242758696007892</v>
      </c>
      <c r="L22">
        <v>400</v>
      </c>
      <c r="M22">
        <v>0.29299999999999998</v>
      </c>
      <c r="N22">
        <v>0.2185</v>
      </c>
      <c r="O22">
        <f t="shared" si="7"/>
        <v>-2.548323580953376</v>
      </c>
      <c r="P22">
        <v>127</v>
      </c>
      <c r="R22">
        <f t="shared" si="8"/>
        <v>5.6020599913279625</v>
      </c>
      <c r="T22">
        <v>430</v>
      </c>
      <c r="AB22" s="2" t="e">
        <f t="shared" si="5"/>
        <v>#DIV/0!</v>
      </c>
    </row>
    <row r="23" spans="1:29" x14ac:dyDescent="0.25">
      <c r="A23">
        <v>53.5</v>
      </c>
      <c r="B23">
        <v>9.8000000000000004E-2</v>
      </c>
      <c r="C23">
        <v>0.71099999999999997</v>
      </c>
      <c r="D23">
        <f t="shared" si="1"/>
        <v>17.212870500745431</v>
      </c>
      <c r="E23">
        <v>136</v>
      </c>
      <c r="G23">
        <f t="shared" si="2"/>
        <v>53500</v>
      </c>
      <c r="H23">
        <f t="shared" si="3"/>
        <v>4.7283537820212285</v>
      </c>
      <c r="L23">
        <v>410</v>
      </c>
      <c r="M23">
        <v>0.29299999999999998</v>
      </c>
      <c r="N23">
        <v>0.21299999999999999</v>
      </c>
      <c r="O23">
        <f t="shared" si="7"/>
        <v>-2.7697603383074343</v>
      </c>
      <c r="P23">
        <v>125</v>
      </c>
      <c r="R23">
        <f t="shared" si="8"/>
        <v>5.6127838567197355</v>
      </c>
      <c r="T23">
        <v>470</v>
      </c>
      <c r="AB23" s="2" t="e">
        <f t="shared" si="5"/>
        <v>#DIV/0!</v>
      </c>
    </row>
    <row r="24" spans="1:29" x14ac:dyDescent="0.25">
      <c r="A24">
        <v>53.9</v>
      </c>
      <c r="B24">
        <v>9.8000000000000004E-2</v>
      </c>
      <c r="C24">
        <v>0.70799999999999996</v>
      </c>
      <c r="D24">
        <f t="shared" si="1"/>
        <v>17.176143639945483</v>
      </c>
      <c r="E24">
        <v>135</v>
      </c>
      <c r="G24">
        <f t="shared" si="2"/>
        <v>53900</v>
      </c>
      <c r="H24">
        <f t="shared" si="3"/>
        <v>4.7315887651867383</v>
      </c>
      <c r="L24">
        <v>420</v>
      </c>
      <c r="M24">
        <v>0.29299999999999998</v>
      </c>
      <c r="N24">
        <v>0.21099999999999999</v>
      </c>
      <c r="O24">
        <f t="shared" si="7"/>
        <v>-2.8517033011283348</v>
      </c>
      <c r="P24">
        <v>125</v>
      </c>
      <c r="R24">
        <f t="shared" si="8"/>
        <v>5.6232492903979008</v>
      </c>
      <c r="T24">
        <v>500</v>
      </c>
      <c r="AB24" s="2" t="e">
        <f t="shared" si="5"/>
        <v>#DIV/0!</v>
      </c>
    </row>
    <row r="25" spans="1:29" x14ac:dyDescent="0.25">
      <c r="A25">
        <v>54</v>
      </c>
      <c r="B25">
        <v>9.8000000000000004E-2</v>
      </c>
      <c r="C25">
        <v>0.70799999999999996</v>
      </c>
      <c r="D25">
        <f t="shared" si="1"/>
        <v>17.176143639945483</v>
      </c>
      <c r="E25">
        <v>135</v>
      </c>
      <c r="G25">
        <f t="shared" si="2"/>
        <v>54000</v>
      </c>
      <c r="H25">
        <f t="shared" si="3"/>
        <v>4.7323937598229682</v>
      </c>
      <c r="L25">
        <v>430</v>
      </c>
      <c r="M25">
        <v>0.29299999999999998</v>
      </c>
      <c r="N25">
        <v>0.20799999999999999</v>
      </c>
      <c r="O25">
        <f t="shared" si="7"/>
        <v>-2.9760857078269582</v>
      </c>
      <c r="P25">
        <v>124</v>
      </c>
      <c r="R25">
        <f t="shared" si="8"/>
        <v>5.6334684555795862</v>
      </c>
      <c r="T25">
        <v>550</v>
      </c>
      <c r="AB25" s="2" t="e">
        <f t="shared" si="5"/>
        <v>#DIV/0!</v>
      </c>
    </row>
    <row r="26" spans="1:29" x14ac:dyDescent="0.25">
      <c r="A26">
        <v>54.5</v>
      </c>
      <c r="B26">
        <v>9.8000000000000004E-2</v>
      </c>
      <c r="C26">
        <v>0.70599999999999996</v>
      </c>
      <c r="D26">
        <f t="shared" si="1"/>
        <v>17.151572507186177</v>
      </c>
      <c r="E26">
        <v>135</v>
      </c>
      <c r="G26">
        <f t="shared" si="2"/>
        <v>54500</v>
      </c>
      <c r="H26">
        <f t="shared" si="3"/>
        <v>4.7363965022766426</v>
      </c>
      <c r="L26">
        <v>470</v>
      </c>
      <c r="M26">
        <v>0.29299999999999998</v>
      </c>
      <c r="N26">
        <v>0.20399999999999999</v>
      </c>
      <c r="O26">
        <f t="shared" si="7"/>
        <v>-3.1447490585642135</v>
      </c>
      <c r="P26">
        <v>123</v>
      </c>
      <c r="R26">
        <f t="shared" si="8"/>
        <v>5.6720978579357171</v>
      </c>
      <c r="T26">
        <v>600</v>
      </c>
      <c r="AB26" s="2" t="e">
        <f t="shared" si="5"/>
        <v>#DIV/0!</v>
      </c>
    </row>
    <row r="27" spans="1:29" x14ac:dyDescent="0.25">
      <c r="A27">
        <v>54.7</v>
      </c>
      <c r="B27">
        <v>9.8000000000000004E-2</v>
      </c>
      <c r="C27">
        <v>0.70399999999999996</v>
      </c>
      <c r="D27">
        <f t="shared" si="1"/>
        <v>17.126931668992349</v>
      </c>
      <c r="E27">
        <v>135</v>
      </c>
      <c r="G27">
        <f t="shared" si="2"/>
        <v>54700</v>
      </c>
      <c r="H27">
        <f t="shared" si="3"/>
        <v>4.7379873263334309</v>
      </c>
      <c r="L27">
        <v>500</v>
      </c>
      <c r="M27">
        <v>0.29399999999999998</v>
      </c>
      <c r="N27">
        <v>0.189</v>
      </c>
      <c r="O27">
        <f t="shared" si="7"/>
        <v>-3.8377105247782621</v>
      </c>
      <c r="P27">
        <v>117</v>
      </c>
      <c r="R27">
        <f t="shared" si="8"/>
        <v>5.6989700043360187</v>
      </c>
      <c r="T27">
        <v>650</v>
      </c>
      <c r="AB27" s="2" t="e">
        <f t="shared" si="5"/>
        <v>#DIV/0!</v>
      </c>
    </row>
    <row r="28" spans="1:29" x14ac:dyDescent="0.25">
      <c r="A28">
        <v>54.9</v>
      </c>
      <c r="B28">
        <v>9.8000000000000004E-2</v>
      </c>
      <c r="C28">
        <v>0.70199999999999996</v>
      </c>
      <c r="D28">
        <f t="shared" si="1"/>
        <v>17.102220728746207</v>
      </c>
      <c r="E28">
        <v>135</v>
      </c>
      <c r="G28">
        <f t="shared" si="2"/>
        <v>54900</v>
      </c>
      <c r="H28">
        <f t="shared" si="3"/>
        <v>4.7395723444500923</v>
      </c>
      <c r="L28">
        <v>550</v>
      </c>
      <c r="M28">
        <v>0.19700000000000001</v>
      </c>
      <c r="N28">
        <v>0.126</v>
      </c>
      <c r="O28">
        <f t="shared" si="7"/>
        <v>-3.8819136208805998</v>
      </c>
      <c r="P28">
        <v>115</v>
      </c>
      <c r="R28">
        <f t="shared" si="8"/>
        <v>5.7403626894942441</v>
      </c>
      <c r="T28">
        <v>700</v>
      </c>
      <c r="AB28" s="2" t="e">
        <f t="shared" si="5"/>
        <v>#DIV/0!</v>
      </c>
    </row>
    <row r="29" spans="1:29" x14ac:dyDescent="0.25">
      <c r="A29">
        <v>55</v>
      </c>
      <c r="B29">
        <v>9.8000000000000004E-2</v>
      </c>
      <c r="C29">
        <v>0.70199999999999996</v>
      </c>
      <c r="D29">
        <f t="shared" si="1"/>
        <v>17.102220728746207</v>
      </c>
      <c r="E29">
        <v>134</v>
      </c>
      <c r="G29">
        <f t="shared" si="2"/>
        <v>55000</v>
      </c>
      <c r="H29">
        <f t="shared" si="3"/>
        <v>4.7403626894942441</v>
      </c>
      <c r="L29">
        <v>600</v>
      </c>
      <c r="M29">
        <v>0.19700000000000001</v>
      </c>
      <c r="N29">
        <v>0.11799999999999999</v>
      </c>
      <c r="O29">
        <f t="shared" si="7"/>
        <v>-4.4516843771093519</v>
      </c>
      <c r="P29">
        <v>112</v>
      </c>
      <c r="R29">
        <f t="shared" si="8"/>
        <v>5.7781512503836439</v>
      </c>
      <c r="AB29" s="2" t="e">
        <f t="shared" si="5"/>
        <v>#DIV/0!</v>
      </c>
    </row>
    <row r="30" spans="1:29" x14ac:dyDescent="0.25">
      <c r="A30">
        <v>55.4</v>
      </c>
      <c r="B30">
        <v>9.8000000000000004E-2</v>
      </c>
      <c r="C30">
        <v>0.69799999999999995</v>
      </c>
      <c r="D30">
        <f t="shared" si="1"/>
        <v>17.052586938613324</v>
      </c>
      <c r="E30">
        <v>134</v>
      </c>
      <c r="G30">
        <f t="shared" si="2"/>
        <v>55400</v>
      </c>
      <c r="H30">
        <f t="shared" si="3"/>
        <v>4.7435097647284294</v>
      </c>
      <c r="L30">
        <v>650</v>
      </c>
      <c r="M30">
        <v>0.19700000000000001</v>
      </c>
      <c r="N30">
        <v>0.112</v>
      </c>
      <c r="O30">
        <f t="shared" si="7"/>
        <v>-4.9049640698282264</v>
      </c>
      <c r="P30">
        <v>109</v>
      </c>
      <c r="R30">
        <f t="shared" si="8"/>
        <v>5.8129133566428557</v>
      </c>
      <c r="AB30" s="2" t="e">
        <f t="shared" si="5"/>
        <v>#DIV/0!</v>
      </c>
    </row>
    <row r="31" spans="1:29" x14ac:dyDescent="0.25">
      <c r="A31">
        <v>55.8</v>
      </c>
      <c r="B31">
        <v>9.8000000000000004E-2</v>
      </c>
      <c r="C31">
        <v>0.69599999999999995</v>
      </c>
      <c r="D31">
        <f t="shared" si="1"/>
        <v>17.027663278361345</v>
      </c>
      <c r="E31">
        <v>134</v>
      </c>
      <c r="G31">
        <f t="shared" si="2"/>
        <v>55800</v>
      </c>
      <c r="H31">
        <f t="shared" si="3"/>
        <v>4.7466341989375787</v>
      </c>
      <c r="L31">
        <v>700</v>
      </c>
      <c r="M31">
        <v>0.19700000000000001</v>
      </c>
      <c r="N31">
        <v>0.106</v>
      </c>
      <c r="O31">
        <f t="shared" si="7"/>
        <v>-5.3832072179364543</v>
      </c>
      <c r="P31">
        <v>106</v>
      </c>
      <c r="R31">
        <f t="shared" si="8"/>
        <v>5.8450980400142569</v>
      </c>
      <c r="AB31" s="2" t="e">
        <f t="shared" si="5"/>
        <v>#DIV/0!</v>
      </c>
    </row>
    <row r="32" spans="1:29" x14ac:dyDescent="0.25">
      <c r="A32">
        <v>56.1</v>
      </c>
      <c r="B32">
        <v>9.8000000000000004E-2</v>
      </c>
      <c r="C32">
        <v>0.69399999999999995</v>
      </c>
      <c r="D32">
        <f t="shared" si="1"/>
        <v>17.0026678952472</v>
      </c>
      <c r="E32">
        <v>134</v>
      </c>
      <c r="G32">
        <f t="shared" si="2"/>
        <v>56100</v>
      </c>
      <c r="H32">
        <f t="shared" si="3"/>
        <v>4.7489628612561612</v>
      </c>
      <c r="O32" t="e">
        <f t="shared" si="4"/>
        <v>#DIV/0!</v>
      </c>
      <c r="AB32" s="2" t="e">
        <f t="shared" si="5"/>
        <v>#DIV/0!</v>
      </c>
    </row>
    <row r="33" spans="1:28" x14ac:dyDescent="0.25">
      <c r="A33">
        <v>57.2</v>
      </c>
      <c r="B33">
        <v>9.8000000000000004E-2</v>
      </c>
      <c r="C33">
        <v>0.68799999999999994</v>
      </c>
      <c r="D33">
        <f t="shared" si="1"/>
        <v>16.927247250860326</v>
      </c>
      <c r="E33">
        <v>134</v>
      </c>
      <c r="G33">
        <f t="shared" si="2"/>
        <v>57200</v>
      </c>
      <c r="H33">
        <f t="shared" si="3"/>
        <v>4.7573960287930239</v>
      </c>
      <c r="AB33" s="2" t="e">
        <f t="shared" si="5"/>
        <v>#DIV/0!</v>
      </c>
    </row>
    <row r="34" spans="1:28" x14ac:dyDescent="0.25">
      <c r="A34">
        <v>57.8</v>
      </c>
      <c r="B34">
        <v>9.8000000000000004E-2</v>
      </c>
      <c r="C34">
        <v>0.68400000000000005</v>
      </c>
      <c r="D34">
        <f t="shared" si="1"/>
        <v>16.876600520552426</v>
      </c>
      <c r="E34">
        <v>134</v>
      </c>
      <c r="G34">
        <f t="shared" si="2"/>
        <v>57800</v>
      </c>
      <c r="H34">
        <f t="shared" si="3"/>
        <v>4.7619278384205295</v>
      </c>
      <c r="AB34" s="2" t="e">
        <f t="shared" si="5"/>
        <v>#DIV/0!</v>
      </c>
    </row>
    <row r="35" spans="1:28" x14ac:dyDescent="0.25">
      <c r="A35">
        <v>58</v>
      </c>
      <c r="B35">
        <v>9.8000000000000004E-2</v>
      </c>
      <c r="C35">
        <v>0.68300000000000005</v>
      </c>
      <c r="D35">
        <f t="shared" si="1"/>
        <v>16.863892559780751</v>
      </c>
      <c r="E35">
        <v>134</v>
      </c>
      <c r="G35">
        <f t="shared" si="2"/>
        <v>58000</v>
      </c>
      <c r="H35">
        <f t="shared" si="3"/>
        <v>4.7634279935629369</v>
      </c>
      <c r="AB35" s="2" t="e">
        <f t="shared" si="5"/>
        <v>#DIV/0!</v>
      </c>
    </row>
    <row r="36" spans="1:28" x14ac:dyDescent="0.25">
      <c r="A36">
        <v>60</v>
      </c>
      <c r="B36">
        <v>9.8000000000000004E-2</v>
      </c>
      <c r="C36">
        <v>0.67200000000000004</v>
      </c>
      <c r="D36">
        <f t="shared" si="1"/>
        <v>16.72286394722661</v>
      </c>
      <c r="E36">
        <v>133</v>
      </c>
      <c r="G36">
        <f t="shared" si="2"/>
        <v>60000</v>
      </c>
      <c r="H36">
        <f t="shared" si="3"/>
        <v>4.7781512503836439</v>
      </c>
      <c r="AB36" s="2" t="e">
        <f t="shared" si="5"/>
        <v>#DIV/0!</v>
      </c>
    </row>
    <row r="37" spans="1:28" x14ac:dyDescent="0.25">
      <c r="A37">
        <v>61</v>
      </c>
      <c r="B37">
        <v>9.8000000000000004E-2</v>
      </c>
      <c r="C37">
        <v>0.66600000000000004</v>
      </c>
      <c r="D37">
        <f t="shared" si="1"/>
        <v>16.644963069556123</v>
      </c>
      <c r="E37">
        <v>132</v>
      </c>
      <c r="G37">
        <f t="shared" si="2"/>
        <v>61000</v>
      </c>
      <c r="H37">
        <f t="shared" si="3"/>
        <v>4.7853298350107671</v>
      </c>
      <c r="AB37" s="2" t="e">
        <f t="shared" si="5"/>
        <v>#DIV/0!</v>
      </c>
    </row>
    <row r="38" spans="1:28" x14ac:dyDescent="0.25">
      <c r="A38">
        <v>62</v>
      </c>
      <c r="B38">
        <v>9.8000000000000004E-2</v>
      </c>
      <c r="C38">
        <v>0.66</v>
      </c>
      <c r="D38">
        <f t="shared" si="1"/>
        <v>16.566357196987475</v>
      </c>
      <c r="E38">
        <v>132</v>
      </c>
      <c r="G38">
        <f t="shared" si="2"/>
        <v>62000</v>
      </c>
      <c r="H38">
        <f t="shared" si="3"/>
        <v>4.7923916894982534</v>
      </c>
      <c r="AB38" s="2" t="e">
        <f t="shared" si="5"/>
        <v>#DIV/0!</v>
      </c>
    </row>
    <row r="39" spans="1:28" x14ac:dyDescent="0.25">
      <c r="A39">
        <v>63</v>
      </c>
      <c r="B39">
        <v>9.8000000000000004E-2</v>
      </c>
      <c r="C39">
        <v>0.65500000000000003</v>
      </c>
      <c r="D39">
        <f t="shared" si="1"/>
        <v>16.500304485985765</v>
      </c>
      <c r="E39">
        <v>131</v>
      </c>
      <c r="G39">
        <f t="shared" si="2"/>
        <v>63000</v>
      </c>
      <c r="H39">
        <f t="shared" si="3"/>
        <v>4.7993405494535821</v>
      </c>
    </row>
    <row r="40" spans="1:28" x14ac:dyDescent="0.25">
      <c r="A40">
        <v>64</v>
      </c>
      <c r="B40">
        <v>9.8000000000000004E-2</v>
      </c>
      <c r="C40">
        <v>0.65</v>
      </c>
      <c r="D40">
        <f t="shared" si="1"/>
        <v>16.433745619007215</v>
      </c>
      <c r="E40">
        <v>130</v>
      </c>
      <c r="G40">
        <f t="shared" si="2"/>
        <v>64000</v>
      </c>
      <c r="H40">
        <f t="shared" si="3"/>
        <v>4.8061799739838875</v>
      </c>
    </row>
    <row r="41" spans="1:28" x14ac:dyDescent="0.25">
      <c r="A41">
        <v>65</v>
      </c>
      <c r="B41">
        <v>9.8000000000000004E-2</v>
      </c>
      <c r="C41">
        <v>0.64700000000000002</v>
      </c>
      <c r="D41">
        <f t="shared" si="1"/>
        <v>16.393564099524109</v>
      </c>
      <c r="E41">
        <v>130</v>
      </c>
      <c r="G41">
        <f t="shared" si="2"/>
        <v>65000</v>
      </c>
      <c r="H41">
        <f t="shared" si="3"/>
        <v>4.8129133566428557</v>
      </c>
    </row>
    <row r="42" spans="1:28" x14ac:dyDescent="0.25">
      <c r="A42">
        <v>70</v>
      </c>
      <c r="B42">
        <v>9.8000000000000004E-2</v>
      </c>
      <c r="C42">
        <v>0.64400000000000002</v>
      </c>
      <c r="D42">
        <f t="shared" si="1"/>
        <v>16.353195833346344</v>
      </c>
      <c r="E42">
        <v>122</v>
      </c>
      <c r="G42">
        <f t="shared" si="2"/>
        <v>70000</v>
      </c>
      <c r="H42">
        <f t="shared" si="3"/>
        <v>4.8450980400142569</v>
      </c>
    </row>
    <row r="43" spans="1:28" x14ac:dyDescent="0.25">
      <c r="A43">
        <v>75</v>
      </c>
      <c r="B43">
        <v>9.8000000000000004E-2</v>
      </c>
      <c r="C43">
        <v>0.61899999999999999</v>
      </c>
      <c r="D43">
        <f t="shared" si="1"/>
        <v>16.009291466552462</v>
      </c>
      <c r="E43">
        <v>120</v>
      </c>
      <c r="G43">
        <f t="shared" si="2"/>
        <v>75000</v>
      </c>
      <c r="H43">
        <f t="shared" si="3"/>
        <v>4.8750612633917001</v>
      </c>
    </row>
    <row r="44" spans="1:28" x14ac:dyDescent="0.25">
      <c r="A44">
        <v>80</v>
      </c>
      <c r="B44">
        <v>9.8000000000000004E-2</v>
      </c>
      <c r="C44">
        <v>0.59499999999999997</v>
      </c>
      <c r="D44">
        <f t="shared" si="1"/>
        <v>15.665817800721094</v>
      </c>
      <c r="E44">
        <v>118</v>
      </c>
      <c r="G44">
        <f t="shared" si="2"/>
        <v>80000</v>
      </c>
      <c r="H44">
        <f t="shared" si="3"/>
        <v>4.9030899869919438</v>
      </c>
    </row>
    <row r="45" spans="1:28" x14ac:dyDescent="0.25">
      <c r="A45">
        <v>85</v>
      </c>
      <c r="B45">
        <v>9.8000000000000004E-2</v>
      </c>
      <c r="C45">
        <v>0.56999999999999995</v>
      </c>
      <c r="D45">
        <f t="shared" si="1"/>
        <v>15.292975599599929</v>
      </c>
      <c r="E45">
        <v>115</v>
      </c>
      <c r="G45">
        <f t="shared" si="2"/>
        <v>85000</v>
      </c>
      <c r="H45">
        <f t="shared" si="3"/>
        <v>4.9294189257142929</v>
      </c>
    </row>
    <row r="46" spans="1:28" x14ac:dyDescent="0.25">
      <c r="A46">
        <v>90</v>
      </c>
      <c r="B46">
        <v>9.8000000000000004E-2</v>
      </c>
      <c r="C46">
        <v>0.54700000000000004</v>
      </c>
      <c r="D46">
        <f t="shared" si="1"/>
        <v>14.935225012818718</v>
      </c>
      <c r="E46">
        <v>113</v>
      </c>
      <c r="G46">
        <f t="shared" si="2"/>
        <v>90000</v>
      </c>
      <c r="H46">
        <f t="shared" si="3"/>
        <v>4.9542425094393252</v>
      </c>
    </row>
    <row r="47" spans="1:28" x14ac:dyDescent="0.25">
      <c r="D47" t="e">
        <f t="shared" si="1"/>
        <v>#DIV/0!</v>
      </c>
    </row>
    <row r="48" spans="1:28" x14ac:dyDescent="0.25">
      <c r="D48" t="e">
        <f t="shared" si="1"/>
        <v>#DIV/0!</v>
      </c>
    </row>
    <row r="49" spans="4:15" x14ac:dyDescent="0.25">
      <c r="D49" t="e">
        <f t="shared" si="1"/>
        <v>#DIV/0!</v>
      </c>
    </row>
    <row r="50" spans="4:15" x14ac:dyDescent="0.25">
      <c r="D50" t="e">
        <f t="shared" si="1"/>
        <v>#DIV/0!</v>
      </c>
    </row>
    <row r="51" spans="4:15" x14ac:dyDescent="0.25">
      <c r="D51" t="e">
        <f t="shared" si="1"/>
        <v>#DIV/0!</v>
      </c>
    </row>
    <row r="52" spans="4:15" x14ac:dyDescent="0.25">
      <c r="D52" t="e">
        <f t="shared" si="1"/>
        <v>#DIV/0!</v>
      </c>
    </row>
    <row r="53" spans="4:15" x14ac:dyDescent="0.25">
      <c r="D53" t="e">
        <f t="shared" si="1"/>
        <v>#DIV/0!</v>
      </c>
    </row>
    <row r="54" spans="4:15" x14ac:dyDescent="0.25">
      <c r="D54" t="e">
        <f t="shared" si="1"/>
        <v>#DIV/0!</v>
      </c>
    </row>
    <row r="55" spans="4:15" x14ac:dyDescent="0.25">
      <c r="D55" t="e">
        <f t="shared" si="1"/>
        <v>#DIV/0!</v>
      </c>
    </row>
    <row r="56" spans="4:15" x14ac:dyDescent="0.25">
      <c r="D56" t="e">
        <f t="shared" si="1"/>
        <v>#DIV/0!</v>
      </c>
      <c r="O56" t="e">
        <f t="shared" si="4"/>
        <v>#DIV/0!</v>
      </c>
    </row>
    <row r="57" spans="4:15" x14ac:dyDescent="0.25">
      <c r="D57" t="e">
        <f t="shared" si="1"/>
        <v>#DIV/0!</v>
      </c>
      <c r="O57" t="e">
        <f t="shared" si="4"/>
        <v>#DIV/0!</v>
      </c>
    </row>
    <row r="58" spans="4:15" x14ac:dyDescent="0.25">
      <c r="D58" t="e">
        <f t="shared" si="1"/>
        <v>#DIV/0!</v>
      </c>
      <c r="O58" t="e">
        <f t="shared" si="4"/>
        <v>#DIV/0!</v>
      </c>
    </row>
    <row r="59" spans="4:15" x14ac:dyDescent="0.25">
      <c r="D59" t="e">
        <f t="shared" si="1"/>
        <v>#DIV/0!</v>
      </c>
      <c r="O59" t="e">
        <f t="shared" si="4"/>
        <v>#DIV/0!</v>
      </c>
    </row>
    <row r="60" spans="4:15" x14ac:dyDescent="0.25">
      <c r="D60" t="e">
        <f t="shared" si="1"/>
        <v>#DIV/0!</v>
      </c>
      <c r="O60" t="e">
        <f t="shared" si="4"/>
        <v>#DIV/0!</v>
      </c>
    </row>
    <row r="61" spans="4:15" x14ac:dyDescent="0.25">
      <c r="D61" t="e">
        <f t="shared" si="1"/>
        <v>#DIV/0!</v>
      </c>
      <c r="O61" t="e">
        <f t="shared" si="4"/>
        <v>#DIV/0!</v>
      </c>
    </row>
    <row r="62" spans="4:15" x14ac:dyDescent="0.25">
      <c r="D62" t="e">
        <f t="shared" si="1"/>
        <v>#DIV/0!</v>
      </c>
      <c r="O62" t="e">
        <f t="shared" si="4"/>
        <v>#DIV/0!</v>
      </c>
    </row>
    <row r="63" spans="4:15" x14ac:dyDescent="0.25">
      <c r="D63" t="e">
        <f t="shared" si="1"/>
        <v>#DIV/0!</v>
      </c>
      <c r="O63" t="e">
        <f t="shared" si="4"/>
        <v>#DIV/0!</v>
      </c>
    </row>
    <row r="64" spans="4:15" x14ac:dyDescent="0.25">
      <c r="D64" t="e">
        <f t="shared" si="1"/>
        <v>#DIV/0!</v>
      </c>
      <c r="O64" t="e">
        <f t="shared" si="4"/>
        <v>#DIV/0!</v>
      </c>
    </row>
    <row r="65" spans="4:15" x14ac:dyDescent="0.25">
      <c r="D65" t="e">
        <f t="shared" si="1"/>
        <v>#DIV/0!</v>
      </c>
      <c r="O65" t="e">
        <f t="shared" si="4"/>
        <v>#DIV/0!</v>
      </c>
    </row>
    <row r="66" spans="4:15" x14ac:dyDescent="0.25">
      <c r="D66" t="e">
        <f t="shared" si="1"/>
        <v>#DIV/0!</v>
      </c>
      <c r="O66" t="e">
        <f t="shared" si="4"/>
        <v>#DIV/0!</v>
      </c>
    </row>
    <row r="67" spans="4:15" x14ac:dyDescent="0.25">
      <c r="D67" t="e">
        <f t="shared" si="1"/>
        <v>#DIV/0!</v>
      </c>
    </row>
    <row r="68" spans="4:15" x14ac:dyDescent="0.25">
      <c r="D68" t="e">
        <f t="shared" ref="D68:D70" si="9">20*LOG10(C68/B68)</f>
        <v>#DIV/0!</v>
      </c>
    </row>
    <row r="69" spans="4:15" x14ac:dyDescent="0.25">
      <c r="D69" t="e">
        <f t="shared" si="9"/>
        <v>#DIV/0!</v>
      </c>
    </row>
    <row r="70" spans="4:15" x14ac:dyDescent="0.25">
      <c r="D70" t="e">
        <f t="shared" si="9"/>
        <v>#DIV/0!</v>
      </c>
    </row>
  </sheetData>
  <mergeCells count="3">
    <mergeCell ref="A1:F1"/>
    <mergeCell ref="L1:Q1"/>
    <mergeCell ref="Y3:AD3"/>
  </mergeCells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2018-08-22T17:28:43Z</dcterms:created>
  <dcterms:modified xsi:type="dcterms:W3CDTF">2018-08-23T17:34:05Z</dcterms:modified>
</cp:coreProperties>
</file>