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Files\update_Mo17\scripts\update-Mo17\01_evalue_TAG\"/>
    </mc:Choice>
  </mc:AlternateContent>
  <xr:revisionPtr revIDLastSave="0" documentId="13_ncr:1_{5770C54F-87C6-4239-BEB3-D8C89B801DEB}" xr6:coauthVersionLast="46" xr6:coauthVersionMax="46" xr10:uidLastSave="{00000000-0000-0000-0000-000000000000}"/>
  <bookViews>
    <workbookView xWindow="-120" yWindow="-120" windowWidth="29040" windowHeight="15840" activeTab="7" xr2:uid="{C98D2B39-095A-4A8D-86DD-7704AA522B33}"/>
  </bookViews>
  <sheets>
    <sheet name="G11" sheetId="2" r:id="rId1"/>
    <sheet name="G23-1" sheetId="6" r:id="rId2"/>
    <sheet name="G23-2" sheetId="9" r:id="rId3"/>
    <sheet name="G12" sheetId="4" r:id="rId4"/>
    <sheet name="G21" sheetId="1" r:id="rId5"/>
    <sheet name="G4" sheetId="3" r:id="rId6"/>
    <sheet name="allSSR" sheetId="7" r:id="rId7"/>
    <sheet name="gapSSR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0" l="1"/>
  <c r="A13" i="10"/>
  <c r="I2" i="10"/>
  <c r="H2" i="10"/>
  <c r="H1" i="10"/>
  <c r="I1" i="10" s="1"/>
  <c r="B12" i="10"/>
  <c r="A12" i="10"/>
  <c r="E10" i="3"/>
  <c r="E2" i="3"/>
  <c r="E3" i="3"/>
  <c r="E4" i="3"/>
  <c r="E5" i="3"/>
  <c r="E6" i="3"/>
  <c r="E7" i="3"/>
  <c r="E1" i="3"/>
  <c r="D7" i="3"/>
  <c r="E18" i="1"/>
  <c r="E16" i="1"/>
  <c r="E17" i="1"/>
  <c r="E15" i="1"/>
  <c r="E4" i="1"/>
  <c r="E5" i="1"/>
  <c r="E6" i="1"/>
  <c r="E7" i="1"/>
  <c r="E8" i="1"/>
  <c r="E9" i="1"/>
  <c r="E3" i="1"/>
  <c r="E2" i="1"/>
  <c r="E1" i="1"/>
  <c r="E12" i="4"/>
  <c r="E11" i="4"/>
  <c r="E9" i="4"/>
  <c r="E8" i="4"/>
  <c r="E7" i="4"/>
  <c r="E6" i="4"/>
  <c r="E3" i="4"/>
  <c r="E2" i="4"/>
  <c r="E12" i="9"/>
  <c r="E10" i="9"/>
  <c r="E9" i="9"/>
  <c r="E8" i="9"/>
  <c r="E7" i="9"/>
  <c r="E6" i="9"/>
  <c r="E5" i="9"/>
  <c r="E2" i="9"/>
  <c r="E17" i="6"/>
  <c r="E16" i="6"/>
  <c r="E15" i="6"/>
  <c r="E14" i="6"/>
  <c r="E12" i="6"/>
  <c r="E11" i="6"/>
  <c r="E10" i="6"/>
  <c r="E9" i="6"/>
  <c r="E8" i="6"/>
  <c r="E7" i="6"/>
  <c r="I7" i="6"/>
  <c r="B7" i="7"/>
  <c r="E6" i="6"/>
  <c r="E3" i="6"/>
  <c r="E4" i="6"/>
  <c r="E2" i="6"/>
  <c r="E1" i="6"/>
  <c r="E9" i="2"/>
  <c r="E8" i="2"/>
  <c r="E7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<sst xmlns="http://schemas.openxmlformats.org/spreadsheetml/2006/main" count="155" uniqueCount="90">
  <si>
    <t>087561a5-9ad4-4033-ac5d-c0ce616c21d8</t>
  </si>
  <si>
    <t>201d1e0a-117f-4d75-b8ea-1ccbba88da81</t>
  </si>
  <si>
    <t>cb142d93-39a5-45c4-b93d-65ee7b45122f</t>
  </si>
  <si>
    <t>3c3e95ea-fc47-4f3e-84a8-b779cd3e683b</t>
  </si>
  <si>
    <t>ec8edc02-588e-401b-9849-d16761b197ce</t>
  </si>
  <si>
    <t>170dbf4b-15fd-4df1-bea5-6d3b137043cf</t>
  </si>
  <si>
    <t>2b0377e5-f3a2-40d3-86e6-2225796aa26e</t>
  </si>
  <si>
    <t>8393c1ed-219e-482c-bc96-1400438805a4</t>
  </si>
  <si>
    <t>a6c22d74-24e1-49ad-9257-00ef67cece03</t>
  </si>
  <si>
    <t>cbb0d0a7-8984-4c46-a942-ed051e97609e</t>
  </si>
  <si>
    <t>dbe62506-2d37-4018-bc8b-81fd451e990f</t>
  </si>
  <si>
    <t>f9542ebe-7723-49b5-acec-558c2d9ae262</t>
  </si>
  <si>
    <t>3afdae50</t>
    <phoneticPr fontId="1" type="noConversion"/>
  </si>
  <si>
    <t>LR</t>
    <phoneticPr fontId="1" type="noConversion"/>
  </si>
  <si>
    <t>R</t>
    <phoneticPr fontId="1" type="noConversion"/>
  </si>
  <si>
    <t>Mid</t>
    <phoneticPr fontId="1" type="noConversion"/>
  </si>
  <si>
    <t>L</t>
  </si>
  <si>
    <t>L</t>
    <phoneticPr fontId="1" type="noConversion"/>
  </si>
  <si>
    <t>10fd82c9</t>
    <phoneticPr fontId="1" type="noConversion"/>
  </si>
  <si>
    <t>R</t>
    <phoneticPr fontId="1" type="noConversion"/>
  </si>
  <si>
    <t>L</t>
    <phoneticPr fontId="1" type="noConversion"/>
  </si>
  <si>
    <t>094f1735</t>
    <phoneticPr fontId="1" type="noConversion"/>
  </si>
  <si>
    <t>LR</t>
    <phoneticPr fontId="1" type="noConversion"/>
  </si>
  <si>
    <t>Mid</t>
    <phoneticPr fontId="1" type="noConversion"/>
  </si>
  <si>
    <t>f72318f4-541b-4fcd-8547-e2970f8f8a08</t>
  </si>
  <si>
    <t>480aeec0-8830-4832-9d6a-2f8477010438</t>
  </si>
  <si>
    <t>2ed187e4-e4f7-4636-a269-d177609a79f8</t>
  </si>
  <si>
    <t>efdfffcb-937c-4daf-9ba7-c4e3f0d658e0</t>
  </si>
  <si>
    <t>6f5eaed2-9d1a-44b1-8a06-f5c288da9ff5</t>
  </si>
  <si>
    <t>c72fa521-0100-4cea-96b5-784ff416c82e</t>
  </si>
  <si>
    <t>d5afc0d4-b817-4846-9df6-6f2f8f8cb2fa</t>
  </si>
  <si>
    <t>0c37ee39-bdd6-4ddc-a4ce-a5a9f46a699a</t>
  </si>
  <si>
    <t>3aec3ff7-7644-40f8-84d1-bcee09ad8b53</t>
  </si>
  <si>
    <t>4cdaa147-a27a-4285-a5cc-a8192e7bce8b</t>
  </si>
  <si>
    <t>b7530588-d3e5-4892-acb4-38173f5dca60</t>
  </si>
  <si>
    <t>ede0487a-c273-4568-a203-08eb3aa3f578</t>
  </si>
  <si>
    <t>f34210c6-adce-47e3-861c-fa4192f73712</t>
  </si>
  <si>
    <t>e1fdd913-5ae4-4548-a99e-548f0f81f130</t>
  </si>
  <si>
    <t>34e685c4-dc72-49f1-9869-f9adaa5e0dea</t>
  </si>
  <si>
    <t>58f08047-e873-4874-a4ac-d349e9c1a712</t>
  </si>
  <si>
    <t>08a474fd-3864-4c21-a580-564ceaae6589</t>
  </si>
  <si>
    <t>d51cf63c-ca4e-4e41-9cf2-1cb94d141a12</t>
  </si>
  <si>
    <t>70039db5-d67a-49d5-b341-a5f12440fce1</t>
  </si>
  <si>
    <t>1e9c1e57-0ffa-4071-a3b2-d3e149813207</t>
  </si>
  <si>
    <t>4b7c89a0-46fb-4683-9f2f-980530464844</t>
  </si>
  <si>
    <t>3e24570e-a839-4a98-bc6d-1e112d7e9e29</t>
  </si>
  <si>
    <t>mid</t>
    <phoneticPr fontId="1" type="noConversion"/>
  </si>
  <si>
    <t>5950187b-5d50-4ca6-a804-fa66c0af2970</t>
    <phoneticPr fontId="1" type="noConversion"/>
  </si>
  <si>
    <t>9489094c-bf3d-44e3-a62b-cbd67ff791b9</t>
    <phoneticPr fontId="1" type="noConversion"/>
  </si>
  <si>
    <t>c0fc305a-c7a9-44ed-a7f1-63349d55bf3a</t>
    <phoneticPr fontId="1" type="noConversion"/>
  </si>
  <si>
    <t>b34d7ffb-b527-4ebf-ae26-548a7ce607c4</t>
    <phoneticPr fontId="1" type="noConversion"/>
  </si>
  <si>
    <t>0b29e5fb-a7ff-4115-9b6f-70aa3b962684</t>
    <phoneticPr fontId="1" type="noConversion"/>
  </si>
  <si>
    <t>134cce2e</t>
    <phoneticPr fontId="1" type="noConversion"/>
  </si>
  <si>
    <t>419a9ba4-1c63-4240-92c6-9cdf96d78b73</t>
    <phoneticPr fontId="1" type="noConversion"/>
  </si>
  <si>
    <t>4b692c33-0558-4a07-a040-bb58da431d7a</t>
    <phoneticPr fontId="1" type="noConversion"/>
  </si>
  <si>
    <t>bf4fdfa8-80a6-4138-936c-385ab889bed4</t>
    <phoneticPr fontId="1" type="noConversion"/>
  </si>
  <si>
    <t>c64c2d8b-c941-4296-b8af-0dfc23eb5fea</t>
    <phoneticPr fontId="1" type="noConversion"/>
  </si>
  <si>
    <t>6c165ced-1d88-47a4-9919-2f1051c17356</t>
    <phoneticPr fontId="1" type="noConversion"/>
  </si>
  <si>
    <t>b70f06cb-864a-4c7f-b27e-eab6619db0f1</t>
    <phoneticPr fontId="1" type="noConversion"/>
  </si>
  <si>
    <t>701d0a48-a214-4923-81c9-f2233252decb</t>
    <phoneticPr fontId="1" type="noConversion"/>
  </si>
  <si>
    <t>bd376f88-5c43-416d-a938-1fa6d960aee9</t>
    <phoneticPr fontId="1" type="noConversion"/>
  </si>
  <si>
    <t>39515273-86d7-430f-aee3-346b9ece0bc2</t>
    <phoneticPr fontId="1" type="noConversion"/>
  </si>
  <si>
    <t>64f87703-03e7-4b8e-9680-2b19df0e2d00</t>
    <phoneticPr fontId="1" type="noConversion"/>
  </si>
  <si>
    <t>32b71913-93cf-4667-a50d-cdbb605dd30e</t>
    <phoneticPr fontId="1" type="noConversion"/>
  </si>
  <si>
    <t>d07a061e-3795-4093-bcef-cf7db29c8c65</t>
    <phoneticPr fontId="1" type="noConversion"/>
  </si>
  <si>
    <t>1790bbd5-198f-4fa8-b3a7-7c6ae223b4c1</t>
    <phoneticPr fontId="1" type="noConversion"/>
  </si>
  <si>
    <t>c56ab6e0-b978-4b07-b23e-5bbc4f9214d4</t>
    <phoneticPr fontId="1" type="noConversion"/>
  </si>
  <si>
    <t>5cfb5f78-b6db-4182-bc28-6e8adc2da60e</t>
    <phoneticPr fontId="1" type="noConversion"/>
  </si>
  <si>
    <t>bf204f4c-fe80-46d2-b2f8-20a3bef4a354</t>
    <phoneticPr fontId="1" type="noConversion"/>
  </si>
  <si>
    <t>7c629a5a-eedd-4fa6-ac20-7aed22195fac</t>
    <phoneticPr fontId="1" type="noConversion"/>
  </si>
  <si>
    <t>eb4ed745-403a-4a74-826e-bc03c8f2d509</t>
    <phoneticPr fontId="1" type="noConversion"/>
  </si>
  <si>
    <t>dcbb96f2-4248-4678-8bd9-2d8453eed4dc</t>
    <phoneticPr fontId="1" type="noConversion"/>
  </si>
  <si>
    <t>74356083-88f1-4fca-8a37-65b829086759</t>
    <phoneticPr fontId="1" type="noConversion"/>
  </si>
  <si>
    <t>5df378eb-b0a5-4d56-a29b-35f5cf030cac</t>
    <phoneticPr fontId="1" type="noConversion"/>
  </si>
  <si>
    <t>0dcf3121-20d4-4dbd-b54b-fd5d1ba4a04f</t>
    <phoneticPr fontId="1" type="noConversion"/>
  </si>
  <si>
    <t>72b1030d-586a-41d5-8f44-c615359eef3e</t>
    <phoneticPr fontId="1" type="noConversion"/>
  </si>
  <si>
    <t>b50937e6-9d35-4ca3-bf96-98e630259e36</t>
    <phoneticPr fontId="1" type="noConversion"/>
  </si>
  <si>
    <t>41d8e1c4-8c17-441b-a028-5c23bbaa42fe</t>
    <phoneticPr fontId="1" type="noConversion"/>
  </si>
  <si>
    <t>353458b4-7093-4b5a-9e07-cf099f3fd131</t>
    <phoneticPr fontId="1" type="noConversion"/>
  </si>
  <si>
    <t>eb0f15f3-1116-4f0e-88a6-d2061b907736</t>
    <phoneticPr fontId="1" type="noConversion"/>
  </si>
  <si>
    <t>f7c4cb8e-e2b6-4e6d-aad5-6fa61004ada3</t>
    <phoneticPr fontId="1" type="noConversion"/>
  </si>
  <si>
    <t>69b0baf9-fdf3-495c-bdb6-68b95e23de1f</t>
    <phoneticPr fontId="1" type="noConversion"/>
  </si>
  <si>
    <t>70003958-0231-4dcf-8d93-df317ce9b8da</t>
    <phoneticPr fontId="1" type="noConversion"/>
  </si>
  <si>
    <t>28da0800-a273-428b-839c-fb36644bd50d</t>
    <phoneticPr fontId="1" type="noConversion"/>
  </si>
  <si>
    <t>dfbe9909-8198-47ef-9130-30823e8a2bdf</t>
    <phoneticPr fontId="1" type="noConversion"/>
  </si>
  <si>
    <t>gap</t>
    <phoneticPr fontId="1" type="noConversion"/>
  </si>
  <si>
    <t>g23内部</t>
    <phoneticPr fontId="1" type="noConversion"/>
  </si>
  <si>
    <t>全是ssr</t>
    <phoneticPr fontId="1" type="noConversion"/>
  </si>
  <si>
    <t>没有g23</t>
    <phoneticPr fontId="1" type="noConversion"/>
  </si>
  <si>
    <t>有g23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</si>
</sst>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8501-AC62-4484-A7F6-5492B3606B7D}">
  <dimension ref="A1:G9"/>
  <sheetViews>
    <sheetView zoomScaleNormal="100" workbookViewId="0">
      <selection activeCell="E9" sqref="E9"/>
    </sheetView>
  </sheetViews>
  <sheetFormatPr defaultRowHeight="14.25" x14ac:dyDescent="0.2"/>
  <cols>
    <col min="1" max="1" width="47.625" bestFit="1" customWidth="1"/>
    <col min="7" max="7" width="47.75" bestFit="1" customWidth="1"/>
  </cols>
  <sheetData>
    <row r="1" spans="1:7" x14ac:dyDescent="0.2">
      <c r="A1" t="s">
        <v>0</v>
      </c>
      <c r="B1">
        <v>179386</v>
      </c>
      <c r="C1" t="s">
        <v>19</v>
      </c>
      <c r="D1">
        <v>116351</v>
      </c>
      <c r="E1">
        <f>B1-D1</f>
        <v>63035</v>
      </c>
    </row>
    <row r="2" spans="1:7" x14ac:dyDescent="0.2">
      <c r="A2" t="s">
        <v>1</v>
      </c>
      <c r="B2">
        <v>165755</v>
      </c>
      <c r="C2" t="s">
        <v>19</v>
      </c>
      <c r="D2">
        <v>73095</v>
      </c>
      <c r="E2">
        <f>B2-D2</f>
        <v>92660</v>
      </c>
    </row>
    <row r="3" spans="1:7" x14ac:dyDescent="0.2">
      <c r="A3" t="s">
        <v>2</v>
      </c>
      <c r="B3">
        <v>162082</v>
      </c>
      <c r="C3" t="s">
        <v>19</v>
      </c>
      <c r="D3">
        <v>81995</v>
      </c>
      <c r="E3">
        <f>B3-D3</f>
        <v>80087</v>
      </c>
    </row>
    <row r="4" spans="1:7" x14ac:dyDescent="0.2">
      <c r="A4" t="s">
        <v>3</v>
      </c>
      <c r="B4">
        <v>199268</v>
      </c>
      <c r="C4" t="s">
        <v>19</v>
      </c>
      <c r="D4">
        <v>51175</v>
      </c>
      <c r="E4">
        <f>B4-D4</f>
        <v>148093</v>
      </c>
    </row>
    <row r="5" spans="1:7" x14ac:dyDescent="0.2">
      <c r="A5" t="s">
        <v>7</v>
      </c>
      <c r="B5">
        <v>187081</v>
      </c>
      <c r="C5" t="s">
        <v>46</v>
      </c>
      <c r="E5">
        <f>F5-G5</f>
        <v>164528</v>
      </c>
      <c r="F5">
        <v>179941</v>
      </c>
      <c r="G5">
        <v>15413</v>
      </c>
    </row>
    <row r="6" spans="1:7" x14ac:dyDescent="0.2">
      <c r="A6" t="s">
        <v>4</v>
      </c>
      <c r="B6">
        <v>212866</v>
      </c>
      <c r="C6" t="s">
        <v>20</v>
      </c>
      <c r="E6">
        <v>53859</v>
      </c>
    </row>
    <row r="7" spans="1:7" x14ac:dyDescent="0.2">
      <c r="A7" t="s">
        <v>5</v>
      </c>
      <c r="B7">
        <v>206099</v>
      </c>
      <c r="C7" t="s">
        <v>19</v>
      </c>
      <c r="D7">
        <v>139948</v>
      </c>
      <c r="E7">
        <f>B7-D7</f>
        <v>66151</v>
      </c>
    </row>
    <row r="8" spans="1:7" x14ac:dyDescent="0.2">
      <c r="A8" t="s">
        <v>6</v>
      </c>
      <c r="B8">
        <v>154157</v>
      </c>
      <c r="C8" t="s">
        <v>19</v>
      </c>
      <c r="D8">
        <v>100085</v>
      </c>
      <c r="E8">
        <f>B8-D8</f>
        <v>54072</v>
      </c>
    </row>
    <row r="9" spans="1:7" x14ac:dyDescent="0.2">
      <c r="E9">
        <f>SUM(E1:E8)</f>
        <v>722485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E0AC-1C3C-4141-BDF8-E5DFB532A8B3}">
  <dimension ref="A1:J17"/>
  <sheetViews>
    <sheetView workbookViewId="0">
      <selection activeCell="E17" sqref="E17"/>
    </sheetView>
  </sheetViews>
  <sheetFormatPr defaultRowHeight="14.25" x14ac:dyDescent="0.2"/>
  <cols>
    <col min="1" max="1" width="41" bestFit="1" customWidth="1"/>
  </cols>
  <sheetData>
    <row r="1" spans="1:10" x14ac:dyDescent="0.2">
      <c r="A1" t="s">
        <v>11</v>
      </c>
      <c r="B1">
        <v>280355</v>
      </c>
      <c r="C1" t="s">
        <v>46</v>
      </c>
      <c r="E1">
        <f>F1-G1</f>
        <v>228807</v>
      </c>
      <c r="F1">
        <v>274350</v>
      </c>
      <c r="G1">
        <v>45543</v>
      </c>
    </row>
    <row r="2" spans="1:10" x14ac:dyDescent="0.2">
      <c r="A2" t="s">
        <v>12</v>
      </c>
      <c r="B2">
        <v>161675</v>
      </c>
      <c r="C2" t="s">
        <v>19</v>
      </c>
      <c r="D2">
        <v>81538</v>
      </c>
      <c r="E2">
        <f>B2-D2</f>
        <v>80137</v>
      </c>
    </row>
    <row r="3" spans="1:10" x14ac:dyDescent="0.2">
      <c r="A3" t="s">
        <v>47</v>
      </c>
      <c r="B3">
        <v>171927</v>
      </c>
      <c r="C3" t="s">
        <v>19</v>
      </c>
      <c r="D3">
        <v>80295</v>
      </c>
      <c r="E3">
        <f t="shared" ref="E3:E16" si="0">B3-D3</f>
        <v>91632</v>
      </c>
    </row>
    <row r="4" spans="1:10" x14ac:dyDescent="0.2">
      <c r="A4" t="s">
        <v>21</v>
      </c>
      <c r="B4">
        <v>185329</v>
      </c>
      <c r="C4" t="s">
        <v>19</v>
      </c>
      <c r="D4">
        <v>181240</v>
      </c>
      <c r="E4">
        <f t="shared" si="0"/>
        <v>4089</v>
      </c>
    </row>
    <row r="5" spans="1:10" x14ac:dyDescent="0.2">
      <c r="A5" t="s">
        <v>48</v>
      </c>
      <c r="B5">
        <v>262502</v>
      </c>
      <c r="C5" t="s">
        <v>20</v>
      </c>
      <c r="E5">
        <v>77307</v>
      </c>
    </row>
    <row r="6" spans="1:10" x14ac:dyDescent="0.2">
      <c r="A6" t="s">
        <v>49</v>
      </c>
      <c r="B6">
        <v>164948</v>
      </c>
      <c r="C6" t="s">
        <v>19</v>
      </c>
      <c r="D6">
        <v>143083</v>
      </c>
      <c r="E6">
        <f t="shared" si="0"/>
        <v>21865</v>
      </c>
    </row>
    <row r="7" spans="1:10" x14ac:dyDescent="0.2">
      <c r="A7" t="s">
        <v>50</v>
      </c>
      <c r="B7">
        <v>208596</v>
      </c>
      <c r="C7" t="s">
        <v>13</v>
      </c>
      <c r="E7">
        <f>H7+I7</f>
        <v>157956</v>
      </c>
      <c r="H7">
        <v>80648</v>
      </c>
      <c r="I7">
        <f>B7-J7</f>
        <v>77308</v>
      </c>
      <c r="J7">
        <v>131288</v>
      </c>
    </row>
    <row r="8" spans="1:10" x14ac:dyDescent="0.2">
      <c r="A8" t="s">
        <v>8</v>
      </c>
      <c r="B8">
        <v>187817</v>
      </c>
      <c r="C8" t="s">
        <v>19</v>
      </c>
      <c r="D8">
        <v>151416</v>
      </c>
      <c r="E8">
        <f t="shared" si="0"/>
        <v>36401</v>
      </c>
    </row>
    <row r="9" spans="1:10" x14ac:dyDescent="0.2">
      <c r="A9" t="s">
        <v>51</v>
      </c>
      <c r="B9">
        <v>449564</v>
      </c>
      <c r="C9" t="s">
        <v>15</v>
      </c>
      <c r="E9">
        <f>F9-G9</f>
        <v>265464</v>
      </c>
      <c r="F9">
        <v>358847</v>
      </c>
      <c r="G9">
        <v>93383</v>
      </c>
    </row>
    <row r="10" spans="1:10" x14ac:dyDescent="0.2">
      <c r="A10" t="s">
        <v>9</v>
      </c>
      <c r="B10">
        <v>216298</v>
      </c>
      <c r="C10" t="s">
        <v>19</v>
      </c>
      <c r="D10">
        <v>70786</v>
      </c>
      <c r="E10">
        <f t="shared" si="0"/>
        <v>145512</v>
      </c>
    </row>
    <row r="11" spans="1:10" x14ac:dyDescent="0.2">
      <c r="A11" t="s">
        <v>10</v>
      </c>
      <c r="B11">
        <v>213085</v>
      </c>
      <c r="C11" t="s">
        <v>19</v>
      </c>
      <c r="D11">
        <v>123865</v>
      </c>
      <c r="E11">
        <f t="shared" si="0"/>
        <v>89220</v>
      </c>
    </row>
    <row r="12" spans="1:10" x14ac:dyDescent="0.2">
      <c r="A12" t="s">
        <v>18</v>
      </c>
      <c r="B12">
        <v>225983</v>
      </c>
      <c r="C12" t="s">
        <v>19</v>
      </c>
      <c r="D12">
        <v>200914</v>
      </c>
      <c r="E12">
        <f t="shared" si="0"/>
        <v>25069</v>
      </c>
    </row>
    <row r="13" spans="1:10" x14ac:dyDescent="0.2">
      <c r="A13" t="s">
        <v>52</v>
      </c>
      <c r="B13">
        <v>239628</v>
      </c>
      <c r="C13" t="s">
        <v>20</v>
      </c>
      <c r="E13">
        <v>7370</v>
      </c>
    </row>
    <row r="14" spans="1:10" x14ac:dyDescent="0.2">
      <c r="A14" t="s">
        <v>47</v>
      </c>
      <c r="B14">
        <v>171927</v>
      </c>
      <c r="C14" t="s">
        <v>19</v>
      </c>
      <c r="D14">
        <v>80295</v>
      </c>
      <c r="E14">
        <f t="shared" si="0"/>
        <v>91632</v>
      </c>
    </row>
    <row r="15" spans="1:10" x14ac:dyDescent="0.2">
      <c r="A15" t="s">
        <v>53</v>
      </c>
      <c r="B15">
        <v>215554</v>
      </c>
      <c r="C15" t="s">
        <v>19</v>
      </c>
      <c r="D15">
        <v>170424</v>
      </c>
      <c r="E15">
        <f t="shared" si="0"/>
        <v>45130</v>
      </c>
    </row>
    <row r="16" spans="1:10" x14ac:dyDescent="0.2">
      <c r="A16" t="s">
        <v>54</v>
      </c>
      <c r="B16">
        <v>168424</v>
      </c>
      <c r="C16" t="s">
        <v>19</v>
      </c>
      <c r="D16">
        <v>150569</v>
      </c>
      <c r="E16">
        <f t="shared" si="0"/>
        <v>17855</v>
      </c>
    </row>
    <row r="17" spans="5:5" x14ac:dyDescent="0.2">
      <c r="E17">
        <f>SUM(E1:E16)</f>
        <v>1385446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13AB-4AC2-47C0-AB56-F47C45BA099D}">
  <dimension ref="A1:I12"/>
  <sheetViews>
    <sheetView workbookViewId="0">
      <selection activeCell="E12" sqref="E12"/>
    </sheetView>
  </sheetViews>
  <sheetFormatPr defaultRowHeight="14.25" x14ac:dyDescent="0.2"/>
  <cols>
    <col min="1" max="1" width="39.75" bestFit="1" customWidth="1"/>
  </cols>
  <sheetData>
    <row r="1" spans="1:9" x14ac:dyDescent="0.2">
      <c r="A1" t="s">
        <v>21</v>
      </c>
      <c r="B1">
        <v>185329</v>
      </c>
      <c r="C1" t="s">
        <v>16</v>
      </c>
      <c r="E1">
        <v>2932</v>
      </c>
    </row>
    <row r="2" spans="1:9" x14ac:dyDescent="0.2">
      <c r="A2" t="s">
        <v>55</v>
      </c>
      <c r="B2">
        <v>206652</v>
      </c>
      <c r="C2" t="s">
        <v>14</v>
      </c>
      <c r="D2">
        <v>112617</v>
      </c>
      <c r="E2">
        <f t="shared" ref="E2" si="0">B2-D2</f>
        <v>94035</v>
      </c>
    </row>
    <row r="3" spans="1:9" x14ac:dyDescent="0.2">
      <c r="A3" t="s">
        <v>56</v>
      </c>
      <c r="B3">
        <v>161607</v>
      </c>
      <c r="C3" t="s">
        <v>17</v>
      </c>
      <c r="E3">
        <v>10362</v>
      </c>
    </row>
    <row r="4" spans="1:9" x14ac:dyDescent="0.2">
      <c r="A4" t="s">
        <v>18</v>
      </c>
      <c r="B4">
        <v>225983</v>
      </c>
      <c r="C4" t="s">
        <v>17</v>
      </c>
      <c r="E4">
        <v>24958</v>
      </c>
    </row>
    <row r="5" spans="1:9" x14ac:dyDescent="0.2">
      <c r="A5" t="s">
        <v>57</v>
      </c>
      <c r="B5">
        <v>152863</v>
      </c>
      <c r="C5" t="s">
        <v>14</v>
      </c>
      <c r="D5">
        <v>37714</v>
      </c>
      <c r="E5">
        <f t="shared" ref="E5:E6" si="1">B5-D5</f>
        <v>115149</v>
      </c>
    </row>
    <row r="6" spans="1:9" x14ac:dyDescent="0.2">
      <c r="A6" t="s">
        <v>58</v>
      </c>
      <c r="B6">
        <v>151712</v>
      </c>
      <c r="C6" t="s">
        <v>14</v>
      </c>
      <c r="D6">
        <v>85586</v>
      </c>
      <c r="E6">
        <f t="shared" si="1"/>
        <v>66126</v>
      </c>
    </row>
    <row r="7" spans="1:9" x14ac:dyDescent="0.2">
      <c r="A7" t="s">
        <v>59</v>
      </c>
      <c r="B7">
        <v>359229</v>
      </c>
      <c r="C7" t="s">
        <v>22</v>
      </c>
      <c r="E7">
        <f>G7+I7-F7-H7</f>
        <v>210328</v>
      </c>
      <c r="F7">
        <v>27352</v>
      </c>
      <c r="G7" s="1">
        <v>136177</v>
      </c>
      <c r="H7">
        <v>243763</v>
      </c>
      <c r="I7">
        <v>345266</v>
      </c>
    </row>
    <row r="8" spans="1:9" x14ac:dyDescent="0.2">
      <c r="A8" t="s">
        <v>60</v>
      </c>
      <c r="B8">
        <v>183282</v>
      </c>
      <c r="C8" t="s">
        <v>23</v>
      </c>
      <c r="E8">
        <f>F8-G8</f>
        <v>120051</v>
      </c>
      <c r="F8">
        <v>153426</v>
      </c>
      <c r="G8">
        <v>33375</v>
      </c>
    </row>
    <row r="9" spans="1:9" x14ac:dyDescent="0.2">
      <c r="A9" t="s">
        <v>61</v>
      </c>
      <c r="B9">
        <v>153205</v>
      </c>
      <c r="C9" t="s">
        <v>14</v>
      </c>
      <c r="D9">
        <v>138075</v>
      </c>
      <c r="E9">
        <f t="shared" ref="E9:E10" si="2">B9-D9</f>
        <v>15130</v>
      </c>
    </row>
    <row r="10" spans="1:9" x14ac:dyDescent="0.2">
      <c r="A10" t="s">
        <v>62</v>
      </c>
      <c r="B10">
        <v>189996</v>
      </c>
      <c r="C10" t="s">
        <v>14</v>
      </c>
      <c r="D10">
        <v>169058</v>
      </c>
      <c r="E10">
        <f t="shared" si="2"/>
        <v>20938</v>
      </c>
    </row>
    <row r="11" spans="1:9" x14ac:dyDescent="0.2">
      <c r="A11" t="s">
        <v>63</v>
      </c>
      <c r="B11">
        <v>154004</v>
      </c>
      <c r="C11" t="s">
        <v>17</v>
      </c>
      <c r="E11">
        <v>8478</v>
      </c>
    </row>
    <row r="12" spans="1:9" x14ac:dyDescent="0.2">
      <c r="E12">
        <f>SUM(E1:E11)</f>
        <v>688487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D1BA-4895-400F-8A44-A3050777FD30}">
  <dimension ref="A1:E12"/>
  <sheetViews>
    <sheetView workbookViewId="0">
      <selection activeCell="E12" sqref="E12"/>
    </sheetView>
  </sheetViews>
  <sheetFormatPr defaultRowHeight="14.25" x14ac:dyDescent="0.2"/>
  <cols>
    <col min="1" max="1" width="47" bestFit="1" customWidth="1"/>
  </cols>
  <sheetData>
    <row r="1" spans="1:5" x14ac:dyDescent="0.2">
      <c r="A1" t="s">
        <v>64</v>
      </c>
      <c r="B1">
        <v>164763</v>
      </c>
      <c r="C1" t="s">
        <v>17</v>
      </c>
      <c r="E1">
        <v>95203</v>
      </c>
    </row>
    <row r="2" spans="1:5" x14ac:dyDescent="0.2">
      <c r="A2" t="s">
        <v>65</v>
      </c>
      <c r="B2">
        <v>217926</v>
      </c>
      <c r="C2" t="s">
        <v>14</v>
      </c>
      <c r="D2">
        <v>147117</v>
      </c>
      <c r="E2">
        <f t="shared" ref="E2:E3" si="0">B2-D2</f>
        <v>70809</v>
      </c>
    </row>
    <row r="3" spans="1:5" x14ac:dyDescent="0.2">
      <c r="A3" t="s">
        <v>24</v>
      </c>
      <c r="B3">
        <v>215014</v>
      </c>
      <c r="C3" t="s">
        <v>14</v>
      </c>
      <c r="D3">
        <v>159325</v>
      </c>
      <c r="E3">
        <f t="shared" si="0"/>
        <v>55689</v>
      </c>
    </row>
    <row r="4" spans="1:5" x14ac:dyDescent="0.2">
      <c r="A4" t="s">
        <v>66</v>
      </c>
      <c r="B4">
        <v>158356</v>
      </c>
      <c r="C4" t="s">
        <v>17</v>
      </c>
      <c r="E4">
        <v>75299</v>
      </c>
    </row>
    <row r="5" spans="1:5" x14ac:dyDescent="0.2">
      <c r="A5" t="s">
        <v>67</v>
      </c>
      <c r="B5">
        <v>176721</v>
      </c>
      <c r="C5" t="s">
        <v>17</v>
      </c>
      <c r="E5">
        <v>46183</v>
      </c>
    </row>
    <row r="6" spans="1:5" x14ac:dyDescent="0.2">
      <c r="A6" t="s">
        <v>69</v>
      </c>
      <c r="B6">
        <v>212256</v>
      </c>
      <c r="C6" t="s">
        <v>14</v>
      </c>
      <c r="D6">
        <v>123192</v>
      </c>
      <c r="E6">
        <f t="shared" ref="E6:E11" si="1">B6-D6</f>
        <v>89064</v>
      </c>
    </row>
    <row r="7" spans="1:5" x14ac:dyDescent="0.2">
      <c r="A7" t="s">
        <v>70</v>
      </c>
      <c r="B7">
        <v>155602</v>
      </c>
      <c r="C7" t="s">
        <v>14</v>
      </c>
      <c r="D7">
        <v>125270</v>
      </c>
      <c r="E7">
        <f t="shared" si="1"/>
        <v>30332</v>
      </c>
    </row>
    <row r="8" spans="1:5" x14ac:dyDescent="0.2">
      <c r="A8" t="s">
        <v>71</v>
      </c>
      <c r="B8">
        <v>163424</v>
      </c>
      <c r="C8" t="s">
        <v>14</v>
      </c>
      <c r="D8">
        <v>136960</v>
      </c>
      <c r="E8">
        <f t="shared" si="1"/>
        <v>26464</v>
      </c>
    </row>
    <row r="9" spans="1:5" x14ac:dyDescent="0.2">
      <c r="A9" t="s">
        <v>72</v>
      </c>
      <c r="B9">
        <v>173343</v>
      </c>
      <c r="C9" t="s">
        <v>14</v>
      </c>
      <c r="D9">
        <v>147727</v>
      </c>
      <c r="E9">
        <f t="shared" si="1"/>
        <v>25616</v>
      </c>
    </row>
    <row r="10" spans="1:5" x14ac:dyDescent="0.2">
      <c r="A10" t="s">
        <v>68</v>
      </c>
      <c r="B10">
        <v>284893</v>
      </c>
      <c r="C10" t="s">
        <v>17</v>
      </c>
      <c r="E10">
        <v>36613</v>
      </c>
    </row>
    <row r="11" spans="1:5" x14ac:dyDescent="0.2">
      <c r="A11" t="s">
        <v>73</v>
      </c>
      <c r="B11">
        <v>176600</v>
      </c>
      <c r="C11" t="s">
        <v>14</v>
      </c>
      <c r="D11">
        <v>148726</v>
      </c>
      <c r="E11">
        <f t="shared" si="1"/>
        <v>27874</v>
      </c>
    </row>
    <row r="12" spans="1:5" x14ac:dyDescent="0.2">
      <c r="E12">
        <f>SUM(E1:E11)</f>
        <v>579146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3464-8103-45D5-8CDA-637C7C723C4A}">
  <dimension ref="A1:E18"/>
  <sheetViews>
    <sheetView workbookViewId="0">
      <selection activeCell="E18" sqref="E18"/>
    </sheetView>
  </sheetViews>
  <sheetFormatPr defaultRowHeight="14.25" x14ac:dyDescent="0.2"/>
  <cols>
    <col min="1" max="1" width="46.875" bestFit="1" customWidth="1"/>
  </cols>
  <sheetData>
    <row r="1" spans="1:5" x14ac:dyDescent="0.2">
      <c r="A1" t="s">
        <v>74</v>
      </c>
      <c r="B1">
        <v>155114</v>
      </c>
      <c r="C1" t="s">
        <v>14</v>
      </c>
      <c r="D1">
        <v>112441</v>
      </c>
      <c r="E1">
        <f t="shared" ref="E1:E9" si="0">B1-D1</f>
        <v>42673</v>
      </c>
    </row>
    <row r="2" spans="1:5" x14ac:dyDescent="0.2">
      <c r="A2" t="s">
        <v>75</v>
      </c>
      <c r="B2">
        <v>215637</v>
      </c>
      <c r="C2" t="s">
        <v>14</v>
      </c>
      <c r="D2">
        <v>8955</v>
      </c>
      <c r="E2">
        <f t="shared" si="0"/>
        <v>206682</v>
      </c>
    </row>
    <row r="3" spans="1:5" x14ac:dyDescent="0.2">
      <c r="A3" t="s">
        <v>76</v>
      </c>
      <c r="B3">
        <v>234834</v>
      </c>
      <c r="C3" t="s">
        <v>14</v>
      </c>
      <c r="D3">
        <v>107003</v>
      </c>
      <c r="E3">
        <f t="shared" si="0"/>
        <v>127831</v>
      </c>
    </row>
    <row r="4" spans="1:5" x14ac:dyDescent="0.2">
      <c r="A4" t="s">
        <v>77</v>
      </c>
      <c r="B4">
        <v>154924</v>
      </c>
      <c r="C4" t="s">
        <v>14</v>
      </c>
      <c r="D4">
        <v>111837</v>
      </c>
      <c r="E4">
        <f t="shared" si="0"/>
        <v>43087</v>
      </c>
    </row>
    <row r="5" spans="1:5" x14ac:dyDescent="0.2">
      <c r="A5" t="s">
        <v>78</v>
      </c>
      <c r="B5">
        <v>157356</v>
      </c>
      <c r="C5" t="s">
        <v>14</v>
      </c>
      <c r="D5">
        <v>145803</v>
      </c>
      <c r="E5">
        <f t="shared" si="0"/>
        <v>11553</v>
      </c>
    </row>
    <row r="6" spans="1:5" x14ac:dyDescent="0.2">
      <c r="A6" t="s">
        <v>79</v>
      </c>
      <c r="B6">
        <v>216099</v>
      </c>
      <c r="C6" t="s">
        <v>14</v>
      </c>
      <c r="D6">
        <v>127310</v>
      </c>
      <c r="E6">
        <f t="shared" si="0"/>
        <v>88789</v>
      </c>
    </row>
    <row r="7" spans="1:5" x14ac:dyDescent="0.2">
      <c r="A7" t="s">
        <v>80</v>
      </c>
      <c r="B7">
        <v>171559</v>
      </c>
      <c r="C7" t="s">
        <v>14</v>
      </c>
      <c r="D7">
        <v>80456</v>
      </c>
      <c r="E7">
        <f t="shared" si="0"/>
        <v>91103</v>
      </c>
    </row>
    <row r="8" spans="1:5" x14ac:dyDescent="0.2">
      <c r="A8" t="s">
        <v>81</v>
      </c>
      <c r="B8">
        <v>208924</v>
      </c>
      <c r="C8" t="s">
        <v>14</v>
      </c>
      <c r="D8">
        <v>140313</v>
      </c>
      <c r="E8">
        <f t="shared" si="0"/>
        <v>68611</v>
      </c>
    </row>
    <row r="9" spans="1:5" x14ac:dyDescent="0.2">
      <c r="A9" t="s">
        <v>82</v>
      </c>
      <c r="B9">
        <v>211507</v>
      </c>
      <c r="C9" t="s">
        <v>14</v>
      </c>
      <c r="D9">
        <v>40193</v>
      </c>
      <c r="E9">
        <f t="shared" si="0"/>
        <v>171314</v>
      </c>
    </row>
    <row r="10" spans="1:5" x14ac:dyDescent="0.2">
      <c r="A10" t="s">
        <v>83</v>
      </c>
      <c r="B10">
        <v>182054</v>
      </c>
      <c r="C10" t="s">
        <v>17</v>
      </c>
      <c r="E10">
        <v>71364</v>
      </c>
    </row>
    <row r="11" spans="1:5" x14ac:dyDescent="0.2">
      <c r="A11" t="s">
        <v>25</v>
      </c>
      <c r="B11">
        <v>175745</v>
      </c>
      <c r="C11" t="s">
        <v>17</v>
      </c>
      <c r="E11">
        <v>104899</v>
      </c>
    </row>
    <row r="12" spans="1:5" x14ac:dyDescent="0.2">
      <c r="A12" t="s">
        <v>26</v>
      </c>
      <c r="B12">
        <v>219241</v>
      </c>
      <c r="C12" t="s">
        <v>17</v>
      </c>
      <c r="E12">
        <v>156323</v>
      </c>
    </row>
    <row r="13" spans="1:5" x14ac:dyDescent="0.2">
      <c r="A13" t="s">
        <v>27</v>
      </c>
      <c r="B13">
        <v>201875</v>
      </c>
      <c r="C13" t="s">
        <v>17</v>
      </c>
      <c r="E13">
        <v>67527</v>
      </c>
    </row>
    <row r="14" spans="1:5" x14ac:dyDescent="0.2">
      <c r="A14" t="s">
        <v>84</v>
      </c>
      <c r="B14">
        <v>254569</v>
      </c>
      <c r="C14" t="s">
        <v>17</v>
      </c>
      <c r="E14">
        <v>221300</v>
      </c>
    </row>
    <row r="15" spans="1:5" x14ac:dyDescent="0.2">
      <c r="A15" t="s">
        <v>28</v>
      </c>
      <c r="B15">
        <v>244423</v>
      </c>
      <c r="C15" t="s">
        <v>14</v>
      </c>
      <c r="D15">
        <v>131933</v>
      </c>
      <c r="E15">
        <f t="shared" ref="E15:E17" si="1">B15-D15</f>
        <v>112490</v>
      </c>
    </row>
    <row r="16" spans="1:5" x14ac:dyDescent="0.2">
      <c r="A16" t="s">
        <v>29</v>
      </c>
      <c r="B16">
        <v>209582</v>
      </c>
      <c r="C16" t="s">
        <v>14</v>
      </c>
      <c r="D16">
        <v>69127</v>
      </c>
      <c r="E16">
        <f t="shared" si="1"/>
        <v>140455</v>
      </c>
    </row>
    <row r="17" spans="1:5" x14ac:dyDescent="0.2">
      <c r="A17" t="s">
        <v>30</v>
      </c>
      <c r="B17">
        <v>301082</v>
      </c>
      <c r="C17" t="s">
        <v>14</v>
      </c>
      <c r="D17">
        <v>261981</v>
      </c>
      <c r="E17">
        <f t="shared" si="1"/>
        <v>39101</v>
      </c>
    </row>
    <row r="18" spans="1:5" x14ac:dyDescent="0.2">
      <c r="E18">
        <f>SUM(E1:E17)</f>
        <v>1765102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6E3F-3660-47C7-9103-B1793D30D91F}">
  <dimension ref="A1:G10"/>
  <sheetViews>
    <sheetView workbookViewId="0">
      <selection activeCell="E10" sqref="E10"/>
    </sheetView>
  </sheetViews>
  <sheetFormatPr defaultRowHeight="14.25" x14ac:dyDescent="0.2"/>
  <cols>
    <col min="1" max="1" width="47.25" bestFit="1" customWidth="1"/>
  </cols>
  <sheetData>
    <row r="1" spans="1:7" x14ac:dyDescent="0.2">
      <c r="A1" t="s">
        <v>32</v>
      </c>
      <c r="B1">
        <v>166765</v>
      </c>
      <c r="C1" t="s">
        <v>14</v>
      </c>
      <c r="D1">
        <v>44090</v>
      </c>
      <c r="E1">
        <f>B1-D1</f>
        <v>122675</v>
      </c>
    </row>
    <row r="2" spans="1:7" x14ac:dyDescent="0.2">
      <c r="A2" t="s">
        <v>33</v>
      </c>
      <c r="B2">
        <v>176812</v>
      </c>
      <c r="C2" t="s">
        <v>14</v>
      </c>
      <c r="D2">
        <v>42683</v>
      </c>
      <c r="E2">
        <f t="shared" ref="E2:E7" si="0">B2-D2</f>
        <v>134129</v>
      </c>
    </row>
    <row r="3" spans="1:7" x14ac:dyDescent="0.2">
      <c r="A3" t="s">
        <v>35</v>
      </c>
      <c r="B3">
        <v>206776</v>
      </c>
      <c r="C3" t="s">
        <v>14</v>
      </c>
      <c r="D3">
        <v>110161</v>
      </c>
      <c r="E3">
        <f t="shared" si="0"/>
        <v>96615</v>
      </c>
    </row>
    <row r="4" spans="1:7" x14ac:dyDescent="0.2">
      <c r="A4" t="s">
        <v>36</v>
      </c>
      <c r="B4">
        <v>190788</v>
      </c>
      <c r="C4" t="s">
        <v>14</v>
      </c>
      <c r="D4">
        <v>41997</v>
      </c>
      <c r="E4">
        <f t="shared" si="0"/>
        <v>148791</v>
      </c>
    </row>
    <row r="5" spans="1:7" x14ac:dyDescent="0.2">
      <c r="A5" t="s">
        <v>37</v>
      </c>
      <c r="B5">
        <v>155451</v>
      </c>
      <c r="C5" t="s">
        <v>14</v>
      </c>
      <c r="D5">
        <v>108199</v>
      </c>
      <c r="E5">
        <f t="shared" si="0"/>
        <v>47252</v>
      </c>
    </row>
    <row r="6" spans="1:7" x14ac:dyDescent="0.2">
      <c r="A6" t="s">
        <v>38</v>
      </c>
      <c r="B6">
        <v>192965</v>
      </c>
      <c r="C6" t="s">
        <v>14</v>
      </c>
      <c r="D6">
        <v>111243</v>
      </c>
      <c r="E6">
        <f t="shared" si="0"/>
        <v>81722</v>
      </c>
    </row>
    <row r="7" spans="1:7" x14ac:dyDescent="0.2">
      <c r="A7" t="s">
        <v>34</v>
      </c>
      <c r="B7">
        <v>179472</v>
      </c>
      <c r="C7" t="s">
        <v>23</v>
      </c>
      <c r="D7">
        <f>F7-G7</f>
        <v>93344</v>
      </c>
      <c r="E7">
        <f t="shared" si="0"/>
        <v>86128</v>
      </c>
      <c r="F7">
        <v>135467</v>
      </c>
      <c r="G7">
        <v>42123</v>
      </c>
    </row>
    <row r="8" spans="1:7" x14ac:dyDescent="0.2">
      <c r="A8" t="s">
        <v>39</v>
      </c>
      <c r="B8">
        <v>165120</v>
      </c>
      <c r="C8" t="s">
        <v>17</v>
      </c>
      <c r="E8">
        <v>146130</v>
      </c>
    </row>
    <row r="9" spans="1:7" x14ac:dyDescent="0.2">
      <c r="A9" t="s">
        <v>31</v>
      </c>
      <c r="B9">
        <v>179235</v>
      </c>
      <c r="C9" t="s">
        <v>17</v>
      </c>
      <c r="E9">
        <v>108120</v>
      </c>
    </row>
    <row r="10" spans="1:7" x14ac:dyDescent="0.2">
      <c r="E10">
        <f>SUM(E1:E9)</f>
        <v>971562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68CD-FE15-426F-B2E7-9C728C3B2ECD}">
  <dimension ref="A1:B7"/>
  <sheetViews>
    <sheetView workbookViewId="0">
      <selection activeCell="B7" sqref="B7"/>
    </sheetView>
  </sheetViews>
  <sheetFormatPr defaultRowHeight="14.25" x14ac:dyDescent="0.2"/>
  <cols>
    <col min="1" max="1" width="39.75" bestFit="1" customWidth="1"/>
  </cols>
  <sheetData>
    <row r="1" spans="1:2" x14ac:dyDescent="0.2">
      <c r="A1" t="s">
        <v>40</v>
      </c>
      <c r="B1">
        <v>304679</v>
      </c>
    </row>
    <row r="2" spans="1:2" x14ac:dyDescent="0.2">
      <c r="A2" t="s">
        <v>41</v>
      </c>
      <c r="B2">
        <v>204763</v>
      </c>
    </row>
    <row r="3" spans="1:2" x14ac:dyDescent="0.2">
      <c r="A3" t="s">
        <v>42</v>
      </c>
      <c r="B3">
        <v>197766</v>
      </c>
    </row>
    <row r="4" spans="1:2" x14ac:dyDescent="0.2">
      <c r="A4" t="s">
        <v>43</v>
      </c>
      <c r="B4">
        <v>192874</v>
      </c>
    </row>
    <row r="5" spans="1:2" x14ac:dyDescent="0.2">
      <c r="A5" t="s">
        <v>44</v>
      </c>
      <c r="B5">
        <v>184310</v>
      </c>
    </row>
    <row r="6" spans="1:2" x14ac:dyDescent="0.2">
      <c r="A6" t="s">
        <v>45</v>
      </c>
      <c r="B6">
        <v>157613</v>
      </c>
    </row>
    <row r="7" spans="1:2" x14ac:dyDescent="0.2">
      <c r="B7">
        <f>SUM(B1:B6)</f>
        <v>1242005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C4A4-682A-4D8E-A75E-68EBD7A3BA65}">
  <dimension ref="A1:I13"/>
  <sheetViews>
    <sheetView tabSelected="1" workbookViewId="0">
      <selection activeCell="L5" sqref="L5"/>
    </sheetView>
  </sheetViews>
  <sheetFormatPr defaultRowHeight="14.25" x14ac:dyDescent="0.2"/>
  <sheetData>
    <row r="1" spans="1:9" x14ac:dyDescent="0.2">
      <c r="A1">
        <v>722485</v>
      </c>
      <c r="B1">
        <v>688487</v>
      </c>
      <c r="C1">
        <v>1242005</v>
      </c>
      <c r="F1" s="2">
        <v>0.25</v>
      </c>
      <c r="G1" s="2">
        <v>31045577</v>
      </c>
      <c r="H1" s="2">
        <f>G1/46</f>
        <v>674903.84782608692</v>
      </c>
      <c r="I1" s="2">
        <f>H1-390000</f>
        <v>284903.84782608692</v>
      </c>
    </row>
    <row r="2" spans="1:9" x14ac:dyDescent="0.2">
      <c r="A2">
        <v>1385446</v>
      </c>
      <c r="F2" s="2">
        <v>0.2</v>
      </c>
      <c r="G2" s="2">
        <v>39465007</v>
      </c>
      <c r="H2" s="2">
        <f>G2/46</f>
        <v>857934.93478260865</v>
      </c>
      <c r="I2" s="2">
        <f>H2-390000</f>
        <v>467934.93478260865</v>
      </c>
    </row>
    <row r="3" spans="1:9" x14ac:dyDescent="0.2">
      <c r="A3">
        <v>579146</v>
      </c>
    </row>
    <row r="4" spans="1:9" x14ac:dyDescent="0.2">
      <c r="A4">
        <v>1765102</v>
      </c>
    </row>
    <row r="5" spans="1:9" x14ac:dyDescent="0.2">
      <c r="A5">
        <v>971562</v>
      </c>
    </row>
    <row r="6" spans="1:9" x14ac:dyDescent="0.2">
      <c r="A6" t="s">
        <v>85</v>
      </c>
      <c r="B6" t="s">
        <v>86</v>
      </c>
      <c r="C6" t="s">
        <v>87</v>
      </c>
    </row>
    <row r="11" spans="1:9" x14ac:dyDescent="0.2">
      <c r="A11" t="s">
        <v>88</v>
      </c>
      <c r="B11" t="s">
        <v>89</v>
      </c>
    </row>
    <row r="12" spans="1:9" x14ac:dyDescent="0.2">
      <c r="A12">
        <f>A1+A2+A3+A4+A5+C1</f>
        <v>6665746</v>
      </c>
      <c r="B12">
        <f>A12+B1</f>
        <v>7354233</v>
      </c>
    </row>
    <row r="13" spans="1:9" x14ac:dyDescent="0.2">
      <c r="A13">
        <f>A12/46</f>
        <v>144907.52173913043</v>
      </c>
      <c r="B13">
        <f>B12/46</f>
        <v>159874.63043478262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G11</vt:lpstr>
      <vt:lpstr>G23-1</vt:lpstr>
      <vt:lpstr>G23-2</vt:lpstr>
      <vt:lpstr>G12</vt:lpstr>
      <vt:lpstr>G21</vt:lpstr>
      <vt:lpstr>G4</vt:lpstr>
      <vt:lpstr>allSSR</vt:lpstr>
      <vt:lpstr>gapSSR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zijian wang</dc:creator>
  <cp:lastModifiedBy>zijian wang</cp:lastModifiedBy>
  <dcterms:created xsi:type="dcterms:W3CDTF">2021-04-21T02:22:44Z</dcterms:created>
  <dcterms:modified xsi:type="dcterms:W3CDTF">2021-04-26T01:39:29Z</dcterms:modified>
</cp:coreProperties>
</file>